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codeName="EstaPasta_de_trabalho" checkCompatibility="1" defaultThemeVersion="124226"/>
  <mc:AlternateContent xmlns:mc="http://schemas.openxmlformats.org/markup-compatibility/2006">
    <mc:Choice Requires="x15">
      <x15ac:absPath xmlns:x15ac="http://schemas.microsoft.com/office/spreadsheetml/2010/11/ac" url="F:\2026\19 - AMPLIAÇÃO ESCOLA\"/>
    </mc:Choice>
  </mc:AlternateContent>
  <xr:revisionPtr revIDLastSave="0" documentId="13_ncr:1_{9E13ACEB-7DB5-4CD5-8CAA-AAA35D4D7277}" xr6:coauthVersionLast="47" xr6:coauthVersionMax="47" xr10:uidLastSave="{00000000-0000-0000-0000-000000000000}"/>
  <bookViews>
    <workbookView xWindow="-108" yWindow="-108" windowWidth="23256" windowHeight="12456" tabRatio="899" activeTab="1" xr2:uid="{00000000-000D-0000-FFFF-FFFF00000000}"/>
  </bookViews>
  <sheets>
    <sheet name="BDI " sheetId="175" r:id="rId1"/>
    <sheet name="PLANILHA ORÇAMENTÁRIA" sheetId="171" r:id="rId2"/>
    <sheet name="MEMÓRIA DE CÁLCULO" sheetId="173" r:id="rId3"/>
    <sheet name="CRONOGRAMA" sheetId="172" r:id="rId4"/>
  </sheets>
  <definedNames>
    <definedName name="_Fill" localSheetId="3" hidden="1">#REF!</definedName>
    <definedName name="_Fill" localSheetId="1" hidden="1">#REF!</definedName>
    <definedName name="_Fill" hidden="1">#REF!</definedName>
    <definedName name="_xlnm._FilterDatabase" localSheetId="1" hidden="1">'PLANILHA ORÇAMENTÁRIA'!$B$12:$I$182</definedName>
    <definedName name="_Key1" localSheetId="3" hidden="1">#REF!</definedName>
    <definedName name="_Key1" localSheetId="1" hidden="1">#REF!</definedName>
    <definedName name="_Key1" hidden="1">#REF!</definedName>
    <definedName name="_Key2" localSheetId="1" hidden="1">#REF!</definedName>
    <definedName name="_Key2" hidden="1">#REF!</definedName>
    <definedName name="_Order1" hidden="1">255</definedName>
    <definedName name="_Order2" hidden="1">255</definedName>
    <definedName name="_Sort" localSheetId="3" hidden="1">#REF!</definedName>
    <definedName name="_Sort" localSheetId="1" hidden="1">#REF!</definedName>
    <definedName name="_Sort" hidden="1">#REF!</definedName>
    <definedName name="ACRE" localSheetId="1" hidden="1">#REF!</definedName>
    <definedName name="ACRE" hidden="1">#REF!</definedName>
    <definedName name="ademir" localSheetId="3" hidden="1">{#N/A,#N/A,FALSE,"Cronograma";#N/A,#N/A,FALSE,"Cronogr. 2"}</definedName>
    <definedName name="ademir" hidden="1">{#N/A,#N/A,FALSE,"Cronograma";#N/A,#N/A,FALSE,"Cronogr. 2"}</definedName>
    <definedName name="_xlnm.Print_Area" localSheetId="0">'BDI '!$A$1:$J$43</definedName>
    <definedName name="_xlnm.Print_Area" localSheetId="3">CRONOGRAMA!$B$1:$M$55</definedName>
    <definedName name="_xlnm.Print_Area" localSheetId="2">'MEMÓRIA DE CÁLCULO'!$A$1:$I$838</definedName>
    <definedName name="_xlnm.Print_Area" localSheetId="1">'PLANILHA ORÇAMENTÁRIA'!$B$1:$I$187</definedName>
    <definedName name="bosta" localSheetId="3" hidden="1">{#N/A,#N/A,FALSE,"Cronograma";#N/A,#N/A,FALSE,"Cronogr. 2"}</definedName>
    <definedName name="bosta" hidden="1">{#N/A,#N/A,FALSE,"Cronograma";#N/A,#N/A,FALSE,"Cronogr. 2"}</definedName>
    <definedName name="CA´L" localSheetId="3" hidden="1">{#N/A,#N/A,FALSE,"Cronograma";#N/A,#N/A,FALSE,"Cronogr. 2"}</definedName>
    <definedName name="CA´L" hidden="1">{#N/A,#N/A,FALSE,"Cronograma";#N/A,#N/A,FALSE,"Cronogr. 2"}</definedName>
    <definedName name="concorrentes" localSheetId="3" hidden="1">{#N/A,#N/A,FALSE,"Cronograma";#N/A,#N/A,FALSE,"Cronogr. 2"}</definedName>
    <definedName name="concorrentes" hidden="1">{#N/A,#N/A,FALSE,"Cronograma";#N/A,#N/A,FALSE,"Cronogr. 2"}</definedName>
    <definedName name="Popular" localSheetId="3" hidden="1">{#N/A,#N/A,FALSE,"Cronograma";#N/A,#N/A,FALSE,"Cronogr. 2"}</definedName>
    <definedName name="Popular" hidden="1">{#N/A,#N/A,FALSE,"Cronograma";#N/A,#N/A,FALSE,"Cronogr. 2"}</definedName>
    <definedName name="rio" localSheetId="3" hidden="1">{#N/A,#N/A,FALSE,"Cronograma";#N/A,#N/A,FALSE,"Cronogr. 2"}</definedName>
    <definedName name="rio" hidden="1">{#N/A,#N/A,FALSE,"Cronograma";#N/A,#N/A,FALSE,"Cronogr. 2"}</definedName>
    <definedName name="SINAPI_AC" localSheetId="3" hidden="1">#REF!</definedName>
    <definedName name="SINAPI_AC" localSheetId="1" hidden="1">#REF!</definedName>
    <definedName name="SINAPI_AC" hidden="1">#REF!</definedName>
    <definedName name="ss" localSheetId="3" hidden="1">{#N/A,#N/A,FALSE,"Cronograma";#N/A,#N/A,FALSE,"Cronogr. 2"}</definedName>
    <definedName name="ss" hidden="1">{#N/A,#N/A,FALSE,"Cronograma";#N/A,#N/A,FALSE,"Cronogr. 2"}</definedName>
    <definedName name="_xlnm.Print_Titles" localSheetId="1">'PLANILHA ORÇAMENTÁRIA'!$1:$12</definedName>
    <definedName name="wrn.Cronograma." localSheetId="3" hidden="1">{#N/A,#N/A,FALSE,"Cronograma";#N/A,#N/A,FALSE,"Cronogr. 2"}</definedName>
    <definedName name="wrn.Cronograma." hidden="1">{#N/A,#N/A,FALSE,"Cronograma";#N/A,#N/A,FALSE,"Cronogr. 2"}</definedName>
    <definedName name="wrn.GERAL." localSheetId="3" hidden="1">{#N/A,#N/A,FALSE,"ET-CAPA";#N/A,#N/A,FALSE,"ET-PAG1";#N/A,#N/A,FALSE,"ET-PAG2";#N/A,#N/A,FALSE,"ET-PAG3";#N/A,#N/A,FALSE,"ET-PAG4";#N/A,#N/A,FALSE,"ET-PAG5"}</definedName>
    <definedName name="wrn.GERAL." hidden="1">{#N/A,#N/A,FALSE,"ET-CAPA";#N/A,#N/A,FALSE,"ET-PAG1";#N/A,#N/A,FALSE,"ET-PAG2";#N/A,#N/A,FALSE,"ET-PAG3";#N/A,#N/A,FALSE,"ET-PAG4";#N/A,#N/A,FALSE,"ET-PAG5"}</definedName>
    <definedName name="wrn.PENDENCIAS." localSheetId="3"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68" i="171" l="1"/>
  <c r="H168" i="171"/>
  <c r="D109" i="171"/>
  <c r="D88" i="171"/>
  <c r="D82" i="171"/>
  <c r="H666" i="173"/>
  <c r="F101" i="171" s="1"/>
  <c r="I101" i="171" s="1"/>
  <c r="H665" i="173"/>
  <c r="H664" i="173"/>
  <c r="H663" i="173"/>
  <c r="B660" i="173"/>
  <c r="H101" i="171"/>
  <c r="B816" i="173"/>
  <c r="H810" i="173"/>
  <c r="H811" i="173"/>
  <c r="H812" i="173"/>
  <c r="H809" i="173"/>
  <c r="B806" i="173"/>
  <c r="H173" i="171"/>
  <c r="H169" i="171"/>
  <c r="I169" i="171" s="1"/>
  <c r="H165" i="171"/>
  <c r="I165" i="171" s="1"/>
  <c r="H161" i="171"/>
  <c r="I161" i="171" s="1"/>
  <c r="H167" i="171"/>
  <c r="I167" i="171" s="1"/>
  <c r="H166" i="171"/>
  <c r="I166" i="171" s="1"/>
  <c r="H164" i="171"/>
  <c r="I164" i="171" s="1"/>
  <c r="H163" i="171"/>
  <c r="I163" i="171" s="1"/>
  <c r="H162" i="171"/>
  <c r="I162" i="171" s="1"/>
  <c r="H160" i="171"/>
  <c r="I160" i="171" s="1"/>
  <c r="H159" i="171"/>
  <c r="I159" i="171" s="1"/>
  <c r="H125" i="171"/>
  <c r="I125" i="171" s="1"/>
  <c r="H156" i="171"/>
  <c r="I156" i="171" s="1"/>
  <c r="H137" i="171"/>
  <c r="I137" i="171" s="1"/>
  <c r="H136" i="171"/>
  <c r="I136" i="171" s="1"/>
  <c r="H135" i="171"/>
  <c r="I135" i="171" s="1"/>
  <c r="H134" i="171"/>
  <c r="I134" i="171" s="1"/>
  <c r="H133" i="171"/>
  <c r="I133" i="171" s="1"/>
  <c r="H132" i="171"/>
  <c r="I132" i="171" s="1"/>
  <c r="H131" i="171"/>
  <c r="I131" i="171" s="1"/>
  <c r="H130" i="171"/>
  <c r="I130" i="171" s="1"/>
  <c r="H129" i="171"/>
  <c r="I129" i="171" s="1"/>
  <c r="H752" i="173"/>
  <c r="H754" i="173" s="1"/>
  <c r="F117" i="171" s="1"/>
  <c r="B749" i="173"/>
  <c r="H117" i="171"/>
  <c r="G738" i="173"/>
  <c r="H738" i="173" s="1"/>
  <c r="H83" i="171"/>
  <c r="H526" i="173"/>
  <c r="H528" i="173" s="1"/>
  <c r="F83" i="171" s="1"/>
  <c r="B524" i="173"/>
  <c r="B718" i="173"/>
  <c r="B713" i="173"/>
  <c r="B699" i="173"/>
  <c r="B692" i="173"/>
  <c r="H110" i="171"/>
  <c r="H686" i="173"/>
  <c r="H685" i="173"/>
  <c r="H684" i="173"/>
  <c r="H683" i="173"/>
  <c r="H674" i="173"/>
  <c r="H675" i="173"/>
  <c r="H676" i="173"/>
  <c r="H673" i="173"/>
  <c r="H657" i="173"/>
  <c r="H656" i="173"/>
  <c r="H655" i="173"/>
  <c r="H646" i="173"/>
  <c r="H645" i="173"/>
  <c r="H644" i="173"/>
  <c r="H643" i="173"/>
  <c r="H642" i="173"/>
  <c r="B639" i="173"/>
  <c r="H636" i="173"/>
  <c r="H635" i="173"/>
  <c r="H625" i="173"/>
  <c r="H626" i="173"/>
  <c r="M358" i="173"/>
  <c r="K361" i="173"/>
  <c r="E336" i="173"/>
  <c r="M341" i="173"/>
  <c r="M336" i="173"/>
  <c r="K345" i="173"/>
  <c r="M353" i="173"/>
  <c r="H334" i="173"/>
  <c r="H335" i="173"/>
  <c r="H333" i="173"/>
  <c r="E58" i="173"/>
  <c r="B606" i="173"/>
  <c r="H612" i="173"/>
  <c r="H611" i="173"/>
  <c r="H610" i="173"/>
  <c r="H609" i="173"/>
  <c r="H602" i="173"/>
  <c r="H601" i="173"/>
  <c r="H600" i="173"/>
  <c r="H599" i="173"/>
  <c r="H598" i="173"/>
  <c r="B588" i="173"/>
  <c r="B581" i="173"/>
  <c r="H91" i="171"/>
  <c r="H577" i="173"/>
  <c r="H578" i="173"/>
  <c r="B571" i="173"/>
  <c r="H566" i="173"/>
  <c r="H556" i="173"/>
  <c r="H555" i="173"/>
  <c r="H554" i="173"/>
  <c r="H553" i="173"/>
  <c r="H552" i="173"/>
  <c r="H551" i="173"/>
  <c r="H550" i="173"/>
  <c r="H549" i="173"/>
  <c r="H548" i="173"/>
  <c r="H547" i="173"/>
  <c r="H546" i="173"/>
  <c r="H545" i="173"/>
  <c r="H544" i="173"/>
  <c r="H543" i="173"/>
  <c r="H541" i="173"/>
  <c r="H540" i="173"/>
  <c r="H538" i="173"/>
  <c r="H537" i="173"/>
  <c r="H536" i="173"/>
  <c r="H535" i="173"/>
  <c r="H539" i="173"/>
  <c r="G542" i="173"/>
  <c r="H542" i="173" s="1"/>
  <c r="H93" i="171"/>
  <c r="B124" i="173"/>
  <c r="B240" i="173"/>
  <c r="E197" i="173"/>
  <c r="E205" i="173" s="1"/>
  <c r="E235" i="173" s="1"/>
  <c r="F236" i="173" s="1"/>
  <c r="H236" i="173" s="1"/>
  <c r="E182" i="173"/>
  <c r="E204" i="173" s="1"/>
  <c r="H204" i="173" s="1"/>
  <c r="H513" i="173"/>
  <c r="H512" i="173"/>
  <c r="B509" i="173"/>
  <c r="H503" i="173"/>
  <c r="H504" i="173"/>
  <c r="H505" i="173"/>
  <c r="H506" i="173"/>
  <c r="H502" i="173"/>
  <c r="B500" i="173"/>
  <c r="B493" i="173"/>
  <c r="H498" i="173"/>
  <c r="F79" i="171" s="1"/>
  <c r="H80" i="171"/>
  <c r="H79" i="171"/>
  <c r="H460" i="173"/>
  <c r="H459" i="173"/>
  <c r="B456" i="173"/>
  <c r="H72" i="171"/>
  <c r="H451" i="173"/>
  <c r="H452" i="173"/>
  <c r="H453" i="173"/>
  <c r="H450" i="173"/>
  <c r="B447" i="173"/>
  <c r="G439" i="173"/>
  <c r="B436" i="173"/>
  <c r="H426" i="173"/>
  <c r="H427" i="173"/>
  <c r="H428" i="173"/>
  <c r="H429" i="173"/>
  <c r="H430" i="173"/>
  <c r="H425" i="173"/>
  <c r="B410" i="173"/>
  <c r="H391" i="173"/>
  <c r="H384" i="173"/>
  <c r="H386" i="173" s="1"/>
  <c r="F58" i="171" s="1"/>
  <c r="H377" i="173"/>
  <c r="H369" i="173"/>
  <c r="H367" i="173"/>
  <c r="H366" i="173"/>
  <c r="H364" i="173"/>
  <c r="H362" i="173"/>
  <c r="H361" i="173"/>
  <c r="H358" i="173"/>
  <c r="H356" i="173"/>
  <c r="H354" i="173"/>
  <c r="H352" i="173"/>
  <c r="H351" i="173"/>
  <c r="H342" i="173"/>
  <c r="H343" i="173"/>
  <c r="H344" i="173"/>
  <c r="H341" i="173"/>
  <c r="H316" i="173"/>
  <c r="H314" i="173"/>
  <c r="H313" i="173"/>
  <c r="H311" i="173"/>
  <c r="H310" i="173"/>
  <c r="H308" i="173"/>
  <c r="H307" i="173"/>
  <c r="H305" i="173"/>
  <c r="H303" i="173"/>
  <c r="H301" i="173"/>
  <c r="H300" i="173"/>
  <c r="H299" i="173"/>
  <c r="H298" i="173"/>
  <c r="H296" i="173"/>
  <c r="H297" i="173"/>
  <c r="H295" i="173"/>
  <c r="H294" i="173"/>
  <c r="H293" i="173"/>
  <c r="H292" i="173"/>
  <c r="H291" i="173"/>
  <c r="H290" i="173"/>
  <c r="H289" i="173"/>
  <c r="H288" i="173"/>
  <c r="H287" i="173"/>
  <c r="H286" i="173"/>
  <c r="H285" i="173"/>
  <c r="H284" i="173"/>
  <c r="H283" i="173"/>
  <c r="H282" i="173"/>
  <c r="H281" i="173"/>
  <c r="H280" i="173"/>
  <c r="H279" i="173"/>
  <c r="H278" i="173"/>
  <c r="H270" i="173"/>
  <c r="H262" i="173"/>
  <c r="H263" i="173"/>
  <c r="H264" i="173"/>
  <c r="H265" i="173"/>
  <c r="H266" i="173"/>
  <c r="H267" i="173"/>
  <c r="H268" i="173"/>
  <c r="H269" i="173"/>
  <c r="H261" i="173"/>
  <c r="H92" i="173"/>
  <c r="H91" i="173"/>
  <c r="H90" i="173"/>
  <c r="H101" i="173"/>
  <c r="H100" i="173"/>
  <c r="H99" i="173"/>
  <c r="H111" i="173"/>
  <c r="H110" i="173"/>
  <c r="H109" i="173"/>
  <c r="H108" i="173"/>
  <c r="H119" i="173"/>
  <c r="H120" i="173"/>
  <c r="H121" i="173"/>
  <c r="H118" i="173"/>
  <c r="H149" i="173"/>
  <c r="H148" i="173"/>
  <c r="H147" i="173"/>
  <c r="H132" i="173"/>
  <c r="H131" i="173"/>
  <c r="H130" i="173"/>
  <c r="H129" i="173"/>
  <c r="H128" i="173"/>
  <c r="H127" i="173"/>
  <c r="H81" i="173"/>
  <c r="H21" i="173"/>
  <c r="H28" i="173"/>
  <c r="H45" i="173"/>
  <c r="H185" i="173"/>
  <c r="H186" i="173"/>
  <c r="H187" i="173"/>
  <c r="H188" i="173"/>
  <c r="H189" i="173"/>
  <c r="H190" i="173"/>
  <c r="H191" i="173"/>
  <c r="H192" i="173"/>
  <c r="H193" i="173"/>
  <c r="H194" i="173"/>
  <c r="H195" i="173"/>
  <c r="H196" i="173"/>
  <c r="H184" i="173"/>
  <c r="H181" i="173"/>
  <c r="H180" i="173"/>
  <c r="H179" i="173"/>
  <c r="H178" i="173"/>
  <c r="H177" i="173"/>
  <c r="H176" i="173"/>
  <c r="H175" i="173"/>
  <c r="H174" i="173"/>
  <c r="H173" i="173"/>
  <c r="H172" i="173"/>
  <c r="H171" i="173"/>
  <c r="H170" i="173"/>
  <c r="H169" i="173"/>
  <c r="H168" i="173"/>
  <c r="H167" i="173"/>
  <c r="H166" i="173"/>
  <c r="H165" i="173"/>
  <c r="F234" i="173"/>
  <c r="H234" i="173" s="1"/>
  <c r="H178" i="171"/>
  <c r="H172" i="171"/>
  <c r="H154" i="171"/>
  <c r="I154" i="171" s="1"/>
  <c r="H153" i="171"/>
  <c r="I153" i="171" s="1"/>
  <c r="H152" i="171"/>
  <c r="I152" i="171" s="1"/>
  <c r="H151" i="171"/>
  <c r="I151" i="171" s="1"/>
  <c r="H150" i="171"/>
  <c r="I150" i="171" s="1"/>
  <c r="H149" i="171"/>
  <c r="I149" i="171" s="1"/>
  <c r="H148" i="171"/>
  <c r="I148" i="171" s="1"/>
  <c r="H147" i="171"/>
  <c r="I147" i="171" s="1"/>
  <c r="H146" i="171"/>
  <c r="I146" i="171" s="1"/>
  <c r="H143" i="171"/>
  <c r="I143" i="171" s="1"/>
  <c r="H142" i="171"/>
  <c r="I142" i="171" s="1"/>
  <c r="H141" i="171"/>
  <c r="I141" i="171" s="1"/>
  <c r="H140" i="171"/>
  <c r="I140" i="171" s="1"/>
  <c r="H139" i="171"/>
  <c r="I139" i="171" s="1"/>
  <c r="H138" i="171"/>
  <c r="I138" i="171" s="1"/>
  <c r="H128" i="171"/>
  <c r="I128" i="171" s="1"/>
  <c r="H124" i="171"/>
  <c r="I124" i="171" s="1"/>
  <c r="H123" i="171"/>
  <c r="I123" i="171" s="1"/>
  <c r="H122" i="171"/>
  <c r="I122" i="171" s="1"/>
  <c r="H121" i="171"/>
  <c r="I121" i="171" s="1"/>
  <c r="H120" i="171"/>
  <c r="I120" i="171" s="1"/>
  <c r="H116" i="171"/>
  <c r="I116" i="171" s="1"/>
  <c r="H115" i="171"/>
  <c r="H112" i="171"/>
  <c r="H111" i="171"/>
  <c r="H109" i="171"/>
  <c r="H108" i="171"/>
  <c r="H107" i="171"/>
  <c r="H104" i="171"/>
  <c r="H103" i="171"/>
  <c r="H100" i="171"/>
  <c r="I100" i="171" s="1"/>
  <c r="H99" i="171"/>
  <c r="H98" i="171"/>
  <c r="H97" i="171"/>
  <c r="H92" i="171"/>
  <c r="H90" i="171"/>
  <c r="H89" i="171"/>
  <c r="H88" i="171"/>
  <c r="H87" i="171"/>
  <c r="H82" i="171"/>
  <c r="H81" i="171"/>
  <c r="H78" i="171"/>
  <c r="H77" i="171"/>
  <c r="H76" i="171"/>
  <c r="H75" i="171"/>
  <c r="H68" i="171"/>
  <c r="H67" i="171"/>
  <c r="I67" i="171" s="1"/>
  <c r="H66" i="171"/>
  <c r="H65" i="171"/>
  <c r="H61" i="171"/>
  <c r="H59" i="171"/>
  <c r="H58" i="171"/>
  <c r="H57" i="171"/>
  <c r="H55" i="171"/>
  <c r="H54" i="171"/>
  <c r="H53" i="171"/>
  <c r="H51" i="171"/>
  <c r="H50" i="171"/>
  <c r="H49" i="171"/>
  <c r="H45" i="171"/>
  <c r="H44" i="171"/>
  <c r="H43" i="171"/>
  <c r="H42" i="171"/>
  <c r="H41" i="171"/>
  <c r="H40" i="171"/>
  <c r="H39" i="171"/>
  <c r="H38" i="171"/>
  <c r="H36" i="171"/>
  <c r="H35" i="171"/>
  <c r="H34" i="171"/>
  <c r="H33" i="171"/>
  <c r="H32" i="171"/>
  <c r="H31" i="171"/>
  <c r="H30" i="171"/>
  <c r="H29" i="171"/>
  <c r="H28" i="171"/>
  <c r="I28" i="171" s="1"/>
  <c r="H27" i="171"/>
  <c r="H26" i="171"/>
  <c r="H25" i="171"/>
  <c r="H24" i="171"/>
  <c r="H17" i="171"/>
  <c r="H18" i="171"/>
  <c r="H19" i="171"/>
  <c r="H20" i="171"/>
  <c r="H16" i="171"/>
  <c r="I16" i="171" s="1"/>
  <c r="H814" i="173" l="1"/>
  <c r="F172" i="171" s="1"/>
  <c r="I170" i="171"/>
  <c r="I83" i="171"/>
  <c r="I126" i="171"/>
  <c r="I117" i="171"/>
  <c r="H678" i="173"/>
  <c r="F591" i="173"/>
  <c r="F695" i="173" s="1"/>
  <c r="G709" i="173"/>
  <c r="H709" i="173" s="1"/>
  <c r="H715" i="173" s="1"/>
  <c r="H716" i="173" s="1"/>
  <c r="F110" i="171" s="1"/>
  <c r="I110" i="171" s="1"/>
  <c r="H688" i="173"/>
  <c r="H647" i="173"/>
  <c r="H370" i="173"/>
  <c r="F55" i="171" s="1"/>
  <c r="I55" i="171" s="1"/>
  <c r="H614" i="173"/>
  <c r="F93" i="171" s="1"/>
  <c r="I93" i="171" s="1"/>
  <c r="H336" i="173"/>
  <c r="F53" i="171" s="1"/>
  <c r="I53" i="171" s="1"/>
  <c r="H558" i="173"/>
  <c r="H346" i="173"/>
  <c r="F54" i="171" s="1"/>
  <c r="I54" i="171" s="1"/>
  <c r="H461" i="173"/>
  <c r="H514" i="173"/>
  <c r="F81" i="171" s="1"/>
  <c r="I81" i="171" s="1"/>
  <c r="H507" i="173"/>
  <c r="F80" i="171" s="1"/>
  <c r="I80" i="171" s="1"/>
  <c r="H454" i="173"/>
  <c r="I79" i="171"/>
  <c r="I58" i="171"/>
  <c r="H318" i="173"/>
  <c r="F50" i="171" s="1"/>
  <c r="I50" i="171" s="1"/>
  <c r="H273" i="173"/>
  <c r="F49" i="171" s="1"/>
  <c r="I49" i="171" s="1"/>
  <c r="J182" i="173"/>
  <c r="G251" i="173" s="1"/>
  <c r="H235" i="173"/>
  <c r="H205" i="173"/>
  <c r="E212" i="173"/>
  <c r="H212" i="173" s="1"/>
  <c r="H198" i="173"/>
  <c r="F38" i="171" s="1"/>
  <c r="I38" i="171" s="1"/>
  <c r="H151" i="173"/>
  <c r="F35" i="171" s="1"/>
  <c r="I35" i="171" s="1"/>
  <c r="H133" i="173"/>
  <c r="F33" i="171" s="1"/>
  <c r="I33" i="171" s="1"/>
  <c r="H103" i="173"/>
  <c r="F30" i="171" s="1"/>
  <c r="I30" i="171" s="1"/>
  <c r="H94" i="173"/>
  <c r="F138" i="173" s="1"/>
  <c r="H113" i="173"/>
  <c r="F31" i="171" s="1"/>
  <c r="I31" i="171" s="1"/>
  <c r="H122" i="173"/>
  <c r="F32" i="171" s="1"/>
  <c r="I32" i="171" s="1"/>
  <c r="H324" i="173"/>
  <c r="H323" i="173"/>
  <c r="F584" i="173" l="1"/>
  <c r="F721" i="173"/>
  <c r="H326" i="173"/>
  <c r="F51" i="171" s="1"/>
  <c r="I51" i="171" s="1"/>
  <c r="F219" i="173"/>
  <c r="H207" i="173"/>
  <c r="F39" i="171" s="1"/>
  <c r="I39" i="171" s="1"/>
  <c r="F156" i="173"/>
  <c r="H156" i="173" s="1"/>
  <c r="F29" i="171"/>
  <c r="I29" i="171" s="1"/>
  <c r="H740" i="173"/>
  <c r="F115" i="171" s="1"/>
  <c r="I115" i="171" s="1"/>
  <c r="I118" i="171" s="1"/>
  <c r="H402" i="173"/>
  <c r="H401" i="173"/>
  <c r="H400" i="173"/>
  <c r="D155" i="171"/>
  <c r="E226" i="173" l="1"/>
  <c r="H219" i="173"/>
  <c r="H404" i="173"/>
  <c r="F61" i="171" s="1"/>
  <c r="I61" i="171" s="1"/>
  <c r="L6" i="172"/>
  <c r="E233" i="173" l="1"/>
  <c r="H226" i="173"/>
  <c r="H31" i="173"/>
  <c r="F18" i="171" s="1"/>
  <c r="I18" i="171" s="1"/>
  <c r="H233" i="173" l="1"/>
  <c r="H238" i="173" s="1"/>
  <c r="F43" i="171" s="1"/>
  <c r="I43" i="171" s="1"/>
  <c r="F243" i="173"/>
  <c r="H7" i="171" l="1"/>
  <c r="H7" i="173"/>
  <c r="H71" i="171" l="1"/>
  <c r="I71" i="171" s="1"/>
  <c r="H774" i="173" l="1"/>
  <c r="G243" i="173" l="1"/>
  <c r="H820" i="173" l="1"/>
  <c r="H819" i="173"/>
  <c r="H652" i="173"/>
  <c r="H575" i="173"/>
  <c r="H576" i="173"/>
  <c r="H574" i="173"/>
  <c r="H522" i="173"/>
  <c r="F82" i="171" s="1"/>
  <c r="I82" i="171" s="1"/>
  <c r="H482" i="173"/>
  <c r="H484" i="173" s="1"/>
  <c r="H475" i="173"/>
  <c r="H468" i="173"/>
  <c r="D75" i="171"/>
  <c r="H439" i="173"/>
  <c r="H443" i="173" s="1"/>
  <c r="H418" i="173"/>
  <c r="H417" i="173"/>
  <c r="H416" i="173"/>
  <c r="H415" i="173"/>
  <c r="H414" i="173"/>
  <c r="H413" i="173"/>
  <c r="F36" i="171"/>
  <c r="I36" i="171" s="1"/>
  <c r="G74" i="173"/>
  <c r="H74" i="173" s="1"/>
  <c r="G65" i="173"/>
  <c r="H65" i="173" s="1"/>
  <c r="G56" i="173"/>
  <c r="H579" i="173" l="1"/>
  <c r="G584" i="173" s="1"/>
  <c r="H56" i="173"/>
  <c r="H60" i="173" s="1"/>
  <c r="F24" i="171" s="1"/>
  <c r="I24" i="171" s="1"/>
  <c r="H83" i="173"/>
  <c r="H822" i="173"/>
  <c r="F173" i="171" s="1"/>
  <c r="I173" i="171" s="1"/>
  <c r="H604" i="173"/>
  <c r="G721" i="173" s="1"/>
  <c r="H721" i="173" s="1"/>
  <c r="H711" i="173"/>
  <c r="G715" i="173" s="1"/>
  <c r="H432" i="173"/>
  <c r="H420" i="173"/>
  <c r="H584" i="173" l="1"/>
  <c r="H586" i="173" s="1"/>
  <c r="G591" i="173"/>
  <c r="G23" i="175"/>
  <c r="G15" i="175"/>
  <c r="G13" i="175"/>
  <c r="G11" i="175"/>
  <c r="F27" i="171"/>
  <c r="I27" i="171" s="1"/>
  <c r="H591" i="173" l="1"/>
  <c r="H593" i="173" s="1"/>
  <c r="F91" i="171" s="1"/>
  <c r="I91" i="171" s="1"/>
  <c r="G695" i="173"/>
  <c r="H695" i="173" s="1"/>
  <c r="G24" i="175"/>
  <c r="H829" i="173" l="1"/>
  <c r="H831" i="173" s="1"/>
  <c r="F178" i="171" s="1"/>
  <c r="I178" i="171" s="1"/>
  <c r="H788" i="173"/>
  <c r="H790" i="173" s="1"/>
  <c r="H781" i="173"/>
  <c r="H783" i="173" s="1"/>
  <c r="H776" i="173"/>
  <c r="H767" i="173"/>
  <c r="H769" i="173" s="1"/>
  <c r="H745" i="173"/>
  <c r="H747" i="173" s="1"/>
  <c r="H760" i="173"/>
  <c r="H762" i="173" s="1"/>
  <c r="B725" i="173"/>
  <c r="H723" i="173"/>
  <c r="F111" i="171" s="1"/>
  <c r="B706" i="173"/>
  <c r="B680" i="173"/>
  <c r="B670" i="173"/>
  <c r="H654" i="173"/>
  <c r="H653" i="173"/>
  <c r="B629" i="173"/>
  <c r="H634" i="173"/>
  <c r="H633" i="173"/>
  <c r="H632" i="173"/>
  <c r="H624" i="173"/>
  <c r="H623" i="173"/>
  <c r="H622" i="173"/>
  <c r="B619" i="173"/>
  <c r="B595" i="173"/>
  <c r="H564" i="173"/>
  <c r="H567" i="173"/>
  <c r="H565" i="173"/>
  <c r="H563" i="173"/>
  <c r="B560" i="173"/>
  <c r="B532" i="173"/>
  <c r="B516" i="173"/>
  <c r="B486" i="173"/>
  <c r="H491" i="173"/>
  <c r="F78" i="171" s="1"/>
  <c r="I78" i="171" s="1"/>
  <c r="B479" i="173"/>
  <c r="F77" i="171"/>
  <c r="I77" i="171" s="1"/>
  <c r="B472" i="173"/>
  <c r="H477" i="173"/>
  <c r="F76" i="171" s="1"/>
  <c r="I76" i="171" s="1"/>
  <c r="H470" i="173"/>
  <c r="F75" i="171" s="1"/>
  <c r="I75" i="171" s="1"/>
  <c r="B465" i="173"/>
  <c r="I84" i="171" l="1"/>
  <c r="H658" i="173"/>
  <c r="H627" i="173"/>
  <c r="F97" i="171" s="1"/>
  <c r="I97" i="171" s="1"/>
  <c r="H637" i="173"/>
  <c r="F98" i="171" s="1"/>
  <c r="I98" i="171" s="1"/>
  <c r="F103" i="171"/>
  <c r="I103" i="171" s="1"/>
  <c r="H569" i="173"/>
  <c r="G728" i="173" s="1"/>
  <c r="H728" i="173" s="1"/>
  <c r="H730" i="173" s="1"/>
  <c r="F104" i="171"/>
  <c r="I104" i="171" s="1"/>
  <c r="H697" i="173"/>
  <c r="I172" i="171"/>
  <c r="I176" i="171" s="1"/>
  <c r="I111" i="171"/>
  <c r="F109" i="171"/>
  <c r="I109" i="171" s="1"/>
  <c r="F90" i="171"/>
  <c r="I90" i="171" s="1"/>
  <c r="F99" i="171"/>
  <c r="I99" i="171" s="1"/>
  <c r="F89" i="171"/>
  <c r="I89" i="171" s="1"/>
  <c r="F87" i="171"/>
  <c r="I87" i="171" s="1"/>
  <c r="F92" i="171"/>
  <c r="I92" i="171" s="1"/>
  <c r="F112" i="171" l="1"/>
  <c r="I112" i="171" s="1"/>
  <c r="F107" i="171"/>
  <c r="I107" i="171" s="1"/>
  <c r="F88" i="171"/>
  <c r="I88" i="171" s="1"/>
  <c r="I94" i="171" s="1"/>
  <c r="G702" i="173"/>
  <c r="H702" i="173" s="1"/>
  <c r="H704" i="173" s="1"/>
  <c r="F108" i="171" s="1"/>
  <c r="I108" i="171" s="1"/>
  <c r="F72" i="171"/>
  <c r="I72" i="171" s="1"/>
  <c r="F68" i="171" l="1"/>
  <c r="I68" i="171" s="1"/>
  <c r="B422" i="173"/>
  <c r="H393" i="173"/>
  <c r="F59" i="171" s="1"/>
  <c r="I59" i="171" s="1"/>
  <c r="H379" i="173"/>
  <c r="F57" i="171" s="1"/>
  <c r="I57" i="171" s="1"/>
  <c r="H243" i="173"/>
  <c r="H246" i="173" s="1"/>
  <c r="F44" i="171" s="1"/>
  <c r="I44" i="171" s="1"/>
  <c r="H228" i="173"/>
  <c r="F42" i="171" s="1"/>
  <c r="I42" i="171" s="1"/>
  <c r="H221" i="173"/>
  <c r="F41" i="171" s="1"/>
  <c r="I41" i="171" s="1"/>
  <c r="H214" i="173"/>
  <c r="H158" i="173"/>
  <c r="F40" i="171" l="1"/>
  <c r="I40" i="171" s="1"/>
  <c r="F251" i="173"/>
  <c r="H251" i="173" s="1"/>
  <c r="H253" i="173" s="1"/>
  <c r="F45" i="171" s="1"/>
  <c r="I45" i="171" s="1"/>
  <c r="F65" i="171"/>
  <c r="I65" i="171" s="1"/>
  <c r="F66" i="171"/>
  <c r="I66" i="171" s="1"/>
  <c r="H76" i="173" l="1"/>
  <c r="F26" i="171" s="1"/>
  <c r="I26" i="171" s="1"/>
  <c r="H69" i="173"/>
  <c r="F25" i="171" s="1"/>
  <c r="I25" i="171" s="1"/>
  <c r="H39" i="173"/>
  <c r="H38" i="173"/>
  <c r="H37" i="173"/>
  <c r="H36" i="173"/>
  <c r="D138" i="173" l="1"/>
  <c r="H138" i="173" s="1"/>
  <c r="H142" i="173" s="1"/>
  <c r="F34" i="171" s="1"/>
  <c r="I34" i="171" s="1"/>
  <c r="H40" i="173"/>
  <c r="F19" i="171" s="1"/>
  <c r="I19" i="171" s="1"/>
  <c r="D20" i="171"/>
  <c r="H47" i="173"/>
  <c r="F20" i="171" s="1"/>
  <c r="I20" i="171" s="1"/>
  <c r="H23" i="173"/>
  <c r="F17" i="171" s="1"/>
  <c r="I17" i="171" s="1"/>
  <c r="D76" i="171" l="1"/>
  <c r="D66" i="171"/>
  <c r="I46" i="171" l="1"/>
  <c r="E13" i="172" s="1"/>
  <c r="I144" i="171"/>
  <c r="E33" i="172" s="1"/>
  <c r="M33" i="172" s="1"/>
  <c r="H13" i="172" l="1"/>
  <c r="G13" i="172"/>
  <c r="L33" i="172"/>
  <c r="K33" i="172"/>
  <c r="I180" i="171" l="1"/>
  <c r="H155" i="171"/>
  <c r="I155" i="171" s="1"/>
  <c r="I157" i="171" s="1"/>
  <c r="I62" i="171" l="1"/>
  <c r="E15" i="172" s="1"/>
  <c r="I73" i="171"/>
  <c r="E19" i="172" s="1"/>
  <c r="L19" i="172" s="1"/>
  <c r="E37" i="172"/>
  <c r="I21" i="171"/>
  <c r="I113" i="171"/>
  <c r="E27" i="172" s="1"/>
  <c r="M27" i="172" s="1"/>
  <c r="I105" i="171"/>
  <c r="E25" i="172" s="1"/>
  <c r="E31" i="172"/>
  <c r="M31" i="172" s="1"/>
  <c r="E35" i="172"/>
  <c r="H35" i="172" s="1"/>
  <c r="E21" i="172"/>
  <c r="E23" i="172"/>
  <c r="I69" i="171"/>
  <c r="E39" i="172"/>
  <c r="M39" i="172" s="1"/>
  <c r="L25" i="172" l="1"/>
  <c r="M25" i="172"/>
  <c r="I182" i="171"/>
  <c r="I15" i="172"/>
  <c r="H15" i="172"/>
  <c r="H41" i="172" s="1"/>
  <c r="J37" i="172"/>
  <c r="M37" i="172"/>
  <c r="M35" i="172"/>
  <c r="K21" i="172"/>
  <c r="J21" i="172"/>
  <c r="K19" i="172"/>
  <c r="E29" i="172"/>
  <c r="L29" i="172" s="1"/>
  <c r="E11" i="172"/>
  <c r="L23" i="172"/>
  <c r="M23" i="172"/>
  <c r="K23" i="172"/>
  <c r="L27" i="172"/>
  <c r="L37" i="172"/>
  <c r="L35" i="172"/>
  <c r="G11" i="172" l="1"/>
  <c r="G41" i="172" s="1"/>
  <c r="L41" i="172"/>
  <c r="M29" i="172"/>
  <c r="M41" i="172" s="1"/>
  <c r="E17" i="172"/>
  <c r="E41" i="172" l="1"/>
  <c r="H40" i="172" s="1"/>
  <c r="J17" i="172"/>
  <c r="J41" i="172" s="1"/>
  <c r="I17" i="172"/>
  <c r="I41" i="172" s="1"/>
  <c r="K17" i="172"/>
  <c r="K41" i="172" s="1"/>
  <c r="F36" i="172" l="1"/>
  <c r="F10" i="172"/>
  <c r="F26" i="172"/>
  <c r="F24" i="172"/>
  <c r="F18" i="172"/>
  <c r="L40" i="172"/>
  <c r="F34" i="172"/>
  <c r="F20" i="172"/>
  <c r="G40" i="172"/>
  <c r="F22" i="172"/>
  <c r="F38" i="172"/>
  <c r="F40" i="172"/>
  <c r="F12" i="172"/>
  <c r="F32" i="172"/>
  <c r="F30" i="172"/>
  <c r="K40" i="172"/>
  <c r="I40" i="172"/>
  <c r="F16" i="172"/>
  <c r="J40" i="172"/>
  <c r="N41" i="172"/>
  <c r="F14" i="172"/>
  <c r="J7" i="172"/>
  <c r="F28" i="172"/>
  <c r="M40" i="172"/>
  <c r="N40" i="172" l="1"/>
</calcChain>
</file>

<file path=xl/sharedStrings.xml><?xml version="1.0" encoding="utf-8"?>
<sst xmlns="http://schemas.openxmlformats.org/spreadsheetml/2006/main" count="1868" uniqueCount="644">
  <si>
    <t>11.1</t>
  </si>
  <si>
    <t>12.1</t>
  </si>
  <si>
    <t>12.2</t>
  </si>
  <si>
    <t>13.2</t>
  </si>
  <si>
    <t>14.1</t>
  </si>
  <si>
    <t>14.2</t>
  </si>
  <si>
    <t>DRENAGEM DE ÁGUAS PLUVIAIS</t>
  </si>
  <si>
    <t>SISTEMA DE PROTEÇÃO CONTRA DESCARGAS ATMOSFÉRICAS (SPDA)</t>
  </si>
  <si>
    <t>SERVIÇOS FINAIS</t>
  </si>
  <si>
    <t>13.1</t>
  </si>
  <si>
    <t>15.1</t>
  </si>
  <si>
    <t>15.2</t>
  </si>
  <si>
    <t>ITEM</t>
  </si>
  <si>
    <t>CÓDIGO</t>
  </si>
  <si>
    <t>DESCRIÇÃO DOS SERVIÇOS</t>
  </si>
  <si>
    <t>QUANT.</t>
  </si>
  <si>
    <t>VALOR (R$)</t>
  </si>
  <si>
    <t>1.1</t>
  </si>
  <si>
    <t>2.1</t>
  </si>
  <si>
    <t>3.1</t>
  </si>
  <si>
    <t>4.1</t>
  </si>
  <si>
    <t>4.2</t>
  </si>
  <si>
    <t>5.1</t>
  </si>
  <si>
    <t>5.2</t>
  </si>
  <si>
    <t>6.1</t>
  </si>
  <si>
    <t>3.2</t>
  </si>
  <si>
    <t>7.1</t>
  </si>
  <si>
    <t>7.2</t>
  </si>
  <si>
    <t>8.1</t>
  </si>
  <si>
    <t xml:space="preserve">SERVIÇOS PRELIMINARES </t>
  </si>
  <si>
    <t>1.2</t>
  </si>
  <si>
    <t>1.3</t>
  </si>
  <si>
    <t>1.4</t>
  </si>
  <si>
    <t>2.2</t>
  </si>
  <si>
    <t>2.3</t>
  </si>
  <si>
    <t xml:space="preserve">SUPERESTRUTURA </t>
  </si>
  <si>
    <t>ALVENARIA DE VEDAÇÃO</t>
  </si>
  <si>
    <t xml:space="preserve">ESQUADRIAS </t>
  </si>
  <si>
    <t>6.2</t>
  </si>
  <si>
    <t>9.1</t>
  </si>
  <si>
    <t>10.1</t>
  </si>
  <si>
    <t>10.2</t>
  </si>
  <si>
    <t>6.3</t>
  </si>
  <si>
    <t>PAVIMENTAÇÃO EXTERNA</t>
  </si>
  <si>
    <t>FUNDAÇÕES</t>
  </si>
  <si>
    <t xml:space="preserve">SISTEMAS DE COBERTURA </t>
  </si>
  <si>
    <t>SERVIÇOS COMPLEMENTARES</t>
  </si>
  <si>
    <t>SISTEMA DE PROTEÇÃO CONTRA INCÊNDIO</t>
  </si>
  <si>
    <t xml:space="preserve">Subtotal </t>
  </si>
  <si>
    <t>14.5</t>
  </si>
  <si>
    <t>14.6</t>
  </si>
  <si>
    <t>14.7</t>
  </si>
  <si>
    <t>14.8</t>
  </si>
  <si>
    <t>14.9</t>
  </si>
  <si>
    <t>14.10</t>
  </si>
  <si>
    <t>16.1</t>
  </si>
  <si>
    <t>9.2</t>
  </si>
  <si>
    <t>11.2</t>
  </si>
  <si>
    <t>14.3</t>
  </si>
  <si>
    <t>14.4</t>
  </si>
  <si>
    <t>% ITEM</t>
  </si>
  <si>
    <t>3.1.1</t>
  </si>
  <si>
    <t>3.1.2</t>
  </si>
  <si>
    <t>3.1.3</t>
  </si>
  <si>
    <t>3.2.1</t>
  </si>
  <si>
    <t>3.2.2</t>
  </si>
  <si>
    <t>3.2.3</t>
  </si>
  <si>
    <t>4.1.1</t>
  </si>
  <si>
    <t>4.2.1</t>
  </si>
  <si>
    <t>8.2</t>
  </si>
  <si>
    <t>C3909</t>
  </si>
  <si>
    <t>SERVIÇOS PRELIMINARES</t>
  </si>
  <si>
    <t>PAVIMENTAÇÃO INTERNA</t>
  </si>
  <si>
    <t>UN.</t>
  </si>
  <si>
    <t>SISTEMAS DE COBERTURA</t>
  </si>
  <si>
    <t>SISTEMA DE VEDAÇÃO VERTICAL</t>
  </si>
  <si>
    <t>REVESTIMENTOS INTERNO E EXTERNO</t>
  </si>
  <si>
    <t>SISTEMAS DE PISOS</t>
  </si>
  <si>
    <t>PINTURAS E ACABAMENTOS</t>
  </si>
  <si>
    <t>INSTALAÇÃO ELÉTRICA - 127V</t>
  </si>
  <si>
    <t>SISTEMAS DE VEDAÇÃO VERTICAL</t>
  </si>
  <si>
    <t>ESQUADRIAS</t>
  </si>
  <si>
    <t>SISTEMA DE PROTEÇÃO CONTRA INCÊNCIO</t>
  </si>
  <si>
    <t>ED-28427</t>
  </si>
  <si>
    <t>ED-50162</t>
  </si>
  <si>
    <t>ED-50266</t>
  </si>
  <si>
    <t>ED-50997</t>
  </si>
  <si>
    <t>ED-50499</t>
  </si>
  <si>
    <t>ED-51002</t>
  </si>
  <si>
    <t>ED-15650</t>
  </si>
  <si>
    <t>ED-51086</t>
  </si>
  <si>
    <t>REVESTIMENTO INTERNO E EXTERNO</t>
  </si>
  <si>
    <t>ED-9066</t>
  </si>
  <si>
    <t>ED-50473</t>
  </si>
  <si>
    <t>ED-50202</t>
  </si>
  <si>
    <t>12.3</t>
  </si>
  <si>
    <t>12.4</t>
  </si>
  <si>
    <t>12.5</t>
  </si>
  <si>
    <t>13.3</t>
  </si>
  <si>
    <t>13.4</t>
  </si>
  <si>
    <t>13.5</t>
  </si>
  <si>
    <t>SPDA</t>
  </si>
  <si>
    <t>FUNDAÇÃO</t>
  </si>
  <si>
    <t>2.1.1</t>
  </si>
  <si>
    <t>UN</t>
  </si>
  <si>
    <t>2.1.2</t>
  </si>
  <si>
    <t>2.1.3</t>
  </si>
  <si>
    <t>ED-29801</t>
  </si>
  <si>
    <t>PERFURAÇÃO MANUAL DE ESTACA TIPO BROCA A TRADO, INCLUSIVE AFASTAMENTO, EXCLUSIVE ARMAÇÃO, CONCRETO ESTRUTURAL, TRANSPORTE E RETIRADA DO MATERIAL ESCAVADO</t>
  </si>
  <si>
    <t>M3</t>
  </si>
  <si>
    <t>2.1.4</t>
  </si>
  <si>
    <t>ED-49638</t>
  </si>
  <si>
    <t>FORNECIMENTO DE CONCRETO ESTRUTURAL, USINADO BOMBEADO, COM FCK 25MPA, INCLUSIVE LANÇAMENTO, ADENSAMENTO E ACABAMENTO</t>
  </si>
  <si>
    <t>CARGA, MANOBRA E DESCARGA DE SOLOS E MATERIAIS GRANULARES EM CAMINHÃO BASCULANTE 10 M³ - CARGA COM ESCAVADEIRA HIDRÁULICA (CAÇAMBA DE 1,20 M³ / 155 HP) E DESCARGA LIVRE (UNIDADE: M3). AF_07/2020</t>
  </si>
  <si>
    <t>BLOCO DE COROAMENTO</t>
  </si>
  <si>
    <t>2.2.1</t>
  </si>
  <si>
    <t>FORNECIMENTO DE CONCRETO ESTRUTURAL, USINADO BOMBEADO, COM FCK 25 MPA, INCLUSIVE LANÇAMENTO, ADENSAMENTO E ACABAMENTO</t>
  </si>
  <si>
    <t>2.2.2</t>
  </si>
  <si>
    <t>ED-51107</t>
  </si>
  <si>
    <t>ESCAVAÇÃO MANUAL DE VALAS H &lt;= 1,50 M</t>
  </si>
  <si>
    <t>2.2.3</t>
  </si>
  <si>
    <t>ED-49811</t>
  </si>
  <si>
    <t>FORMA E DESFORMA DE COMPENSADO RESINADO, ESP. 12 MM, REAPROVEITAMENTO (3X) (FUNDAÇÃO)</t>
  </si>
  <si>
    <t>M2</t>
  </si>
  <si>
    <t>2.2.4</t>
  </si>
  <si>
    <t>ED-48298</t>
  </si>
  <si>
    <t>CORTE, DOBRA E MONTAGEM DE AÇO CA-50/60</t>
  </si>
  <si>
    <t>KG</t>
  </si>
  <si>
    <t>2.2.5</t>
  </si>
  <si>
    <t>2.2.6</t>
  </si>
  <si>
    <t>ED-51120</t>
  </si>
  <si>
    <t>REATERRO MANUAL DE VALA, INCLUSIVE ESPALHAMENTO E COMPACTAÇÃO MANUAL COM SOQUETE</t>
  </si>
  <si>
    <t>2.2.7</t>
  </si>
  <si>
    <t>ED-51093</t>
  </si>
  <si>
    <t>APILOAMENTO MANUAL EM FUNDO DE VALA COM SOQUETE, EXCLUSIVE ESCAVAÇÃO</t>
  </si>
  <si>
    <t>2.2.8</t>
  </si>
  <si>
    <t>ED-49812</t>
  </si>
  <si>
    <t>LASTRO DE CONCRETO MAGRO, INCLUSIVE TRANSPORTE, LANÇAMENTO E ADENSAMENTO</t>
  </si>
  <si>
    <t>VIGA BALDRAME</t>
  </si>
  <si>
    <t>2.3.1</t>
  </si>
  <si>
    <t>2.3.2</t>
  </si>
  <si>
    <t>2.3.3</t>
  </si>
  <si>
    <t>2.3.4</t>
  </si>
  <si>
    <t>2.3.5</t>
  </si>
  <si>
    <t>2.3.6</t>
  </si>
  <si>
    <t>2.3.7</t>
  </si>
  <si>
    <t>2.3.8</t>
  </si>
  <si>
    <t>PILAR</t>
  </si>
  <si>
    <t>ED-49630</t>
  </si>
  <si>
    <t>FORNECIMENTO DE CONCRETO ESTRUTURAL, USINADO, COM FCK 25 MPA, INCLUSIVE LANÇAMENTO, ADENSAMENTO E ACABAMENTO</t>
  </si>
  <si>
    <t>MONTAGEM E DESMONTAGEM DE FÔRMA DE PILARES RETANGULARES E ESTRUTURAS SIMILARES, PÉ-DIREITO SIMPLES, EM CHAPA DE MADEIRA COMPENSADA RESINADA, 8 UTILIZAÇÕES. AF_09/2020</t>
  </si>
  <si>
    <t>VIGAS</t>
  </si>
  <si>
    <t>MONTAGEM E DESMONTAGEM DE FÔRMA DE VIGA, ESCORAMENTO METÁLICO, PÉ-DIREITO SIMPLES, EM CHAPA DE MADEIRA PLASTIFICADA, 12 UTILIZAÇÕES. AF_09/2020</t>
  </si>
  <si>
    <t>3.3</t>
  </si>
  <si>
    <t>LAJE</t>
  </si>
  <si>
    <t>3.3.1</t>
  </si>
  <si>
    <t>3.3.3</t>
  </si>
  <si>
    <t>ED-29582</t>
  </si>
  <si>
    <t>ARMADURA DE TELA DE AÇO CA-60, SOLDADA TIPO Q-138, DIÂMETRO Ø4,2MM, TRAMA COM DIMENSÃO (100X100)MM, INCLUSIVE ESPAÇADOR, EXCLUSIVE CONCRETO</t>
  </si>
  <si>
    <t>3.3.4</t>
  </si>
  <si>
    <t>ED-19637</t>
  </si>
  <si>
    <t>CIMBRAMENTO PARA LAJE PRÉ-MOLDADA COM ESCORAMENTO METÁLICO, TIPO "A", ALTURA DE (200 ATÉ 310)CM, INCLUSIVE DESCARGA, MONTAGEM, DESMONTAGEM E CARGA</t>
  </si>
  <si>
    <t>M2XMES</t>
  </si>
  <si>
    <t>3.3.5</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</si>
  <si>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</si>
  <si>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ED-48986</t>
  </si>
  <si>
    <t>CABO DE COBRE FLEXÍVEL, CLASSE 5, ISOLAMENTO TIPO EPR/HEPR, NÃO HALOGENADO, ANTICHAMA, TERMOFIXO, UNIPOLAR, SEÇÃO 1,5 MM2, 90°C, 0,6/1KV</t>
  </si>
  <si>
    <t>M</t>
  </si>
  <si>
    <t>ED-48989</t>
  </si>
  <si>
    <t xml:space="preserve">CABO DE COBRE FLEXÍVEL, CLASSE 5, ISOLAMENTO TIPO EPR/HEPR, NÃO HALOGENADO, ANTICHAMA, TERMOFIXO, UNIPOLAR, SEÇÃO 2,5 MM2, 90°C, 0,6/1KV </t>
  </si>
  <si>
    <t>INTERRUPTOR SIMPLES (1 MÓDULO), 10A/250V, SEM SUPORTE E SEM PLACA - FORNECIMENTO E INSTALAÇÃO. AF_12/2015</t>
  </si>
  <si>
    <t>ED-5626</t>
  </si>
  <si>
    <t>MÓDULO TOMADA PADRÃO, TRÊS (3) POLOS, CORRENTE 10A, TENSÃO 250V, (2P+T/10A-250V), INCLUSIVE FORNECIMENTO E INSTALAÇÃO, EXCLUSIVE PLACA E SUPORTE</t>
  </si>
  <si>
    <t>ED-13344</t>
  </si>
  <si>
    <t>LÂMPADA LED, BASE E27, POTÊNCIA 20W, BULBO A70, TEMPERATURA DA COR 6500K, TENSÃO 110-127V, FORNECIMENTO E INSTALAÇÃO, EXCLUSIVE LUMINÁRIA</t>
  </si>
  <si>
    <t>6.4</t>
  </si>
  <si>
    <t>6.5</t>
  </si>
  <si>
    <t>6.6</t>
  </si>
  <si>
    <t>10.3</t>
  </si>
  <si>
    <t>13.6</t>
  </si>
  <si>
    <t>13.7</t>
  </si>
  <si>
    <t>13.8</t>
  </si>
  <si>
    <t>13.9</t>
  </si>
  <si>
    <t>13.10</t>
  </si>
  <si>
    <t>13.11</t>
  </si>
  <si>
    <t>INSTALAÇÃO ELÉTRICA - (127V)</t>
  </si>
  <si>
    <t>TOTAL</t>
  </si>
  <si>
    <t>UNID.</t>
  </si>
  <si>
    <t>UNID</t>
  </si>
  <si>
    <t>VALOR TOTAL AMPLIAÇÃO</t>
  </si>
  <si>
    <t>EDIONE SÍLVIA FERREIRA</t>
  </si>
  <si>
    <t>CAU A 19.326-7</t>
  </si>
  <si>
    <t>PREFEITO MUNICIPAL</t>
  </si>
  <si>
    <t>EDIONE SILVIA FERREIRA</t>
  </si>
  <si>
    <t xml:space="preserve"> M2</t>
  </si>
  <si>
    <t>LIMPEZA DE OBRA</t>
  </si>
  <si>
    <t>MEMÓRIA DE CÁLCULO</t>
  </si>
  <si>
    <t>AMBIENTE</t>
  </si>
  <si>
    <t>ÁREA</t>
  </si>
  <si>
    <t>SALA 01</t>
  </si>
  <si>
    <t>SALA 02</t>
  </si>
  <si>
    <t>SALA 03</t>
  </si>
  <si>
    <t>FORNECIMENTO E COLOCAÇÃO DE PLACA DE OBRA EM CHAPA GALVANIZADA (3,00 X 1,5 0 M) - EM CHAPA GALVANIZADA 0,26 AFIXADAS COM REBITES 540 E PARAFUSOS 3/8, EM ESTRUTURA METÁLICA VIGA U 2" ENRIJECIDA COM METALON 20 X 20, SUPORTE EM EUCALIPTO AUTOCLAVADO PINTADAS</t>
  </si>
  <si>
    <t>QUANTIDADE</t>
  </si>
  <si>
    <t xml:space="preserve">PORTÃO PARA TAPUME FIXO DE PROTEÇÃO COM FECHAMENTO DE OBRA EM CHAPA DE COMPENSADO, ESP. 12MM, COM MÓDULO NA DIMENSÃO DE (110X220)CM, INCLUSIVE FERRAGENS E PINTURA LÁTEX (PVA) COM DUAS (2) DEMÃOS
</t>
  </si>
  <si>
    <t>PERIM.</t>
  </si>
  <si>
    <t>ALT.</t>
  </si>
  <si>
    <t>LIMPEZA MANUAL DE VEGETAÇÃO EM TERRENO COM ENXADA</t>
  </si>
  <si>
    <t>COMPRI.</t>
  </si>
  <si>
    <t xml:space="preserve">ED-17989 </t>
  </si>
  <si>
    <t xml:space="preserve"> LOCAÇÃO DE OBRA COM GABARITO DE TÁBUAS CORRIDAS PONTALETADAS A CADA 2,00M, REAPROVEITAMENTO (2X), INCLUSIVE ACOMPANHAMENTO DE EQUIPE TOPOGRÁFICA PARA MARCAÇÃO DE PONTO TOPOGRÁFICO
</t>
  </si>
  <si>
    <t>PROJ. ESTRUTURAL (PR 01-04)</t>
  </si>
  <si>
    <t>BLOCO</t>
  </si>
  <si>
    <t>PESO</t>
  </si>
  <si>
    <t>VOL. ESCAVADO</t>
  </si>
  <si>
    <t>VOL. CONCRETO</t>
  </si>
  <si>
    <t>LASTRO</t>
  </si>
  <si>
    <t>BALDRAME</t>
  </si>
  <si>
    <t>LAR. VALA</t>
  </si>
  <si>
    <t>CA50</t>
  </si>
  <si>
    <t>CA60</t>
  </si>
  <si>
    <t>VIGA</t>
  </si>
  <si>
    <t>VOL. ESCA.</t>
  </si>
  <si>
    <t>VOL. CONC.</t>
  </si>
  <si>
    <t>SUPER ESTRUTURA</t>
  </si>
  <si>
    <t>FORNECIMENTO DE CONCRETO ESTRUTURAL, USINADO, COM FCK 25 MPA, INCLUSIVE LANÇAMENTO, ADENSAMENTO E ACABAMENTOL)</t>
  </si>
  <si>
    <t>V. BALDRAME</t>
  </si>
  <si>
    <t xml:space="preserve">QUANT. </t>
  </si>
  <si>
    <t>ALTURA</t>
  </si>
  <si>
    <t>LARGURA</t>
  </si>
  <si>
    <t>SISTEMA DE COBERTURA</t>
  </si>
  <si>
    <t xml:space="preserve">ALTURA </t>
  </si>
  <si>
    <t>EXTER. FRENTE</t>
  </si>
  <si>
    <t>EXTER. FUNDO</t>
  </si>
  <si>
    <t>SISTEMA DE PISO</t>
  </si>
  <si>
    <t>QUANT</t>
  </si>
  <si>
    <t xml:space="preserve">PINTURAS E ACABAMENTOS </t>
  </si>
  <si>
    <t>LADOS</t>
  </si>
  <si>
    <t>TIRADO EM PROJETO</t>
  </si>
  <si>
    <t>INSTALAÇÃO ELÉTRICA</t>
  </si>
  <si>
    <t xml:space="preserve">DRENAGENS E AGUAS PLUVIAIS </t>
  </si>
  <si>
    <t xml:space="preserve">AMPLIAÇÃO </t>
  </si>
  <si>
    <t>PLANILHA ORÇAMENTÁRIA DE CUSTOS</t>
  </si>
  <si>
    <t xml:space="preserve">FORMA DE EXECUÇÃO: </t>
  </si>
  <si>
    <t>(    )</t>
  </si>
  <si>
    <t>DIRETA</t>
  </si>
  <si>
    <t>LDI</t>
  </si>
  <si>
    <t>PREÇO UNIT. (R$) SEM LDI</t>
  </si>
  <si>
    <t>PREÇO UNIT.  (R$) COM LDI</t>
  </si>
  <si>
    <t>PREÇO TOTAL (R$)</t>
  </si>
  <si>
    <t>CRONOGRAMA FÍSICO-FINANCEIRO</t>
  </si>
  <si>
    <t>ETAPAS/DESCRIÇÃO</t>
  </si>
  <si>
    <t>PLANILHA ORÇAMENTÁRIA - AMPLIAÇÃO</t>
  </si>
  <si>
    <t>( X )</t>
  </si>
  <si>
    <t>ARQ. EDIONE SÍLVIA FERREIRA</t>
  </si>
  <si>
    <t>TOTAL DO BDI SEM A ALIQUOTA DO INSS</t>
  </si>
  <si>
    <t>ISS</t>
  </si>
  <si>
    <t>Tributo Municipal</t>
  </si>
  <si>
    <t>CSLL</t>
  </si>
  <si>
    <t>IRPJ</t>
  </si>
  <si>
    <t>Tributos Federais</t>
  </si>
  <si>
    <t>%</t>
  </si>
  <si>
    <t>Despesas Indiretas e Lucro</t>
  </si>
  <si>
    <t>ED-49527</t>
  </si>
  <si>
    <t>SUPRESSOR DE SURTO PARA PROTEÇÃO PRIMÁRIA EM QGD, ATÉ 1,5 KV - 5 KA</t>
  </si>
  <si>
    <t>ED-48998</t>
  </si>
  <si>
    <t>CABO DE COBRE FLEXÍVEL, CLASSE 5, ISOLAMENTO TIPO EPR/ HEPR, NÃO HALOGENADO, ANTICHAMA, TERMOFIXO, UNIPOLAR, SEÇÃO 10 MM2, 90°C, 0,6/1KV</t>
  </si>
  <si>
    <t>COMP.</t>
  </si>
  <si>
    <t>LARG</t>
  </si>
  <si>
    <t>ESTRIBO</t>
  </si>
  <si>
    <t>ED-13356</t>
  </si>
  <si>
    <t>LARG.</t>
  </si>
  <si>
    <t>ARQ. EDIONE SILVIA FERREIRA</t>
  </si>
  <si>
    <t>CAU A19.326-7</t>
  </si>
  <si>
    <t>M²</t>
  </si>
  <si>
    <t>CORTE, DOBRA E MONTAGEM DE AÇO CA50-A</t>
  </si>
  <si>
    <t>FOLHA Nº: 01</t>
  </si>
  <si>
    <t>ISS MUNICIPAL:</t>
  </si>
  <si>
    <t>COMPOSIÇÃO DE BDI (ACORDÃO TCU Nº2223/2013 - CONSTRUÇÃO DE EDIFICIOS</t>
  </si>
  <si>
    <t>RT. ORÇ. EDIONE SILVIA FERREIRA CAU A19.326-7</t>
  </si>
  <si>
    <t>LIMITES</t>
  </si>
  <si>
    <t>SEM DESONERAÇÃO</t>
  </si>
  <si>
    <t>ITENS COMPONENTES DO BDI</t>
  </si>
  <si>
    <t>1º Quartil</t>
  </si>
  <si>
    <t>Garantia + Seguro</t>
  </si>
  <si>
    <t>Risco</t>
  </si>
  <si>
    <t>Administração Central</t>
  </si>
  <si>
    <t>Subtotal I = 1+((1+2+3)/100)</t>
  </si>
  <si>
    <t>Despesas Financeiras</t>
  </si>
  <si>
    <t>Subtotal II = 1+(4/100)</t>
  </si>
  <si>
    <t>Lucro</t>
  </si>
  <si>
    <t>Subtotal III = 1+(5/100)</t>
  </si>
  <si>
    <t>Cofins</t>
  </si>
  <si>
    <t>Pis/Pasep</t>
  </si>
  <si>
    <t>Não Incidente</t>
  </si>
  <si>
    <t>Conforme Legislação Municipal</t>
  </si>
  <si>
    <t>Subtotal IV = (6+7+8+9+10)100</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</si>
  <si>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</si>
  <si>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PORTÃO PARA TAPUME FIXO DE PROTEÇÃO COM FECHAMENTO DE OBRA EM CHAPA DE COMPENSADO, ESP. 12MM, COM MÓDULO NA DIMENSÃO DE (110X220)CM, INCLUSIVE FERRAGENS E PINTURA LÁTEX (PVA) COM DUAS (2) DEMÃOS</t>
  </si>
  <si>
    <t>LOCAÇÃO DE OBRA COM GABARITO DE TÁBUAS CORRIDAS PONTALETADAS A CADA 2,00M, REAPROVEITAMENTO (2X), INCLUSIVE ACOMPANHAMENTO DE EQUIPE TOPOGRÁFICA PARA MARCAÇÃO DE PONTO TOPOGRÁFICO</t>
  </si>
  <si>
    <t>CORTE, DOBRA E MONTAGEM DE AÇO CA-50/60, INCLUSIVE ESPAÇADOR</t>
  </si>
  <si>
    <t>ESCAVAÇÃO MANUAL DE VALA COM PROFUNDIDADE MENOR OU IGUAL A 1,5M, INCLUSIVE DESCARGA LATERAL</t>
  </si>
  <si>
    <t>MAIS 10%</t>
  </si>
  <si>
    <t>SOLEIRA EM GRANITO CINZA ANDORINHA, LARGURA 15 CM, ESPESSURA 2 CM</t>
  </si>
  <si>
    <t>AMPLIAÇÃO</t>
  </si>
  <si>
    <t xml:space="preserve">BDI FÓRMULA = </t>
  </si>
  <si>
    <t>(1-I)</t>
  </si>
  <si>
    <t>G+S</t>
  </si>
  <si>
    <t>R</t>
  </si>
  <si>
    <t>AC</t>
  </si>
  <si>
    <t>DF</t>
  </si>
  <si>
    <t>L</t>
  </si>
  <si>
    <t>I</t>
  </si>
  <si>
    <t>ONDE</t>
  </si>
  <si>
    <t>Impostos</t>
  </si>
  <si>
    <r>
      <t>(1+AC+R+G+S)(1+DF)(1+L)</t>
    </r>
    <r>
      <rPr>
        <sz val="11"/>
        <color rgb="FF000000"/>
        <rFont val="Arial"/>
        <family val="2"/>
      </rPr>
      <t xml:space="preserve">     -1</t>
    </r>
  </si>
  <si>
    <t xml:space="preserve">V. TOTAL = </t>
  </si>
  <si>
    <t>LARG. VIGA + 20CM C/ LADO</t>
  </si>
  <si>
    <t>EXTINTOR DE INCÊNDIO PORTÁTIL COM CARGA DE PQS DE 6 KG, CLASSE BC - FORNECIMENTO E INSTALAÇÃO. AF_10/2020_PE</t>
  </si>
  <si>
    <t>LUMINÁRIA DE EMERGÊNCIA, COM 30 LÂMPADAS LED DE 2 W, SEM REATOR - FORNECIMENTO E INSTALAÇÃO. AF_02/2020</t>
  </si>
  <si>
    <t xml:space="preserve">CAIXA RETANGULAR 4" X 4" ALTA (2,00 M DO PISO), PVC, INSTALADA EM PAREDE - FORNECIMENTO E INSTALAÇÃO. AF_03/2023 </t>
  </si>
  <si>
    <t>ED-9934</t>
  </si>
  <si>
    <t>PINTURA EPÓXI EM PISO, DUAS (2) DEMÃOS, INCLUSIVE UMA (1)
DEMÃO DE PRIMER EPÓXI</t>
  </si>
  <si>
    <t>PLACA FOTOLUMINESCENTE PARA SINALIZAÇÃO DE EMERGÊNCIA, TIPO "S1", DIMENSÃO (380X190)MM, INCLUSIVE FIXAÇÃO</t>
  </si>
  <si>
    <t>TUBO PVC, SÉRIE R, ÁGUA PLUVIAL, DN 150 MM, FORNECIDO E INSTALADO EM CONDUTORES VERTICAIS DE ÁGUAS PLUVIAIS. AF_06/2022</t>
  </si>
  <si>
    <t>CAIXA DE DRENAGEM DE INSPEÇÃO/PASSAGEM EM ALVENARIA (80X80X40CM), REVESTIMENTO EM ARGAMASSA COM ADITIVO IMPERMEABILIZANTE, COM TAMPA EM GRELHA, INCLUSIVE ESCAVAÇÃO, REATERRO E TRANSPORTE E RETIRADA DO MATERIAL ESCAVADO (EM CAÇAMBA)</t>
  </si>
  <si>
    <t>DATA:</t>
  </si>
  <si>
    <t>1.5</t>
  </si>
  <si>
    <t>TAPUME FIXO DE PROTEÇÃO PARA FECHAMENTO DE OBRA EM TELHA METÁLICA GALVANIZADA, TIPO TRAPEZOIDAL, ESP. 0,5MM, COM MÓDULO NA DIMENSÃO DE (300X220)CM, COM REAPROVEITAMENTO, EXCLUSIVE PINTURA ESMALTE, INCLUSIVE PONTALETE E FIXAÇÃO.</t>
  </si>
  <si>
    <t>ED-29823</t>
  </si>
  <si>
    <t xml:space="preserve">TAPUME FIXO DE PROTEÇÃO PARA FECHAMENTO DE OBRA EM TELHA METÁLICA GALVANIZADA, TIPO TRAPEZOIDAL, ESP. 0,5MM, COM MÓDULO NA DIMENSÃO DE (300X220)CM, COM REAPROVEITAMENTO, EXCLUSIVE PINTURA ESMALTE, INCLUSIVE PONTALETE E FIXAÇÃO.
</t>
  </si>
  <si>
    <t>COMPR.</t>
  </si>
  <si>
    <t>DATA</t>
  </si>
  <si>
    <t>PRAZO DA OBRA: 7 MESES</t>
  </si>
  <si>
    <t>PRAZO DE EXECUÇÃO: 7 MESES</t>
  </si>
  <si>
    <t>TELHAMENTO COM TELHA CERÂMICA CAPA-CANAL, TIPO PLAN, COM ATÉ 2 ÁGUAS, INCLUSO TRANSPORTE VERTICAL. AF_07/2019.</t>
  </si>
  <si>
    <t>CUMEEIRA PARA TELHA CERÂMICA EMBOÇADA COM ARGAMASSA TRAÇO 1:2:9 (CIMENTO, CAL E AREIA) PARA TELHADOS COM ATÉ 2 ÁGUAS, INCLUSO TRANSPORTE VERTICAL. AF_07/2019</t>
  </si>
  <si>
    <t>EMBOÇO, PARA RECEBIMENTO DE CERÂMICA, EM ARGAMASSA TRAÇO 1:2:8, PREPARO MECÂNICO COM BETONEIRA 400L, APLICADO MANUALMENTE EM FACES INTERNAS DE PAREDES, PARA AMBIENTE COM ÁREA MAIOR QUE 10M2, ESPESSURA DE 20MM, COM EXECUÇÃO DE TALISCAS. AF_06/2014</t>
  </si>
  <si>
    <t>REVESTIMENTO CERÂMICO PARA PAREDES INTERNAS COM PLACAS TIPO ESMALTADA EXTRA DE DIMENSÕES 33X45 CM APLICADAS NA ALTURA INTEIRA DAS PAREDES. AF_02/2023_PE</t>
  </si>
  <si>
    <t>CONTRAPISO EM ARGAMASSA TRAÇO 1:4 (CIMENTO E AREIA), PREPARO MECÂNICO COM BETONEIRA 400 L, APLICADO EM ÁREAS SECAS SOBRE LAJE, ADERIDO, ACABAMENTO NÃO REFORÇADO, ESPESSURA 3CM. AF_07/2021</t>
  </si>
  <si>
    <t>PISO CIMENTADO, TRAÇO 1:3 (CIMENTO E AREIA), ACABAMENTO LISO, ESPESSURA 2,0 CM, PREPARO MECÂNICO DA ARGAMASSA. AF_09/2020</t>
  </si>
  <si>
    <t>PINTURA LÁTEX (PVA) EM TETO, DUAS (2) DEMÃOS, EXCLUSIVE
SELADOR ACRÍLICO E MASSA ACRÍLICA/CORRIDA (PVA)</t>
  </si>
  <si>
    <t>VERGALHÃO DE AÇO COM ROSCA TOTAL PARA PERFILADO, DIÂMETRO 3/8", INCLUSIVE FORNECIMENTO, FIXAÇÃO E INSTALAÇÃO</t>
  </si>
  <si>
    <t>TERMINAL A COMPRESSAO EM COBRE ESTANHADO 1 FURO PARA CABO 35 MM2</t>
  </si>
  <si>
    <t>HASTE DE ATERRAMENTO, DIÂMETRO 5/8", COM 3 METROS - FORNECIMENTO E INSTALAÇÃO. AF_08/2023</t>
  </si>
  <si>
    <t>CORDOALHA DE COBRE NU 35 MM², NÃO ENTERRADA, COM ISOLADOR - FORNECIMENTO E INSTALAÇÃO. AF_08/2023</t>
  </si>
  <si>
    <t>CORDOALHA DE COBRE NU 50 MM², NÃO ENTERRADA, COM ISOLADOR - FORNECIMENTO E INSTALAÇÃO. AF_08/2023</t>
  </si>
  <si>
    <t>ESCAVAÇÃO MANUAL DE VALA COM PROFUNDIDADE MENOR OU IGUAL A 1,30 M. AF_02/2021</t>
  </si>
  <si>
    <t>REATERRO MANUAL DE VALAS, COM COMPACTADOR DE SOLOS DE PERCUSSÃO. AF_08/2023</t>
  </si>
  <si>
    <t>CAIXA DE INSPEÇÃO PARA ATERRAMENTO, CIRCULAR, EM POLIETILENO, DIÂMETRO INTERNO = 0,3 M. AF_12/2020</t>
  </si>
  <si>
    <t>MINI CAPTOR PARA SPDA - FORNECIMENTO E INSTALAÇÃO. AF_08/2023</t>
  </si>
  <si>
    <t>3.4.1</t>
  </si>
  <si>
    <t>3.4</t>
  </si>
  <si>
    <t>VERGA E CONTRA-VERGA</t>
  </si>
  <si>
    <t>ED-9906</t>
  </si>
  <si>
    <t>VERGA OU CONTRAVERGA EM CONCRETO ESTRUTURAL PARA VÃOS ACIMA DE 150CM, PREPARADO EM OBRA COM BETONEIRA, CONTROLE "A", COM FCK 20 MPA, MOLDADA IN LOCO, INCLUSIVE ARMAÇÃO</t>
  </si>
  <si>
    <t>QUANTID.</t>
  </si>
  <si>
    <t>VERGA OU CONTRAVERGA EM CONCRETO ESTRUTURAL PARA VÃOS ACIMA DE 150CM, PREPARADO EM OBRA COM BETONEIRA, CONTROLE "A", COM FCK 20 MPA, MOLDADA IN LOCO, INCLUSIVE ARMAÇÃO.</t>
  </si>
  <si>
    <t>INDIRETA</t>
  </si>
  <si>
    <t>VERGA E CONTRA VERGA</t>
  </si>
  <si>
    <t>LADO 1</t>
  </si>
  <si>
    <t>LADO 2</t>
  </si>
  <si>
    <t>QUANT. PIL.</t>
  </si>
  <si>
    <t>NO PISO</t>
  </si>
  <si>
    <t>ED-48670</t>
  </si>
  <si>
    <t>FORNECIMENTO E ASSENTAMENTO DE TUBO PVC RÍGIDO, DRENAGEM/PLUVIAL, PBV - SÉRIE NORMAL, DN 150 MM (6"), INCLUSIVE CONEXÕES</t>
  </si>
  <si>
    <t>EUGÊNIO RIBEIRO DOS SANTOS NETO</t>
  </si>
  <si>
    <t>OBRA: AMPLIAÇÃO ESCOLA MUNICIPAL COMENDADOR ANTÔNIO FLORÊNCIO NOGUEIRA</t>
  </si>
  <si>
    <t>PREFEITURA:  PREFEITURA MUNICIPAL DE CAREÇU</t>
  </si>
  <si>
    <t>OBRA: AMPLIAÇÃO DA ESCOLA MUNICIPAL COMENDADOR ANTÔNIO FLORÊNCIO NOGUEIRA</t>
  </si>
  <si>
    <t>LOCAL: AV. SATURNINO DE FARIA</t>
  </si>
  <si>
    <t>4.1.2</t>
  </si>
  <si>
    <t xml:space="preserve">PREFEITURA MUNICIPAL DE CAREÇU
Estado de Minas Gerais
CNPJ 17.935.288/0001-15
</t>
  </si>
  <si>
    <t xml:space="preserve">PREFEITURA MUNICIPAL DE CAREAÇU
CNPJ 17.935.388/0001-15
</t>
  </si>
  <si>
    <t>PREFEITURA:  PREFEITURA MUNICIPAL DE CAREAÇU</t>
  </si>
  <si>
    <t xml:space="preserve">PREFEITURA MUNICIPAL DE CAREAÇU
Estado de Minas Gerais
CNPJ 17.935.388/0001-15
</t>
  </si>
  <si>
    <t xml:space="preserve">ÓRGÃO OU ENTIDADE ESTADUAL CONVENENTE: </t>
  </si>
  <si>
    <t>LOCAL:  AV. SATURNINO DEM FARIA, 143, CEDNTRO CARREAÇU</t>
  </si>
  <si>
    <t>LOCAL: AV SATURNINO DE FARIA, 143, CENTRO, CAREAÇU, MG</t>
  </si>
  <si>
    <t>PREFEITURA MUNICIPAL DE CAREAÇU</t>
  </si>
  <si>
    <t>AV. SATURNINO DE FARIA, 140, CENTRO, CAREAÇU/MG</t>
  </si>
  <si>
    <t>CNPJ: 17.935.388/0001-15</t>
  </si>
  <si>
    <t>RRT Nº</t>
  </si>
  <si>
    <t>ESTACAS</t>
  </si>
  <si>
    <t xml:space="preserve">ESTACA A TRADO </t>
  </si>
  <si>
    <t>LADO</t>
  </si>
  <si>
    <t>ALT</t>
  </si>
  <si>
    <t>QUANT. BLOCO</t>
  </si>
  <si>
    <t>QUANT. LADO</t>
  </si>
  <si>
    <t>QUANT. FERRO</t>
  </si>
  <si>
    <t>COMP. FERRO</t>
  </si>
  <si>
    <t>VB01</t>
  </si>
  <si>
    <t>VB02</t>
  </si>
  <si>
    <t>VB03</t>
  </si>
  <si>
    <t>VB04</t>
  </si>
  <si>
    <t>VB05</t>
  </si>
  <si>
    <t>VB06</t>
  </si>
  <si>
    <t>VB07</t>
  </si>
  <si>
    <t>VB08</t>
  </si>
  <si>
    <t>VB09</t>
  </si>
  <si>
    <t>VB10</t>
  </si>
  <si>
    <t>VB11</t>
  </si>
  <si>
    <t>VB12</t>
  </si>
  <si>
    <t>VB13</t>
  </si>
  <si>
    <t>VB14</t>
  </si>
  <si>
    <t>VB15</t>
  </si>
  <si>
    <t>VB16</t>
  </si>
  <si>
    <t>VB17</t>
  </si>
  <si>
    <t>BASE</t>
  </si>
  <si>
    <t>BALDRAME E RESPALDO</t>
  </si>
  <si>
    <t>VR01</t>
  </si>
  <si>
    <t>VR02</t>
  </si>
  <si>
    <t>VR03</t>
  </si>
  <si>
    <t>VR04</t>
  </si>
  <si>
    <t>VR05</t>
  </si>
  <si>
    <t>VR06</t>
  </si>
  <si>
    <t>VR07</t>
  </si>
  <si>
    <t>VR08</t>
  </si>
  <si>
    <t>VR09</t>
  </si>
  <si>
    <t>VR10</t>
  </si>
  <si>
    <t>VR11</t>
  </si>
  <si>
    <t>VR12</t>
  </si>
  <si>
    <t>VR13</t>
  </si>
  <si>
    <t xml:space="preserve">BALDRAME </t>
  </si>
  <si>
    <t>COMP. TOTAL</t>
  </si>
  <si>
    <t>RESPALDO ATERRO</t>
  </si>
  <si>
    <t>Q. BARRA</t>
  </si>
  <si>
    <t>PILARES ARRIMO</t>
  </si>
  <si>
    <t>P01; P12; P13; P19; P27</t>
  </si>
  <si>
    <t>P04; P22; P30</t>
  </si>
  <si>
    <t>P06; P14; P24; P32</t>
  </si>
  <si>
    <t>P08; P17; P26; P34</t>
  </si>
  <si>
    <t>P09; P18; P35</t>
  </si>
  <si>
    <t>P02; P03; P10; P11</t>
  </si>
  <si>
    <t>P15; P16; P20; P21; P28; P29</t>
  </si>
  <si>
    <t>P05; P23; P21</t>
  </si>
  <si>
    <t>P07; P25; P33</t>
  </si>
  <si>
    <t>PILARES RESP.PAREDE</t>
  </si>
  <si>
    <t>QUANT.  PILAR</t>
  </si>
  <si>
    <t>P01;P27</t>
  </si>
  <si>
    <t>P19</t>
  </si>
  <si>
    <t>P02;P03;P10;P11;P15;P16;P20;P21;P28;P29</t>
  </si>
  <si>
    <t>P04</t>
  </si>
  <si>
    <t>P12;P13</t>
  </si>
  <si>
    <t>P22</t>
  </si>
  <si>
    <t>P30</t>
  </si>
  <si>
    <t>P05;P23;P31</t>
  </si>
  <si>
    <t>P06</t>
  </si>
  <si>
    <t>P14</t>
  </si>
  <si>
    <t>P24</t>
  </si>
  <si>
    <t>P32</t>
  </si>
  <si>
    <t>P07;P25;P33</t>
  </si>
  <si>
    <t>P08</t>
  </si>
  <si>
    <t>P17; P26;P34</t>
  </si>
  <si>
    <t>P09;P18; P35</t>
  </si>
  <si>
    <t>COMP</t>
  </si>
  <si>
    <t>QUANT. EST</t>
  </si>
  <si>
    <t>COMP. EST</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</si>
  <si>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</si>
  <si>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</si>
  <si>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REGIÃO/MÊS DE REFERÊNCIA: SETOP SUL/OUTUBRO 2025/ SEM DESONERAÇÃO / SINAPI 12-2025 - SEM DESONERADO</t>
  </si>
  <si>
    <t>J01</t>
  </si>
  <si>
    <t>J02</t>
  </si>
  <si>
    <t>P01</t>
  </si>
  <si>
    <t>ED-48232</t>
  </si>
  <si>
    <t>ALVENARIA DE VEDAÇÃO COM TIJOLO CERÂMICO FURADO, ESP.14CM, PARA REVESTIMENTO, INCLUSIVE ARGAMASSA PARA ASSENTAMENTO</t>
  </si>
  <si>
    <t>ALVENARIA PARA ALICERCE</t>
  </si>
  <si>
    <t>ED-48196</t>
  </si>
  <si>
    <t>ALVENARIA DE VEDAÇÃO COM BLOCO DE CONCRETO, ESP. 19CM, INCLUSIVE ARGAMASSA PARA ASSENTAMENTO</t>
  </si>
  <si>
    <t>ED-29480</t>
  </si>
  <si>
    <t>LAVANDERIA</t>
  </si>
  <si>
    <t>ED-50663</t>
  </si>
  <si>
    <t>CALHA EM CHAPA GALVANIZADA, ESP. 0,5MM (GSG-26), COM DESENVOLVIMENTO DE 50CM, INCLUSIVE IÇAMENTO MANUAL VERTICAL</t>
  </si>
  <si>
    <t>ED-28551</t>
  </si>
  <si>
    <t>CONDUTOR DE ÁGUAS PLUVIAIS RETANGULAR EM AÇO GALVANIZADO, DIMENSÃO (43X85)MM, , ESP. 0,43MM (GSG-28), INCLUSIVE CONEXÕES E SUPORTES</t>
  </si>
  <si>
    <t>6.7</t>
  </si>
  <si>
    <t>6.8</t>
  </si>
  <si>
    <t>ED-48406</t>
  </si>
  <si>
    <t>EMBOÇAMENTO DE TELHA CERÂMICA COM ARGAMASSA, TRAÇO
1:2:9 (CIMENTO, CAL E AREIA), COM PREPARO MECANIZADO,
EXCLUSIVE TELHA</t>
  </si>
  <si>
    <t>ED-50764</t>
  </si>
  <si>
    <t>REVESTIMENTO COM IMPERMEABILIZANTE EM DUAS (2) CAMADAS SOBREPOSTAS DE ARGAMASSA, TRAÇO 1:3 (CIMENTO E AREIA) COM ADITIVO IMPERMEABILIZANTE, ESP. 20MM, INCLUSIVE PINTURA COM DUAS (2) DEMÃOS COM EMULSÃO ASFÁLTICA</t>
  </si>
  <si>
    <t>ED-50750</t>
  </si>
  <si>
    <t>REVESTIMENTO COM PASTILHAS DE PORCELANA, ASSENTADO COM ARGAMASSA PRÉ-FABRICADA, INCLUSIVE REJUNTAMENTO</t>
  </si>
  <si>
    <t>CHAPISCO APLICADO EM ALVENARIAS E ESTRUTURAS DE CONCRETO INTERNAS E EXTERNAS, COM COLHER DE  PEDREIRO. ARGAMASSA TRAÇO 1:3 COM PREPARO MANUAL. AF_10/2022</t>
  </si>
  <si>
    <t xml:space="preserve">PAR. EXTERNA FUNDO </t>
  </si>
  <si>
    <t>ALICERCE</t>
  </si>
  <si>
    <t>OITÃO</t>
  </si>
  <si>
    <t>PAR. EXT. LAT. DIREITA</t>
  </si>
  <si>
    <t>PAR. EXTERNA LAT. ESQUERDA</t>
  </si>
  <si>
    <t>VIGAS INTERNAS</t>
  </si>
  <si>
    <t>CIRCULAÇÃO</t>
  </si>
  <si>
    <t>SOBRE MURETA</t>
  </si>
  <si>
    <t>MURETA CIRCULAÇÃO INTERNA</t>
  </si>
  <si>
    <t>PILARES FRONTAIS</t>
  </si>
  <si>
    <t>FRENTE</t>
  </si>
  <si>
    <t>VIGA FRENTE</t>
  </si>
  <si>
    <t>V01</t>
  </si>
  <si>
    <t>V02</t>
  </si>
  <si>
    <t>V03</t>
  </si>
  <si>
    <t>ED-50761</t>
  </si>
  <si>
    <t>ED-50736</t>
  </si>
  <si>
    <t>REVESTIMENTO DE GESSO EM PAREDE, ESP. 5MM, APLICAÇÃO MANUAL, INCLUSIVE ACABAMENTO SARRAFEADO</t>
  </si>
  <si>
    <t>REBOCO COM ARGAMASSA, TRAÇO 1:2:8 (CIMENTO, CAL E AREIA) , ESP. 20MM, APLICAÇÃO MANUAL, INCLUSIVE ARGAMASSA COM PREPARO MECANIZADO, EXCLUSIVE CHAPISCO</t>
  </si>
  <si>
    <t>CHAPISCO</t>
  </si>
  <si>
    <t>EMBOÇO</t>
  </si>
  <si>
    <t>V14</t>
  </si>
  <si>
    <t>V15</t>
  </si>
  <si>
    <t>V16</t>
  </si>
  <si>
    <t>V17</t>
  </si>
  <si>
    <t>V04</t>
  </si>
  <si>
    <t>V05</t>
  </si>
  <si>
    <t>V06</t>
  </si>
  <si>
    <t>V11</t>
  </si>
  <si>
    <t>V12</t>
  </si>
  <si>
    <t>V13</t>
  </si>
  <si>
    <t>V18</t>
  </si>
  <si>
    <t>V07</t>
  </si>
  <si>
    <t>V08</t>
  </si>
  <si>
    <t>V09</t>
  </si>
  <si>
    <t>V10</t>
  </si>
  <si>
    <t>P01;P02;P04;P06;P08;P09;P10;P11;P12;P13;P15</t>
  </si>
  <si>
    <t>P17;P19;P20</t>
  </si>
  <si>
    <t>P03;P05;P07;P14;P16;P18</t>
  </si>
  <si>
    <t>P21</t>
  </si>
  <si>
    <t>P22;P23</t>
  </si>
  <si>
    <t>P25</t>
  </si>
  <si>
    <t>ED-13286</t>
  </si>
  <si>
    <t>CAMADA DE REGULARIZAÇÃO COM ARGAMASSA, TRAÇO 1:3 (CIMENTO E AREIA), ESP. 15MM, APLICAÇÃO MANUAL, INCLUSIVE ARGAMASSA COM PREPARO MECANIZADO</t>
  </si>
  <si>
    <t>ED-50753</t>
  </si>
  <si>
    <t>SOLEIRA DE GRANITO, COR CINZA ANDORINHA, ESP. 2CM, ACABAMENTO POLIDO, ASSENTAMENTO COM ARGAMASSA INDUSTRIALIZADA, INCLUSIVE REJUNTAMENTO</t>
  </si>
  <si>
    <t>LATERAIS</t>
  </si>
  <si>
    <t>ED-50505</t>
  </si>
  <si>
    <t xml:space="preserve">ED-50506 </t>
  </si>
  <si>
    <t>LIXAMENTO MANUAL EM TETO</t>
  </si>
  <si>
    <t>PINTURA LÁTEX ACRÍLICA PREMIUM, APLICAÇÃO MANUAL EM PAREDES, DUAS DEMÃOS. AF_04/2023 (INTERNA E EXTERNAS)</t>
  </si>
  <si>
    <t>ED-50514</t>
  </si>
  <si>
    <t>PREPARAÇÃO PARA EMASSAMENTO OU PINTURA (LÁTEX/ACRÍLICA) EM PAREDE, INCLUSIVE UMA (1) DEMÃO DE SELADOR ACRÍLICO</t>
  </si>
  <si>
    <t>CHAP.</t>
  </si>
  <si>
    <t>IGUAL GESSO TETO</t>
  </si>
  <si>
    <t>CHAPISCO INTERNO - EMBOÇO</t>
  </si>
  <si>
    <t>CHAPISCO INTERNO</t>
  </si>
  <si>
    <t>CHAPISCO EXTERNO</t>
  </si>
  <si>
    <t>LIXAMENTO MANUAL EM PAREDE (INTERNAS )</t>
  </si>
  <si>
    <t>REVEST.. CERÂMICO</t>
  </si>
  <si>
    <t>IGUAL EMASSAMAMENTO</t>
  </si>
  <si>
    <t>6.9</t>
  </si>
  <si>
    <t>COTAÇÃO</t>
  </si>
  <si>
    <t>COBERTURA EM POLICARBONATO INCLUSIVE ESTRUTURA EM ALUMÍNIO, EM ARCO.</t>
  </si>
  <si>
    <t>10,00+22,50+15,00</t>
  </si>
  <si>
    <t>11.3</t>
  </si>
  <si>
    <t>ED-49919</t>
  </si>
  <si>
    <t>CAIXA DE DRENAGEM DE INSPEÇÃO/PASSAGEM EM ALVENARIA (
70X70X60CM), REVESTIMENTO EM ARGAMASSA COM ADITIVO
IMPERMEABILIZANTE, COM TAMPA EM GRELHA, INCLUSIVE ESCAVAÇÃO, REATERRO E TRANSPORTE COM RETIRADA DO MATERIAL ESCAVADO (EM CAÇAMBA)</t>
  </si>
  <si>
    <t>ED-14739</t>
  </si>
  <si>
    <t>CANALETA PARA DRENAGEM, EM CONCRETO COM FCK 15MPA, MOLDADA IN LOCO, SEÇÃO 30X30CM, FORMA EM MADEIRA, COM TAMPA EM CONCRETO COM FUROS, PARA TRÂNSITO DE PEDESTRE, INCLUSIVE ESCAVAÇÃO, REATERRO COM TRANSPORTE E RETIRADA DO MATERIAL ESCAVADO (EM CAÇAMBA</t>
  </si>
  <si>
    <t>ED-50227</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</si>
  <si>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</si>
  <si>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</si>
  <si>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ED-50232</t>
  </si>
  <si>
    <t>PONTO DE EMBUTIR PARA UMA (1) TOMADA PADRÃO, TRÊS (3) POLOS (2P+T/10A-250V), COM PLACA 4"X2" DE UM (1) POSTO, COM ELETRODUTO FLEXÍVEL CORRUGADO, ANTI-CHAMA, DN 25MM (3/ 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</si>
  <si>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ED-14179</t>
  </si>
  <si>
    <t>ED-26537</t>
  </si>
  <si>
    <t>ELETRODUTO DE PVC RÍGIDO ROSCÁVEL, DIÂMETRO DE 25MM (1"), INSTALAÇÃO APARENTE OU SOBRE FORRO COM ABRAÇADEIRA METÁLICA DE CUNHA, TIPO "D", INCLUSIVE ACESSÓRIOS PARA FIXAÇÃO E CONEXÕES</t>
  </si>
  <si>
    <t>QUADRO DE DISTRIBUIÇÃO DE EMBUTIR EM PVC, PARA 8 DISJUNTORES DIN, INCLUSIVE BARRAMENTOS NEUTRO/TERRA, EXCLUSIVE BARRAMENTO DE FASE</t>
  </si>
  <si>
    <t>ED-34473</t>
  </si>
  <si>
    <t>DISJUNTOR BIPOLAR TIPO DIN, CORRENTE NOMINAL DE 10A, FORNECIMENTO E INSTALAÇÃO, INCLUSIVE TERMINAL ILHÓS</t>
  </si>
  <si>
    <t>DISJUNTOR BIPOLAR TIPO DIN, CORRENTE NOMINAL DE 20A, FORNECIMENTO E INSTALAÇÃO, INCLUSIVE TERMINAL ILHÓS</t>
  </si>
  <si>
    <t>ED-34475</t>
  </si>
  <si>
    <t>CO-27431</t>
  </si>
  <si>
    <t>PROJETO EXECUTIVO DE INSTALAÇÕES ELÉTRICAS</t>
  </si>
  <si>
    <t>CO-27434</t>
  </si>
  <si>
    <t>PROJETO EXECUTIVO DE SPDA</t>
  </si>
  <si>
    <t>12.6</t>
  </si>
  <si>
    <t>CO-27468</t>
  </si>
  <si>
    <t>PROJETO EXECUTIVO DE PREVENÇÃO E COMBATE A INCÊNDIO</t>
  </si>
  <si>
    <t>PR A1</t>
  </si>
  <si>
    <t>INSTALAÇÕES HIDRO-SANITÁRIAS</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</si>
  <si>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</si>
  <si>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</si>
  <si>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</si>
  <si>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</si>
  <si>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ED-50105</t>
  </si>
  <si>
    <t>FORNECIMENTO E ASSENTAMENTO DE TUBO PVC RÍGIDO, COLETOR DE ESGOTO LISO (JEI), DN 100 MM (4"), INCLUSIVE CONEXÕES</t>
  </si>
  <si>
    <t>ED-50079</t>
  </si>
  <si>
    <t>FORNECIMENTO E ASSENTAMENTO DE TUBO PVC RÍGIDO ROSCÁVEL, ÁGUA FRIA, DN 3/4" (25 MM), INCLUSIVE CONEXÕES</t>
  </si>
  <si>
    <t>ED-4993</t>
  </si>
  <si>
    <t>CAIXA D'ÁGUA DE POLIETILENO, CAPACIDADE DE 1.500L, INCLUSIVE TAMPA, TORNEIRA DE BOIA, EXTRAVASOR, TUBO DE
LIMPEZA E ACESSÓRIOS, EXCLUSIVE TUBULAÇÃO DE ENTRADA/ SAÍDA DE ÁGUA</t>
  </si>
  <si>
    <t>ED-49962</t>
  </si>
  <si>
    <t>RALO HEMISFÉRICO, TIPO ABACAXI, DIÂMETRO DE 50MM, EXCLUSIVE CONDUTOR DE ÁGUA PLUVIAL</t>
  </si>
  <si>
    <t>ED-9156</t>
  </si>
  <si>
    <t>TANQUE DE MÁRMORE SINTÉTICO DUPLO, CAPACIDADE 37 LITROS, INCLUSIVE ACESSÓRIOS DE FIXAÇÃO, VÁLVULA DE ESCOAMENTO DE METAL COM ACABAMENTO CROMADO E SIFÃO DE METAL TIPO COPO COM ACABAMENTO CROMADO, EXCLUSIVE TORNEIRA</t>
  </si>
  <si>
    <t>ED-50331</t>
  </si>
  <si>
    <t>TORNEIRA METÁLICA PARA TANQUE, ACABAMENTO CROMADO, BICO COM ROSCA</t>
  </si>
  <si>
    <t>ED-22902</t>
  </si>
  <si>
    <t>TORNEIRA METÁLICA PARA TANQUE, ACABAMENTO CROMADO, COM AREJADOR</t>
  </si>
  <si>
    <t>CO-27430</t>
  </si>
  <si>
    <t>PROJETO EXECUTIVO DE INSTALAÇÕES HIDROSSANITÁRIAS</t>
  </si>
  <si>
    <t>ITENS ESTIMADOS</t>
  </si>
  <si>
    <t>INSTALAÇÃO HIDRO-SANITÁRIA</t>
  </si>
  <si>
    <t>SALAS 1;2;3</t>
  </si>
  <si>
    <t>LAVANDEIRA</t>
  </si>
  <si>
    <t>PEITORIL DE GRANITO, NA COR CINZA ANDORINHA, COM PINGADEIRA, ESP. 2CM, ACABAMENTO POLIDO, ASSENTAMENTO COM ARGAMASSA INDUSTRIALIZADA, INCLUSIVE REJUNTAMENTO</t>
  </si>
  <si>
    <t>CAIXILHO FIXO DE ALUMÍNIO BRANCO PARA VIDRO (VIDRO TEMPERADO 6MM INCLUSO), BATENTE/ REQUADRO DE 4 A 14 CM, SEM GUARNIÇÃO/ ALIZAR, FIXAÇÃO COM PARAFUSOS, VEDAÇÃO COM SILICONE, EXCLUSIVE CONTRAMARCO - FORNECIMENTO E INSTALAÇÃO. AF_11/2024</t>
  </si>
  <si>
    <t>7.3</t>
  </si>
  <si>
    <t>7.4</t>
  </si>
  <si>
    <t>7.5</t>
  </si>
  <si>
    <t>7.6</t>
  </si>
  <si>
    <t>7.7</t>
  </si>
  <si>
    <t>8+1</t>
  </si>
  <si>
    <t>8.2.1</t>
  </si>
  <si>
    <t>8.1.1</t>
  </si>
  <si>
    <t>8.1.2</t>
  </si>
  <si>
    <t>8.1.3</t>
  </si>
  <si>
    <t>8.1.4</t>
  </si>
  <si>
    <t>8.2.2</t>
  </si>
  <si>
    <t>9.3</t>
  </si>
  <si>
    <t>9.4</t>
  </si>
  <si>
    <t>9.5</t>
  </si>
  <si>
    <t>9.6</t>
  </si>
  <si>
    <t>11.4</t>
  </si>
  <si>
    <t>11.5</t>
  </si>
  <si>
    <t>11.6</t>
  </si>
  <si>
    <t>12.7</t>
  </si>
  <si>
    <t>12.8</t>
  </si>
  <si>
    <t>12.9</t>
  </si>
  <si>
    <t>12.10</t>
  </si>
  <si>
    <t>12.11</t>
  </si>
  <si>
    <t>12.12</t>
  </si>
  <si>
    <t>12.13</t>
  </si>
  <si>
    <t>12.14</t>
  </si>
  <si>
    <t>12.15</t>
  </si>
  <si>
    <t>12.16</t>
  </si>
  <si>
    <t>TOTAL AMPLIAÇÃO</t>
  </si>
  <si>
    <t>CAREAÇU, 15 DE JANEIRO DE 2026</t>
  </si>
  <si>
    <t>JANELA DE ALUMÍNIO BRANCO, DE CORRER COM 4 FOLHAS PARA VIDROS (VIDROS TEMPERADOS 8MM INCLUSOS), COM BANDEIRA, BATENTE/REQUADRO 6 A 14 CM, ACABAMENTO COM ACETATO OU BRILHANTE, FIXAÇÃO COM PARAFUSO,  GUARNIÇÃO/ ALIZAR,  VEDAÇÃO COM SILICONE,FORNECIMENTO E INSTALAÇÃO. AF_11/2024</t>
  </si>
  <si>
    <t>8.1.5</t>
  </si>
  <si>
    <t>REVESTIMENTO COM PORCELANATO APLICADO EM PISO, PARA RODAPÉ</t>
  </si>
  <si>
    <t>SALAS</t>
  </si>
  <si>
    <t>PORTA VENEZIANA EM ALUMÍNIO COMPLETA, DIMENSÃO (90X210 CM, TIPO DE ABRIR, COM UMA (1) FOLHA, LINHA 25/SUPREMA, ACABAMENTO BRANCO, INCLUSIVE PERFIS, FERRAGENS E INSTALAÇÃO</t>
  </si>
  <si>
    <t>REVESTIMENTO COM PORCELANATO APLICADO EM PISO, ACABAMENTO ESMALTADO ACETINADO, AMBIENTE INTERNO/EXTERNO, PADRÃO EXTRA, BORDA RETIFICADA,  ASSENTAMENTO COM ARGAMASSA INDUSTRIALIZADA, INCLUSIVE REJUNTAMENTO</t>
  </si>
  <si>
    <t>PONTO DE EMBUTIR PARA UM (1) INTERRUPTOR SIMPLES (10A-250V), COM PLACA 4"X2" DE UM (1) POSTO, COM ELETRODUTO FLEXÍVEL CORRUGADO, ANTI-CHAMA, DN 25MM (3/4"), EMBUTIDO NA ALVENARIA E CABO DE COBRE FLEXÍVEL, CLASSE 5, ISOLAMENTO TIPO LSHF/ATOX, NÃO HALOGENADO, SEÇÃO 1, 5MM2 (70°C-450/750V), COM DISTÂNCIA DE ATÉ DEZ (10) METROS DO PONTO DE DERIVAÇÃO, INCLUSIVE CAIXA DE LIGAÇÃO, SUPORTE E FIXAÇÃO DO ELETRODUTO COM ENCHIMENTO DO RASGO NA ALVENARIA/CONCRETO COM ARGAMASSA</t>
  </si>
  <si>
    <t>LUMINÁRIA PLAFON REDONDO DE VIDRO JATEADO REDONDO COMPLETA, DIÂMETRO 25 CM, PARA UMA (1) LÂMPADA LED, POTÊNCIA 20W, BULBO A60, FORNECIMENTO E INSTALAÇÃO, INCLUSIVE BASE E LÂMPADA</t>
  </si>
  <si>
    <t>14.11</t>
  </si>
  <si>
    <t>ED-49987</t>
  </si>
  <si>
    <t>REGISTRO DE GAVETA, TIPO BASE, ROSCÁVEL 1/2" (PARA TUBO SOLDÁVEL OU PPR DN 20MM/CPVC DN 15MM), INCLUSIVE ACABAMENTO (PADRÃO MÉDIO) E CANOPLA CROMADOS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</si>
</sst>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4" formatCode="_-&quot;R$&quot;\ * #,##0.00_-;\-&quot;R$&quot;\ * #,##0.00_-;_-&quot;R$&quot;\ * &quot;-&quot;??_-;_-@_-"/>
    <numFmt numFmtId="43" formatCode="_-* #,##0.00_-;\-* #,##0.00_-;_-* &quot;-&quot;??_-;_-@_-"/>
    <numFmt numFmtId="164" formatCode="_(* #,##0.00_);_(* \(#,##0.00\);_(* &quot;-&quot;??_);_(@_)"/>
    <numFmt numFmtId="165" formatCode="#,##0.00&quot; &quot;;&quot; (&quot;#,##0.00&quot;)&quot;;&quot; -&quot;#&quot; &quot;;@&quot; &quot;"/>
    <numFmt numFmtId="166" formatCode="#,##0.00&quot; &quot;;&quot;-&quot;#,##0.00&quot; &quot;;&quot; -&quot;#&quot; &quot;;@&quot; &quot;"/>
    <numFmt numFmtId="167" formatCode="[$R$-416]&quot; &quot;#,##0.00;[Red]&quot;-&quot;[$R$-416]&quot; &quot;#,##0.00"/>
    <numFmt numFmtId="168" formatCode="_-* #,##0.00\ _€_-;\-* #,##0.00\ _€_-;_-* &quot;-&quot;??\ _€_-;_-@_-"/>
    <numFmt numFmtId="169" formatCode="#\,##0."/>
    <numFmt numFmtId="170" formatCode="_(&quot;$&quot;* #,##0_);_(&quot;$&quot;* \(#,##0\);_(&quot;$&quot;* &quot;-&quot;_);_(@_)"/>
    <numFmt numFmtId="171" formatCode="_(&quot;$&quot;* #,##0.00_);_(&quot;$&quot;* \(#,##0.00\);_(&quot;$&quot;* &quot;-&quot;??_);_(@_)"/>
    <numFmt numFmtId="172" formatCode="\$#."/>
    <numFmt numFmtId="173" formatCode="#.00"/>
    <numFmt numFmtId="174" formatCode="0.00_)"/>
    <numFmt numFmtId="175" formatCode="%#.00"/>
    <numFmt numFmtId="176" formatCode="#\,##0.00"/>
    <numFmt numFmtId="177" formatCode="#,"/>
    <numFmt numFmtId="178" formatCode="_(* #,##0_);_(* \(#,##0\);_(* &quot;-&quot;_);_(@_)"/>
    <numFmt numFmtId="179" formatCode="_(* #,##0.00_);_(* \(#,##0.00\);_(* \-??_);_(@_)"/>
    <numFmt numFmtId="180" formatCode="0.00_ ;\-0.00\ "/>
    <numFmt numFmtId="181" formatCode="0.000"/>
  </numFmts>
  <fonts count="85">
    <font>
      <sz val="11"/>
      <color rgb="FF00000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1"/>
      <color indexed="8"/>
      <name val="Arial"/>
      <family val="2"/>
    </font>
    <font>
      <sz val="10"/>
      <color rgb="FF000000"/>
      <name val="Arial1"/>
    </font>
    <font>
      <sz val="11"/>
      <color rgb="FF000000"/>
      <name val="Calibri"/>
      <family val="2"/>
    </font>
    <font>
      <b/>
      <i/>
      <sz val="16"/>
      <color rgb="FF000000"/>
      <name val="Arial"/>
      <family val="2"/>
    </font>
    <font>
      <b/>
      <i/>
      <u/>
      <sz val="11"/>
      <color rgb="FF000000"/>
      <name val="Arial"/>
      <family val="2"/>
    </font>
    <font>
      <sz val="11"/>
      <color rgb="FF000000"/>
      <name val="Arial"/>
      <family val="2"/>
    </font>
    <font>
      <sz val="16"/>
      <name val="Arial"/>
      <family val="2"/>
    </font>
    <font>
      <sz val="11"/>
      <color indexed="8"/>
      <name val="Calibri"/>
      <family val="2"/>
    </font>
    <font>
      <sz val="10"/>
      <name val="Arial"/>
      <family val="2"/>
    </font>
    <font>
      <u/>
      <sz val="11"/>
      <color indexed="12"/>
      <name val="Arial"/>
      <family val="2"/>
    </font>
    <font>
      <sz val="10"/>
      <name val="Arial"/>
      <family val="2"/>
    </font>
    <font>
      <sz val="10"/>
      <name val="MS Sans Serif"/>
      <family val="2"/>
    </font>
    <font>
      <sz val="10"/>
      <name val="Times New Roman"/>
      <family val="1"/>
    </font>
    <font>
      <sz val="10"/>
      <name val="Times New Roman"/>
      <family val="1"/>
    </font>
    <font>
      <sz val="10"/>
      <color indexed="8"/>
      <name val="MS Sans Serif"/>
      <family val="2"/>
    </font>
    <font>
      <sz val="1"/>
      <color indexed="8"/>
      <name val="Courier"/>
      <family val="3"/>
    </font>
    <font>
      <u/>
      <sz val="6"/>
      <color indexed="36"/>
      <name val="MS Sans Serif"/>
      <family val="2"/>
    </font>
    <font>
      <sz val="8"/>
      <name val="Arial"/>
      <family val="2"/>
    </font>
    <font>
      <sz val="10"/>
      <name val="Courier"/>
      <family val="3"/>
    </font>
    <font>
      <sz val="12"/>
      <name val="Times New Roman"/>
      <family val="1"/>
    </font>
    <font>
      <b/>
      <i/>
      <sz val="16"/>
      <name val="Helv"/>
    </font>
    <font>
      <b/>
      <sz val="14"/>
      <name val="Arial"/>
      <family val="2"/>
    </font>
    <font>
      <sz val="1"/>
      <color indexed="18"/>
      <name val="Courier"/>
      <family val="3"/>
    </font>
    <font>
      <b/>
      <sz val="1"/>
      <color indexed="8"/>
      <name val="Courier"/>
      <family val="3"/>
    </font>
    <font>
      <sz val="10"/>
      <name val="Arial"/>
      <family val="2"/>
    </font>
    <font>
      <sz val="10"/>
      <name val="Arial"/>
      <family val="2"/>
    </font>
    <font>
      <b/>
      <sz val="16"/>
      <name val="Arial"/>
      <family val="2"/>
    </font>
    <font>
      <sz val="10"/>
      <color indexed="8"/>
      <name val="Arial"/>
      <family val="2"/>
    </font>
    <font>
      <sz val="1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0"/>
      <name val="Arial"/>
      <family val="2"/>
    </font>
    <font>
      <b/>
      <sz val="18"/>
      <color indexed="56"/>
      <name val="Cambria"/>
      <family val="2"/>
    </font>
    <font>
      <b/>
      <sz val="11"/>
      <color indexed="8"/>
      <name val="Calibri"/>
      <family val="2"/>
    </font>
    <font>
      <b/>
      <sz val="10"/>
      <color theme="1"/>
      <name val="Arial"/>
      <family val="2"/>
    </font>
    <font>
      <sz val="10"/>
      <color theme="1"/>
      <name val="Arial"/>
      <family val="2"/>
    </font>
    <font>
      <b/>
      <sz val="11"/>
      <color rgb="FF000000"/>
      <name val="Arial"/>
      <family val="2"/>
    </font>
    <font>
      <sz val="10"/>
      <color rgb="FF000000"/>
      <name val="Arial"/>
      <family val="2"/>
    </font>
    <font>
      <b/>
      <sz val="10"/>
      <color indexed="8"/>
      <name val="Arial"/>
      <family val="2"/>
    </font>
    <font>
      <b/>
      <sz val="12"/>
      <name val="Arial"/>
      <family val="2"/>
    </font>
    <font>
      <b/>
      <sz val="10"/>
      <color indexed="8"/>
      <name val="Arial"/>
      <family val="2"/>
    </font>
    <font>
      <b/>
      <sz val="10"/>
      <color rgb="FF000000"/>
      <name val="Arial"/>
      <family val="2"/>
    </font>
    <font>
      <u/>
      <sz val="11"/>
      <color rgb="FF000000"/>
      <name val="Arial"/>
      <family val="2"/>
    </font>
  </fonts>
  <fills count="8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indexed="52"/>
        <bgColor indexed="64"/>
      </patternFill>
    </fill>
    <fill>
      <patternFill patternType="solid">
        <fgColor indexed="26"/>
        <bgColor indexed="64"/>
      </patternFill>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FFFF00"/>
        <bgColor indexed="64"/>
      </patternFill>
    </fill>
    <fill>
      <patternFill patternType="solid">
        <fgColor indexed="9"/>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bottom style="thin">
        <color indexed="64"/>
      </bottom>
      <diagonal/>
    </border>
    <border>
      <left/>
      <right/>
      <top style="thin">
        <color indexed="62"/>
      </top>
      <bottom style="double">
        <color indexed="62"/>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thin">
        <color indexed="64"/>
      </bottom>
      <diagonal/>
    </border>
    <border>
      <left/>
      <right style="thin">
        <color indexed="64"/>
      </right>
      <top/>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top/>
      <bottom style="thin">
        <color indexed="64"/>
      </bottom>
      <diagonal/>
    </border>
  </borders>
  <cellStyleXfs count="54249">
    <xf numFmtId="0" fontId="0" fillId="0" borderId="0"/>
    <xf numFmtId="0" fontId="16" fillId="0" borderId="0" applyNumberFormat="0" applyBorder="0" applyProtection="0"/>
    <xf numFmtId="0" fontId="16" fillId="0" borderId="0" applyNumberFormat="0" applyBorder="0" applyProtection="0"/>
    <xf numFmtId="165" fontId="16" fillId="0" borderId="0" applyBorder="0" applyProtection="0"/>
    <xf numFmtId="165" fontId="16" fillId="0" borderId="0" applyBorder="0" applyProtection="0"/>
    <xf numFmtId="0" fontId="17" fillId="0" borderId="0" applyNumberFormat="0" applyBorder="0" applyProtection="0"/>
    <xf numFmtId="0" fontId="16" fillId="0" borderId="0" applyNumberFormat="0" applyBorder="0" applyProtection="0"/>
    <xf numFmtId="166" fontId="17"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0" fontId="13" fillId="0" borderId="0"/>
    <xf numFmtId="9" fontId="13" fillId="0" borderId="0" applyFont="0" applyFill="0" applyBorder="0" applyAlignment="0" applyProtection="0"/>
    <xf numFmtId="0" fontId="19" fillId="0" borderId="0" applyNumberFormat="0" applyBorder="0" applyProtection="0"/>
    <xf numFmtId="167" fontId="19" fillId="0" borderId="0" applyBorder="0" applyProtection="0"/>
    <xf numFmtId="164" fontId="15" fillId="0" borderId="0" applyFont="0" applyFill="0" applyBorder="0" applyAlignment="0" applyProtection="0"/>
    <xf numFmtId="164" fontId="13" fillId="0" borderId="0" applyFont="0" applyFill="0" applyBorder="0" applyAlignment="0" applyProtection="0"/>
    <xf numFmtId="165" fontId="16" fillId="0" borderId="0" applyBorder="0" applyProtection="0"/>
    <xf numFmtId="0" fontId="13" fillId="0" borderId="0"/>
    <xf numFmtId="0" fontId="13" fillId="0" borderId="0"/>
    <xf numFmtId="0" fontId="13" fillId="0" borderId="0"/>
    <xf numFmtId="0" fontId="20" fillId="0" borderId="0"/>
    <xf numFmtId="164" fontId="13" fillId="0" borderId="0" applyFont="0" applyFill="0" applyBorder="0" applyAlignment="0" applyProtection="0"/>
    <xf numFmtId="164" fontId="15" fillId="0" borderId="0" applyFont="0" applyFill="0" applyBorder="0" applyAlignment="0" applyProtection="0"/>
    <xf numFmtId="0" fontId="12" fillId="0" borderId="0"/>
    <xf numFmtId="0" fontId="11" fillId="0" borderId="0"/>
    <xf numFmtId="0" fontId="23" fillId="0" borderId="0"/>
    <xf numFmtId="164" fontId="15" fillId="0" borderId="0" applyFont="0" applyFill="0" applyBorder="0" applyAlignment="0" applyProtection="0"/>
    <xf numFmtId="0" fontId="20" fillId="0" borderId="0"/>
    <xf numFmtId="164" fontId="13" fillId="0" borderId="0" applyFont="0" applyFill="0" applyBorder="0" applyAlignment="0" applyProtection="0"/>
    <xf numFmtId="9" fontId="13" fillId="0" borderId="0" applyFont="0" applyFill="0" applyBorder="0" applyAlignment="0" applyProtection="0"/>
    <xf numFmtId="0" fontId="17" fillId="0" borderId="0" applyNumberFormat="0" applyBorder="0" applyProtection="0"/>
    <xf numFmtId="0" fontId="24" fillId="0" borderId="0" applyNumberFormat="0" applyFill="0" applyBorder="0" applyAlignment="0" applyProtection="0">
      <alignment vertical="top"/>
      <protection locked="0"/>
    </xf>
    <xf numFmtId="44" fontId="15" fillId="0" borderId="0" applyFont="0" applyFill="0" applyBorder="0" applyAlignment="0" applyProtection="0"/>
    <xf numFmtId="9" fontId="15" fillId="0" borderId="0" applyFont="0" applyFill="0" applyBorder="0" applyAlignment="0" applyProtection="0"/>
    <xf numFmtId="9"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5" fillId="0" borderId="0" applyFont="0" applyFill="0" applyBorder="0" applyAlignment="0" applyProtection="0"/>
    <xf numFmtId="164" fontId="13" fillId="0" borderId="0" applyFont="0" applyFill="0" applyBorder="0" applyAlignment="0" applyProtection="0"/>
    <xf numFmtId="0" fontId="13" fillId="0" borderId="0"/>
    <xf numFmtId="0" fontId="25" fillId="0" borderId="0"/>
    <xf numFmtId="0" fontId="22" fillId="0" borderId="0"/>
    <xf numFmtId="0" fontId="10" fillId="0" borderId="0"/>
    <xf numFmtId="9" fontId="20" fillId="0" borderId="0" applyFont="0" applyFill="0" applyBorder="0" applyAlignment="0" applyProtection="0"/>
    <xf numFmtId="164" fontId="25" fillId="0" borderId="0" applyFont="0" applyFill="0" applyBorder="0" applyAlignment="0" applyProtection="0"/>
    <xf numFmtId="164" fontId="13" fillId="0" borderId="0" applyFont="0" applyFill="0" applyBorder="0" applyAlignment="0" applyProtection="0"/>
    <xf numFmtId="0" fontId="13" fillId="0" borderId="0"/>
    <xf numFmtId="0" fontId="13" fillId="0" borderId="0"/>
    <xf numFmtId="0" fontId="13" fillId="0" borderId="0"/>
    <xf numFmtId="0" fontId="9" fillId="0" borderId="0"/>
    <xf numFmtId="43" fontId="9" fillId="0" borderId="0" applyFont="0" applyFill="0" applyBorder="0" applyAlignment="0" applyProtection="0"/>
    <xf numFmtId="0" fontId="13" fillId="0" borderId="0"/>
    <xf numFmtId="0" fontId="9" fillId="0" borderId="0"/>
    <xf numFmtId="0" fontId="9" fillId="0" borderId="0"/>
    <xf numFmtId="0" fontId="9" fillId="0" borderId="0"/>
    <xf numFmtId="0" fontId="9" fillId="0" borderId="0"/>
    <xf numFmtId="0" fontId="13" fillId="0" borderId="0"/>
    <xf numFmtId="164" fontId="13" fillId="0" borderId="0" applyFont="0" applyFill="0" applyBorder="0" applyAlignment="0" applyProtection="0"/>
    <xf numFmtId="43" fontId="9" fillId="0" borderId="0" applyFont="0" applyFill="0" applyBorder="0" applyAlignment="0" applyProtection="0"/>
    <xf numFmtId="164" fontId="27" fillId="0" borderId="0" applyFont="0" applyFill="0" applyBorder="0" applyAlignment="0" applyProtection="0"/>
    <xf numFmtId="0" fontId="28" fillId="0" borderId="0"/>
    <xf numFmtId="9" fontId="27" fillId="0" borderId="0" applyFont="0" applyFill="0" applyBorder="0" applyAlignment="0" applyProtection="0"/>
    <xf numFmtId="0" fontId="29" fillId="0" borderId="0"/>
    <xf numFmtId="168" fontId="13" fillId="0" borderId="0" applyFont="0" applyFill="0" applyBorder="0" applyAlignment="0" applyProtection="0"/>
    <xf numFmtId="169" fontId="30" fillId="0" borderId="0">
      <protection locked="0"/>
    </xf>
    <xf numFmtId="0" fontId="14" fillId="6" borderId="16" applyFill="0" applyBorder="0" applyAlignment="0" applyProtection="0">
      <alignment vertical="center"/>
      <protection locked="0"/>
    </xf>
    <xf numFmtId="170" fontId="13" fillId="0" borderId="0" applyFont="0" applyFill="0" applyBorder="0" applyAlignment="0" applyProtection="0"/>
    <xf numFmtId="171" fontId="13" fillId="0" borderId="0" applyFont="0" applyFill="0" applyBorder="0" applyAlignment="0" applyProtection="0"/>
    <xf numFmtId="172" fontId="30" fillId="0" borderId="0">
      <protection locked="0"/>
    </xf>
    <xf numFmtId="0" fontId="30" fillId="0" borderId="0">
      <protection locked="0"/>
    </xf>
    <xf numFmtId="0" fontId="30" fillId="0" borderId="0">
      <protection locked="0"/>
    </xf>
    <xf numFmtId="173" fontId="30" fillId="0" borderId="0">
      <protection locked="0"/>
    </xf>
    <xf numFmtId="173" fontId="30" fillId="0" borderId="0">
      <protection locked="0"/>
    </xf>
    <xf numFmtId="0" fontId="31" fillId="0" borderId="0" applyNumberFormat="0" applyFill="0" applyBorder="0" applyAlignment="0" applyProtection="0">
      <alignment vertical="top"/>
      <protection locked="0"/>
    </xf>
    <xf numFmtId="38" fontId="32" fillId="2" borderId="0" applyNumberFormat="0" applyBorder="0" applyAlignment="0" applyProtection="0"/>
    <xf numFmtId="0" fontId="30" fillId="0" borderId="0">
      <protection locked="0"/>
    </xf>
    <xf numFmtId="0" fontId="30" fillId="0" borderId="0">
      <protection locked="0"/>
    </xf>
    <xf numFmtId="0" fontId="33" fillId="0" borderId="0"/>
    <xf numFmtId="10" fontId="32" fillId="7" borderId="1" applyNumberFormat="0" applyBorder="0" applyAlignment="0" applyProtection="0"/>
    <xf numFmtId="0" fontId="13" fillId="0" borderId="0">
      <alignment horizontal="centerContinuous" vertical="justify"/>
    </xf>
    <xf numFmtId="0" fontId="34" fillId="0" borderId="0" applyAlignment="0">
      <alignment horizontal="center"/>
    </xf>
    <xf numFmtId="174" fontId="35" fillId="0" borderId="0"/>
    <xf numFmtId="0" fontId="36" fillId="0" borderId="0">
      <alignment horizontal="left" vertical="center" indent="12"/>
    </xf>
    <xf numFmtId="0" fontId="32" fillId="0" borderId="16" applyBorder="0">
      <alignment horizontal="left" vertical="center" wrapText="1" indent="2"/>
      <protection locked="0"/>
    </xf>
    <xf numFmtId="0" fontId="32" fillId="0" borderId="16" applyBorder="0">
      <alignment horizontal="left" vertical="center" wrapText="1" indent="3"/>
      <protection locked="0"/>
    </xf>
    <xf numFmtId="10" fontId="13" fillId="0" borderId="0" applyFont="0" applyFill="0" applyBorder="0" applyAlignment="0" applyProtection="0"/>
    <xf numFmtId="175" fontId="30" fillId="0" borderId="0">
      <protection locked="0"/>
    </xf>
    <xf numFmtId="175" fontId="30" fillId="0" borderId="0">
      <protection locked="0"/>
    </xf>
    <xf numFmtId="176" fontId="30" fillId="0" borderId="0">
      <protection locked="0"/>
    </xf>
    <xf numFmtId="38" fontId="26" fillId="0" borderId="0" applyFont="0" applyFill="0" applyBorder="0" applyAlignment="0" applyProtection="0"/>
    <xf numFmtId="177" fontId="37" fillId="0" borderId="0">
      <protection locked="0"/>
    </xf>
    <xf numFmtId="178" fontId="27" fillId="0" borderId="0" applyFont="0" applyFill="0" applyBorder="0" applyAlignment="0" applyProtection="0"/>
    <xf numFmtId="0" fontId="26" fillId="0" borderId="0"/>
    <xf numFmtId="0" fontId="38" fillId="0" borderId="0">
      <protection locked="0"/>
    </xf>
    <xf numFmtId="0" fontId="38" fillId="0" borderId="0">
      <protection locked="0"/>
    </xf>
    <xf numFmtId="0" fontId="8" fillId="0" borderId="0"/>
    <xf numFmtId="4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27" fillId="0" borderId="0"/>
    <xf numFmtId="0" fontId="7" fillId="0" borderId="0"/>
    <xf numFmtId="9" fontId="7"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71" fontId="13" fillId="0" borderId="0" applyFont="0" applyFill="0" applyBorder="0" applyAlignment="0" applyProtection="0"/>
    <xf numFmtId="0" fontId="7" fillId="0" borderId="0"/>
    <xf numFmtId="0" fontId="6" fillId="0" borderId="0"/>
    <xf numFmtId="43" fontId="6"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9" fontId="5" fillId="0" borderId="0" applyFont="0" applyFill="0" applyBorder="0" applyAlignment="0" applyProtection="0"/>
    <xf numFmtId="0" fontId="5"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40" fillId="0" borderId="0"/>
    <xf numFmtId="0" fontId="13" fillId="0" borderId="0"/>
    <xf numFmtId="0" fontId="13" fillId="0" borderId="0"/>
    <xf numFmtId="9"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0" fontId="43" fillId="0" borderId="0"/>
    <xf numFmtId="0" fontId="4"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3"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13" fillId="0" borderId="0" applyFont="0" applyFill="0" applyBorder="0" applyAlignment="0" applyProtection="0"/>
    <xf numFmtId="9" fontId="13" fillId="0" borderId="0" applyFont="0" applyFill="0" applyBorder="0" applyAlignment="0" applyProtection="0"/>
    <xf numFmtId="0" fontId="4" fillId="0" borderId="0"/>
    <xf numFmtId="43" fontId="4" fillId="0" borderId="0" applyFont="0" applyFill="0" applyBorder="0" applyAlignment="0" applyProtection="0"/>
    <xf numFmtId="0" fontId="4" fillId="0" borderId="0"/>
    <xf numFmtId="0" fontId="13" fillId="0" borderId="0"/>
    <xf numFmtId="0" fontId="42" fillId="0" borderId="0"/>
    <xf numFmtId="9" fontId="13" fillId="0" borderId="0" applyFont="0" applyFill="0" applyBorder="0" applyAlignment="0" applyProtection="0"/>
    <xf numFmtId="164" fontId="13" fillId="0" borderId="0" applyFont="0" applyFill="0" applyBorder="0" applyAlignment="0" applyProtection="0"/>
    <xf numFmtId="0" fontId="13" fillId="0" borderId="0"/>
    <xf numFmtId="0" fontId="13" fillId="0" borderId="0"/>
    <xf numFmtId="164" fontId="13" fillId="0" borderId="0" applyFont="0" applyFill="0" applyBorder="0" applyAlignment="0" applyProtection="0"/>
    <xf numFmtId="0" fontId="13" fillId="0" borderId="0"/>
    <xf numFmtId="0" fontId="4" fillId="0" borderId="0"/>
    <xf numFmtId="0" fontId="13" fillId="0" borderId="0"/>
    <xf numFmtId="0" fontId="13" fillId="0" borderId="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alignment horizontal="centerContinuous" vertical="justify"/>
    </xf>
    <xf numFmtId="0" fontId="1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3" fillId="0" borderId="0"/>
    <xf numFmtId="0" fontId="13" fillId="0" borderId="0"/>
    <xf numFmtId="0" fontId="13" fillId="0" borderId="0"/>
    <xf numFmtId="10" fontId="13"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4" fontId="1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1" fontId="13" fillId="0" borderId="0" applyFont="0" applyFill="0" applyBorder="0" applyAlignment="0" applyProtection="0"/>
    <xf numFmtId="43" fontId="4"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3" fillId="0" borderId="0"/>
    <xf numFmtId="164" fontId="13" fillId="0" borderId="0" applyFont="0" applyFill="0" applyBorder="0" applyAlignment="0" applyProtection="0"/>
    <xf numFmtId="0" fontId="4" fillId="0" borderId="0"/>
    <xf numFmtId="43" fontId="4" fillId="0" borderId="0" applyFont="0" applyFill="0" applyBorder="0" applyAlignment="0" applyProtection="0"/>
    <xf numFmtId="0" fontId="4" fillId="0" borderId="0"/>
    <xf numFmtId="0" fontId="13" fillId="0" borderId="0"/>
    <xf numFmtId="0" fontId="4" fillId="0" borderId="0"/>
    <xf numFmtId="0" fontId="4" fillId="0" borderId="0"/>
    <xf numFmtId="0" fontId="4" fillId="0" borderId="0"/>
    <xf numFmtId="164" fontId="1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3" fillId="0" borderId="0"/>
    <xf numFmtId="0" fontId="13" fillId="0" borderId="0"/>
    <xf numFmtId="0" fontId="4" fillId="0" borderId="0"/>
    <xf numFmtId="0" fontId="13" fillId="0" borderId="0"/>
    <xf numFmtId="0" fontId="13" fillId="0" borderId="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alignment horizontal="centerContinuous" vertical="justify"/>
    </xf>
    <xf numFmtId="0" fontId="1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3" fillId="0" borderId="0"/>
    <xf numFmtId="0" fontId="13" fillId="0" borderId="0"/>
    <xf numFmtId="0" fontId="13" fillId="0" borderId="0"/>
    <xf numFmtId="10" fontId="13"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4" fontId="1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1" fontId="13" fillId="0" borderId="0" applyFont="0" applyFill="0" applyBorder="0" applyAlignment="0" applyProtection="0"/>
    <xf numFmtId="43" fontId="4"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3" fillId="0" borderId="0"/>
    <xf numFmtId="164" fontId="13" fillId="0" borderId="0" applyFont="0" applyFill="0" applyBorder="0" applyAlignment="0" applyProtection="0"/>
    <xf numFmtId="0" fontId="4" fillId="0" borderId="0"/>
    <xf numFmtId="43" fontId="4" fillId="0" borderId="0" applyFont="0" applyFill="0" applyBorder="0" applyAlignment="0" applyProtection="0"/>
    <xf numFmtId="0" fontId="4" fillId="0" borderId="0"/>
    <xf numFmtId="43" fontId="4" fillId="0" borderId="0" applyFont="0" applyFill="0" applyBorder="0" applyAlignment="0" applyProtection="0"/>
    <xf numFmtId="0" fontId="4" fillId="0" borderId="0"/>
    <xf numFmtId="0" fontId="4" fillId="0" borderId="0"/>
    <xf numFmtId="0" fontId="13" fillId="0" borderId="0">
      <alignment horizontal="centerContinuous" vertical="justify"/>
    </xf>
    <xf numFmtId="0" fontId="1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 fillId="0" borderId="0"/>
    <xf numFmtId="0" fontId="4" fillId="0" borderId="0"/>
    <xf numFmtId="0" fontId="4" fillId="0" borderId="0"/>
    <xf numFmtId="0" fontId="13" fillId="0" borderId="0"/>
    <xf numFmtId="0" fontId="20"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 fillId="0" borderId="0"/>
    <xf numFmtId="0" fontId="4" fillId="0" borderId="0"/>
    <xf numFmtId="0" fontId="4" fillId="0" borderId="0"/>
    <xf numFmtId="0" fontId="4" fillId="0" borderId="0"/>
    <xf numFmtId="0" fontId="4" fillId="0" borderId="0"/>
    <xf numFmtId="0" fontId="4"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0" fontId="13" fillId="0" borderId="0" applyFont="0" applyFill="0" applyBorder="0" applyAlignment="0" applyProtection="0"/>
    <xf numFmtId="9" fontId="15"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1" fontId="13" fillId="0" borderId="0" applyFont="0" applyFill="0" applyBorder="0" applyAlignment="0" applyProtection="0"/>
    <xf numFmtId="43" fontId="4"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43" fontId="4" fillId="0" borderId="0" applyFont="0" applyFill="0" applyBorder="0" applyAlignment="0" applyProtection="0"/>
    <xf numFmtId="43" fontId="4" fillId="0" borderId="0" applyFont="0" applyFill="0" applyBorder="0" applyAlignment="0" applyProtection="0"/>
    <xf numFmtId="0" fontId="4" fillId="0" borderId="0"/>
    <xf numFmtId="0" fontId="13" fillId="0" borderId="0"/>
    <xf numFmtId="0" fontId="13" fillId="0" borderId="0"/>
    <xf numFmtId="0" fontId="13" fillId="0" borderId="0"/>
    <xf numFmtId="0" fontId="13" fillId="0" borderId="0"/>
    <xf numFmtId="0" fontId="1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43" fontId="4" fillId="0" borderId="0" applyFont="0" applyFill="0" applyBorder="0" applyAlignment="0" applyProtection="0"/>
    <xf numFmtId="0" fontId="4" fillId="0" borderId="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13"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43" fontId="4" fillId="0" borderId="0" applyFont="0" applyFill="0" applyBorder="0" applyAlignment="0" applyProtection="0"/>
    <xf numFmtId="43" fontId="4" fillId="0" borderId="0" applyFont="0" applyFill="0" applyBorder="0" applyAlignment="0" applyProtection="0"/>
    <xf numFmtId="0" fontId="4" fillId="0" borderId="0"/>
    <xf numFmtId="0" fontId="13" fillId="0" borderId="0"/>
    <xf numFmtId="0" fontId="13" fillId="0" borderId="0"/>
    <xf numFmtId="0" fontId="4" fillId="0" borderId="0"/>
    <xf numFmtId="0" fontId="4" fillId="0" borderId="0"/>
    <xf numFmtId="43" fontId="4"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4" fillId="0" borderId="0"/>
    <xf numFmtId="164" fontId="13" fillId="0" borderId="0" applyFont="0" applyFill="0" applyBorder="0" applyAlignment="0" applyProtection="0"/>
    <xf numFmtId="0" fontId="1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13"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3" fillId="0" borderId="0"/>
    <xf numFmtId="0" fontId="4" fillId="0" borderId="0"/>
    <xf numFmtId="43" fontId="4" fillId="0" borderId="0" applyFont="0" applyFill="0" applyBorder="0" applyAlignment="0" applyProtection="0"/>
    <xf numFmtId="0" fontId="4" fillId="0" borderId="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13" fillId="0" borderId="0" applyFont="0" applyFill="0" applyBorder="0" applyAlignment="0" applyProtection="0"/>
    <xf numFmtId="0" fontId="4" fillId="0" borderId="0"/>
    <xf numFmtId="0" fontId="4" fillId="0" borderId="0"/>
    <xf numFmtId="0" fontId="4" fillId="0" borderId="0"/>
    <xf numFmtId="164" fontId="13"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1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43" fontId="4" fillId="0" borderId="0" applyFont="0" applyFill="0" applyBorder="0" applyAlignment="0" applyProtection="0"/>
    <xf numFmtId="43" fontId="4" fillId="0" borderId="0" applyFont="0" applyFill="0" applyBorder="0" applyAlignment="0" applyProtection="0"/>
    <xf numFmtId="0" fontId="4" fillId="0" borderId="0"/>
    <xf numFmtId="164" fontId="13" fillId="0" borderId="0" applyFont="0" applyFill="0" applyBorder="0" applyAlignment="0" applyProtection="0"/>
    <xf numFmtId="0" fontId="4" fillId="0" borderId="0"/>
    <xf numFmtId="9" fontId="13" fillId="0" borderId="0" applyFont="0" applyFill="0" applyBorder="0" applyAlignment="0" applyProtection="0"/>
    <xf numFmtId="0" fontId="13" fillId="0" borderId="0"/>
    <xf numFmtId="0" fontId="13" fillId="0" borderId="0"/>
    <xf numFmtId="0" fontId="13" fillId="0" borderId="0"/>
    <xf numFmtId="0" fontId="4" fillId="0" borderId="0"/>
    <xf numFmtId="0" fontId="4" fillId="0" borderId="0"/>
    <xf numFmtId="0" fontId="4" fillId="0" borderId="0"/>
    <xf numFmtId="0" fontId="4" fillId="0" borderId="0"/>
    <xf numFmtId="0" fontId="4" fillId="0" borderId="0"/>
    <xf numFmtId="0" fontId="4" fillId="0" borderId="0"/>
    <xf numFmtId="0" fontId="1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3" fillId="0" borderId="0"/>
    <xf numFmtId="9"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1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3" fillId="0" borderId="0"/>
    <xf numFmtId="164" fontId="13" fillId="0" borderId="0" applyFont="0" applyFill="0" applyBorder="0" applyAlignment="0" applyProtection="0"/>
    <xf numFmtId="9" fontId="13" fillId="0" borderId="0" applyFont="0" applyFill="0" applyBorder="0" applyAlignment="0" applyProtection="0"/>
    <xf numFmtId="164" fontId="13" fillId="0" borderId="0" applyFont="0" applyFill="0" applyBorder="0" applyAlignment="0" applyProtection="0"/>
    <xf numFmtId="9" fontId="13" fillId="0" borderId="0" applyFont="0" applyFill="0" applyBorder="0" applyAlignment="0" applyProtection="0"/>
    <xf numFmtId="0" fontId="4" fillId="0" borderId="0"/>
    <xf numFmtId="43" fontId="4" fillId="0" borderId="0" applyFont="0" applyFill="0" applyBorder="0" applyAlignment="0" applyProtection="0"/>
    <xf numFmtId="0" fontId="4" fillId="0" borderId="0"/>
    <xf numFmtId="0" fontId="13" fillId="0" borderId="0"/>
    <xf numFmtId="0" fontId="42" fillId="0" borderId="0"/>
    <xf numFmtId="9" fontId="13" fillId="0" borderId="0" applyFont="0" applyFill="0" applyBorder="0" applyAlignment="0" applyProtection="0"/>
    <xf numFmtId="164" fontId="13" fillId="0" borderId="0" applyFont="0" applyFill="0" applyBorder="0" applyAlignment="0" applyProtection="0"/>
    <xf numFmtId="0" fontId="13" fillId="0" borderId="0"/>
    <xf numFmtId="0" fontId="13" fillId="0" borderId="0"/>
    <xf numFmtId="164" fontId="13"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43" fontId="4" fillId="0" borderId="0" applyFont="0" applyFill="0" applyBorder="0" applyAlignment="0" applyProtection="0"/>
    <xf numFmtId="0" fontId="4" fillId="0" borderId="0"/>
    <xf numFmtId="43" fontId="4" fillId="0" borderId="0" applyFont="0" applyFill="0" applyBorder="0" applyAlignment="0" applyProtection="0"/>
    <xf numFmtId="0" fontId="4" fillId="0" borderId="0"/>
    <xf numFmtId="0" fontId="13" fillId="0" borderId="0">
      <alignment horizontal="centerContinuous" vertical="justify"/>
    </xf>
    <xf numFmtId="0" fontId="13" fillId="0" borderId="0"/>
    <xf numFmtId="0" fontId="4"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0"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71"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43" fontId="4" fillId="0" borderId="0" applyFont="0" applyFill="0" applyBorder="0" applyAlignment="0" applyProtection="0"/>
    <xf numFmtId="0" fontId="4" fillId="0" borderId="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43"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43" fontId="4"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0" fontId="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13"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13" fillId="0" borderId="0"/>
    <xf numFmtId="0" fontId="13" fillId="0" borderId="0"/>
    <xf numFmtId="0" fontId="13" fillId="0" borderId="0"/>
    <xf numFmtId="0" fontId="13" fillId="0" borderId="0"/>
    <xf numFmtId="0" fontId="3" fillId="0" borderId="0"/>
    <xf numFmtId="0" fontId="13" fillId="0" borderId="0"/>
    <xf numFmtId="0" fontId="1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1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13" fillId="0" borderId="0"/>
    <xf numFmtId="0" fontId="3" fillId="0" borderId="0"/>
    <xf numFmtId="0" fontId="3" fillId="0" borderId="0"/>
    <xf numFmtId="0" fontId="3" fillId="0" borderId="0"/>
    <xf numFmtId="0" fontId="3" fillId="0" borderId="0"/>
    <xf numFmtId="0" fontId="3" fillId="0" borderId="0"/>
    <xf numFmtId="0" fontId="22" fillId="17" borderId="0" applyNumberFormat="0" applyBorder="0" applyAlignment="0" applyProtection="0"/>
    <xf numFmtId="0" fontId="3" fillId="0" borderId="0"/>
    <xf numFmtId="0" fontId="44" fillId="19" borderId="0" applyNumberFormat="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26"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9" fontId="3" fillId="0" borderId="0" applyFont="0" applyFill="0" applyBorder="0" applyAlignment="0" applyProtection="0"/>
    <xf numFmtId="0" fontId="46" fillId="22" borderId="18" applyNumberFormat="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0" fontId="3" fillId="0" borderId="0"/>
    <xf numFmtId="0" fontId="44" fillId="20" borderId="0" applyNumberFormat="0" applyBorder="0" applyAlignment="0" applyProtection="0"/>
    <xf numFmtId="0" fontId="3" fillId="0" borderId="0"/>
    <xf numFmtId="9"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22" fillId="9" borderId="0" applyNumberFormat="0" applyBorder="0" applyAlignment="0" applyProtection="0"/>
    <xf numFmtId="0" fontId="22" fillId="14"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4" fillId="26" borderId="0" applyNumberFormat="0" applyBorder="0" applyAlignment="0" applyProtection="0"/>
    <xf numFmtId="43" fontId="3" fillId="0" borderId="0" applyFont="0" applyFill="0" applyBorder="0" applyAlignment="0" applyProtection="0"/>
    <xf numFmtId="0" fontId="22" fillId="13" borderId="0" applyNumberFormat="0" applyBorder="0" applyAlignment="0" applyProtection="0"/>
    <xf numFmtId="43" fontId="3" fillId="0" borderId="0" applyFont="0" applyFill="0" applyBorder="0" applyAlignment="0" applyProtection="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22" fillId="14" borderId="0" applyNumberFormat="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22" fillId="10" borderId="0" applyNumberFormat="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20"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13" fillId="0" borderId="0"/>
    <xf numFmtId="0" fontId="52" fillId="22" borderId="22" applyNumberFormat="0" applyAlignment="0" applyProtection="0"/>
    <xf numFmtId="0" fontId="3" fillId="0" borderId="0"/>
    <xf numFmtId="43" fontId="3" fillId="0" borderId="0" applyFont="0" applyFill="0" applyBorder="0" applyAlignment="0" applyProtection="0"/>
    <xf numFmtId="0" fontId="3" fillId="0" borderId="0"/>
    <xf numFmtId="0" fontId="3" fillId="0" borderId="0"/>
    <xf numFmtId="9" fontId="20"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54" fillId="0" borderId="0" applyNumberFormat="0" applyFill="0" applyBorder="0" applyAlignment="0" applyProtection="0"/>
    <xf numFmtId="43" fontId="3" fillId="0" borderId="0" applyFont="0" applyFill="0" applyBorder="0" applyAlignment="0" applyProtection="0"/>
    <xf numFmtId="0" fontId="3" fillId="0" borderId="0"/>
    <xf numFmtId="164" fontId="15"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49" fillId="13" borderId="18" applyNumberFormat="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13" fillId="29" borderId="21" applyNumberFormat="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50" fillId="9" borderId="0" applyNumberFormat="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9"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22" fillId="11" borderId="0" applyNumberFormat="0" applyBorder="0" applyAlignment="0" applyProtection="0"/>
    <xf numFmtId="0" fontId="47" fillId="23" borderId="19" applyNumberFormat="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179" fontId="13" fillId="0" borderId="0" applyFill="0" applyBorder="0" applyAlignment="0" applyProtection="0"/>
    <xf numFmtId="9" fontId="3" fillId="0" borderId="0" applyFont="0" applyFill="0" applyBorder="0" applyAlignment="0" applyProtection="0"/>
    <xf numFmtId="0" fontId="51" fillId="28" borderId="0" applyNumberFormat="0" applyBorder="0" applyAlignment="0" applyProtection="0"/>
    <xf numFmtId="0" fontId="3" fillId="0" borderId="0"/>
    <xf numFmtId="0" fontId="3" fillId="0" borderId="0"/>
    <xf numFmtId="0" fontId="56" fillId="0" borderId="24" applyNumberFormat="0" applyFill="0" applyAlignment="0" applyProtection="0"/>
    <xf numFmtId="0" fontId="3" fillId="0" borderId="0"/>
    <xf numFmtId="0" fontId="3" fillId="0" borderId="0"/>
    <xf numFmtId="0" fontId="45" fillId="10" borderId="0" applyNumberFormat="0" applyBorder="0" applyAlignment="0" applyProtection="0"/>
    <xf numFmtId="43" fontId="3" fillId="0" borderId="0" applyFont="0" applyFill="0" applyBorder="0" applyAlignment="0" applyProtection="0"/>
    <xf numFmtId="0" fontId="13" fillId="0" borderId="0"/>
    <xf numFmtId="9" fontId="3" fillId="0" borderId="0" applyFont="0" applyFill="0" applyBorder="0" applyAlignment="0" applyProtection="0"/>
    <xf numFmtId="43" fontId="3" fillId="0" borderId="0" applyFont="0" applyFill="0" applyBorder="0" applyAlignment="0" applyProtection="0"/>
    <xf numFmtId="0" fontId="48" fillId="0" borderId="20" applyNumberFormat="0" applyFill="0" applyAlignment="0" applyProtection="0"/>
    <xf numFmtId="0" fontId="57" fillId="0" borderId="25" applyNumberFormat="0" applyFill="0" applyAlignment="0" applyProtection="0"/>
    <xf numFmtId="0" fontId="3" fillId="0" borderId="0"/>
    <xf numFmtId="0" fontId="3" fillId="0" borderId="0"/>
    <xf numFmtId="0" fontId="44" fillId="27" borderId="0" applyNumberFormat="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2" fillId="15" borderId="0" applyNumberFormat="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53" fillId="0" borderId="0" applyNumberForma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44" fillId="16" borderId="0" applyNumberFormat="0" applyBorder="0" applyAlignment="0" applyProtection="0"/>
    <xf numFmtId="0" fontId="3" fillId="0" borderId="0"/>
    <xf numFmtId="0" fontId="3" fillId="0" borderId="0"/>
    <xf numFmtId="0" fontId="3" fillId="0" borderId="0"/>
    <xf numFmtId="0" fontId="1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44" fillId="21" borderId="0" applyNumberFormat="0" applyBorder="0" applyAlignment="0" applyProtection="0"/>
    <xf numFmtId="0" fontId="3" fillId="0" borderId="0"/>
    <xf numFmtId="43" fontId="3" fillId="0" borderId="0" applyFont="0" applyFill="0" applyBorder="0" applyAlignment="0" applyProtection="0"/>
    <xf numFmtId="0" fontId="3" fillId="0" borderId="0"/>
    <xf numFmtId="0" fontId="13" fillId="0" borderId="0"/>
    <xf numFmtId="0" fontId="22" fillId="16" borderId="0" applyNumberFormat="0" applyBorder="0" applyAlignment="0" applyProtection="0"/>
    <xf numFmtId="0" fontId="44" fillId="25" borderId="0" applyNumberFormat="0" applyBorder="0" applyAlignment="0" applyProtection="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44" fillId="20" borderId="0" applyNumberFormat="0" applyBorder="0" applyAlignment="0" applyProtection="0"/>
    <xf numFmtId="0" fontId="3" fillId="0" borderId="0"/>
    <xf numFmtId="43" fontId="3" fillId="0" borderId="0" applyFont="0" applyFill="0" applyBorder="0" applyAlignment="0" applyProtection="0"/>
    <xf numFmtId="0" fontId="13" fillId="0" borderId="0"/>
    <xf numFmtId="0" fontId="44" fillId="19" borderId="0" applyNumberFormat="0" applyBorder="0" applyAlignment="0" applyProtection="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3" fontId="3" fillId="0" borderId="0" applyFont="0" applyFill="0" applyBorder="0" applyAlignment="0" applyProtection="0"/>
    <xf numFmtId="0" fontId="57" fillId="0" borderId="0" applyNumberForma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44" fillId="18" borderId="0" applyNumberFormat="0" applyBorder="0" applyAlignment="0" applyProtection="0"/>
    <xf numFmtId="0" fontId="13" fillId="0" borderId="0"/>
    <xf numFmtId="0" fontId="3" fillId="0" borderId="0"/>
    <xf numFmtId="0" fontId="13" fillId="0" borderId="0"/>
    <xf numFmtId="43" fontId="3" fillId="0" borderId="0" applyFont="0" applyFill="0" applyBorder="0" applyAlignment="0" applyProtection="0"/>
    <xf numFmtId="0" fontId="3" fillId="0" borderId="0"/>
    <xf numFmtId="0" fontId="22" fillId="12" borderId="0" applyNumberFormat="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44" fillId="24" borderId="0" applyNumberFormat="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26"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xf numFmtId="0" fontId="3" fillId="0" borderId="0"/>
    <xf numFmtId="0" fontId="22" fillId="11" borderId="0" applyNumberFormat="0" applyBorder="0" applyAlignment="0" applyProtection="0"/>
    <xf numFmtId="0" fontId="3" fillId="0" borderId="0"/>
    <xf numFmtId="0" fontId="3" fillId="0" borderId="0"/>
    <xf numFmtId="0" fontId="3" fillId="0" borderId="0"/>
    <xf numFmtId="0" fontId="44" fillId="15" borderId="0" applyNumberFormat="0" applyBorder="0" applyAlignment="0" applyProtection="0"/>
    <xf numFmtId="0" fontId="22" fillId="8" borderId="0" applyNumberFormat="0" applyBorder="0" applyAlignment="0" applyProtection="0"/>
    <xf numFmtId="43" fontId="3" fillId="0" borderId="0" applyFont="0" applyFill="0" applyBorder="0" applyAlignment="0" applyProtection="0"/>
    <xf numFmtId="0" fontId="55" fillId="0" borderId="23" applyNumberFormat="0" applyFill="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1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26" fillId="0" borderId="0"/>
    <xf numFmtId="0" fontId="3" fillId="0" borderId="0"/>
    <xf numFmtId="43" fontId="3" fillId="0" borderId="0" applyFont="0" applyFill="0" applyBorder="0" applyAlignment="0" applyProtection="0"/>
    <xf numFmtId="0" fontId="3" fillId="0" borderId="0"/>
    <xf numFmtId="0" fontId="26"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9"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9"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13" fillId="0" borderId="0"/>
    <xf numFmtId="0" fontId="13" fillId="0" borderId="0"/>
    <xf numFmtId="0" fontId="13" fillId="0" borderId="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8" borderId="0" applyNumberFormat="0" applyBorder="0" applyAlignment="0" applyProtection="0"/>
    <xf numFmtId="0" fontId="2" fillId="58" borderId="0" applyNumberFormat="0" applyBorder="0" applyAlignment="0" applyProtection="0"/>
    <xf numFmtId="0" fontId="2" fillId="58" borderId="0" applyNumberFormat="0" applyBorder="0" applyAlignment="0" applyProtection="0"/>
    <xf numFmtId="0" fontId="2" fillId="58" borderId="0" applyNumberFormat="0" applyBorder="0" applyAlignment="0" applyProtection="0"/>
    <xf numFmtId="0" fontId="2" fillId="58" borderId="0" applyNumberFormat="0" applyBorder="0" applyAlignment="0" applyProtection="0"/>
    <xf numFmtId="0" fontId="2" fillId="58" borderId="0" applyNumberFormat="0" applyBorder="0" applyAlignment="0" applyProtection="0"/>
    <xf numFmtId="0" fontId="2" fillId="58" borderId="0" applyNumberFormat="0" applyBorder="0" applyAlignment="0" applyProtection="0"/>
    <xf numFmtId="0" fontId="2" fillId="58" borderId="0" applyNumberFormat="0" applyBorder="0" applyAlignment="0" applyProtection="0"/>
    <xf numFmtId="0" fontId="2" fillId="58" borderId="0" applyNumberFormat="0" applyBorder="0" applyAlignment="0" applyProtection="0"/>
    <xf numFmtId="0" fontId="2" fillId="58" borderId="0" applyNumberFormat="0" applyBorder="0" applyAlignment="0" applyProtection="0"/>
    <xf numFmtId="0" fontId="2" fillId="58" borderId="0" applyNumberFormat="0" applyBorder="0" applyAlignment="0" applyProtection="0"/>
    <xf numFmtId="0" fontId="2" fillId="58" borderId="0" applyNumberFormat="0" applyBorder="0" applyAlignment="0" applyProtection="0"/>
    <xf numFmtId="0" fontId="2" fillId="58" borderId="0" applyNumberFormat="0" applyBorder="0" applyAlignment="0" applyProtection="0"/>
    <xf numFmtId="0" fontId="2" fillId="58" borderId="0" applyNumberFormat="0" applyBorder="0" applyAlignment="0" applyProtection="0"/>
    <xf numFmtId="0" fontId="2" fillId="39" borderId="0" applyNumberFormat="0" applyBorder="0" applyAlignment="0" applyProtection="0"/>
    <xf numFmtId="0" fontId="2" fillId="39" borderId="0" applyNumberFormat="0" applyBorder="0" applyAlignment="0" applyProtection="0"/>
    <xf numFmtId="0" fontId="2" fillId="39" borderId="0" applyNumberFormat="0" applyBorder="0" applyAlignment="0" applyProtection="0"/>
    <xf numFmtId="0" fontId="2" fillId="39" borderId="0" applyNumberFormat="0" applyBorder="0" applyAlignment="0" applyProtection="0"/>
    <xf numFmtId="0" fontId="2" fillId="39" borderId="0" applyNumberFormat="0" applyBorder="0" applyAlignment="0" applyProtection="0"/>
    <xf numFmtId="0" fontId="2" fillId="39" borderId="0" applyNumberFormat="0" applyBorder="0" applyAlignment="0" applyProtection="0"/>
    <xf numFmtId="0" fontId="2" fillId="39" borderId="0" applyNumberFormat="0" applyBorder="0" applyAlignment="0" applyProtection="0"/>
    <xf numFmtId="0" fontId="2" fillId="39" borderId="0" applyNumberFormat="0" applyBorder="0" applyAlignment="0" applyProtection="0"/>
    <xf numFmtId="0" fontId="2" fillId="39" borderId="0" applyNumberFormat="0" applyBorder="0" applyAlignment="0" applyProtection="0"/>
    <xf numFmtId="0" fontId="2" fillId="39" borderId="0" applyNumberFormat="0" applyBorder="0" applyAlignment="0" applyProtection="0"/>
    <xf numFmtId="0" fontId="2" fillId="39" borderId="0" applyNumberFormat="0" applyBorder="0" applyAlignment="0" applyProtection="0"/>
    <xf numFmtId="0" fontId="2" fillId="39" borderId="0" applyNumberFormat="0" applyBorder="0" applyAlignment="0" applyProtection="0"/>
    <xf numFmtId="0" fontId="2" fillId="39" borderId="0" applyNumberFormat="0" applyBorder="0" applyAlignment="0" applyProtection="0"/>
    <xf numFmtId="0" fontId="2" fillId="39" borderId="0" applyNumberFormat="0" applyBorder="0" applyAlignment="0" applyProtection="0"/>
    <xf numFmtId="0" fontId="2" fillId="43" borderId="0" applyNumberFormat="0" applyBorder="0" applyAlignment="0" applyProtection="0"/>
    <xf numFmtId="0" fontId="2" fillId="43" borderId="0" applyNumberFormat="0" applyBorder="0" applyAlignment="0" applyProtection="0"/>
    <xf numFmtId="0" fontId="2" fillId="43" borderId="0" applyNumberFormat="0" applyBorder="0" applyAlignment="0" applyProtection="0"/>
    <xf numFmtId="0" fontId="2" fillId="43" borderId="0" applyNumberFormat="0" applyBorder="0" applyAlignment="0" applyProtection="0"/>
    <xf numFmtId="0" fontId="2" fillId="43" borderId="0" applyNumberFormat="0" applyBorder="0" applyAlignment="0" applyProtection="0"/>
    <xf numFmtId="0" fontId="2" fillId="43" borderId="0" applyNumberFormat="0" applyBorder="0" applyAlignment="0" applyProtection="0"/>
    <xf numFmtId="0" fontId="2" fillId="43" borderId="0" applyNumberFormat="0" applyBorder="0" applyAlignment="0" applyProtection="0"/>
    <xf numFmtId="0" fontId="2" fillId="43" borderId="0" applyNumberFormat="0" applyBorder="0" applyAlignment="0" applyProtection="0"/>
    <xf numFmtId="0" fontId="2" fillId="43" borderId="0" applyNumberFormat="0" applyBorder="0" applyAlignment="0" applyProtection="0"/>
    <xf numFmtId="0" fontId="2" fillId="43" borderId="0" applyNumberFormat="0" applyBorder="0" applyAlignment="0" applyProtection="0"/>
    <xf numFmtId="0" fontId="2" fillId="43" borderId="0" applyNumberFormat="0" applyBorder="0" applyAlignment="0" applyProtection="0"/>
    <xf numFmtId="0" fontId="2" fillId="43" borderId="0" applyNumberFormat="0" applyBorder="0" applyAlignment="0" applyProtection="0"/>
    <xf numFmtId="0" fontId="2" fillId="43" borderId="0" applyNumberFormat="0" applyBorder="0" applyAlignment="0" applyProtection="0"/>
    <xf numFmtId="0" fontId="2" fillId="43"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47"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1"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5" borderId="0" applyNumberFormat="0" applyBorder="0" applyAlignment="0" applyProtection="0"/>
    <xf numFmtId="0" fontId="2" fillId="59" borderId="0" applyNumberFormat="0" applyBorder="0" applyAlignment="0" applyProtection="0"/>
    <xf numFmtId="0" fontId="2" fillId="59" borderId="0" applyNumberFormat="0" applyBorder="0" applyAlignment="0" applyProtection="0"/>
    <xf numFmtId="0" fontId="2" fillId="59" borderId="0" applyNumberFormat="0" applyBorder="0" applyAlignment="0" applyProtection="0"/>
    <xf numFmtId="0" fontId="2" fillId="59" borderId="0" applyNumberFormat="0" applyBorder="0" applyAlignment="0" applyProtection="0"/>
    <xf numFmtId="0" fontId="2" fillId="59" borderId="0" applyNumberFormat="0" applyBorder="0" applyAlignment="0" applyProtection="0"/>
    <xf numFmtId="0" fontId="2" fillId="59" borderId="0" applyNumberFormat="0" applyBorder="0" applyAlignment="0" applyProtection="0"/>
    <xf numFmtId="0" fontId="2" fillId="59" borderId="0" applyNumberFormat="0" applyBorder="0" applyAlignment="0" applyProtection="0"/>
    <xf numFmtId="0" fontId="2" fillId="59" borderId="0" applyNumberFormat="0" applyBorder="0" applyAlignment="0" applyProtection="0"/>
    <xf numFmtId="0" fontId="2" fillId="59" borderId="0" applyNumberFormat="0" applyBorder="0" applyAlignment="0" applyProtection="0"/>
    <xf numFmtId="0" fontId="2" fillId="59" borderId="0" applyNumberFormat="0" applyBorder="0" applyAlignment="0" applyProtection="0"/>
    <xf numFmtId="0" fontId="2" fillId="59" borderId="0" applyNumberFormat="0" applyBorder="0" applyAlignment="0" applyProtection="0"/>
    <xf numFmtId="0" fontId="2" fillId="59" borderId="0" applyNumberFormat="0" applyBorder="0" applyAlignment="0" applyProtection="0"/>
    <xf numFmtId="0" fontId="2" fillId="59" borderId="0" applyNumberFormat="0" applyBorder="0" applyAlignment="0" applyProtection="0"/>
    <xf numFmtId="0" fontId="2" fillId="59" borderId="0" applyNumberFormat="0" applyBorder="0" applyAlignment="0" applyProtection="0"/>
    <xf numFmtId="0" fontId="71" fillId="40" borderId="0" applyNumberFormat="0" applyBorder="0" applyAlignment="0" applyProtection="0"/>
    <xf numFmtId="0" fontId="71" fillId="44" borderId="0" applyNumberFormat="0" applyBorder="0" applyAlignment="0" applyProtection="0"/>
    <xf numFmtId="0" fontId="71" fillId="48" borderId="0" applyNumberFormat="0" applyBorder="0" applyAlignment="0" applyProtection="0"/>
    <xf numFmtId="0" fontId="71" fillId="52" borderId="0" applyNumberFormat="0" applyBorder="0" applyAlignment="0" applyProtection="0"/>
    <xf numFmtId="0" fontId="71" fillId="56" borderId="0" applyNumberFormat="0" applyBorder="0" applyAlignment="0" applyProtection="0"/>
    <xf numFmtId="0" fontId="71" fillId="60" borderId="0" applyNumberFormat="0" applyBorder="0" applyAlignment="0" applyProtection="0"/>
    <xf numFmtId="0" fontId="61" fillId="30" borderId="0" applyNumberFormat="0" applyBorder="0" applyAlignment="0" applyProtection="0"/>
    <xf numFmtId="0" fontId="66" fillId="34" borderId="29" applyNumberFormat="0" applyAlignment="0" applyProtection="0"/>
    <xf numFmtId="0" fontId="68" fillId="35" borderId="32" applyNumberFormat="0" applyAlignment="0" applyProtection="0"/>
    <xf numFmtId="0" fontId="67" fillId="0" borderId="31" applyNumberFormat="0" applyFill="0" applyAlignment="0" applyProtection="0"/>
    <xf numFmtId="0" fontId="71" fillId="37" borderId="0" applyNumberFormat="0" applyBorder="0" applyAlignment="0" applyProtection="0"/>
    <xf numFmtId="0" fontId="71" fillId="41" borderId="0" applyNumberFormat="0" applyBorder="0" applyAlignment="0" applyProtection="0"/>
    <xf numFmtId="0" fontId="71" fillId="45" borderId="0" applyNumberFormat="0" applyBorder="0" applyAlignment="0" applyProtection="0"/>
    <xf numFmtId="0" fontId="71" fillId="49" borderId="0" applyNumberFormat="0" applyBorder="0" applyAlignment="0" applyProtection="0"/>
    <xf numFmtId="0" fontId="71" fillId="53" borderId="0" applyNumberFormat="0" applyBorder="0" applyAlignment="0" applyProtection="0"/>
    <xf numFmtId="0" fontId="71" fillId="57" borderId="0" applyNumberFormat="0" applyBorder="0" applyAlignment="0" applyProtection="0"/>
    <xf numFmtId="0" fontId="64" fillId="33" borderId="29" applyNumberFormat="0" applyAlignment="0" applyProtection="0"/>
    <xf numFmtId="0" fontId="62" fillId="31" borderId="0" applyNumberFormat="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63" fillId="32" borderId="0" applyNumberFormat="0" applyBorder="0" applyAlignment="0" applyProtection="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3" fillId="0" borderId="0"/>
    <xf numFmtId="0" fontId="13" fillId="0" borderId="0"/>
    <xf numFmtId="0" fontId="13"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6" borderId="33" applyNumberFormat="0" applyFont="0" applyAlignment="0" applyProtection="0"/>
    <xf numFmtId="0" fontId="2" fillId="36" borderId="33" applyNumberFormat="0" applyFont="0" applyAlignment="0" applyProtection="0"/>
    <xf numFmtId="0" fontId="2" fillId="36" borderId="33" applyNumberFormat="0" applyFont="0" applyAlignment="0" applyProtection="0"/>
    <xf numFmtId="0" fontId="2" fillId="36" borderId="33" applyNumberFormat="0" applyFont="0" applyAlignment="0" applyProtection="0"/>
    <xf numFmtId="0" fontId="2" fillId="36" borderId="33" applyNumberFormat="0" applyFont="0" applyAlignment="0" applyProtection="0"/>
    <xf numFmtId="0" fontId="2" fillId="36" borderId="33" applyNumberFormat="0" applyFont="0" applyAlignment="0" applyProtection="0"/>
    <xf numFmtId="0" fontId="2" fillId="36" borderId="33" applyNumberFormat="0" applyFont="0" applyAlignment="0" applyProtection="0"/>
    <xf numFmtId="0" fontId="2" fillId="36" borderId="33" applyNumberFormat="0" applyFont="0" applyAlignment="0" applyProtection="0"/>
    <xf numFmtId="0" fontId="2" fillId="36" borderId="33" applyNumberFormat="0" applyFont="0" applyAlignment="0" applyProtection="0"/>
    <xf numFmtId="0" fontId="2" fillId="36" borderId="33" applyNumberFormat="0" applyFont="0" applyAlignment="0" applyProtection="0"/>
    <xf numFmtId="0" fontId="2" fillId="36" borderId="33" applyNumberFormat="0" applyFont="0" applyAlignment="0" applyProtection="0"/>
    <xf numFmtId="0" fontId="2" fillId="36" borderId="33" applyNumberFormat="0" applyFont="0" applyAlignment="0" applyProtection="0"/>
    <xf numFmtId="0" fontId="2" fillId="36" borderId="33" applyNumberFormat="0" applyFont="0" applyAlignment="0" applyProtection="0"/>
    <xf numFmtId="0" fontId="2" fillId="36" borderId="33"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65" fillId="34" borderId="30" applyNumberFormat="0" applyAlignment="0" applyProtection="0"/>
    <xf numFmtId="0" fontId="69" fillId="0" borderId="0" applyNumberFormat="0" applyFill="0" applyBorder="0" applyAlignment="0" applyProtection="0"/>
    <xf numFmtId="0" fontId="70" fillId="0" borderId="0" applyNumberFormat="0" applyFill="0" applyBorder="0" applyAlignment="0" applyProtection="0"/>
    <xf numFmtId="0" fontId="58" fillId="0" borderId="26" applyNumberFormat="0" applyFill="0" applyAlignment="0" applyProtection="0"/>
    <xf numFmtId="0" fontId="59" fillId="0" borderId="27" applyNumberFormat="0" applyFill="0" applyAlignment="0" applyProtection="0"/>
    <xf numFmtId="0" fontId="60" fillId="0" borderId="28" applyNumberFormat="0" applyFill="0" applyAlignment="0" applyProtection="0"/>
    <xf numFmtId="0" fontId="60" fillId="0" borderId="0" applyNumberForma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72" fillId="0" borderId="0"/>
    <xf numFmtId="0" fontId="13" fillId="0" borderId="0"/>
    <xf numFmtId="44" fontId="20" fillId="0" borderId="0" applyFont="0" applyFill="0" applyBorder="0" applyAlignment="0" applyProtection="0"/>
    <xf numFmtId="9" fontId="20" fillId="0" borderId="0" applyFont="0" applyFill="0" applyBorder="0" applyAlignment="0" applyProtection="0"/>
    <xf numFmtId="0" fontId="73" fillId="0" borderId="0"/>
    <xf numFmtId="0" fontId="22" fillId="61" borderId="0" applyNumberFormat="0" applyBorder="0" applyAlignment="0" applyProtection="0"/>
    <xf numFmtId="0" fontId="22" fillId="62" borderId="0" applyNumberFormat="0" applyBorder="0" applyAlignment="0" applyProtection="0"/>
    <xf numFmtId="0" fontId="22" fillId="63" borderId="0" applyNumberFormat="0" applyBorder="0" applyAlignment="0" applyProtection="0"/>
    <xf numFmtId="0" fontId="22" fillId="64" borderId="0" applyNumberFormat="0" applyBorder="0" applyAlignment="0" applyProtection="0"/>
    <xf numFmtId="0" fontId="22" fillId="65" borderId="0" applyNumberFormat="0" applyBorder="0" applyAlignment="0" applyProtection="0"/>
    <xf numFmtId="0" fontId="22" fillId="66" borderId="0" applyNumberFormat="0" applyBorder="0" applyAlignment="0" applyProtection="0"/>
    <xf numFmtId="0" fontId="22" fillId="67" borderId="0" applyNumberFormat="0" applyBorder="0" applyAlignment="0" applyProtection="0"/>
    <xf numFmtId="0" fontId="22" fillId="68" borderId="0" applyNumberFormat="0" applyBorder="0" applyAlignment="0" applyProtection="0"/>
    <xf numFmtId="0" fontId="22" fillId="69" borderId="0" applyNumberFormat="0" applyBorder="0" applyAlignment="0" applyProtection="0"/>
    <xf numFmtId="0" fontId="22" fillId="64" borderId="0" applyNumberFormat="0" applyBorder="0" applyAlignment="0" applyProtection="0"/>
    <xf numFmtId="0" fontId="22" fillId="67" borderId="0" applyNumberFormat="0" applyBorder="0" applyAlignment="0" applyProtection="0"/>
    <xf numFmtId="0" fontId="22" fillId="70" borderId="0" applyNumberFormat="0" applyBorder="0" applyAlignment="0" applyProtection="0"/>
    <xf numFmtId="0" fontId="44" fillId="71" borderId="0" applyNumberFormat="0" applyBorder="0" applyAlignment="0" applyProtection="0"/>
    <xf numFmtId="0" fontId="44" fillId="68" borderId="0" applyNumberFormat="0" applyBorder="0" applyAlignment="0" applyProtection="0"/>
    <xf numFmtId="0" fontId="44" fillId="69" borderId="0" applyNumberFormat="0" applyBorder="0" applyAlignment="0" applyProtection="0"/>
    <xf numFmtId="0" fontId="44" fillId="72" borderId="0" applyNumberFormat="0" applyBorder="0" applyAlignment="0" applyProtection="0"/>
    <xf numFmtId="0" fontId="44" fillId="73" borderId="0" applyNumberFormat="0" applyBorder="0" applyAlignment="0" applyProtection="0"/>
    <xf numFmtId="0" fontId="44" fillId="74" borderId="0" applyNumberFormat="0" applyBorder="0" applyAlignment="0" applyProtection="0"/>
    <xf numFmtId="0" fontId="45" fillId="63" borderId="0" applyNumberFormat="0" applyBorder="0" applyAlignment="0" applyProtection="0"/>
    <xf numFmtId="0" fontId="46" fillId="75" borderId="18" applyNumberFormat="0" applyAlignment="0" applyProtection="0"/>
    <xf numFmtId="0" fontId="47" fillId="76" borderId="19" applyNumberFormat="0" applyAlignment="0" applyProtection="0"/>
    <xf numFmtId="0" fontId="48" fillId="0" borderId="20" applyNumberFormat="0" applyFill="0" applyAlignment="0" applyProtection="0"/>
    <xf numFmtId="0" fontId="44" fillId="77" borderId="0" applyNumberFormat="0" applyBorder="0" applyAlignment="0" applyProtection="0"/>
    <xf numFmtId="0" fontId="44" fillId="78" borderId="0" applyNumberFormat="0" applyBorder="0" applyAlignment="0" applyProtection="0"/>
    <xf numFmtId="0" fontId="44" fillId="79" borderId="0" applyNumberFormat="0" applyBorder="0" applyAlignment="0" applyProtection="0"/>
    <xf numFmtId="0" fontId="44" fillId="72" borderId="0" applyNumberFormat="0" applyBorder="0" applyAlignment="0" applyProtection="0"/>
    <xf numFmtId="0" fontId="44" fillId="73" borderId="0" applyNumberFormat="0" applyBorder="0" applyAlignment="0" applyProtection="0"/>
    <xf numFmtId="0" fontId="44" fillId="80" borderId="0" applyNumberFormat="0" applyBorder="0" applyAlignment="0" applyProtection="0"/>
    <xf numFmtId="0" fontId="49" fillId="66" borderId="18" applyNumberFormat="0" applyAlignment="0" applyProtection="0"/>
    <xf numFmtId="0" fontId="50" fillId="62" borderId="0" applyNumberFormat="0" applyBorder="0" applyAlignment="0" applyProtection="0"/>
    <xf numFmtId="0" fontId="51" fillId="81" borderId="0" applyNumberFormat="0" applyBorder="0" applyAlignment="0" applyProtection="0"/>
    <xf numFmtId="0" fontId="13" fillId="82" borderId="21" applyNumberFormat="0" applyFont="0" applyAlignment="0" applyProtection="0"/>
    <xf numFmtId="9" fontId="13" fillId="0" borderId="0" applyFont="0" applyFill="0" applyBorder="0" applyAlignment="0" applyProtection="0"/>
    <xf numFmtId="0" fontId="52" fillId="75" borderId="22" applyNumberFormat="0" applyAlignment="0" applyProtection="0"/>
    <xf numFmtId="0" fontId="74" fillId="0" borderId="0" applyNumberFormat="0" applyFill="0" applyBorder="0" applyAlignment="0" applyProtection="0"/>
    <xf numFmtId="0" fontId="55" fillId="0" borderId="23" applyNumberFormat="0" applyFill="0" applyAlignment="0" applyProtection="0"/>
    <xf numFmtId="0" fontId="56" fillId="0" borderId="24" applyNumberFormat="0" applyFill="0" applyAlignment="0" applyProtection="0"/>
    <xf numFmtId="0" fontId="57" fillId="0" borderId="25" applyNumberFormat="0" applyFill="0" applyAlignment="0" applyProtection="0"/>
    <xf numFmtId="0" fontId="57" fillId="0" borderId="0" applyNumberFormat="0" applyFill="0" applyBorder="0" applyAlignment="0" applyProtection="0"/>
    <xf numFmtId="0" fontId="75" fillId="0" borderId="35" applyNumberFormat="0" applyFill="0" applyAlignment="0" applyProtection="0"/>
    <xf numFmtId="43" fontId="1"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0" fontId="1" fillId="0" borderId="0"/>
    <xf numFmtId="180" fontId="13" fillId="0" borderId="0" applyFont="0" applyFill="0" applyBorder="0" applyAlignment="0" applyProtection="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9" fontId="73" fillId="0" borderId="0" applyFont="0" applyFill="0" applyBorder="0" applyAlignment="0" applyProtection="0"/>
    <xf numFmtId="43" fontId="73" fillId="0" borderId="0" applyFont="0" applyFill="0" applyBorder="0" applyAlignment="0" applyProtection="0"/>
  </cellStyleXfs>
  <cellXfs count="356">
    <xf numFmtId="0" fontId="0" fillId="0" borderId="0" xfId="0"/>
    <xf numFmtId="0" fontId="13" fillId="0" borderId="0" xfId="10" applyAlignment="1">
      <alignment vertical="center"/>
    </xf>
    <xf numFmtId="0" fontId="13" fillId="0" borderId="0" xfId="10" applyAlignment="1">
      <alignment horizontal="center"/>
    </xf>
    <xf numFmtId="0" fontId="13" fillId="0" borderId="0" xfId="10" applyAlignment="1">
      <alignment horizontal="left" vertical="center"/>
    </xf>
    <xf numFmtId="0" fontId="14" fillId="3" borderId="1" xfId="10" applyFont="1" applyFill="1" applyBorder="1" applyAlignment="1">
      <alignment vertical="center"/>
    </xf>
    <xf numFmtId="0" fontId="13" fillId="3" borderId="1" xfId="10" applyFill="1" applyBorder="1" applyAlignment="1">
      <alignment vertical="center"/>
    </xf>
    <xf numFmtId="4" fontId="13" fillId="3" borderId="1" xfId="10" applyNumberFormat="1" applyFill="1" applyBorder="1" applyAlignment="1">
      <alignment vertical="center"/>
    </xf>
    <xf numFmtId="164" fontId="13" fillId="0" borderId="0" xfId="26" applyFont="1" applyFill="1" applyAlignment="1">
      <alignment vertical="center"/>
    </xf>
    <xf numFmtId="164" fontId="13" fillId="0" borderId="0" xfId="26" applyFont="1" applyFill="1" applyBorder="1" applyAlignment="1">
      <alignment vertical="center"/>
    </xf>
    <xf numFmtId="164" fontId="13" fillId="0" borderId="0" xfId="26" applyFont="1" applyFill="1" applyBorder="1" applyAlignment="1">
      <alignment horizontal="center" vertical="center"/>
    </xf>
    <xf numFmtId="164" fontId="14" fillId="3" borderId="1" xfId="26" applyFont="1" applyFill="1" applyBorder="1" applyAlignment="1">
      <alignment vertical="center"/>
    </xf>
    <xf numFmtId="164" fontId="13" fillId="3" borderId="1" xfId="26" applyFont="1" applyFill="1" applyBorder="1" applyAlignment="1">
      <alignment vertical="center"/>
    </xf>
    <xf numFmtId="164" fontId="13" fillId="2" borderId="1" xfId="26" applyFont="1" applyFill="1" applyBorder="1" applyAlignment="1">
      <alignment vertical="center"/>
    </xf>
    <xf numFmtId="0" fontId="13" fillId="2" borderId="1" xfId="10" applyFill="1" applyBorder="1" applyAlignment="1">
      <alignment vertical="center"/>
    </xf>
    <xf numFmtId="10" fontId="0" fillId="0" borderId="1" xfId="11" applyNumberFormat="1" applyFont="1" applyBorder="1"/>
    <xf numFmtId="0" fontId="13" fillId="0" borderId="1" xfId="10" applyBorder="1"/>
    <xf numFmtId="164" fontId="13" fillId="0" borderId="1" xfId="10" applyNumberFormat="1" applyBorder="1"/>
    <xf numFmtId="9" fontId="13" fillId="5" borderId="1" xfId="11" applyFont="1" applyFill="1" applyBorder="1"/>
    <xf numFmtId="9" fontId="13" fillId="0" borderId="1" xfId="11" applyFont="1" applyFill="1" applyBorder="1"/>
    <xf numFmtId="0" fontId="13" fillId="0" borderId="0" xfId="10"/>
    <xf numFmtId="49" fontId="14" fillId="2" borderId="16" xfId="10" applyNumberFormat="1" applyFont="1" applyFill="1" applyBorder="1" applyAlignment="1">
      <alignment vertical="center"/>
    </xf>
    <xf numFmtId="49" fontId="14" fillId="2" borderId="15" xfId="10" applyNumberFormat="1" applyFont="1" applyFill="1" applyBorder="1" applyAlignment="1">
      <alignment vertical="center"/>
    </xf>
    <xf numFmtId="49" fontId="14" fillId="2" borderId="17" xfId="10" applyNumberFormat="1" applyFont="1" applyFill="1" applyBorder="1" applyAlignment="1">
      <alignment horizontal="right" vertical="center"/>
    </xf>
    <xf numFmtId="4" fontId="14" fillId="3" borderId="4" xfId="10" applyNumberFormat="1" applyFont="1" applyFill="1" applyBorder="1" applyAlignment="1">
      <alignment horizontal="center" vertical="center" wrapText="1"/>
    </xf>
    <xf numFmtId="164" fontId="13" fillId="0" borderId="1" xfId="14" applyFont="1" applyFill="1" applyBorder="1" applyAlignment="1">
      <alignment horizontal="right" vertical="center"/>
    </xf>
    <xf numFmtId="49" fontId="14" fillId="3" borderId="11" xfId="10" applyNumberFormat="1" applyFont="1" applyFill="1" applyBorder="1" applyAlignment="1">
      <alignment horizontal="center" vertical="center" wrapText="1"/>
    </xf>
    <xf numFmtId="0" fontId="13" fillId="0" borderId="0" xfId="10" applyAlignment="1">
      <alignment horizontal="center" vertical="center"/>
    </xf>
    <xf numFmtId="0" fontId="14" fillId="0" borderId="0" xfId="10" applyFont="1" applyAlignment="1">
      <alignment vertical="center"/>
    </xf>
    <xf numFmtId="0" fontId="14" fillId="3" borderId="1" xfId="10" applyFont="1" applyFill="1" applyBorder="1" applyAlignment="1">
      <alignment horizontal="center" vertical="center"/>
    </xf>
    <xf numFmtId="164" fontId="13" fillId="0" borderId="0" xfId="26" applyFont="1" applyFill="1" applyAlignment="1">
      <alignment horizontal="center" vertical="center"/>
    </xf>
    <xf numFmtId="164" fontId="14" fillId="2" borderId="1" xfId="26" applyFont="1" applyFill="1" applyBorder="1" applyAlignment="1">
      <alignment vertical="center"/>
    </xf>
    <xf numFmtId="49" fontId="13" fillId="0" borderId="1" xfId="27" applyNumberFormat="1" applyFont="1" applyBorder="1" applyAlignment="1">
      <alignment horizontal="center" vertical="center" wrapText="1"/>
    </xf>
    <xf numFmtId="0" fontId="13" fillId="4" borderId="0" xfId="10" applyFill="1" applyAlignment="1">
      <alignment vertical="center"/>
    </xf>
    <xf numFmtId="164" fontId="13" fillId="0" borderId="0" xfId="14" applyFont="1" applyFill="1" applyBorder="1" applyAlignment="1">
      <alignment vertical="center"/>
    </xf>
    <xf numFmtId="164" fontId="14" fillId="2" borderId="1" xfId="14" applyFont="1" applyFill="1" applyBorder="1" applyAlignment="1">
      <alignment vertical="center"/>
    </xf>
    <xf numFmtId="0" fontId="13" fillId="0" borderId="8" xfId="10" applyBorder="1" applyAlignment="1">
      <alignment vertical="center" wrapText="1"/>
    </xf>
    <xf numFmtId="0" fontId="21" fillId="0" borderId="8" xfId="10" applyFont="1" applyBorder="1" applyAlignment="1">
      <alignment vertical="center" wrapText="1"/>
    </xf>
    <xf numFmtId="164" fontId="13" fillId="0" borderId="1" xfId="14" applyFont="1" applyFill="1" applyBorder="1" applyAlignment="1">
      <alignment vertical="center"/>
    </xf>
    <xf numFmtId="49" fontId="13" fillId="0" borderId="1" xfId="10" applyNumberFormat="1" applyBorder="1" applyAlignment="1">
      <alignment horizontal="center" vertical="center"/>
    </xf>
    <xf numFmtId="164" fontId="14" fillId="3" borderId="3" xfId="45" applyFont="1" applyFill="1" applyBorder="1" applyAlignment="1">
      <alignment horizontal="center" vertical="center" wrapText="1"/>
    </xf>
    <xf numFmtId="0" fontId="13" fillId="0" borderId="1" xfId="10" applyBorder="1" applyAlignment="1">
      <alignment horizontal="center" vertical="center"/>
    </xf>
    <xf numFmtId="0" fontId="13" fillId="0" borderId="1" xfId="27" applyFont="1" applyBorder="1" applyAlignment="1">
      <alignment horizontal="center" vertical="center" wrapText="1"/>
    </xf>
    <xf numFmtId="49" fontId="13" fillId="0" borderId="15" xfId="10" applyNumberFormat="1" applyBorder="1" applyAlignment="1">
      <alignment vertical="center" wrapText="1"/>
    </xf>
    <xf numFmtId="0" fontId="13" fillId="0" borderId="1" xfId="2036" applyBorder="1" applyAlignment="1">
      <alignment horizontal="center" vertical="center"/>
    </xf>
    <xf numFmtId="0" fontId="13" fillId="0" borderId="1" xfId="2029" applyBorder="1" applyAlignment="1">
      <alignment horizontal="center" vertical="center"/>
    </xf>
    <xf numFmtId="0" fontId="13" fillId="0" borderId="1" xfId="2045" applyBorder="1" applyAlignment="1">
      <alignment horizontal="center" vertical="center"/>
    </xf>
    <xf numFmtId="0" fontId="14" fillId="0" borderId="1" xfId="10" applyFont="1" applyBorder="1" applyAlignment="1">
      <alignment horizontal="left" vertical="center" wrapText="1"/>
    </xf>
    <xf numFmtId="0" fontId="13" fillId="0" borderId="2" xfId="2028" applyBorder="1" applyAlignment="1">
      <alignment horizontal="center" vertical="center"/>
    </xf>
    <xf numFmtId="0" fontId="14" fillId="2" borderId="1" xfId="10" applyFont="1" applyFill="1" applyBorder="1" applyAlignment="1">
      <alignment horizontal="center"/>
    </xf>
    <xf numFmtId="0" fontId="14" fillId="2" borderId="1" xfId="10" applyFont="1" applyFill="1" applyBorder="1" applyAlignment="1">
      <alignment vertical="center"/>
    </xf>
    <xf numFmtId="0" fontId="14" fillId="0" borderId="0" xfId="10" applyFont="1" applyAlignment="1">
      <alignment horizontal="left" vertical="center"/>
    </xf>
    <xf numFmtId="0" fontId="14" fillId="0" borderId="0" xfId="10" applyFont="1" applyAlignment="1">
      <alignment horizontal="center" vertical="center"/>
    </xf>
    <xf numFmtId="0" fontId="14" fillId="0" borderId="1" xfId="10" applyFont="1" applyBorder="1" applyAlignment="1">
      <alignment horizontal="center" vertical="center" wrapText="1"/>
    </xf>
    <xf numFmtId="49" fontId="14" fillId="3" borderId="3" xfId="10" applyNumberFormat="1" applyFont="1" applyFill="1" applyBorder="1" applyAlignment="1">
      <alignment horizontal="center" vertical="center"/>
    </xf>
    <xf numFmtId="164" fontId="14" fillId="3" borderId="3" xfId="28" applyFont="1" applyFill="1" applyBorder="1" applyAlignment="1">
      <alignment horizontal="center" vertical="center"/>
    </xf>
    <xf numFmtId="0" fontId="14" fillId="0" borderId="0" xfId="10" applyFont="1" applyAlignment="1">
      <alignment horizontal="center" vertical="center" wrapText="1"/>
    </xf>
    <xf numFmtId="0" fontId="13" fillId="0" borderId="1" xfId="2051" applyBorder="1" applyAlignment="1">
      <alignment horizontal="left" vertical="center" wrapText="1"/>
    </xf>
    <xf numFmtId="0" fontId="13" fillId="4" borderId="1" xfId="10" applyFill="1" applyBorder="1" applyAlignment="1">
      <alignment horizontal="center" vertical="center"/>
    </xf>
    <xf numFmtId="0" fontId="13" fillId="0" borderId="1" xfId="10" applyBorder="1" applyAlignment="1">
      <alignment vertical="center" wrapText="1"/>
    </xf>
    <xf numFmtId="49" fontId="14" fillId="3" borderId="3" xfId="10" applyNumberFormat="1" applyFont="1" applyFill="1" applyBorder="1" applyAlignment="1">
      <alignment horizontal="center" vertical="center" wrapText="1"/>
    </xf>
    <xf numFmtId="0" fontId="13" fillId="0" borderId="1" xfId="174" applyBorder="1" applyAlignment="1">
      <alignment horizontal="center" vertical="center" wrapText="1"/>
    </xf>
    <xf numFmtId="0" fontId="13" fillId="0" borderId="1" xfId="792" applyBorder="1" applyAlignment="1">
      <alignment horizontal="center" vertical="center"/>
    </xf>
    <xf numFmtId="0" fontId="14" fillId="2" borderId="1" xfId="10" applyFont="1" applyFill="1" applyBorder="1" applyAlignment="1">
      <alignment horizontal="center" vertical="center"/>
    </xf>
    <xf numFmtId="0" fontId="13" fillId="0" borderId="1" xfId="10" applyBorder="1" applyAlignment="1">
      <alignment vertical="center"/>
    </xf>
    <xf numFmtId="0" fontId="13" fillId="0" borderId="1" xfId="10" applyBorder="1" applyAlignment="1">
      <alignment horizontal="center" vertical="center" wrapText="1"/>
    </xf>
    <xf numFmtId="0" fontId="13" fillId="4" borderId="15" xfId="10" applyFill="1" applyBorder="1" applyAlignment="1">
      <alignment vertical="center"/>
    </xf>
    <xf numFmtId="0" fontId="13" fillId="0" borderId="1" xfId="0" applyFont="1" applyBorder="1" applyAlignment="1">
      <alignment horizontal="center" vertical="center"/>
    </xf>
    <xf numFmtId="0" fontId="13" fillId="0" borderId="1" xfId="3713" applyBorder="1" applyAlignment="1">
      <alignment horizontal="center" vertical="center"/>
    </xf>
    <xf numFmtId="0" fontId="13" fillId="0" borderId="1" xfId="827" applyBorder="1" applyAlignment="1">
      <alignment horizontal="left" vertical="center" wrapText="1"/>
    </xf>
    <xf numFmtId="0" fontId="13" fillId="0" borderId="1" xfId="827" applyBorder="1" applyAlignment="1">
      <alignment horizontal="center" vertical="center"/>
    </xf>
    <xf numFmtId="0" fontId="13" fillId="0" borderId="1" xfId="5465" applyBorder="1" applyAlignment="1">
      <alignment horizontal="center" vertical="center" wrapText="1"/>
    </xf>
    <xf numFmtId="0" fontId="13" fillId="0" borderId="1" xfId="10" applyBorder="1" applyAlignment="1">
      <alignment horizontal="left" vertical="center" wrapText="1"/>
    </xf>
    <xf numFmtId="49" fontId="13" fillId="0" borderId="1" xfId="10" applyNumberFormat="1" applyBorder="1"/>
    <xf numFmtId="44" fontId="13" fillId="0" borderId="1" xfId="54191" applyFont="1" applyFill="1" applyBorder="1" applyAlignment="1">
      <alignment horizontal="right" vertical="center"/>
    </xf>
    <xf numFmtId="44" fontId="13" fillId="0" borderId="1" xfId="54191" applyFont="1" applyFill="1" applyBorder="1" applyAlignment="1">
      <alignment vertical="center"/>
    </xf>
    <xf numFmtId="0" fontId="0" fillId="0" borderId="1" xfId="0" applyBorder="1"/>
    <xf numFmtId="2" fontId="0" fillId="0" borderId="1" xfId="0" applyNumberFormat="1" applyBorder="1"/>
    <xf numFmtId="0" fontId="14" fillId="5" borderId="15" xfId="10" applyFont="1" applyFill="1" applyBorder="1" applyAlignment="1">
      <alignment vertical="center" wrapText="1"/>
    </xf>
    <xf numFmtId="0" fontId="14" fillId="5" borderId="16" xfId="10" applyFont="1" applyFill="1" applyBorder="1" applyAlignment="1">
      <alignment vertical="center" wrapText="1"/>
    </xf>
    <xf numFmtId="0" fontId="13" fillId="0" borderId="1" xfId="54193" applyFont="1" applyBorder="1" applyAlignment="1">
      <alignment horizontal="center" vertical="center"/>
    </xf>
    <xf numFmtId="0" fontId="76" fillId="0" borderId="1" xfId="54193" applyFont="1" applyBorder="1" applyAlignment="1">
      <alignment horizontal="center" vertical="center"/>
    </xf>
    <xf numFmtId="43" fontId="77" fillId="0" borderId="1" xfId="54235" applyFont="1" applyFill="1" applyBorder="1" applyAlignment="1">
      <alignment vertical="center"/>
    </xf>
    <xf numFmtId="43" fontId="13" fillId="0" borderId="1" xfId="54235" applyFont="1" applyFill="1" applyBorder="1" applyAlignment="1">
      <alignment horizontal="center" vertical="center"/>
    </xf>
    <xf numFmtId="0" fontId="13" fillId="0" borderId="1" xfId="54193" applyFont="1" applyBorder="1" applyAlignment="1">
      <alignment horizontal="left" vertical="center" wrapText="1"/>
    </xf>
    <xf numFmtId="43" fontId="13" fillId="0" borderId="1" xfId="54235" applyFont="1" applyFill="1" applyBorder="1" applyAlignment="1">
      <alignment horizontal="right" vertical="center"/>
    </xf>
    <xf numFmtId="0" fontId="14" fillId="5" borderId="17" xfId="10" applyFont="1" applyFill="1" applyBorder="1" applyAlignment="1">
      <alignment horizontal="right" vertical="center" wrapText="1"/>
    </xf>
    <xf numFmtId="44" fontId="14" fillId="5" borderId="17" xfId="54191" applyFont="1" applyFill="1" applyBorder="1" applyAlignment="1">
      <alignment horizontal="right" vertical="center" wrapText="1"/>
    </xf>
    <xf numFmtId="44" fontId="13" fillId="5" borderId="1" xfId="54191" applyFont="1" applyFill="1" applyBorder="1" applyAlignment="1">
      <alignment vertical="center"/>
    </xf>
    <xf numFmtId="164" fontId="14" fillId="5" borderId="1" xfId="14" applyFont="1" applyFill="1" applyBorder="1" applyAlignment="1">
      <alignment vertical="center" wrapText="1"/>
    </xf>
    <xf numFmtId="10" fontId="0" fillId="5" borderId="1" xfId="11" applyNumberFormat="1" applyFont="1" applyFill="1" applyBorder="1"/>
    <xf numFmtId="0" fontId="14" fillId="5" borderId="1" xfId="10" applyFont="1" applyFill="1" applyBorder="1" applyAlignment="1">
      <alignment vertical="center" wrapText="1"/>
    </xf>
    <xf numFmtId="44" fontId="14" fillId="5" borderId="1" xfId="54191" applyFont="1" applyFill="1" applyBorder="1" applyAlignment="1">
      <alignment vertical="center" wrapText="1"/>
    </xf>
    <xf numFmtId="9" fontId="0" fillId="5" borderId="1" xfId="11" applyFont="1" applyFill="1" applyBorder="1"/>
    <xf numFmtId="43" fontId="0" fillId="0" borderId="1" xfId="45" applyNumberFormat="1" applyFont="1" applyBorder="1"/>
    <xf numFmtId="164" fontId="0" fillId="5" borderId="1" xfId="45" applyFont="1" applyFill="1" applyBorder="1"/>
    <xf numFmtId="0" fontId="13" fillId="5" borderId="1" xfId="10" applyFill="1" applyBorder="1"/>
    <xf numFmtId="0" fontId="13" fillId="0" borderId="1" xfId="54239" applyFont="1" applyBorder="1" applyAlignment="1">
      <alignment horizontal="center" vertical="center"/>
    </xf>
    <xf numFmtId="10" fontId="77" fillId="0" borderId="1" xfId="54239" applyNumberFormat="1" applyFont="1" applyBorder="1" applyAlignment="1">
      <alignment horizontal="center" vertical="center"/>
    </xf>
    <xf numFmtId="0" fontId="76" fillId="0" borderId="1" xfId="54239" applyFont="1" applyBorder="1" applyAlignment="1">
      <alignment horizontal="center" vertical="center"/>
    </xf>
    <xf numFmtId="0" fontId="13" fillId="0" borderId="1" xfId="54239" applyFont="1" applyBorder="1" applyAlignment="1">
      <alignment horizontal="left" vertical="center" wrapText="1"/>
    </xf>
    <xf numFmtId="43" fontId="13" fillId="0" borderId="1" xfId="54235" applyFont="1" applyBorder="1" applyAlignment="1">
      <alignment horizontal="right" vertical="center"/>
    </xf>
    <xf numFmtId="0" fontId="13" fillId="0" borderId="1" xfId="54244" applyFont="1" applyBorder="1" applyAlignment="1">
      <alignment horizontal="center" vertical="center"/>
    </xf>
    <xf numFmtId="10" fontId="77" fillId="0" borderId="1" xfId="54244" applyNumberFormat="1" applyFont="1" applyBorder="1" applyAlignment="1">
      <alignment horizontal="center" vertical="center"/>
    </xf>
    <xf numFmtId="0" fontId="76" fillId="0" borderId="1" xfId="54244" applyFont="1" applyBorder="1" applyAlignment="1">
      <alignment horizontal="center" vertical="center"/>
    </xf>
    <xf numFmtId="0" fontId="13" fillId="0" borderId="1" xfId="54244" applyFont="1" applyBorder="1" applyAlignment="1">
      <alignment horizontal="left" vertical="center" wrapText="1"/>
    </xf>
    <xf numFmtId="0" fontId="13" fillId="0" borderId="1" xfId="54240" applyFont="1" applyBorder="1" applyAlignment="1">
      <alignment horizontal="center" vertical="center"/>
    </xf>
    <xf numFmtId="10" fontId="77" fillId="0" borderId="1" xfId="54240" applyNumberFormat="1" applyFont="1" applyBorder="1" applyAlignment="1">
      <alignment horizontal="center" vertical="center"/>
    </xf>
    <xf numFmtId="0" fontId="76" fillId="0" borderId="1" xfId="54240" applyFont="1" applyBorder="1" applyAlignment="1">
      <alignment horizontal="center" vertical="center"/>
    </xf>
    <xf numFmtId="0" fontId="13" fillId="0" borderId="1" xfId="54240" applyFont="1" applyBorder="1" applyAlignment="1">
      <alignment horizontal="left" vertical="center" wrapText="1"/>
    </xf>
    <xf numFmtId="0" fontId="13" fillId="0" borderId="1" xfId="54243" applyFont="1" applyBorder="1" applyAlignment="1">
      <alignment horizontal="center" vertical="center"/>
    </xf>
    <xf numFmtId="10" fontId="77" fillId="0" borderId="1" xfId="54243" applyNumberFormat="1" applyFont="1" applyBorder="1" applyAlignment="1">
      <alignment horizontal="center" vertical="center"/>
    </xf>
    <xf numFmtId="0" fontId="76" fillId="0" borderId="1" xfId="54243" applyFont="1" applyBorder="1" applyAlignment="1">
      <alignment horizontal="center" vertical="center"/>
    </xf>
    <xf numFmtId="0" fontId="13" fillId="0" borderId="1" xfId="54243" applyFont="1" applyBorder="1" applyAlignment="1">
      <alignment horizontal="left" vertical="center" wrapText="1"/>
    </xf>
    <xf numFmtId="0" fontId="13" fillId="0" borderId="1" xfId="54241" applyFont="1" applyBorder="1" applyAlignment="1">
      <alignment horizontal="center" vertical="center"/>
    </xf>
    <xf numFmtId="10" fontId="77" fillId="0" borderId="1" xfId="54241" applyNumberFormat="1" applyFont="1" applyBorder="1" applyAlignment="1">
      <alignment horizontal="center" vertical="center"/>
    </xf>
    <xf numFmtId="0" fontId="76" fillId="0" borderId="1" xfId="54241" applyFont="1" applyBorder="1" applyAlignment="1">
      <alignment horizontal="center" vertical="center"/>
    </xf>
    <xf numFmtId="0" fontId="76" fillId="0" borderId="1" xfId="54241" applyFont="1" applyBorder="1" applyAlignment="1">
      <alignment vertical="center"/>
    </xf>
    <xf numFmtId="0" fontId="13" fillId="0" borderId="1" xfId="54241" applyFont="1" applyBorder="1" applyAlignment="1">
      <alignment horizontal="left" vertical="center" wrapText="1"/>
    </xf>
    <xf numFmtId="9" fontId="13" fillId="5" borderId="1" xfId="54192" applyFont="1" applyFill="1" applyBorder="1"/>
    <xf numFmtId="0" fontId="13" fillId="0" borderId="1" xfId="54245" applyFont="1" applyBorder="1" applyAlignment="1">
      <alignment horizontal="center" vertical="center"/>
    </xf>
    <xf numFmtId="0" fontId="13" fillId="0" borderId="1" xfId="54245" applyFont="1" applyBorder="1" applyAlignment="1">
      <alignment horizontal="left" vertical="center" wrapText="1"/>
    </xf>
    <xf numFmtId="43" fontId="13" fillId="0" borderId="0" xfId="10" applyNumberFormat="1"/>
    <xf numFmtId="164" fontId="13" fillId="0" borderId="0" xfId="10" applyNumberFormat="1"/>
    <xf numFmtId="0" fontId="13" fillId="0" borderId="1" xfId="0" applyFont="1" applyBorder="1" applyAlignment="1">
      <alignment vertical="center" wrapText="1"/>
    </xf>
    <xf numFmtId="0" fontId="13" fillId="0" borderId="1" xfId="0" applyFont="1" applyBorder="1"/>
    <xf numFmtId="0" fontId="0" fillId="0" borderId="15" xfId="0" applyBorder="1"/>
    <xf numFmtId="0" fontId="13" fillId="0" borderId="17" xfId="0" applyFont="1" applyBorder="1" applyAlignment="1">
      <alignment vertical="center" wrapText="1"/>
    </xf>
    <xf numFmtId="10" fontId="78" fillId="0" borderId="1" xfId="11" applyNumberFormat="1" applyFont="1" applyBorder="1"/>
    <xf numFmtId="44" fontId="77" fillId="0" borderId="1" xfId="54191" applyFont="1" applyFill="1" applyBorder="1" applyAlignment="1">
      <alignment vertical="center"/>
    </xf>
    <xf numFmtId="44" fontId="77" fillId="0" borderId="1" xfId="54191" applyFont="1" applyFill="1" applyBorder="1" applyAlignment="1">
      <alignment horizontal="right" vertical="center"/>
    </xf>
    <xf numFmtId="44" fontId="14" fillId="5" borderId="1" xfId="54191" applyFont="1" applyFill="1" applyBorder="1" applyAlignment="1">
      <alignment vertical="center"/>
    </xf>
    <xf numFmtId="44" fontId="14" fillId="2" borderId="1" xfId="54191" applyFont="1" applyFill="1" applyBorder="1" applyAlignment="1">
      <alignment vertical="center"/>
    </xf>
    <xf numFmtId="0" fontId="0" fillId="0" borderId="1" xfId="0" applyBorder="1" applyAlignment="1">
      <alignment horizontal="right"/>
    </xf>
    <xf numFmtId="0" fontId="0" fillId="0" borderId="0" xfId="0" applyAlignment="1">
      <alignment horizontal="center"/>
    </xf>
    <xf numFmtId="0" fontId="0" fillId="0" borderId="38" xfId="0" applyBorder="1"/>
    <xf numFmtId="0" fontId="13" fillId="0" borderId="0" xfId="0" applyFont="1"/>
    <xf numFmtId="2" fontId="0" fillId="0" borderId="0" xfId="0" applyNumberFormat="1"/>
    <xf numFmtId="0" fontId="0" fillId="0" borderId="16" xfId="0" applyBorder="1"/>
    <xf numFmtId="2" fontId="13" fillId="0" borderId="1" xfId="0" applyNumberFormat="1" applyFont="1" applyBorder="1"/>
    <xf numFmtId="0" fontId="0" fillId="0" borderId="17" xfId="0" applyBorder="1"/>
    <xf numFmtId="2" fontId="0" fillId="0" borderId="17" xfId="0" applyNumberFormat="1" applyBorder="1"/>
    <xf numFmtId="0" fontId="0" fillId="0" borderId="0" xfId="0" applyAlignment="1">
      <alignment wrapText="1"/>
    </xf>
    <xf numFmtId="0" fontId="0" fillId="0" borderId="1" xfId="0" applyBorder="1" applyAlignment="1">
      <alignment wrapText="1"/>
    </xf>
    <xf numFmtId="0" fontId="80" fillId="0" borderId="12" xfId="54246" applyFont="1" applyBorder="1" applyAlignment="1">
      <alignment horizontal="center" vertical="center"/>
    </xf>
    <xf numFmtId="0" fontId="80" fillId="0" borderId="40" xfId="54246" applyFont="1" applyBorder="1" applyAlignment="1">
      <alignment horizontal="center" vertical="center"/>
    </xf>
    <xf numFmtId="10" fontId="80" fillId="0" borderId="41" xfId="54247" applyNumberFormat="1" applyFont="1" applyFill="1" applyBorder="1" applyAlignment="1">
      <alignment horizontal="center" vertical="center"/>
    </xf>
    <xf numFmtId="0" fontId="80" fillId="0" borderId="0" xfId="54246" applyFont="1" applyAlignment="1">
      <alignment horizontal="left" vertical="center" wrapText="1"/>
    </xf>
    <xf numFmtId="0" fontId="80" fillId="0" borderId="0" xfId="54246" applyFont="1" applyAlignment="1">
      <alignment horizontal="center" vertical="center"/>
    </xf>
    <xf numFmtId="0" fontId="80" fillId="0" borderId="0" xfId="54246" applyFont="1" applyAlignment="1">
      <alignment horizontal="left" vertical="center"/>
    </xf>
    <xf numFmtId="10" fontId="80" fillId="0" borderId="0" xfId="54247" applyNumberFormat="1" applyFont="1" applyFill="1" applyBorder="1" applyAlignment="1">
      <alignment horizontal="center" vertical="center"/>
    </xf>
    <xf numFmtId="0" fontId="82" fillId="0" borderId="15" xfId="54246" applyFont="1" applyBorder="1" applyAlignment="1">
      <alignment horizontal="center" vertical="center"/>
    </xf>
    <xf numFmtId="0" fontId="0" fillId="0" borderId="12" xfId="0" applyBorder="1" applyAlignment="1">
      <alignment horizontal="center"/>
    </xf>
    <xf numFmtId="0" fontId="80" fillId="0" borderId="12" xfId="54246" applyFont="1" applyBorder="1" applyAlignment="1">
      <alignment vertical="center"/>
    </xf>
    <xf numFmtId="0" fontId="80" fillId="0" borderId="55" xfId="54246" applyFont="1" applyBorder="1" applyAlignment="1">
      <alignment vertical="center"/>
    </xf>
    <xf numFmtId="0" fontId="13" fillId="4" borderId="1" xfId="54245" applyFont="1" applyFill="1" applyBorder="1" applyAlignment="1">
      <alignment horizontal="center" vertical="center"/>
    </xf>
    <xf numFmtId="0" fontId="13" fillId="4" borderId="1" xfId="54245" applyFont="1" applyFill="1" applyBorder="1" applyAlignment="1">
      <alignment horizontal="left" vertical="center" wrapText="1"/>
    </xf>
    <xf numFmtId="43" fontId="13" fillId="4" borderId="1" xfId="54235" applyFont="1" applyFill="1" applyBorder="1" applyAlignment="1">
      <alignment horizontal="right" vertical="center"/>
    </xf>
    <xf numFmtId="44" fontId="13" fillId="4" borderId="1" xfId="54191" applyFont="1" applyFill="1" applyBorder="1" applyAlignment="1">
      <alignment horizontal="right" vertical="center"/>
    </xf>
    <xf numFmtId="0" fontId="14" fillId="83" borderId="1" xfId="10" applyFont="1" applyFill="1" applyBorder="1" applyAlignment="1">
      <alignment horizontal="center" vertical="center"/>
    </xf>
    <xf numFmtId="164" fontId="14" fillId="83" borderId="1" xfId="26" applyFont="1" applyFill="1" applyBorder="1" applyAlignment="1">
      <alignment horizontal="center" vertical="center"/>
    </xf>
    <xf numFmtId="164" fontId="14" fillId="83" borderId="1" xfId="26" applyFont="1" applyFill="1" applyBorder="1" applyAlignment="1">
      <alignment vertical="center"/>
    </xf>
    <xf numFmtId="43" fontId="14" fillId="83" borderId="1" xfId="10" applyNumberFormat="1" applyFont="1" applyFill="1" applyBorder="1" applyAlignment="1">
      <alignment vertical="center"/>
    </xf>
    <xf numFmtId="0" fontId="36" fillId="83" borderId="1" xfId="10" applyFont="1" applyFill="1" applyBorder="1" applyAlignment="1">
      <alignment horizontal="center" vertical="center"/>
    </xf>
    <xf numFmtId="181" fontId="0" fillId="0" borderId="1" xfId="0" applyNumberFormat="1" applyBorder="1"/>
    <xf numFmtId="0" fontId="0" fillId="0" borderId="1" xfId="0" applyBorder="1" applyAlignment="1">
      <alignment horizontal="center"/>
    </xf>
    <xf numFmtId="0" fontId="13" fillId="0" borderId="2" xfId="0" applyFont="1" applyBorder="1" applyAlignment="1">
      <alignment horizontal="center" vertical="center"/>
    </xf>
    <xf numFmtId="0" fontId="0" fillId="5" borderId="1" xfId="0" applyFill="1" applyBorder="1"/>
    <xf numFmtId="2" fontId="0" fillId="0" borderId="1" xfId="0" applyNumberFormat="1" applyBorder="1" applyAlignment="1">
      <alignment horizontal="right"/>
    </xf>
    <xf numFmtId="9" fontId="0" fillId="0" borderId="0" xfId="0" applyNumberFormat="1"/>
    <xf numFmtId="10" fontId="77" fillId="0" borderId="1" xfId="0" applyNumberFormat="1" applyFont="1" applyBorder="1" applyAlignment="1">
      <alignment horizontal="center" vertical="center"/>
    </xf>
    <xf numFmtId="43" fontId="77" fillId="0" borderId="1" xfId="54235" applyFont="1" applyFill="1" applyBorder="1" applyAlignment="1">
      <alignment horizontal="center" vertical="center"/>
    </xf>
    <xf numFmtId="43" fontId="77" fillId="0" borderId="1" xfId="54235" applyFont="1" applyFill="1" applyBorder="1" applyAlignment="1">
      <alignment horizontal="right" vertical="center"/>
    </xf>
    <xf numFmtId="10" fontId="77" fillId="0" borderId="1" xfId="0" applyNumberFormat="1" applyFont="1" applyBorder="1" applyAlignment="1">
      <alignment horizontal="left" vertical="center" wrapText="1"/>
    </xf>
    <xf numFmtId="0" fontId="80" fillId="0" borderId="13" xfId="54246" applyFont="1" applyBorder="1" applyAlignment="1">
      <alignment vertical="center"/>
    </xf>
    <xf numFmtId="0" fontId="80" fillId="0" borderId="49" xfId="54246" applyFont="1" applyBorder="1" applyAlignment="1">
      <alignment vertical="center"/>
    </xf>
    <xf numFmtId="9" fontId="80" fillId="0" borderId="50" xfId="54246" applyNumberFormat="1" applyFont="1" applyBorder="1" applyAlignment="1">
      <alignment vertical="center"/>
    </xf>
    <xf numFmtId="0" fontId="0" fillId="0" borderId="15" xfId="0" applyBorder="1" applyAlignment="1">
      <alignment horizontal="center"/>
    </xf>
    <xf numFmtId="0" fontId="0" fillId="0" borderId="17" xfId="0" applyBorder="1" applyAlignment="1">
      <alignment horizontal="center"/>
    </xf>
    <xf numFmtId="2" fontId="0" fillId="0" borderId="1" xfId="0" applyNumberFormat="1" applyBorder="1" applyAlignment="1">
      <alignment horizontal="center"/>
    </xf>
    <xf numFmtId="2" fontId="0" fillId="0" borderId="16" xfId="0" applyNumberFormat="1" applyBorder="1" applyAlignment="1">
      <alignment horizontal="center"/>
    </xf>
    <xf numFmtId="2" fontId="0" fillId="0" borderId="17" xfId="0" applyNumberFormat="1" applyBorder="1" applyAlignment="1">
      <alignment horizontal="center"/>
    </xf>
    <xf numFmtId="43" fontId="77" fillId="0" borderId="0" xfId="54235" applyFont="1" applyFill="1" applyBorder="1" applyAlignment="1">
      <alignment horizontal="center" vertical="center"/>
    </xf>
    <xf numFmtId="2" fontId="0" fillId="0" borderId="42" xfId="0" applyNumberFormat="1" applyBorder="1"/>
    <xf numFmtId="0" fontId="13" fillId="0" borderId="0" xfId="0" applyFont="1" applyAlignment="1">
      <alignment horizontal="center" vertical="center" wrapText="1"/>
    </xf>
    <xf numFmtId="0" fontId="13" fillId="0" borderId="17" xfId="0" applyFont="1" applyBorder="1" applyAlignment="1">
      <alignment horizontal="center" vertical="center"/>
    </xf>
    <xf numFmtId="0" fontId="0" fillId="83" borderId="1" xfId="0" applyFill="1" applyBorder="1"/>
    <xf numFmtId="2" fontId="0" fillId="83" borderId="1" xfId="0" applyNumberFormat="1" applyFill="1" applyBorder="1"/>
    <xf numFmtId="0" fontId="0" fillId="0" borderId="34" xfId="0" applyBorder="1" applyAlignment="1">
      <alignment horizontal="center"/>
    </xf>
    <xf numFmtId="2" fontId="0" fillId="83" borderId="34" xfId="0" applyNumberFormat="1" applyFill="1" applyBorder="1"/>
    <xf numFmtId="0" fontId="83" fillId="0" borderId="1" xfId="0" applyFont="1" applyBorder="1"/>
    <xf numFmtId="44" fontId="0" fillId="0" borderId="1" xfId="54191" applyFont="1" applyBorder="1"/>
    <xf numFmtId="44" fontId="78" fillId="0" borderId="1" xfId="54191" applyFont="1" applyBorder="1"/>
    <xf numFmtId="44" fontId="13" fillId="0" borderId="1" xfId="54191" applyFont="1" applyBorder="1"/>
    <xf numFmtId="0" fontId="78" fillId="0" borderId="56" xfId="0" applyFont="1" applyBorder="1" applyAlignment="1">
      <alignment horizontal="left"/>
    </xf>
    <xf numFmtId="0" fontId="82" fillId="0" borderId="1" xfId="54246" applyFont="1" applyBorder="1" applyAlignment="1">
      <alignment vertical="center"/>
    </xf>
    <xf numFmtId="0" fontId="80" fillId="0" borderId="14" xfId="54246" applyFont="1" applyBorder="1" applyAlignment="1">
      <alignment vertical="center"/>
    </xf>
    <xf numFmtId="14" fontId="80" fillId="0" borderId="16" xfId="54246" applyNumberFormat="1" applyFont="1" applyBorder="1" applyAlignment="1">
      <alignment vertical="center"/>
    </xf>
    <xf numFmtId="0" fontId="0" fillId="0" borderId="51" xfId="0" applyBorder="1"/>
    <xf numFmtId="0" fontId="0" fillId="0" borderId="9" xfId="0" applyBorder="1"/>
    <xf numFmtId="0" fontId="0" fillId="0" borderId="10" xfId="0" applyBorder="1"/>
    <xf numFmtId="0" fontId="13" fillId="0" borderId="2" xfId="10" applyBorder="1" applyAlignment="1">
      <alignment horizontal="center" vertical="center"/>
    </xf>
    <xf numFmtId="0" fontId="14" fillId="0" borderId="1" xfId="10" applyFont="1" applyBorder="1"/>
    <xf numFmtId="44" fontId="14" fillId="0" borderId="1" xfId="54191" applyFont="1" applyBorder="1"/>
    <xf numFmtId="0" fontId="13" fillId="5" borderId="1" xfId="10" applyFill="1" applyBorder="1" applyAlignment="1">
      <alignment horizontal="center"/>
    </xf>
    <xf numFmtId="0" fontId="13" fillId="5" borderId="1" xfId="10" applyFill="1" applyBorder="1" applyAlignment="1">
      <alignment horizontal="right"/>
    </xf>
    <xf numFmtId="0" fontId="13" fillId="0" borderId="1" xfId="10" applyBorder="1" applyAlignment="1">
      <alignment horizontal="center"/>
    </xf>
    <xf numFmtId="10" fontId="13" fillId="0" borderId="1" xfId="10" applyNumberFormat="1" applyBorder="1"/>
    <xf numFmtId="0" fontId="14" fillId="5" borderId="1" xfId="10" applyFont="1" applyFill="1" applyBorder="1" applyAlignment="1">
      <alignment horizontal="center"/>
    </xf>
    <xf numFmtId="0" fontId="14" fillId="5" borderId="1" xfId="10" applyFont="1" applyFill="1" applyBorder="1" applyAlignment="1">
      <alignment horizontal="center" vertical="center"/>
    </xf>
    <xf numFmtId="0" fontId="14" fillId="84" borderId="1" xfId="0" applyFont="1" applyFill="1" applyBorder="1" applyAlignment="1">
      <alignment vertical="center"/>
    </xf>
    <xf numFmtId="14" fontId="14" fillId="84" borderId="1" xfId="0" applyNumberFormat="1" applyFont="1" applyFill="1" applyBorder="1" applyAlignment="1">
      <alignment vertical="center"/>
    </xf>
    <xf numFmtId="0" fontId="13" fillId="4" borderId="1" xfId="10" applyFill="1" applyBorder="1" applyAlignment="1">
      <alignment vertical="center" wrapText="1"/>
    </xf>
    <xf numFmtId="0" fontId="80" fillId="0" borderId="39" xfId="54246" applyFont="1" applyBorder="1" applyAlignment="1">
      <alignment horizontal="left" vertical="center"/>
    </xf>
    <xf numFmtId="0" fontId="76" fillId="0" borderId="1" xfId="54240" applyFont="1" applyBorder="1" applyAlignment="1">
      <alignment vertical="center"/>
    </xf>
    <xf numFmtId="0" fontId="76" fillId="0" borderId="1" xfId="54243" applyFont="1" applyBorder="1" applyAlignment="1">
      <alignment vertical="center"/>
    </xf>
    <xf numFmtId="0" fontId="80" fillId="0" borderId="11" xfId="54246" applyFont="1" applyBorder="1" applyAlignment="1">
      <alignment vertical="center"/>
    </xf>
    <xf numFmtId="49" fontId="13" fillId="0" borderId="1" xfId="10" applyNumberFormat="1" applyBorder="1" applyAlignment="1">
      <alignment vertical="center" wrapText="1"/>
    </xf>
    <xf numFmtId="0" fontId="13" fillId="83" borderId="0" xfId="10" applyFill="1" applyAlignment="1">
      <alignment vertical="center"/>
    </xf>
    <xf numFmtId="0" fontId="76" fillId="0" borderId="1" xfId="54193" applyFont="1" applyBorder="1" applyAlignment="1">
      <alignment vertical="center"/>
    </xf>
    <xf numFmtId="0" fontId="76" fillId="0" borderId="1" xfId="54239" applyFont="1" applyBorder="1" applyAlignment="1">
      <alignment vertical="center"/>
    </xf>
    <xf numFmtId="0" fontId="77" fillId="0" borderId="1" xfId="54193" applyFont="1" applyBorder="1" applyAlignment="1">
      <alignment horizontal="center" vertical="center"/>
    </xf>
    <xf numFmtId="0" fontId="76" fillId="0" borderId="1" xfId="54244" applyFont="1" applyBorder="1" applyAlignment="1">
      <alignment vertical="center"/>
    </xf>
    <xf numFmtId="0" fontId="0" fillId="0" borderId="2" xfId="0" applyBorder="1"/>
    <xf numFmtId="0" fontId="0" fillId="0" borderId="34" xfId="0" applyBorder="1"/>
    <xf numFmtId="0" fontId="78" fillId="83" borderId="1" xfId="0" applyFont="1" applyFill="1" applyBorder="1"/>
    <xf numFmtId="0" fontId="78" fillId="0" borderId="36" xfId="0" applyFont="1" applyBorder="1" applyAlignment="1">
      <alignment horizontal="center"/>
    </xf>
    <xf numFmtId="0" fontId="78" fillId="0" borderId="52" xfId="0" applyFont="1" applyBorder="1" applyAlignment="1">
      <alignment horizontal="center"/>
    </xf>
    <xf numFmtId="0" fontId="13" fillId="0" borderId="16" xfId="0" applyFont="1" applyBorder="1"/>
    <xf numFmtId="0" fontId="78" fillId="0" borderId="0" xfId="0" applyFont="1"/>
    <xf numFmtId="44" fontId="13" fillId="0" borderId="17" xfId="54191" applyFont="1" applyFill="1" applyBorder="1" applyAlignment="1">
      <alignment horizontal="right" vertical="center"/>
    </xf>
    <xf numFmtId="0" fontId="13" fillId="0" borderId="2" xfId="10" applyBorder="1" applyAlignment="1">
      <alignment horizontal="left" vertical="center" wrapText="1"/>
    </xf>
    <xf numFmtId="164" fontId="13" fillId="0" borderId="2" xfId="14" applyFont="1" applyFill="1" applyBorder="1" applyAlignment="1">
      <alignment horizontal="right" vertical="center"/>
    </xf>
    <xf numFmtId="44" fontId="13" fillId="0" borderId="2" xfId="54191" applyFont="1" applyFill="1" applyBorder="1" applyAlignment="1">
      <alignment horizontal="right" vertical="center"/>
    </xf>
    <xf numFmtId="44" fontId="13" fillId="0" borderId="2" xfId="54191" applyFont="1" applyFill="1" applyBorder="1" applyAlignment="1">
      <alignment vertical="center"/>
    </xf>
    <xf numFmtId="0" fontId="14" fillId="5" borderId="58" xfId="10" applyFont="1" applyFill="1" applyBorder="1" applyAlignment="1">
      <alignment vertical="center" wrapText="1"/>
    </xf>
    <xf numFmtId="0" fontId="14" fillId="5" borderId="36" xfId="10" applyFont="1" applyFill="1" applyBorder="1" applyAlignment="1">
      <alignment vertical="center" wrapText="1"/>
    </xf>
    <xf numFmtId="0" fontId="14" fillId="5" borderId="52" xfId="10" applyFont="1" applyFill="1" applyBorder="1" applyAlignment="1">
      <alignment horizontal="right" vertical="center" wrapText="1"/>
    </xf>
    <xf numFmtId="0" fontId="14" fillId="5" borderId="34" xfId="10" applyFont="1" applyFill="1" applyBorder="1" applyAlignment="1">
      <alignment vertical="center" wrapText="1"/>
    </xf>
    <xf numFmtId="0" fontId="13" fillId="4" borderId="1" xfId="10" applyFill="1" applyBorder="1" applyAlignment="1">
      <alignment vertical="center"/>
    </xf>
    <xf numFmtId="44" fontId="13" fillId="0" borderId="16" xfId="54191" applyFont="1" applyFill="1" applyBorder="1" applyAlignment="1">
      <alignment vertical="center"/>
    </xf>
    <xf numFmtId="44" fontId="13" fillId="0" borderId="44" xfId="54191" applyFont="1" applyFill="1" applyBorder="1" applyAlignment="1">
      <alignment vertical="center"/>
    </xf>
    <xf numFmtId="44" fontId="14" fillId="5" borderId="58" xfId="54191" applyFont="1" applyFill="1" applyBorder="1" applyAlignment="1">
      <alignment vertical="center" wrapText="1"/>
    </xf>
    <xf numFmtId="2" fontId="13" fillId="0" borderId="1" xfId="10" applyNumberFormat="1" applyBorder="1" applyAlignment="1">
      <alignment horizontal="right" vertical="center" wrapText="1"/>
    </xf>
    <xf numFmtId="10" fontId="78" fillId="5" borderId="1" xfId="11" applyNumberFormat="1" applyFont="1" applyFill="1" applyBorder="1"/>
    <xf numFmtId="10" fontId="14" fillId="5" borderId="1" xfId="54192" applyNumberFormat="1" applyFont="1" applyFill="1" applyBorder="1"/>
    <xf numFmtId="10" fontId="14" fillId="5" borderId="1" xfId="11" applyNumberFormat="1" applyFont="1" applyFill="1" applyBorder="1"/>
    <xf numFmtId="10" fontId="13" fillId="0" borderId="0" xfId="10" applyNumberFormat="1"/>
    <xf numFmtId="0" fontId="0" fillId="0" borderId="0" xfId="0" applyAlignment="1">
      <alignment vertical="center"/>
    </xf>
    <xf numFmtId="0" fontId="80" fillId="0" borderId="0" xfId="54246" applyFont="1" applyAlignment="1">
      <alignment vertical="center"/>
    </xf>
    <xf numFmtId="0" fontId="82" fillId="0" borderId="0" xfId="54246" applyFont="1" applyAlignment="1">
      <alignment vertical="center"/>
    </xf>
    <xf numFmtId="0" fontId="0" fillId="0" borderId="57" xfId="0" applyBorder="1" applyAlignment="1">
      <alignment horizontal="center"/>
    </xf>
    <xf numFmtId="0" fontId="0" fillId="0" borderId="8" xfId="0" applyBorder="1" applyAlignment="1">
      <alignment horizontal="center"/>
    </xf>
    <xf numFmtId="0" fontId="78" fillId="0" borderId="58" xfId="0" applyFont="1" applyBorder="1" applyAlignment="1">
      <alignment horizontal="center"/>
    </xf>
    <xf numFmtId="0" fontId="0" fillId="0" borderId="0" xfId="0" applyAlignment="1">
      <alignment horizontal="center" vertical="center"/>
    </xf>
    <xf numFmtId="0" fontId="0" fillId="0" borderId="0" xfId="0" applyAlignment="1">
      <alignment horizontal="center"/>
    </xf>
    <xf numFmtId="0" fontId="78" fillId="0" borderId="0" xfId="0" applyFont="1" applyAlignment="1">
      <alignment horizontal="center"/>
    </xf>
    <xf numFmtId="0" fontId="78" fillId="0" borderId="53" xfId="0" applyFont="1" applyBorder="1" applyAlignment="1">
      <alignment horizontal="center"/>
    </xf>
    <xf numFmtId="0" fontId="78" fillId="0" borderId="36" xfId="0" applyFont="1" applyBorder="1" applyAlignment="1">
      <alignment horizontal="center"/>
    </xf>
    <xf numFmtId="0" fontId="78" fillId="0" borderId="52" xfId="0" applyFont="1" applyBorder="1" applyAlignment="1">
      <alignment horizontal="center"/>
    </xf>
    <xf numFmtId="0" fontId="84" fillId="0" borderId="0" xfId="0" applyFont="1" applyAlignment="1">
      <alignment horizontal="center"/>
    </xf>
    <xf numFmtId="0" fontId="0" fillId="0" borderId="1" xfId="0" applyBorder="1" applyAlignment="1">
      <alignment horizontal="center"/>
    </xf>
    <xf numFmtId="0" fontId="0" fillId="0" borderId="17" xfId="0" applyBorder="1" applyAlignment="1">
      <alignment horizontal="center"/>
    </xf>
    <xf numFmtId="0" fontId="78" fillId="0" borderId="34" xfId="0" applyFont="1" applyBorder="1" applyAlignment="1">
      <alignment horizontal="center"/>
    </xf>
    <xf numFmtId="0" fontId="78" fillId="0" borderId="1" xfId="0" applyFont="1" applyBorder="1" applyAlignment="1">
      <alignment horizontal="center"/>
    </xf>
    <xf numFmtId="0" fontId="79" fillId="0" borderId="1" xfId="0" applyFont="1" applyBorder="1" applyAlignment="1">
      <alignment horizontal="center"/>
    </xf>
    <xf numFmtId="0" fontId="78" fillId="0" borderId="1" xfId="0" applyFont="1" applyBorder="1" applyAlignment="1">
      <alignment horizontal="center" wrapText="1"/>
    </xf>
    <xf numFmtId="0" fontId="83" fillId="0" borderId="16" xfId="0" applyFont="1" applyBorder="1" applyAlignment="1">
      <alignment horizontal="left"/>
    </xf>
    <xf numFmtId="0" fontId="83" fillId="0" borderId="15" xfId="0" applyFont="1" applyBorder="1" applyAlignment="1">
      <alignment horizontal="left"/>
    </xf>
    <xf numFmtId="0" fontId="83" fillId="0" borderId="17" xfId="0" applyFont="1" applyBorder="1" applyAlignment="1">
      <alignment horizontal="left"/>
    </xf>
    <xf numFmtId="0" fontId="81" fillId="0" borderId="6" xfId="10" applyFont="1" applyBorder="1" applyAlignment="1">
      <alignment horizontal="center" vertical="center" wrapText="1"/>
    </xf>
    <xf numFmtId="0" fontId="41" fillId="0" borderId="6" xfId="10" applyFont="1" applyBorder="1" applyAlignment="1">
      <alignment horizontal="center" vertical="center" wrapText="1"/>
    </xf>
    <xf numFmtId="0" fontId="41" fillId="0" borderId="7" xfId="10" applyFont="1" applyBorder="1" applyAlignment="1">
      <alignment horizontal="center" vertical="center" wrapText="1"/>
    </xf>
    <xf numFmtId="0" fontId="41" fillId="0" borderId="0" xfId="10" applyFont="1" applyAlignment="1">
      <alignment horizontal="center" vertical="center" wrapText="1"/>
    </xf>
    <xf numFmtId="0" fontId="41" fillId="0" borderId="8" xfId="10" applyFont="1" applyBorder="1" applyAlignment="1">
      <alignment horizontal="center" vertical="center" wrapText="1"/>
    </xf>
    <xf numFmtId="0" fontId="41" fillId="0" borderId="9" xfId="10" applyFont="1" applyBorder="1" applyAlignment="1">
      <alignment horizontal="center" vertical="center" wrapText="1"/>
    </xf>
    <xf numFmtId="0" fontId="41" fillId="0" borderId="10" xfId="10" applyFont="1" applyBorder="1" applyAlignment="1">
      <alignment horizontal="center" vertical="center" wrapText="1"/>
    </xf>
    <xf numFmtId="0" fontId="80" fillId="0" borderId="37" xfId="54246" applyFont="1" applyBorder="1" applyAlignment="1">
      <alignment horizontal="left" vertical="center"/>
    </xf>
    <xf numFmtId="0" fontId="80" fillId="0" borderId="15" xfId="54246" applyFont="1" applyBorder="1" applyAlignment="1">
      <alignment horizontal="left" vertical="center"/>
    </xf>
    <xf numFmtId="0" fontId="80" fillId="0" borderId="17" xfId="54246" applyFont="1" applyBorder="1" applyAlignment="1">
      <alignment horizontal="left" vertical="center"/>
    </xf>
    <xf numFmtId="0" fontId="80" fillId="0" borderId="51" xfId="54246" applyFont="1" applyBorder="1" applyAlignment="1">
      <alignment horizontal="left" vertical="center" wrapText="1"/>
    </xf>
    <xf numFmtId="0" fontId="80" fillId="0" borderId="9" xfId="54246" applyFont="1" applyBorder="1" applyAlignment="1">
      <alignment horizontal="left" vertical="center" wrapText="1"/>
    </xf>
    <xf numFmtId="0" fontId="80" fillId="0" borderId="43" xfId="54246" applyFont="1" applyBorder="1" applyAlignment="1">
      <alignment horizontal="left" vertical="center" wrapText="1"/>
    </xf>
    <xf numFmtId="0" fontId="80" fillId="0" borderId="37" xfId="54246" applyFont="1" applyBorder="1" applyAlignment="1">
      <alignment horizontal="left" vertical="center" wrapText="1"/>
    </xf>
    <xf numFmtId="0" fontId="80" fillId="0" borderId="15" xfId="54246" applyFont="1" applyBorder="1" applyAlignment="1">
      <alignment horizontal="left" vertical="center" wrapText="1"/>
    </xf>
    <xf numFmtId="0" fontId="80" fillId="0" borderId="17" xfId="54246" applyFont="1" applyBorder="1" applyAlignment="1">
      <alignment horizontal="left" vertical="center" wrapText="1"/>
    </xf>
    <xf numFmtId="0" fontId="80" fillId="0" borderId="42" xfId="54246" applyFont="1" applyBorder="1" applyAlignment="1">
      <alignment horizontal="left" vertical="center"/>
    </xf>
    <xf numFmtId="0" fontId="80" fillId="0" borderId="43" xfId="54246" applyFont="1" applyBorder="1" applyAlignment="1">
      <alignment horizontal="left" vertical="center"/>
    </xf>
    <xf numFmtId="0" fontId="82" fillId="0" borderId="44" xfId="54246" applyFont="1" applyBorder="1" applyAlignment="1">
      <alignment horizontal="center" vertical="center"/>
    </xf>
    <xf numFmtId="0" fontId="80" fillId="0" borderId="45" xfId="54246" applyFont="1" applyBorder="1" applyAlignment="1">
      <alignment horizontal="center" vertical="center"/>
    </xf>
    <xf numFmtId="0" fontId="80" fillId="0" borderId="46" xfId="54246" applyFont="1" applyBorder="1" applyAlignment="1">
      <alignment horizontal="left" vertical="top"/>
    </xf>
    <xf numFmtId="0" fontId="80" fillId="0" borderId="47" xfId="54246" applyFont="1" applyBorder="1" applyAlignment="1">
      <alignment horizontal="left" vertical="top"/>
    </xf>
    <xf numFmtId="0" fontId="80" fillId="0" borderId="48" xfId="54246" applyFont="1" applyBorder="1" applyAlignment="1">
      <alignment horizontal="left" vertical="top"/>
    </xf>
    <xf numFmtId="0" fontId="80" fillId="0" borderId="37" xfId="54246" applyFont="1" applyBorder="1" applyAlignment="1">
      <alignment horizontal="left" vertical="top"/>
    </xf>
    <xf numFmtId="0" fontId="80" fillId="0" borderId="15" xfId="54246" applyFont="1" applyBorder="1" applyAlignment="1">
      <alignment horizontal="left" vertical="top"/>
    </xf>
    <xf numFmtId="0" fontId="80" fillId="0" borderId="17" xfId="54246" applyFont="1" applyBorder="1" applyAlignment="1">
      <alignment horizontal="left" vertical="top"/>
    </xf>
    <xf numFmtId="0" fontId="80" fillId="0" borderId="16" xfId="54246" applyFont="1" applyBorder="1" applyAlignment="1">
      <alignment horizontal="center" vertical="center"/>
    </xf>
    <xf numFmtId="0" fontId="80" fillId="0" borderId="15" xfId="54246" applyFont="1" applyBorder="1" applyAlignment="1">
      <alignment horizontal="center" vertical="center"/>
    </xf>
    <xf numFmtId="0" fontId="80" fillId="0" borderId="39" xfId="54246" applyFont="1" applyBorder="1" applyAlignment="1">
      <alignment horizontal="center" vertical="center"/>
    </xf>
    <xf numFmtId="0" fontId="80" fillId="0" borderId="5" xfId="54246" applyFont="1" applyBorder="1" applyAlignment="1">
      <alignment horizontal="center" vertical="center"/>
    </xf>
    <xf numFmtId="0" fontId="80" fillId="0" borderId="6" xfId="54246" applyFont="1" applyBorder="1" applyAlignment="1">
      <alignment horizontal="center" vertical="center"/>
    </xf>
    <xf numFmtId="0" fontId="80" fillId="0" borderId="7" xfId="54246" applyFont="1" applyBorder="1" applyAlignment="1">
      <alignment horizontal="center" vertical="center"/>
    </xf>
    <xf numFmtId="164" fontId="14" fillId="0" borderId="0" xfId="26" applyFont="1" applyFill="1" applyAlignment="1">
      <alignment horizontal="center" vertical="center"/>
    </xf>
    <xf numFmtId="0" fontId="14" fillId="0" borderId="0" xfId="10" applyFont="1" applyAlignment="1">
      <alignment horizontal="center"/>
    </xf>
    <xf numFmtId="0" fontId="14" fillId="0" borderId="0" xfId="10" applyFont="1" applyAlignment="1">
      <alignment horizontal="center" vertical="center"/>
    </xf>
    <xf numFmtId="164" fontId="13" fillId="0" borderId="0" xfId="26" applyFont="1" applyFill="1" applyAlignment="1">
      <alignment horizontal="center" vertical="center"/>
    </xf>
    <xf numFmtId="0" fontId="0" fillId="0" borderId="38" xfId="0" applyBorder="1"/>
    <xf numFmtId="0" fontId="0" fillId="0" borderId="0" xfId="0"/>
    <xf numFmtId="0" fontId="13" fillId="5" borderId="1" xfId="0" applyFont="1" applyFill="1" applyBorder="1" applyAlignment="1">
      <alignment horizontal="center" vertical="center" wrapText="1"/>
    </xf>
    <xf numFmtId="0" fontId="0" fillId="0" borderId="16" xfId="0" applyBorder="1" applyAlignment="1">
      <alignment horizontal="center"/>
    </xf>
    <xf numFmtId="0" fontId="78" fillId="83" borderId="1" xfId="0" applyFont="1" applyFill="1" applyBorder="1" applyAlignment="1">
      <alignment horizontal="center"/>
    </xf>
    <xf numFmtId="0" fontId="0" fillId="0" borderId="15" xfId="0" applyBorder="1" applyAlignment="1">
      <alignment horizontal="center"/>
    </xf>
    <xf numFmtId="0" fontId="13" fillId="5" borderId="16" xfId="0" applyFont="1" applyFill="1" applyBorder="1" applyAlignment="1">
      <alignment horizontal="center" vertical="center" wrapText="1"/>
    </xf>
    <xf numFmtId="0" fontId="13" fillId="5" borderId="15" xfId="0" applyFont="1" applyFill="1" applyBorder="1" applyAlignment="1">
      <alignment horizontal="center" vertical="center" wrapText="1"/>
    </xf>
    <xf numFmtId="0" fontId="13" fillId="5" borderId="17" xfId="0" applyFont="1" applyFill="1" applyBorder="1" applyAlignment="1">
      <alignment horizontal="center" vertical="center" wrapText="1"/>
    </xf>
    <xf numFmtId="0" fontId="0" fillId="0" borderId="16" xfId="0" applyBorder="1" applyAlignment="1">
      <alignment horizontal="left"/>
    </xf>
    <xf numFmtId="0" fontId="0" fillId="0" borderId="15" xfId="0" applyBorder="1" applyAlignment="1">
      <alignment horizontal="left"/>
    </xf>
    <xf numFmtId="0" fontId="0" fillId="0" borderId="17" xfId="0" applyBorder="1" applyAlignment="1">
      <alignment horizontal="left"/>
    </xf>
    <xf numFmtId="0" fontId="0" fillId="83" borderId="16" xfId="0" applyFill="1" applyBorder="1" applyAlignment="1">
      <alignment horizontal="left"/>
    </xf>
    <xf numFmtId="0" fontId="0" fillId="83" borderId="15" xfId="0" applyFill="1" applyBorder="1" applyAlignment="1">
      <alignment horizontal="left"/>
    </xf>
    <xf numFmtId="0" fontId="0" fillId="83" borderId="17" xfId="0" applyFill="1" applyBorder="1" applyAlignment="1">
      <alignment horizontal="left"/>
    </xf>
    <xf numFmtId="2" fontId="0" fillId="0" borderId="0" xfId="0" applyNumberFormat="1" applyAlignment="1">
      <alignment horizontal="center"/>
    </xf>
    <xf numFmtId="0" fontId="80" fillId="0" borderId="11" xfId="54246" applyFont="1" applyBorder="1" applyAlignment="1">
      <alignment horizontal="left" vertical="top"/>
    </xf>
    <xf numFmtId="0" fontId="80" fillId="0" borderId="12" xfId="54246" applyFont="1" applyBorder="1" applyAlignment="1">
      <alignment horizontal="left" vertical="top"/>
    </xf>
    <xf numFmtId="0" fontId="80" fillId="0" borderId="54" xfId="54246" applyFont="1" applyBorder="1" applyAlignment="1">
      <alignment horizontal="left" vertical="top"/>
    </xf>
    <xf numFmtId="0" fontId="80" fillId="0" borderId="5" xfId="54246" applyFont="1" applyBorder="1" applyAlignment="1">
      <alignment horizontal="left" vertical="top"/>
    </xf>
    <xf numFmtId="0" fontId="80" fillId="0" borderId="6" xfId="54246" applyFont="1" applyBorder="1" applyAlignment="1">
      <alignment horizontal="left" vertical="top"/>
    </xf>
    <xf numFmtId="0" fontId="80" fillId="0" borderId="7" xfId="54246" applyFont="1" applyBorder="1" applyAlignment="1">
      <alignment horizontal="left" vertical="top"/>
    </xf>
    <xf numFmtId="0" fontId="13" fillId="5" borderId="1" xfId="0" applyFont="1" applyFill="1" applyBorder="1" applyAlignment="1">
      <alignment horizontal="center" vertical="top" wrapText="1"/>
    </xf>
    <xf numFmtId="0" fontId="0" fillId="0" borderId="1" xfId="0" applyBorder="1" applyAlignment="1">
      <alignment horizontal="right"/>
    </xf>
    <xf numFmtId="2" fontId="0" fillId="0" borderId="0" xfId="0" applyNumberFormat="1" applyAlignment="1">
      <alignment horizontal="left"/>
    </xf>
    <xf numFmtId="0" fontId="0" fillId="83" borderId="1" xfId="0" applyFill="1" applyBorder="1" applyAlignment="1">
      <alignment horizontal="center"/>
    </xf>
    <xf numFmtId="0" fontId="83" fillId="0" borderId="5" xfId="0" applyFont="1" applyBorder="1" applyAlignment="1">
      <alignment horizontal="center" vertical="center" wrapText="1"/>
    </xf>
    <xf numFmtId="0" fontId="83" fillId="0" borderId="6" xfId="0" applyFont="1" applyBorder="1" applyAlignment="1">
      <alignment horizontal="center" vertical="center" wrapText="1"/>
    </xf>
    <xf numFmtId="0" fontId="83" fillId="0" borderId="7" xfId="0" applyFont="1" applyBorder="1" applyAlignment="1">
      <alignment horizontal="center" vertical="center" wrapText="1"/>
    </xf>
    <xf numFmtId="0" fontId="83" fillId="0" borderId="51" xfId="0" applyFont="1" applyBorder="1" applyAlignment="1">
      <alignment horizontal="center" vertical="center" wrapText="1"/>
    </xf>
    <xf numFmtId="0" fontId="83" fillId="0" borderId="9" xfId="0" applyFont="1" applyBorder="1" applyAlignment="1">
      <alignment horizontal="center" vertical="center" wrapText="1"/>
    </xf>
    <xf numFmtId="0" fontId="83" fillId="0" borderId="10" xfId="0" applyFont="1" applyBorder="1" applyAlignment="1">
      <alignment horizontal="center" vertical="center" wrapText="1"/>
    </xf>
    <xf numFmtId="0" fontId="82" fillId="0" borderId="11" xfId="54246" applyFont="1" applyBorder="1" applyAlignment="1">
      <alignment horizontal="center" vertical="center"/>
    </xf>
    <xf numFmtId="0" fontId="82" fillId="0" borderId="12" xfId="54246" applyFont="1" applyBorder="1" applyAlignment="1">
      <alignment horizontal="center" vertical="center"/>
    </xf>
    <xf numFmtId="0" fontId="82" fillId="0" borderId="54" xfId="54246" applyFont="1" applyBorder="1" applyAlignment="1">
      <alignment horizontal="center" vertical="center"/>
    </xf>
    <xf numFmtId="0" fontId="0" fillId="0" borderId="11" xfId="0" applyBorder="1" applyAlignment="1">
      <alignment horizontal="center"/>
    </xf>
    <xf numFmtId="0" fontId="0" fillId="0" borderId="12" xfId="0" applyBorder="1" applyAlignment="1">
      <alignment horizontal="center"/>
    </xf>
    <xf numFmtId="0" fontId="0" fillId="0" borderId="54" xfId="0" applyBorder="1" applyAlignment="1">
      <alignment horizontal="center"/>
    </xf>
    <xf numFmtId="14" fontId="82" fillId="0" borderId="11" xfId="54246" applyNumberFormat="1" applyFont="1" applyBorder="1" applyAlignment="1">
      <alignment horizontal="center" vertical="center"/>
    </xf>
    <xf numFmtId="14" fontId="82" fillId="0" borderId="54" xfId="54246" applyNumberFormat="1" applyFont="1" applyBorder="1" applyAlignment="1">
      <alignment horizontal="center" vertical="center"/>
    </xf>
    <xf numFmtId="0" fontId="78" fillId="0" borderId="11" xfId="0" applyFont="1" applyBorder="1" applyAlignment="1">
      <alignment horizontal="center"/>
    </xf>
    <xf numFmtId="0" fontId="78" fillId="0" borderId="12" xfId="0" applyFont="1" applyBorder="1" applyAlignment="1">
      <alignment horizontal="center"/>
    </xf>
    <xf numFmtId="0" fontId="78" fillId="0" borderId="54" xfId="0" applyFont="1" applyBorder="1" applyAlignment="1">
      <alignment horizontal="center"/>
    </xf>
    <xf numFmtId="0" fontId="13" fillId="0" borderId="0" xfId="10" applyAlignment="1">
      <alignment horizontal="center"/>
    </xf>
    <xf numFmtId="0" fontId="14" fillId="0" borderId="1" xfId="10" applyFont="1" applyBorder="1" applyAlignment="1">
      <alignment horizontal="center"/>
    </xf>
    <xf numFmtId="0" fontId="81" fillId="0" borderId="1" xfId="10" applyFont="1" applyBorder="1" applyAlignment="1">
      <alignment horizontal="center" vertical="center" wrapText="1"/>
    </xf>
    <xf numFmtId="164" fontId="14" fillId="0" borderId="57" xfId="37" applyFont="1" applyFill="1" applyBorder="1" applyAlignment="1">
      <alignment horizontal="center" vertical="center"/>
    </xf>
    <xf numFmtId="164" fontId="14" fillId="0" borderId="0" xfId="37" applyFont="1" applyFill="1" applyBorder="1" applyAlignment="1">
      <alignment horizontal="center" vertical="center"/>
    </xf>
    <xf numFmtId="0" fontId="14" fillId="84" borderId="1" xfId="0" applyFont="1" applyFill="1" applyBorder="1" applyAlignment="1">
      <alignment horizontal="center" vertical="center"/>
    </xf>
    <xf numFmtId="0" fontId="14" fillId="83" borderId="1" xfId="10" applyFont="1" applyFill="1" applyBorder="1" applyAlignment="1">
      <alignment horizontal="center"/>
    </xf>
    <xf numFmtId="0" fontId="14" fillId="84" borderId="1" xfId="0" applyFont="1" applyFill="1" applyBorder="1" applyAlignment="1">
      <alignment horizontal="left" vertical="center"/>
    </xf>
  </cellXfs>
  <cellStyles count="54249">
    <cellStyle name="_x000d__x000a_JournalTemplate=C:\COMFO\CTALK\JOURSTD.TPL_x000d__x000a_LbStateAddress=3 3 0 251 1 89 2 311_x000d__x000a_LbStateJou" xfId="62" xr:uid="{00000000-0005-0000-0000-000000000000}"/>
    <cellStyle name="20% - Cor1 2" xfId="54194" xr:uid="{00000000-0005-0000-0000-000001000000}"/>
    <cellStyle name="20% - Cor2 2" xfId="54195" xr:uid="{00000000-0005-0000-0000-000002000000}"/>
    <cellStyle name="20% - Cor3 2" xfId="54196" xr:uid="{00000000-0005-0000-0000-000003000000}"/>
    <cellStyle name="20% - Cor4 2" xfId="54197" xr:uid="{00000000-0005-0000-0000-000004000000}"/>
    <cellStyle name="20% - Cor5 2" xfId="54198" xr:uid="{00000000-0005-0000-0000-000005000000}"/>
    <cellStyle name="20% - Cor6 2" xfId="54199" xr:uid="{00000000-0005-0000-0000-000006000000}"/>
    <cellStyle name="20% - Ênfase1 100" xfId="1" xr:uid="{00000000-0005-0000-0000-000007000000}"/>
    <cellStyle name="20% - Ênfase1 2" xfId="5572" xr:uid="{00000000-0005-0000-0000-000008000000}"/>
    <cellStyle name="20% - Ênfase1 2 2" xfId="12027" xr:uid="{00000000-0005-0000-0000-000009000000}"/>
    <cellStyle name="20% - Ênfase1 2 2 2" xfId="12028" xr:uid="{00000000-0005-0000-0000-00000A000000}"/>
    <cellStyle name="20% - Ênfase1 2 2 2 2" xfId="12029" xr:uid="{00000000-0005-0000-0000-00000B000000}"/>
    <cellStyle name="20% - Ênfase1 2 2 2 2 2" xfId="12030" xr:uid="{00000000-0005-0000-0000-00000C000000}"/>
    <cellStyle name="20% - Ênfase1 2 2 2 2 3" xfId="12031" xr:uid="{00000000-0005-0000-0000-00000D000000}"/>
    <cellStyle name="20% - Ênfase1 2 2 2 3" xfId="12032" xr:uid="{00000000-0005-0000-0000-00000E000000}"/>
    <cellStyle name="20% - Ênfase1 2 2 2 4" xfId="12033" xr:uid="{00000000-0005-0000-0000-00000F000000}"/>
    <cellStyle name="20% - Ênfase1 2 2 2 5" xfId="12034" xr:uid="{00000000-0005-0000-0000-000010000000}"/>
    <cellStyle name="20% - Ênfase1 2 2 3" xfId="12035" xr:uid="{00000000-0005-0000-0000-000011000000}"/>
    <cellStyle name="20% - Ênfase1 2 2 3 2" xfId="12036" xr:uid="{00000000-0005-0000-0000-000012000000}"/>
    <cellStyle name="20% - Ênfase1 2 2 3 3" xfId="12037" xr:uid="{00000000-0005-0000-0000-000013000000}"/>
    <cellStyle name="20% - Ênfase1 2 2 4" xfId="12038" xr:uid="{00000000-0005-0000-0000-000014000000}"/>
    <cellStyle name="20% - Ênfase1 2 2 5" xfId="12039" xr:uid="{00000000-0005-0000-0000-000015000000}"/>
    <cellStyle name="20% - Ênfase1 2 2 6" xfId="12040" xr:uid="{00000000-0005-0000-0000-000016000000}"/>
    <cellStyle name="20% - Ênfase2 2" xfId="3837" xr:uid="{00000000-0005-0000-0000-000017000000}"/>
    <cellStyle name="20% - Ênfase2 2 2" xfId="12041" xr:uid="{00000000-0005-0000-0000-000018000000}"/>
    <cellStyle name="20% - Ênfase2 2 2 2" xfId="12042" xr:uid="{00000000-0005-0000-0000-000019000000}"/>
    <cellStyle name="20% - Ênfase2 2 2 2 2" xfId="12043" xr:uid="{00000000-0005-0000-0000-00001A000000}"/>
    <cellStyle name="20% - Ênfase2 2 2 2 2 2" xfId="12044" xr:uid="{00000000-0005-0000-0000-00001B000000}"/>
    <cellStyle name="20% - Ênfase2 2 2 2 2 3" xfId="12045" xr:uid="{00000000-0005-0000-0000-00001C000000}"/>
    <cellStyle name="20% - Ênfase2 2 2 2 3" xfId="12046" xr:uid="{00000000-0005-0000-0000-00001D000000}"/>
    <cellStyle name="20% - Ênfase2 2 2 2 4" xfId="12047" xr:uid="{00000000-0005-0000-0000-00001E000000}"/>
    <cellStyle name="20% - Ênfase2 2 2 2 5" xfId="12048" xr:uid="{00000000-0005-0000-0000-00001F000000}"/>
    <cellStyle name="20% - Ênfase2 2 2 3" xfId="12049" xr:uid="{00000000-0005-0000-0000-000020000000}"/>
    <cellStyle name="20% - Ênfase2 2 2 3 2" xfId="12050" xr:uid="{00000000-0005-0000-0000-000021000000}"/>
    <cellStyle name="20% - Ênfase2 2 2 3 3" xfId="12051" xr:uid="{00000000-0005-0000-0000-000022000000}"/>
    <cellStyle name="20% - Ênfase2 2 2 4" xfId="12052" xr:uid="{00000000-0005-0000-0000-000023000000}"/>
    <cellStyle name="20% - Ênfase2 2 2 5" xfId="12053" xr:uid="{00000000-0005-0000-0000-000024000000}"/>
    <cellStyle name="20% - Ênfase2 2 2 6" xfId="12054" xr:uid="{00000000-0005-0000-0000-000025000000}"/>
    <cellStyle name="20% - Ênfase3 2" xfId="3949" xr:uid="{00000000-0005-0000-0000-000026000000}"/>
    <cellStyle name="20% - Ênfase3 2 2" xfId="12055" xr:uid="{00000000-0005-0000-0000-000027000000}"/>
    <cellStyle name="20% - Ênfase3 2 2 2" xfId="12056" xr:uid="{00000000-0005-0000-0000-000028000000}"/>
    <cellStyle name="20% - Ênfase3 2 2 2 2" xfId="12057" xr:uid="{00000000-0005-0000-0000-000029000000}"/>
    <cellStyle name="20% - Ênfase3 2 2 2 2 2" xfId="12058" xr:uid="{00000000-0005-0000-0000-00002A000000}"/>
    <cellStyle name="20% - Ênfase3 2 2 2 2 3" xfId="12059" xr:uid="{00000000-0005-0000-0000-00002B000000}"/>
    <cellStyle name="20% - Ênfase3 2 2 2 3" xfId="12060" xr:uid="{00000000-0005-0000-0000-00002C000000}"/>
    <cellStyle name="20% - Ênfase3 2 2 2 4" xfId="12061" xr:uid="{00000000-0005-0000-0000-00002D000000}"/>
    <cellStyle name="20% - Ênfase3 2 2 2 5" xfId="12062" xr:uid="{00000000-0005-0000-0000-00002E000000}"/>
    <cellStyle name="20% - Ênfase3 2 2 3" xfId="12063" xr:uid="{00000000-0005-0000-0000-00002F000000}"/>
    <cellStyle name="20% - Ênfase3 2 2 3 2" xfId="12064" xr:uid="{00000000-0005-0000-0000-000030000000}"/>
    <cellStyle name="20% - Ênfase3 2 2 3 3" xfId="12065" xr:uid="{00000000-0005-0000-0000-000031000000}"/>
    <cellStyle name="20% - Ênfase3 2 2 4" xfId="12066" xr:uid="{00000000-0005-0000-0000-000032000000}"/>
    <cellStyle name="20% - Ênfase3 2 2 5" xfId="12067" xr:uid="{00000000-0005-0000-0000-000033000000}"/>
    <cellStyle name="20% - Ênfase3 2 2 6" xfId="12068" xr:uid="{00000000-0005-0000-0000-000034000000}"/>
    <cellStyle name="20% - Ênfase4 2" xfId="5408" xr:uid="{00000000-0005-0000-0000-000035000000}"/>
    <cellStyle name="20% - Ênfase4 2 2" xfId="12069" xr:uid="{00000000-0005-0000-0000-000036000000}"/>
    <cellStyle name="20% - Ênfase4 2 2 2" xfId="12070" xr:uid="{00000000-0005-0000-0000-000037000000}"/>
    <cellStyle name="20% - Ênfase4 2 2 2 2" xfId="12071" xr:uid="{00000000-0005-0000-0000-000038000000}"/>
    <cellStyle name="20% - Ênfase4 2 2 2 2 2" xfId="12072" xr:uid="{00000000-0005-0000-0000-000039000000}"/>
    <cellStyle name="20% - Ênfase4 2 2 2 2 3" xfId="12073" xr:uid="{00000000-0005-0000-0000-00003A000000}"/>
    <cellStyle name="20% - Ênfase4 2 2 2 3" xfId="12074" xr:uid="{00000000-0005-0000-0000-00003B000000}"/>
    <cellStyle name="20% - Ênfase4 2 2 2 4" xfId="12075" xr:uid="{00000000-0005-0000-0000-00003C000000}"/>
    <cellStyle name="20% - Ênfase4 2 2 2 5" xfId="12076" xr:uid="{00000000-0005-0000-0000-00003D000000}"/>
    <cellStyle name="20% - Ênfase4 2 2 3" xfId="12077" xr:uid="{00000000-0005-0000-0000-00003E000000}"/>
    <cellStyle name="20% - Ênfase4 2 2 3 2" xfId="12078" xr:uid="{00000000-0005-0000-0000-00003F000000}"/>
    <cellStyle name="20% - Ênfase4 2 2 3 3" xfId="12079" xr:uid="{00000000-0005-0000-0000-000040000000}"/>
    <cellStyle name="20% - Ênfase4 2 2 4" xfId="12080" xr:uid="{00000000-0005-0000-0000-000041000000}"/>
    <cellStyle name="20% - Ênfase4 2 2 5" xfId="12081" xr:uid="{00000000-0005-0000-0000-000042000000}"/>
    <cellStyle name="20% - Ênfase4 2 2 6" xfId="12082" xr:uid="{00000000-0005-0000-0000-000043000000}"/>
    <cellStyle name="20% - Ênfase5 2" xfId="5522" xr:uid="{00000000-0005-0000-0000-000044000000}"/>
    <cellStyle name="20% - Ênfase5 2 2" xfId="12083" xr:uid="{00000000-0005-0000-0000-000045000000}"/>
    <cellStyle name="20% - Ênfase5 2 2 2" xfId="12084" xr:uid="{00000000-0005-0000-0000-000046000000}"/>
    <cellStyle name="20% - Ênfase5 2 2 2 2" xfId="12085" xr:uid="{00000000-0005-0000-0000-000047000000}"/>
    <cellStyle name="20% - Ênfase5 2 2 2 2 2" xfId="12086" xr:uid="{00000000-0005-0000-0000-000048000000}"/>
    <cellStyle name="20% - Ênfase5 2 2 2 2 3" xfId="12087" xr:uid="{00000000-0005-0000-0000-000049000000}"/>
    <cellStyle name="20% - Ênfase5 2 2 2 3" xfId="12088" xr:uid="{00000000-0005-0000-0000-00004A000000}"/>
    <cellStyle name="20% - Ênfase5 2 2 2 4" xfId="12089" xr:uid="{00000000-0005-0000-0000-00004B000000}"/>
    <cellStyle name="20% - Ênfase5 2 2 2 5" xfId="12090" xr:uid="{00000000-0005-0000-0000-00004C000000}"/>
    <cellStyle name="20% - Ênfase5 2 2 3" xfId="12091" xr:uid="{00000000-0005-0000-0000-00004D000000}"/>
    <cellStyle name="20% - Ênfase5 2 2 3 2" xfId="12092" xr:uid="{00000000-0005-0000-0000-00004E000000}"/>
    <cellStyle name="20% - Ênfase5 2 2 3 3" xfId="12093" xr:uid="{00000000-0005-0000-0000-00004F000000}"/>
    <cellStyle name="20% - Ênfase5 2 2 4" xfId="12094" xr:uid="{00000000-0005-0000-0000-000050000000}"/>
    <cellStyle name="20% - Ênfase5 2 2 5" xfId="12095" xr:uid="{00000000-0005-0000-0000-000051000000}"/>
    <cellStyle name="20% - Ênfase5 2 2 6" xfId="12096" xr:uid="{00000000-0005-0000-0000-000052000000}"/>
    <cellStyle name="20% - Ênfase6 2" xfId="3890" xr:uid="{00000000-0005-0000-0000-000053000000}"/>
    <cellStyle name="20% - Ênfase6 2 2" xfId="12097" xr:uid="{00000000-0005-0000-0000-000054000000}"/>
    <cellStyle name="20% - Ênfase6 2 2 2" xfId="12098" xr:uid="{00000000-0005-0000-0000-000055000000}"/>
    <cellStyle name="20% - Ênfase6 2 2 2 2" xfId="12099" xr:uid="{00000000-0005-0000-0000-000056000000}"/>
    <cellStyle name="20% - Ênfase6 2 2 2 2 2" xfId="12100" xr:uid="{00000000-0005-0000-0000-000057000000}"/>
    <cellStyle name="20% - Ênfase6 2 2 2 2 3" xfId="12101" xr:uid="{00000000-0005-0000-0000-000058000000}"/>
    <cellStyle name="20% - Ênfase6 2 2 2 3" xfId="12102" xr:uid="{00000000-0005-0000-0000-000059000000}"/>
    <cellStyle name="20% - Ênfase6 2 2 2 4" xfId="12103" xr:uid="{00000000-0005-0000-0000-00005A000000}"/>
    <cellStyle name="20% - Ênfase6 2 2 2 5" xfId="12104" xr:uid="{00000000-0005-0000-0000-00005B000000}"/>
    <cellStyle name="20% - Ênfase6 2 2 3" xfId="12105" xr:uid="{00000000-0005-0000-0000-00005C000000}"/>
    <cellStyle name="20% - Ênfase6 2 2 3 2" xfId="12106" xr:uid="{00000000-0005-0000-0000-00005D000000}"/>
    <cellStyle name="20% - Ênfase6 2 2 3 3" xfId="12107" xr:uid="{00000000-0005-0000-0000-00005E000000}"/>
    <cellStyle name="20% - Ênfase6 2 2 4" xfId="12108" xr:uid="{00000000-0005-0000-0000-00005F000000}"/>
    <cellStyle name="20% - Ênfase6 2 2 5" xfId="12109" xr:uid="{00000000-0005-0000-0000-000060000000}"/>
    <cellStyle name="20% - Ênfase6 2 2 6" xfId="12110" xr:uid="{00000000-0005-0000-0000-000061000000}"/>
    <cellStyle name="40% - Cor1 2" xfId="54200" xr:uid="{00000000-0005-0000-0000-000062000000}"/>
    <cellStyle name="40% - Cor2 2" xfId="54201" xr:uid="{00000000-0005-0000-0000-000063000000}"/>
    <cellStyle name="40% - Cor3 2" xfId="54202" xr:uid="{00000000-0005-0000-0000-000064000000}"/>
    <cellStyle name="40% - Cor4 2" xfId="54203" xr:uid="{00000000-0005-0000-0000-000065000000}"/>
    <cellStyle name="40% - Cor5 2" xfId="54204" xr:uid="{00000000-0005-0000-0000-000066000000}"/>
    <cellStyle name="40% - Cor6 2" xfId="54205" xr:uid="{00000000-0005-0000-0000-000067000000}"/>
    <cellStyle name="40% - Ênfase1 2" xfId="3928" xr:uid="{00000000-0005-0000-0000-000068000000}"/>
    <cellStyle name="40% - Ênfase1 2 2" xfId="12111" xr:uid="{00000000-0005-0000-0000-000069000000}"/>
    <cellStyle name="40% - Ênfase1 2 2 2" xfId="12112" xr:uid="{00000000-0005-0000-0000-00006A000000}"/>
    <cellStyle name="40% - Ênfase1 2 2 2 2" xfId="12113" xr:uid="{00000000-0005-0000-0000-00006B000000}"/>
    <cellStyle name="40% - Ênfase1 2 2 2 2 2" xfId="12114" xr:uid="{00000000-0005-0000-0000-00006C000000}"/>
    <cellStyle name="40% - Ênfase1 2 2 2 2 3" xfId="12115" xr:uid="{00000000-0005-0000-0000-00006D000000}"/>
    <cellStyle name="40% - Ênfase1 2 2 2 3" xfId="12116" xr:uid="{00000000-0005-0000-0000-00006E000000}"/>
    <cellStyle name="40% - Ênfase1 2 2 2 4" xfId="12117" xr:uid="{00000000-0005-0000-0000-00006F000000}"/>
    <cellStyle name="40% - Ênfase1 2 2 2 5" xfId="12118" xr:uid="{00000000-0005-0000-0000-000070000000}"/>
    <cellStyle name="40% - Ênfase1 2 2 3" xfId="12119" xr:uid="{00000000-0005-0000-0000-000071000000}"/>
    <cellStyle name="40% - Ênfase1 2 2 3 2" xfId="12120" xr:uid="{00000000-0005-0000-0000-000072000000}"/>
    <cellStyle name="40% - Ênfase1 2 2 3 3" xfId="12121" xr:uid="{00000000-0005-0000-0000-000073000000}"/>
    <cellStyle name="40% - Ênfase1 2 2 4" xfId="12122" xr:uid="{00000000-0005-0000-0000-000074000000}"/>
    <cellStyle name="40% - Ênfase1 2 2 5" xfId="12123" xr:uid="{00000000-0005-0000-0000-000075000000}"/>
    <cellStyle name="40% - Ênfase1 2 2 6" xfId="12124" xr:uid="{00000000-0005-0000-0000-000076000000}"/>
    <cellStyle name="40% - Ênfase2 2" xfId="5449" xr:uid="{00000000-0005-0000-0000-000077000000}"/>
    <cellStyle name="40% - Ênfase2 2 2" xfId="12125" xr:uid="{00000000-0005-0000-0000-000078000000}"/>
    <cellStyle name="40% - Ênfase2 2 2 2" xfId="12126" xr:uid="{00000000-0005-0000-0000-000079000000}"/>
    <cellStyle name="40% - Ênfase2 2 2 2 2" xfId="12127" xr:uid="{00000000-0005-0000-0000-00007A000000}"/>
    <cellStyle name="40% - Ênfase2 2 2 2 2 2" xfId="12128" xr:uid="{00000000-0005-0000-0000-00007B000000}"/>
    <cellStyle name="40% - Ênfase2 2 2 2 2 3" xfId="12129" xr:uid="{00000000-0005-0000-0000-00007C000000}"/>
    <cellStyle name="40% - Ênfase2 2 2 2 3" xfId="12130" xr:uid="{00000000-0005-0000-0000-00007D000000}"/>
    <cellStyle name="40% - Ênfase2 2 2 2 4" xfId="12131" xr:uid="{00000000-0005-0000-0000-00007E000000}"/>
    <cellStyle name="40% - Ênfase2 2 2 2 5" xfId="12132" xr:uid="{00000000-0005-0000-0000-00007F000000}"/>
    <cellStyle name="40% - Ênfase2 2 2 3" xfId="12133" xr:uid="{00000000-0005-0000-0000-000080000000}"/>
    <cellStyle name="40% - Ênfase2 2 2 3 2" xfId="12134" xr:uid="{00000000-0005-0000-0000-000081000000}"/>
    <cellStyle name="40% - Ênfase2 2 2 3 3" xfId="12135" xr:uid="{00000000-0005-0000-0000-000082000000}"/>
    <cellStyle name="40% - Ênfase2 2 2 4" xfId="12136" xr:uid="{00000000-0005-0000-0000-000083000000}"/>
    <cellStyle name="40% - Ênfase2 2 2 5" xfId="12137" xr:uid="{00000000-0005-0000-0000-000084000000}"/>
    <cellStyle name="40% - Ênfase2 2 2 6" xfId="12138" xr:uid="{00000000-0005-0000-0000-000085000000}"/>
    <cellStyle name="40% - Ênfase3 2" xfId="5485" xr:uid="{00000000-0005-0000-0000-000086000000}"/>
    <cellStyle name="40% - Ênfase3 2 2" xfId="12139" xr:uid="{00000000-0005-0000-0000-000087000000}"/>
    <cellStyle name="40% - Ênfase3 2 2 2" xfId="12140" xr:uid="{00000000-0005-0000-0000-000088000000}"/>
    <cellStyle name="40% - Ênfase3 2 2 2 2" xfId="12141" xr:uid="{00000000-0005-0000-0000-000089000000}"/>
    <cellStyle name="40% - Ênfase3 2 2 2 2 2" xfId="12142" xr:uid="{00000000-0005-0000-0000-00008A000000}"/>
    <cellStyle name="40% - Ênfase3 2 2 2 2 3" xfId="12143" xr:uid="{00000000-0005-0000-0000-00008B000000}"/>
    <cellStyle name="40% - Ênfase3 2 2 2 3" xfId="12144" xr:uid="{00000000-0005-0000-0000-00008C000000}"/>
    <cellStyle name="40% - Ênfase3 2 2 2 4" xfId="12145" xr:uid="{00000000-0005-0000-0000-00008D000000}"/>
    <cellStyle name="40% - Ênfase3 2 2 2 5" xfId="12146" xr:uid="{00000000-0005-0000-0000-00008E000000}"/>
    <cellStyle name="40% - Ênfase3 2 2 3" xfId="12147" xr:uid="{00000000-0005-0000-0000-00008F000000}"/>
    <cellStyle name="40% - Ênfase3 2 2 3 2" xfId="12148" xr:uid="{00000000-0005-0000-0000-000090000000}"/>
    <cellStyle name="40% - Ênfase3 2 2 3 3" xfId="12149" xr:uid="{00000000-0005-0000-0000-000091000000}"/>
    <cellStyle name="40% - Ênfase3 2 2 4" xfId="12150" xr:uid="{00000000-0005-0000-0000-000092000000}"/>
    <cellStyle name="40% - Ênfase3 2 2 5" xfId="12151" xr:uid="{00000000-0005-0000-0000-000093000000}"/>
    <cellStyle name="40% - Ênfase3 2 2 6" xfId="12152" xr:uid="{00000000-0005-0000-0000-000094000000}"/>
    <cellStyle name="40% - Ênfase4 2" xfId="5567" xr:uid="{00000000-0005-0000-0000-000095000000}"/>
    <cellStyle name="40% - Ênfase4 2 2" xfId="12153" xr:uid="{00000000-0005-0000-0000-000096000000}"/>
    <cellStyle name="40% - Ênfase4 2 2 2" xfId="12154" xr:uid="{00000000-0005-0000-0000-000097000000}"/>
    <cellStyle name="40% - Ênfase4 2 2 2 2" xfId="12155" xr:uid="{00000000-0005-0000-0000-000098000000}"/>
    <cellStyle name="40% - Ênfase4 2 2 2 2 2" xfId="12156" xr:uid="{00000000-0005-0000-0000-000099000000}"/>
    <cellStyle name="40% - Ênfase4 2 2 2 2 3" xfId="12157" xr:uid="{00000000-0005-0000-0000-00009A000000}"/>
    <cellStyle name="40% - Ênfase4 2 2 2 3" xfId="12158" xr:uid="{00000000-0005-0000-0000-00009B000000}"/>
    <cellStyle name="40% - Ênfase4 2 2 2 4" xfId="12159" xr:uid="{00000000-0005-0000-0000-00009C000000}"/>
    <cellStyle name="40% - Ênfase4 2 2 2 5" xfId="12160" xr:uid="{00000000-0005-0000-0000-00009D000000}"/>
    <cellStyle name="40% - Ênfase4 2 2 3" xfId="12161" xr:uid="{00000000-0005-0000-0000-00009E000000}"/>
    <cellStyle name="40% - Ênfase4 2 2 3 2" xfId="12162" xr:uid="{00000000-0005-0000-0000-00009F000000}"/>
    <cellStyle name="40% - Ênfase4 2 2 3 3" xfId="12163" xr:uid="{00000000-0005-0000-0000-0000A0000000}"/>
    <cellStyle name="40% - Ênfase4 2 2 4" xfId="12164" xr:uid="{00000000-0005-0000-0000-0000A1000000}"/>
    <cellStyle name="40% - Ênfase4 2 2 5" xfId="12165" xr:uid="{00000000-0005-0000-0000-0000A2000000}"/>
    <cellStyle name="40% - Ênfase4 2 2 6" xfId="12166" xr:uid="{00000000-0005-0000-0000-0000A3000000}"/>
    <cellStyle name="40% - Ênfase5 2" xfId="3838" xr:uid="{00000000-0005-0000-0000-0000A4000000}"/>
    <cellStyle name="40% - Ênfase5 2 2" xfId="12167" xr:uid="{00000000-0005-0000-0000-0000A5000000}"/>
    <cellStyle name="40% - Ênfase5 2 2 2" xfId="12168" xr:uid="{00000000-0005-0000-0000-0000A6000000}"/>
    <cellStyle name="40% - Ênfase5 2 2 2 2" xfId="12169" xr:uid="{00000000-0005-0000-0000-0000A7000000}"/>
    <cellStyle name="40% - Ênfase5 2 2 2 2 2" xfId="12170" xr:uid="{00000000-0005-0000-0000-0000A8000000}"/>
    <cellStyle name="40% - Ênfase5 2 2 2 2 3" xfId="12171" xr:uid="{00000000-0005-0000-0000-0000A9000000}"/>
    <cellStyle name="40% - Ênfase5 2 2 2 3" xfId="12172" xr:uid="{00000000-0005-0000-0000-0000AA000000}"/>
    <cellStyle name="40% - Ênfase5 2 2 2 4" xfId="12173" xr:uid="{00000000-0005-0000-0000-0000AB000000}"/>
    <cellStyle name="40% - Ênfase5 2 2 2 5" xfId="12174" xr:uid="{00000000-0005-0000-0000-0000AC000000}"/>
    <cellStyle name="40% - Ênfase5 2 2 3" xfId="12175" xr:uid="{00000000-0005-0000-0000-0000AD000000}"/>
    <cellStyle name="40% - Ênfase5 2 2 3 2" xfId="12176" xr:uid="{00000000-0005-0000-0000-0000AE000000}"/>
    <cellStyle name="40% - Ênfase5 2 2 3 3" xfId="12177" xr:uid="{00000000-0005-0000-0000-0000AF000000}"/>
    <cellStyle name="40% - Ênfase5 2 2 4" xfId="12178" xr:uid="{00000000-0005-0000-0000-0000B0000000}"/>
    <cellStyle name="40% - Ênfase5 2 2 5" xfId="12179" xr:uid="{00000000-0005-0000-0000-0000B1000000}"/>
    <cellStyle name="40% - Ênfase5 2 2 6" xfId="12180" xr:uid="{00000000-0005-0000-0000-0000B2000000}"/>
    <cellStyle name="40% - Ênfase6 2" xfId="3778" xr:uid="{00000000-0005-0000-0000-0000B3000000}"/>
    <cellStyle name="40% - Ênfase6 2 2" xfId="12181" xr:uid="{00000000-0005-0000-0000-0000B4000000}"/>
    <cellStyle name="40% - Ênfase6 2 2 2" xfId="12182" xr:uid="{00000000-0005-0000-0000-0000B5000000}"/>
    <cellStyle name="40% - Ênfase6 2 2 2 2" xfId="12183" xr:uid="{00000000-0005-0000-0000-0000B6000000}"/>
    <cellStyle name="40% - Ênfase6 2 2 2 2 2" xfId="12184" xr:uid="{00000000-0005-0000-0000-0000B7000000}"/>
    <cellStyle name="40% - Ênfase6 2 2 2 2 3" xfId="12185" xr:uid="{00000000-0005-0000-0000-0000B8000000}"/>
    <cellStyle name="40% - Ênfase6 2 2 2 3" xfId="12186" xr:uid="{00000000-0005-0000-0000-0000B9000000}"/>
    <cellStyle name="40% - Ênfase6 2 2 2 4" xfId="12187" xr:uid="{00000000-0005-0000-0000-0000BA000000}"/>
    <cellStyle name="40% - Ênfase6 2 2 2 5" xfId="12188" xr:uid="{00000000-0005-0000-0000-0000BB000000}"/>
    <cellStyle name="40% - Ênfase6 2 2 3" xfId="12189" xr:uid="{00000000-0005-0000-0000-0000BC000000}"/>
    <cellStyle name="40% - Ênfase6 2 2 3 2" xfId="12190" xr:uid="{00000000-0005-0000-0000-0000BD000000}"/>
    <cellStyle name="40% - Ênfase6 2 2 3 3" xfId="12191" xr:uid="{00000000-0005-0000-0000-0000BE000000}"/>
    <cellStyle name="40% - Ênfase6 2 2 4" xfId="12192" xr:uid="{00000000-0005-0000-0000-0000BF000000}"/>
    <cellStyle name="40% - Ênfase6 2 2 5" xfId="12193" xr:uid="{00000000-0005-0000-0000-0000C0000000}"/>
    <cellStyle name="40% - Ênfase6 2 2 6" xfId="12194" xr:uid="{00000000-0005-0000-0000-0000C1000000}"/>
    <cellStyle name="60% - Cor1 2" xfId="54206" xr:uid="{00000000-0005-0000-0000-0000C2000000}"/>
    <cellStyle name="60% - Cor2 2" xfId="54207" xr:uid="{00000000-0005-0000-0000-0000C3000000}"/>
    <cellStyle name="60% - Cor3 2" xfId="54208" xr:uid="{00000000-0005-0000-0000-0000C4000000}"/>
    <cellStyle name="60% - Cor4 2" xfId="54209" xr:uid="{00000000-0005-0000-0000-0000C5000000}"/>
    <cellStyle name="60% - Cor5 2" xfId="54210" xr:uid="{00000000-0005-0000-0000-0000C6000000}"/>
    <cellStyle name="60% - Cor6 2" xfId="54211" xr:uid="{00000000-0005-0000-0000-0000C7000000}"/>
    <cellStyle name="60% - Ênfase1 2" xfId="5516" xr:uid="{00000000-0005-0000-0000-0000C8000000}"/>
    <cellStyle name="60% - Ênfase1 2 2" xfId="12195" xr:uid="{00000000-0005-0000-0000-0000C9000000}"/>
    <cellStyle name="60% - Ênfase2 2" xfId="5571" xr:uid="{00000000-0005-0000-0000-0000CA000000}"/>
    <cellStyle name="60% - Ênfase2 2 2" xfId="12196" xr:uid="{00000000-0005-0000-0000-0000CB000000}"/>
    <cellStyle name="60% - Ênfase3 2" xfId="5461" xr:uid="{00000000-0005-0000-0000-0000CC000000}"/>
    <cellStyle name="60% - Ênfase3 2 2" xfId="12197" xr:uid="{00000000-0005-0000-0000-0000CD000000}"/>
    <cellStyle name="60% - Ênfase4 2" xfId="5500" xr:uid="{00000000-0005-0000-0000-0000CE000000}"/>
    <cellStyle name="60% - Ênfase4 2 2" xfId="12198" xr:uid="{00000000-0005-0000-0000-0000CF000000}"/>
    <cellStyle name="60% - Ênfase5 2" xfId="5496" xr:uid="{00000000-0005-0000-0000-0000D0000000}"/>
    <cellStyle name="60% - Ênfase5 2 2" xfId="12199" xr:uid="{00000000-0005-0000-0000-0000D1000000}"/>
    <cellStyle name="60% - Ênfase6 2" xfId="5480" xr:uid="{00000000-0005-0000-0000-0000D2000000}"/>
    <cellStyle name="60% - Ênfase6 2 2" xfId="12200" xr:uid="{00000000-0005-0000-0000-0000D3000000}"/>
    <cellStyle name="60% - Ênfase6 37" xfId="2" xr:uid="{00000000-0005-0000-0000-0000D4000000}"/>
    <cellStyle name="Bom 2" xfId="5426" xr:uid="{00000000-0005-0000-0000-0000D5000000}"/>
    <cellStyle name="Bom 2 2" xfId="12201" xr:uid="{00000000-0005-0000-0000-0000D6000000}"/>
    <cellStyle name="Cabeçalho 1 2" xfId="54229" xr:uid="{00000000-0005-0000-0000-0000D7000000}"/>
    <cellStyle name="Cabeçalho 2 2" xfId="54230" xr:uid="{00000000-0005-0000-0000-0000D8000000}"/>
    <cellStyle name="Cabeçalho 3 2" xfId="54231" xr:uid="{00000000-0005-0000-0000-0000D9000000}"/>
    <cellStyle name="Cabeçalho 4 2" xfId="54232" xr:uid="{00000000-0005-0000-0000-0000DA000000}"/>
    <cellStyle name="Cálculo 2" xfId="3810" xr:uid="{00000000-0005-0000-0000-0000DB000000}"/>
    <cellStyle name="Cálculo 2 2" xfId="12202" xr:uid="{00000000-0005-0000-0000-0000DC000000}"/>
    <cellStyle name="Cálculo 3" xfId="54213" xr:uid="{00000000-0005-0000-0000-0000DD000000}"/>
    <cellStyle name="Célula de Verificação 2" xfId="5409" xr:uid="{00000000-0005-0000-0000-0000DE000000}"/>
    <cellStyle name="Célula de Verificação 2 2" xfId="12203" xr:uid="{00000000-0005-0000-0000-0000DF000000}"/>
    <cellStyle name="Célula Ligada 2" xfId="54215" xr:uid="{00000000-0005-0000-0000-0000E0000000}"/>
    <cellStyle name="Célula Vinculada 2" xfId="5431" xr:uid="{00000000-0005-0000-0000-0000E1000000}"/>
    <cellStyle name="Célula Vinculada 2 2" xfId="12204" xr:uid="{00000000-0005-0000-0000-0000E2000000}"/>
    <cellStyle name="Comma_Arauco Piping list" xfId="63" xr:uid="{00000000-0005-0000-0000-0000E3000000}"/>
    <cellStyle name="Comma0" xfId="64" xr:uid="{00000000-0005-0000-0000-0000E4000000}"/>
    <cellStyle name="Cor1 2" xfId="54216" xr:uid="{00000000-0005-0000-0000-0000E5000000}"/>
    <cellStyle name="Cor2 2" xfId="54217" xr:uid="{00000000-0005-0000-0000-0000E6000000}"/>
    <cellStyle name="Cor3 2" xfId="54218" xr:uid="{00000000-0005-0000-0000-0000E7000000}"/>
    <cellStyle name="Cor4 2" xfId="54219" xr:uid="{00000000-0005-0000-0000-0000E8000000}"/>
    <cellStyle name="Cor5 2" xfId="54220" xr:uid="{00000000-0005-0000-0000-0000E9000000}"/>
    <cellStyle name="Cor6 2" xfId="54221" xr:uid="{00000000-0005-0000-0000-0000EA000000}"/>
    <cellStyle name="CORES" xfId="65" xr:uid="{00000000-0005-0000-0000-0000EB000000}"/>
    <cellStyle name="Correto 2" xfId="54212" xr:uid="{00000000-0005-0000-0000-0000EC000000}"/>
    <cellStyle name="Currency [0]_Arauco Piping list" xfId="66" xr:uid="{00000000-0005-0000-0000-0000ED000000}"/>
    <cellStyle name="Currency_Arauco Piping list" xfId="67" xr:uid="{00000000-0005-0000-0000-0000EE000000}"/>
    <cellStyle name="Currency0" xfId="68" xr:uid="{00000000-0005-0000-0000-0000EF000000}"/>
    <cellStyle name="Data" xfId="69" xr:uid="{00000000-0005-0000-0000-0000F0000000}"/>
    <cellStyle name="Date" xfId="70" xr:uid="{00000000-0005-0000-0000-0000F1000000}"/>
    <cellStyle name="Ênfase1 2" xfId="5537" xr:uid="{00000000-0005-0000-0000-0000F2000000}"/>
    <cellStyle name="Ênfase1 2 2" xfId="12205" xr:uid="{00000000-0005-0000-0000-0000F3000000}"/>
    <cellStyle name="Ênfase2 2" xfId="5486" xr:uid="{00000000-0005-0000-0000-0000F4000000}"/>
    <cellStyle name="Ênfase2 2 2" xfId="12206" xr:uid="{00000000-0005-0000-0000-0000F5000000}"/>
    <cellStyle name="Ênfase3 2" xfId="3888" xr:uid="{00000000-0005-0000-0000-0000F6000000}"/>
    <cellStyle name="Ênfase3 2 2" xfId="12207" xr:uid="{00000000-0005-0000-0000-0000F7000000}"/>
    <cellStyle name="Ênfase4 2" xfId="3780" xr:uid="{00000000-0005-0000-0000-0000F8000000}"/>
    <cellStyle name="Ênfase4 2 2" xfId="12208" xr:uid="{00000000-0005-0000-0000-0000F9000000}"/>
    <cellStyle name="Ênfase5 2" xfId="3831" xr:uid="{00000000-0005-0000-0000-0000FA000000}"/>
    <cellStyle name="Ênfase5 2 2" xfId="12209" xr:uid="{00000000-0005-0000-0000-0000FB000000}"/>
    <cellStyle name="Ênfase6 2" xfId="5435" xr:uid="{00000000-0005-0000-0000-0000FC000000}"/>
    <cellStyle name="Ênfase6 2 2" xfId="12210" xr:uid="{00000000-0005-0000-0000-0000FD000000}"/>
    <cellStyle name="Entrada 2" xfId="5379" xr:uid="{00000000-0005-0000-0000-0000FE000000}"/>
    <cellStyle name="Entrada 2 2" xfId="12211" xr:uid="{00000000-0005-0000-0000-0000FF000000}"/>
    <cellStyle name="Entrada 3" xfId="54222" xr:uid="{00000000-0005-0000-0000-000000010000}"/>
    <cellStyle name="Excel Built-in Excel Built-in Excel Built-in Excel Built-in Excel Built-in Excel Built-in Excel Built-in Excel Built-in Separador de milhares 4" xfId="3" xr:uid="{00000000-0005-0000-0000-000001010000}"/>
    <cellStyle name="Excel Built-in Excel Built-in Excel Built-in Excel Built-in Excel Built-in Excel Built-in Excel Built-in Separador de milhares 4" xfId="4" xr:uid="{00000000-0005-0000-0000-000002010000}"/>
    <cellStyle name="Excel Built-in Normal" xfId="5" xr:uid="{00000000-0005-0000-0000-000003010000}"/>
    <cellStyle name="Excel Built-in Normal 1" xfId="6" xr:uid="{00000000-0005-0000-0000-000004010000}"/>
    <cellStyle name="Excel Built-in Normal 2" xfId="30" xr:uid="{00000000-0005-0000-0000-000005010000}"/>
    <cellStyle name="Excel Built-in Normal 3" xfId="41" xr:uid="{00000000-0005-0000-0000-000006010000}"/>
    <cellStyle name="Excel_BuiltIn_Comma" xfId="7" xr:uid="{00000000-0005-0000-0000-000007010000}"/>
    <cellStyle name="Fixed" xfId="71" xr:uid="{00000000-0005-0000-0000-000008010000}"/>
    <cellStyle name="Fixo" xfId="72" xr:uid="{00000000-0005-0000-0000-000009010000}"/>
    <cellStyle name="Followed Hyperlink" xfId="73" xr:uid="{00000000-0005-0000-0000-00000A010000}"/>
    <cellStyle name="Grey" xfId="74" xr:uid="{00000000-0005-0000-0000-00000B010000}"/>
    <cellStyle name="Heading" xfId="8" xr:uid="{00000000-0005-0000-0000-00000C010000}"/>
    <cellStyle name="Heading 1" xfId="75" xr:uid="{00000000-0005-0000-0000-00000D010000}"/>
    <cellStyle name="Heading 2" xfId="76" xr:uid="{00000000-0005-0000-0000-00000E010000}"/>
    <cellStyle name="Heading1" xfId="9" xr:uid="{00000000-0005-0000-0000-00000F010000}"/>
    <cellStyle name="Hiperlink 2" xfId="31" xr:uid="{00000000-0005-0000-0000-000010010000}"/>
    <cellStyle name="Incorreto 2" xfId="5394" xr:uid="{00000000-0005-0000-0000-000011010000}"/>
    <cellStyle name="Incorreto 2 2" xfId="12212" xr:uid="{00000000-0005-0000-0000-000012010000}"/>
    <cellStyle name="Incorreto 3" xfId="54223" xr:uid="{00000000-0005-0000-0000-000013010000}"/>
    <cellStyle name="Indefinido" xfId="77" xr:uid="{00000000-0005-0000-0000-000014010000}"/>
    <cellStyle name="Input [yellow]" xfId="78" xr:uid="{00000000-0005-0000-0000-000015010000}"/>
    <cellStyle name="material" xfId="79" xr:uid="{00000000-0005-0000-0000-000016010000}"/>
    <cellStyle name="material 2" xfId="486" xr:uid="{00000000-0005-0000-0000-000017010000}"/>
    <cellStyle name="material 2 2" xfId="1045" xr:uid="{00000000-0005-0000-0000-000018010000}"/>
    <cellStyle name="material 3" xfId="427" xr:uid="{00000000-0005-0000-0000-000019010000}"/>
    <cellStyle name="material 4" xfId="311" xr:uid="{00000000-0005-0000-0000-00001A010000}"/>
    <cellStyle name="MINIPG" xfId="80" xr:uid="{00000000-0005-0000-0000-00001B010000}"/>
    <cellStyle name="Moeda" xfId="54191" builtinId="4"/>
    <cellStyle name="Moeda 2" xfId="32" xr:uid="{00000000-0005-0000-0000-00001D010000}"/>
    <cellStyle name="Moeda 3" xfId="12213" xr:uid="{00000000-0005-0000-0000-00001E010000}"/>
    <cellStyle name="Moeda 3 2" xfId="12214" xr:uid="{00000000-0005-0000-0000-00001F010000}"/>
    <cellStyle name="Moeda 3 2 2" xfId="12215" xr:uid="{00000000-0005-0000-0000-000020010000}"/>
    <cellStyle name="Moeda 3 2 2 2" xfId="12216" xr:uid="{00000000-0005-0000-0000-000021010000}"/>
    <cellStyle name="Moeda 3 2 2 3" xfId="12217" xr:uid="{00000000-0005-0000-0000-000022010000}"/>
    <cellStyle name="Moeda 3 2 3" xfId="12218" xr:uid="{00000000-0005-0000-0000-000023010000}"/>
    <cellStyle name="Moeda 3 2 4" xfId="12219" xr:uid="{00000000-0005-0000-0000-000024010000}"/>
    <cellStyle name="Moeda 3 2 5" xfId="12220" xr:uid="{00000000-0005-0000-0000-000025010000}"/>
    <cellStyle name="Moeda 3 3" xfId="12221" xr:uid="{00000000-0005-0000-0000-000026010000}"/>
    <cellStyle name="Moeda 3 3 2" xfId="12222" xr:uid="{00000000-0005-0000-0000-000027010000}"/>
    <cellStyle name="Moeda 3 3 3" xfId="12223" xr:uid="{00000000-0005-0000-0000-000028010000}"/>
    <cellStyle name="Moeda 3 4" xfId="12224" xr:uid="{00000000-0005-0000-0000-000029010000}"/>
    <cellStyle name="Moeda 3 5" xfId="12225" xr:uid="{00000000-0005-0000-0000-00002A010000}"/>
    <cellStyle name="Moeda 3 6" xfId="12226" xr:uid="{00000000-0005-0000-0000-00002B010000}"/>
    <cellStyle name="Moeda 4" xfId="54236" xr:uid="{00000000-0005-0000-0000-00002C010000}"/>
    <cellStyle name="Neutra 2" xfId="5420" xr:uid="{00000000-0005-0000-0000-00002D010000}"/>
    <cellStyle name="Neutra 2 2" xfId="12227" xr:uid="{00000000-0005-0000-0000-00002E010000}"/>
    <cellStyle name="Neutro 2" xfId="54224" xr:uid="{00000000-0005-0000-0000-00002F010000}"/>
    <cellStyle name="Normal" xfId="0" builtinId="0"/>
    <cellStyle name="Normal - Style1" xfId="81" xr:uid="{00000000-0005-0000-0000-000031010000}"/>
    <cellStyle name="Normal 10" xfId="46" xr:uid="{00000000-0005-0000-0000-000032010000}"/>
    <cellStyle name="Normal 10 2" xfId="256" xr:uid="{00000000-0005-0000-0000-000033010000}"/>
    <cellStyle name="Normal 10 2 2" xfId="996" xr:uid="{00000000-0005-0000-0000-000034010000}"/>
    <cellStyle name="Normal 10 3" xfId="939" xr:uid="{00000000-0005-0000-0000-000035010000}"/>
    <cellStyle name="Normal 100" xfId="938" xr:uid="{00000000-0005-0000-0000-000036010000}"/>
    <cellStyle name="Normal 101" xfId="1258" xr:uid="{00000000-0005-0000-0000-000037010000}"/>
    <cellStyle name="Normal 102" xfId="1261" xr:uid="{00000000-0005-0000-0000-000038010000}"/>
    <cellStyle name="Normal 103" xfId="1995" xr:uid="{00000000-0005-0000-0000-000039010000}"/>
    <cellStyle name="Normal 104" xfId="2000" xr:uid="{00000000-0005-0000-0000-00003A010000}"/>
    <cellStyle name="Normal 105" xfId="2004" xr:uid="{00000000-0005-0000-0000-00003B010000}"/>
    <cellStyle name="Normal 106" xfId="2010" xr:uid="{00000000-0005-0000-0000-00003C010000}"/>
    <cellStyle name="Normal 107" xfId="2017" xr:uid="{00000000-0005-0000-0000-00003D010000}"/>
    <cellStyle name="Normal 108" xfId="2001" xr:uid="{00000000-0005-0000-0000-00003E010000}"/>
    <cellStyle name="Normal 109" xfId="2020" xr:uid="{00000000-0005-0000-0000-00003F010000}"/>
    <cellStyle name="Normal 11" xfId="51" xr:uid="{00000000-0005-0000-0000-000040010000}"/>
    <cellStyle name="Normal 11 2" xfId="257" xr:uid="{00000000-0005-0000-0000-000041010000}"/>
    <cellStyle name="Normal 11 2 2" xfId="997" xr:uid="{00000000-0005-0000-0000-000042010000}"/>
    <cellStyle name="Normal 11 3" xfId="940" xr:uid="{00000000-0005-0000-0000-000043010000}"/>
    <cellStyle name="Normal 110" xfId="2015" xr:uid="{00000000-0005-0000-0000-000044010000}"/>
    <cellStyle name="Normal 111" xfId="1996" xr:uid="{00000000-0005-0000-0000-000045010000}"/>
    <cellStyle name="Normal 112" xfId="2022" xr:uid="{00000000-0005-0000-0000-000046010000}"/>
    <cellStyle name="Normal 113" xfId="2018" xr:uid="{00000000-0005-0000-0000-000047010000}"/>
    <cellStyle name="Normal 114" xfId="2012" xr:uid="{00000000-0005-0000-0000-000048010000}"/>
    <cellStyle name="Normal 115" xfId="2003" xr:uid="{00000000-0005-0000-0000-000049010000}"/>
    <cellStyle name="Normal 116" xfId="1999" xr:uid="{00000000-0005-0000-0000-00004A010000}"/>
    <cellStyle name="Normal 117" xfId="2005" xr:uid="{00000000-0005-0000-0000-00004B010000}"/>
    <cellStyle name="Normal 118" xfId="1998" xr:uid="{00000000-0005-0000-0000-00004C010000}"/>
    <cellStyle name="Normal 119" xfId="2009" xr:uid="{00000000-0005-0000-0000-00004D010000}"/>
    <cellStyle name="Normal 12" xfId="48" xr:uid="{00000000-0005-0000-0000-00004E010000}"/>
    <cellStyle name="Normal 12 2" xfId="487" xr:uid="{00000000-0005-0000-0000-00004F010000}"/>
    <cellStyle name="Normal 12 2 2" xfId="1046" xr:uid="{00000000-0005-0000-0000-000050010000}"/>
    <cellStyle name="Normal 12 3" xfId="428" xr:uid="{00000000-0005-0000-0000-000051010000}"/>
    <cellStyle name="Normal 12 4" xfId="312" xr:uid="{00000000-0005-0000-0000-000052010000}"/>
    <cellStyle name="Normal 12 5" xfId="12228" xr:uid="{00000000-0005-0000-0000-000053010000}"/>
    <cellStyle name="Normal 120" xfId="1997" xr:uid="{00000000-0005-0000-0000-000054010000}"/>
    <cellStyle name="Normal 121" xfId="2006" xr:uid="{00000000-0005-0000-0000-000055010000}"/>
    <cellStyle name="Normal 122" xfId="2021" xr:uid="{00000000-0005-0000-0000-000056010000}"/>
    <cellStyle name="Normal 123" xfId="2002" xr:uid="{00000000-0005-0000-0000-000057010000}"/>
    <cellStyle name="Normal 124" xfId="2023" xr:uid="{00000000-0005-0000-0000-000058010000}"/>
    <cellStyle name="Normal 125" xfId="2013" xr:uid="{00000000-0005-0000-0000-000059010000}"/>
    <cellStyle name="Normal 126" xfId="2014" xr:uid="{00000000-0005-0000-0000-00005A010000}"/>
    <cellStyle name="Normal 127" xfId="2007" xr:uid="{00000000-0005-0000-0000-00005B010000}"/>
    <cellStyle name="Normal 128" xfId="2019" xr:uid="{00000000-0005-0000-0000-00005C010000}"/>
    <cellStyle name="Normal 129" xfId="2008" xr:uid="{00000000-0005-0000-0000-00005D010000}"/>
    <cellStyle name="Normal 13" xfId="49" xr:uid="{00000000-0005-0000-0000-00005E010000}"/>
    <cellStyle name="Normal 13 10" xfId="1263" xr:uid="{00000000-0005-0000-0000-00005F010000}"/>
    <cellStyle name="Normal 13 10 2" xfId="4621" xr:uid="{00000000-0005-0000-0000-000060010000}"/>
    <cellStyle name="Normal 13 10 2 2" xfId="9605" xr:uid="{00000000-0005-0000-0000-000061010000}"/>
    <cellStyle name="Normal 13 10 2 2 2" xfId="12229" xr:uid="{00000000-0005-0000-0000-000062010000}"/>
    <cellStyle name="Normal 13 10 2 2 3" xfId="12230" xr:uid="{00000000-0005-0000-0000-000063010000}"/>
    <cellStyle name="Normal 13 10 2 2 4" xfId="12231" xr:uid="{00000000-0005-0000-0000-000064010000}"/>
    <cellStyle name="Normal 13 10 2 3" xfId="12232" xr:uid="{00000000-0005-0000-0000-000065010000}"/>
    <cellStyle name="Normal 13 10 2 3 2" xfId="12233" xr:uid="{00000000-0005-0000-0000-000066010000}"/>
    <cellStyle name="Normal 13 10 2 3 3" xfId="12234" xr:uid="{00000000-0005-0000-0000-000067010000}"/>
    <cellStyle name="Normal 13 10 2 4" xfId="12235" xr:uid="{00000000-0005-0000-0000-000068010000}"/>
    <cellStyle name="Normal 13 10 2 5" xfId="12236" xr:uid="{00000000-0005-0000-0000-000069010000}"/>
    <cellStyle name="Normal 13 10 2 6" xfId="12237" xr:uid="{00000000-0005-0000-0000-00006A010000}"/>
    <cellStyle name="Normal 13 10 3" xfId="6350" xr:uid="{00000000-0005-0000-0000-00006B010000}"/>
    <cellStyle name="Normal 13 10 3 2" xfId="11292" xr:uid="{00000000-0005-0000-0000-00006C010000}"/>
    <cellStyle name="Normal 13 10 3 3" xfId="12238" xr:uid="{00000000-0005-0000-0000-00006D010000}"/>
    <cellStyle name="Normal 13 10 3 4" xfId="12239" xr:uid="{00000000-0005-0000-0000-00006E010000}"/>
    <cellStyle name="Normal 13 10 4" xfId="7858" xr:uid="{00000000-0005-0000-0000-00006F010000}"/>
    <cellStyle name="Normal 13 10 4 2" xfId="12240" xr:uid="{00000000-0005-0000-0000-000070010000}"/>
    <cellStyle name="Normal 13 10 4 3" xfId="12241" xr:uid="{00000000-0005-0000-0000-000071010000}"/>
    <cellStyle name="Normal 13 10 4 4" xfId="12242" xr:uid="{00000000-0005-0000-0000-000072010000}"/>
    <cellStyle name="Normal 13 10 5" xfId="2896" xr:uid="{00000000-0005-0000-0000-000073010000}"/>
    <cellStyle name="Normal 13 10 5 2" xfId="12243" xr:uid="{00000000-0005-0000-0000-000074010000}"/>
    <cellStyle name="Normal 13 10 5 3" xfId="12244" xr:uid="{00000000-0005-0000-0000-000075010000}"/>
    <cellStyle name="Normal 13 10 5 4" xfId="12245" xr:uid="{00000000-0005-0000-0000-000076010000}"/>
    <cellStyle name="Normal 13 10 6" xfId="12246" xr:uid="{00000000-0005-0000-0000-000077010000}"/>
    <cellStyle name="Normal 13 10 6 2" xfId="12247" xr:uid="{00000000-0005-0000-0000-000078010000}"/>
    <cellStyle name="Normal 13 10 6 3" xfId="12248" xr:uid="{00000000-0005-0000-0000-000079010000}"/>
    <cellStyle name="Normal 13 10 7" xfId="12249" xr:uid="{00000000-0005-0000-0000-00007A010000}"/>
    <cellStyle name="Normal 13 10 8" xfId="12250" xr:uid="{00000000-0005-0000-0000-00007B010000}"/>
    <cellStyle name="Normal 13 10 9" xfId="12251" xr:uid="{00000000-0005-0000-0000-00007C010000}"/>
    <cellStyle name="Normal 13 11" xfId="206" xr:uid="{00000000-0005-0000-0000-00007D010000}"/>
    <cellStyle name="Normal 13 11 2" xfId="3839" xr:uid="{00000000-0005-0000-0000-00007E010000}"/>
    <cellStyle name="Normal 13 11 2 2" xfId="8926" xr:uid="{00000000-0005-0000-0000-00007F010000}"/>
    <cellStyle name="Normal 13 11 2 2 2" xfId="12252" xr:uid="{00000000-0005-0000-0000-000080010000}"/>
    <cellStyle name="Normal 13 11 2 2 3" xfId="12253" xr:uid="{00000000-0005-0000-0000-000081010000}"/>
    <cellStyle name="Normal 13 11 2 2 4" xfId="12254" xr:uid="{00000000-0005-0000-0000-000082010000}"/>
    <cellStyle name="Normal 13 11 2 3" xfId="12255" xr:uid="{00000000-0005-0000-0000-000083010000}"/>
    <cellStyle name="Normal 13 11 2 3 2" xfId="12256" xr:uid="{00000000-0005-0000-0000-000084010000}"/>
    <cellStyle name="Normal 13 11 2 3 3" xfId="12257" xr:uid="{00000000-0005-0000-0000-000085010000}"/>
    <cellStyle name="Normal 13 11 2 4" xfId="12258" xr:uid="{00000000-0005-0000-0000-000086010000}"/>
    <cellStyle name="Normal 13 11 2 5" xfId="12259" xr:uid="{00000000-0005-0000-0000-000087010000}"/>
    <cellStyle name="Normal 13 11 2 6" xfId="12260" xr:uid="{00000000-0005-0000-0000-000088010000}"/>
    <cellStyle name="Normal 13 11 3" xfId="5617" xr:uid="{00000000-0005-0000-0000-000089010000}"/>
    <cellStyle name="Normal 13 11 3 2" xfId="10559" xr:uid="{00000000-0005-0000-0000-00008A010000}"/>
    <cellStyle name="Normal 13 11 3 3" xfId="12261" xr:uid="{00000000-0005-0000-0000-00008B010000}"/>
    <cellStyle name="Normal 13 11 3 4" xfId="12262" xr:uid="{00000000-0005-0000-0000-00008C010000}"/>
    <cellStyle name="Normal 13 11 4" xfId="7125" xr:uid="{00000000-0005-0000-0000-00008D010000}"/>
    <cellStyle name="Normal 13 11 4 2" xfId="12263" xr:uid="{00000000-0005-0000-0000-00008E010000}"/>
    <cellStyle name="Normal 13 11 4 3" xfId="12264" xr:uid="{00000000-0005-0000-0000-00008F010000}"/>
    <cellStyle name="Normal 13 11 4 4" xfId="12265" xr:uid="{00000000-0005-0000-0000-000090010000}"/>
    <cellStyle name="Normal 13 11 5" xfId="2162" xr:uid="{00000000-0005-0000-0000-000091010000}"/>
    <cellStyle name="Normal 13 11 5 2" xfId="12266" xr:uid="{00000000-0005-0000-0000-000092010000}"/>
    <cellStyle name="Normal 13 11 5 3" xfId="12267" xr:uid="{00000000-0005-0000-0000-000093010000}"/>
    <cellStyle name="Normal 13 11 5 4" xfId="12268" xr:uid="{00000000-0005-0000-0000-000094010000}"/>
    <cellStyle name="Normal 13 11 6" xfId="12269" xr:uid="{00000000-0005-0000-0000-000095010000}"/>
    <cellStyle name="Normal 13 11 6 2" xfId="12270" xr:uid="{00000000-0005-0000-0000-000096010000}"/>
    <cellStyle name="Normal 13 11 6 3" xfId="12271" xr:uid="{00000000-0005-0000-0000-000097010000}"/>
    <cellStyle name="Normal 13 11 7" xfId="12272" xr:uid="{00000000-0005-0000-0000-000098010000}"/>
    <cellStyle name="Normal 13 11 8" xfId="12273" xr:uid="{00000000-0005-0000-0000-000099010000}"/>
    <cellStyle name="Normal 13 11 9" xfId="12274" xr:uid="{00000000-0005-0000-0000-00009A010000}"/>
    <cellStyle name="Normal 13 12" xfId="2096" xr:uid="{00000000-0005-0000-0000-00009B010000}"/>
    <cellStyle name="Normal 13 12 2" xfId="5453" xr:uid="{00000000-0005-0000-0000-00009C010000}"/>
    <cellStyle name="Normal 13 12 2 2" xfId="10418" xr:uid="{00000000-0005-0000-0000-00009D010000}"/>
    <cellStyle name="Normal 13 12 2 2 2" xfId="12275" xr:uid="{00000000-0005-0000-0000-00009E010000}"/>
    <cellStyle name="Normal 13 12 2 2 3" xfId="12276" xr:uid="{00000000-0005-0000-0000-00009F010000}"/>
    <cellStyle name="Normal 13 12 2 2 4" xfId="12277" xr:uid="{00000000-0005-0000-0000-0000A0010000}"/>
    <cellStyle name="Normal 13 12 2 3" xfId="12278" xr:uid="{00000000-0005-0000-0000-0000A1010000}"/>
    <cellStyle name="Normal 13 12 2 3 2" xfId="12279" xr:uid="{00000000-0005-0000-0000-0000A2010000}"/>
    <cellStyle name="Normal 13 12 2 3 3" xfId="12280" xr:uid="{00000000-0005-0000-0000-0000A3010000}"/>
    <cellStyle name="Normal 13 12 2 4" xfId="12281" xr:uid="{00000000-0005-0000-0000-0000A4010000}"/>
    <cellStyle name="Normal 13 12 2 5" xfId="12282" xr:uid="{00000000-0005-0000-0000-0000A5010000}"/>
    <cellStyle name="Normal 13 12 2 6" xfId="12283" xr:uid="{00000000-0005-0000-0000-0000A6010000}"/>
    <cellStyle name="Normal 13 12 3" xfId="8597" xr:uid="{00000000-0005-0000-0000-0000A7010000}"/>
    <cellStyle name="Normal 13 12 3 2" xfId="12284" xr:uid="{00000000-0005-0000-0000-0000A8010000}"/>
    <cellStyle name="Normal 13 12 3 3" xfId="12285" xr:uid="{00000000-0005-0000-0000-0000A9010000}"/>
    <cellStyle name="Normal 13 12 3 4" xfId="12286" xr:uid="{00000000-0005-0000-0000-0000AA010000}"/>
    <cellStyle name="Normal 13 12 4" xfId="12287" xr:uid="{00000000-0005-0000-0000-0000AB010000}"/>
    <cellStyle name="Normal 13 12 4 2" xfId="12288" xr:uid="{00000000-0005-0000-0000-0000AC010000}"/>
    <cellStyle name="Normal 13 12 4 3" xfId="12289" xr:uid="{00000000-0005-0000-0000-0000AD010000}"/>
    <cellStyle name="Normal 13 12 4 4" xfId="12290" xr:uid="{00000000-0005-0000-0000-0000AE010000}"/>
    <cellStyle name="Normal 13 12 5" xfId="12291" xr:uid="{00000000-0005-0000-0000-0000AF010000}"/>
    <cellStyle name="Normal 13 12 5 2" xfId="12292" xr:uid="{00000000-0005-0000-0000-0000B0010000}"/>
    <cellStyle name="Normal 13 12 5 3" xfId="12293" xr:uid="{00000000-0005-0000-0000-0000B1010000}"/>
    <cellStyle name="Normal 13 12 5 4" xfId="12294" xr:uid="{00000000-0005-0000-0000-0000B2010000}"/>
    <cellStyle name="Normal 13 12 6" xfId="12295" xr:uid="{00000000-0005-0000-0000-0000B3010000}"/>
    <cellStyle name="Normal 13 12 6 2" xfId="12296" xr:uid="{00000000-0005-0000-0000-0000B4010000}"/>
    <cellStyle name="Normal 13 12 6 3" xfId="12297" xr:uid="{00000000-0005-0000-0000-0000B5010000}"/>
    <cellStyle name="Normal 13 12 7" xfId="12298" xr:uid="{00000000-0005-0000-0000-0000B6010000}"/>
    <cellStyle name="Normal 13 12 8" xfId="12299" xr:uid="{00000000-0005-0000-0000-0000B7010000}"/>
    <cellStyle name="Normal 13 12 9" xfId="12300" xr:uid="{00000000-0005-0000-0000-0000B8010000}"/>
    <cellStyle name="Normal 13 13" xfId="3635" xr:uid="{00000000-0005-0000-0000-0000B9010000}"/>
    <cellStyle name="Normal 13 13 2" xfId="8734" xr:uid="{00000000-0005-0000-0000-0000BA010000}"/>
    <cellStyle name="Normal 13 13 2 2" xfId="12301" xr:uid="{00000000-0005-0000-0000-0000BB010000}"/>
    <cellStyle name="Normal 13 13 2 2 2" xfId="12302" xr:uid="{00000000-0005-0000-0000-0000BC010000}"/>
    <cellStyle name="Normal 13 13 2 2 3" xfId="12303" xr:uid="{00000000-0005-0000-0000-0000BD010000}"/>
    <cellStyle name="Normal 13 13 2 2 4" xfId="12304" xr:uid="{00000000-0005-0000-0000-0000BE010000}"/>
    <cellStyle name="Normal 13 13 2 3" xfId="12305" xr:uid="{00000000-0005-0000-0000-0000BF010000}"/>
    <cellStyle name="Normal 13 13 2 3 2" xfId="12306" xr:uid="{00000000-0005-0000-0000-0000C0010000}"/>
    <cellStyle name="Normal 13 13 2 3 3" xfId="12307" xr:uid="{00000000-0005-0000-0000-0000C1010000}"/>
    <cellStyle name="Normal 13 13 2 4" xfId="12308" xr:uid="{00000000-0005-0000-0000-0000C2010000}"/>
    <cellStyle name="Normal 13 13 2 5" xfId="12309" xr:uid="{00000000-0005-0000-0000-0000C3010000}"/>
    <cellStyle name="Normal 13 13 2 6" xfId="12310" xr:uid="{00000000-0005-0000-0000-0000C4010000}"/>
    <cellStyle name="Normal 13 13 3" xfId="12311" xr:uid="{00000000-0005-0000-0000-0000C5010000}"/>
    <cellStyle name="Normal 13 13 3 2" xfId="12312" xr:uid="{00000000-0005-0000-0000-0000C6010000}"/>
    <cellStyle name="Normal 13 13 3 3" xfId="12313" xr:uid="{00000000-0005-0000-0000-0000C7010000}"/>
    <cellStyle name="Normal 13 13 3 4" xfId="12314" xr:uid="{00000000-0005-0000-0000-0000C8010000}"/>
    <cellStyle name="Normal 13 13 4" xfId="12315" xr:uid="{00000000-0005-0000-0000-0000C9010000}"/>
    <cellStyle name="Normal 13 13 4 2" xfId="12316" xr:uid="{00000000-0005-0000-0000-0000CA010000}"/>
    <cellStyle name="Normal 13 13 4 3" xfId="12317" xr:uid="{00000000-0005-0000-0000-0000CB010000}"/>
    <cellStyle name="Normal 13 13 4 4" xfId="12318" xr:uid="{00000000-0005-0000-0000-0000CC010000}"/>
    <cellStyle name="Normal 13 13 5" xfId="12319" xr:uid="{00000000-0005-0000-0000-0000CD010000}"/>
    <cellStyle name="Normal 13 13 5 2" xfId="12320" xr:uid="{00000000-0005-0000-0000-0000CE010000}"/>
    <cellStyle name="Normal 13 13 5 3" xfId="12321" xr:uid="{00000000-0005-0000-0000-0000CF010000}"/>
    <cellStyle name="Normal 13 13 6" xfId="12322" xr:uid="{00000000-0005-0000-0000-0000D0010000}"/>
    <cellStyle name="Normal 13 13 7" xfId="12323" xr:uid="{00000000-0005-0000-0000-0000D1010000}"/>
    <cellStyle name="Normal 13 13 8" xfId="12324" xr:uid="{00000000-0005-0000-0000-0000D2010000}"/>
    <cellStyle name="Normal 13 14" xfId="3784" xr:uid="{00000000-0005-0000-0000-0000D3010000}"/>
    <cellStyle name="Normal 13 14 2" xfId="8877" xr:uid="{00000000-0005-0000-0000-0000D4010000}"/>
    <cellStyle name="Normal 13 14 2 2" xfId="12325" xr:uid="{00000000-0005-0000-0000-0000D5010000}"/>
    <cellStyle name="Normal 13 14 2 3" xfId="12326" xr:uid="{00000000-0005-0000-0000-0000D6010000}"/>
    <cellStyle name="Normal 13 14 2 4" xfId="12327" xr:uid="{00000000-0005-0000-0000-0000D7010000}"/>
    <cellStyle name="Normal 13 14 3" xfId="12328" xr:uid="{00000000-0005-0000-0000-0000D8010000}"/>
    <cellStyle name="Normal 13 14 3 2" xfId="12329" xr:uid="{00000000-0005-0000-0000-0000D9010000}"/>
    <cellStyle name="Normal 13 14 3 3" xfId="12330" xr:uid="{00000000-0005-0000-0000-0000DA010000}"/>
    <cellStyle name="Normal 13 14 3 4" xfId="12331" xr:uid="{00000000-0005-0000-0000-0000DB010000}"/>
    <cellStyle name="Normal 13 14 4" xfId="12332" xr:uid="{00000000-0005-0000-0000-0000DC010000}"/>
    <cellStyle name="Normal 13 14 4 2" xfId="12333" xr:uid="{00000000-0005-0000-0000-0000DD010000}"/>
    <cellStyle name="Normal 13 14 4 3" xfId="12334" xr:uid="{00000000-0005-0000-0000-0000DE010000}"/>
    <cellStyle name="Normal 13 14 5" xfId="12335" xr:uid="{00000000-0005-0000-0000-0000DF010000}"/>
    <cellStyle name="Normal 13 14 6" xfId="12336" xr:uid="{00000000-0005-0000-0000-0000E0010000}"/>
    <cellStyle name="Normal 13 14 7" xfId="12337" xr:uid="{00000000-0005-0000-0000-0000E1010000}"/>
    <cellStyle name="Normal 13 15" xfId="5578" xr:uid="{00000000-0005-0000-0000-0000E2010000}"/>
    <cellStyle name="Normal 13 15 2" xfId="10520" xr:uid="{00000000-0005-0000-0000-0000E3010000}"/>
    <cellStyle name="Normal 13 15 3" xfId="12338" xr:uid="{00000000-0005-0000-0000-0000E4010000}"/>
    <cellStyle name="Normal 13 15 4" xfId="12339" xr:uid="{00000000-0005-0000-0000-0000E5010000}"/>
    <cellStyle name="Normal 13 16" xfId="7086" xr:uid="{00000000-0005-0000-0000-0000E6010000}"/>
    <cellStyle name="Normal 13 16 2" xfId="12340" xr:uid="{00000000-0005-0000-0000-0000E7010000}"/>
    <cellStyle name="Normal 13 16 3" xfId="12341" xr:uid="{00000000-0005-0000-0000-0000E8010000}"/>
    <cellStyle name="Normal 13 16 4" xfId="12342" xr:uid="{00000000-0005-0000-0000-0000E9010000}"/>
    <cellStyle name="Normal 13 17" xfId="2055" xr:uid="{00000000-0005-0000-0000-0000EA010000}"/>
    <cellStyle name="Normal 13 17 2" xfId="12343" xr:uid="{00000000-0005-0000-0000-0000EB010000}"/>
    <cellStyle name="Normal 13 17 3" xfId="12344" xr:uid="{00000000-0005-0000-0000-0000EC010000}"/>
    <cellStyle name="Normal 13 17 4" xfId="12345" xr:uid="{00000000-0005-0000-0000-0000ED010000}"/>
    <cellStyle name="Normal 13 18" xfId="12346" xr:uid="{00000000-0005-0000-0000-0000EE010000}"/>
    <cellStyle name="Normal 13 18 2" xfId="12347" xr:uid="{00000000-0005-0000-0000-0000EF010000}"/>
    <cellStyle name="Normal 13 18 3" xfId="12348" xr:uid="{00000000-0005-0000-0000-0000F0010000}"/>
    <cellStyle name="Normal 13 19" xfId="12349" xr:uid="{00000000-0005-0000-0000-0000F1010000}"/>
    <cellStyle name="Normal 13 2" xfId="103" xr:uid="{00000000-0005-0000-0000-0000F2010000}"/>
    <cellStyle name="Normal 13 2 10" xfId="2111" xr:uid="{00000000-0005-0000-0000-0000F3010000}"/>
    <cellStyle name="Normal 13 2 10 2" xfId="4236" xr:uid="{00000000-0005-0000-0000-0000F4010000}"/>
    <cellStyle name="Normal 13 2 10 2 2" xfId="9222" xr:uid="{00000000-0005-0000-0000-0000F5010000}"/>
    <cellStyle name="Normal 13 2 10 2 2 2" xfId="12350" xr:uid="{00000000-0005-0000-0000-0000F6010000}"/>
    <cellStyle name="Normal 13 2 10 2 2 3" xfId="12351" xr:uid="{00000000-0005-0000-0000-0000F7010000}"/>
    <cellStyle name="Normal 13 2 10 2 2 4" xfId="12352" xr:uid="{00000000-0005-0000-0000-0000F8010000}"/>
    <cellStyle name="Normal 13 2 10 2 3" xfId="12353" xr:uid="{00000000-0005-0000-0000-0000F9010000}"/>
    <cellStyle name="Normal 13 2 10 2 3 2" xfId="12354" xr:uid="{00000000-0005-0000-0000-0000FA010000}"/>
    <cellStyle name="Normal 13 2 10 2 3 3" xfId="12355" xr:uid="{00000000-0005-0000-0000-0000FB010000}"/>
    <cellStyle name="Normal 13 2 10 2 4" xfId="12356" xr:uid="{00000000-0005-0000-0000-0000FC010000}"/>
    <cellStyle name="Normal 13 2 10 2 5" xfId="12357" xr:uid="{00000000-0005-0000-0000-0000FD010000}"/>
    <cellStyle name="Normal 13 2 10 2 6" xfId="12358" xr:uid="{00000000-0005-0000-0000-0000FE010000}"/>
    <cellStyle name="Normal 13 2 10 3" xfId="8598" xr:uid="{00000000-0005-0000-0000-0000FF010000}"/>
    <cellStyle name="Normal 13 2 10 3 2" xfId="12359" xr:uid="{00000000-0005-0000-0000-000000020000}"/>
    <cellStyle name="Normal 13 2 10 3 3" xfId="12360" xr:uid="{00000000-0005-0000-0000-000001020000}"/>
    <cellStyle name="Normal 13 2 10 3 4" xfId="12361" xr:uid="{00000000-0005-0000-0000-000002020000}"/>
    <cellStyle name="Normal 13 2 10 4" xfId="12362" xr:uid="{00000000-0005-0000-0000-000003020000}"/>
    <cellStyle name="Normal 13 2 10 4 2" xfId="12363" xr:uid="{00000000-0005-0000-0000-000004020000}"/>
    <cellStyle name="Normal 13 2 10 4 3" xfId="12364" xr:uid="{00000000-0005-0000-0000-000005020000}"/>
    <cellStyle name="Normal 13 2 10 4 4" xfId="12365" xr:uid="{00000000-0005-0000-0000-000006020000}"/>
    <cellStyle name="Normal 13 2 10 5" xfId="12366" xr:uid="{00000000-0005-0000-0000-000007020000}"/>
    <cellStyle name="Normal 13 2 10 5 2" xfId="12367" xr:uid="{00000000-0005-0000-0000-000008020000}"/>
    <cellStyle name="Normal 13 2 10 5 3" xfId="12368" xr:uid="{00000000-0005-0000-0000-000009020000}"/>
    <cellStyle name="Normal 13 2 10 5 4" xfId="12369" xr:uid="{00000000-0005-0000-0000-00000A020000}"/>
    <cellStyle name="Normal 13 2 10 6" xfId="12370" xr:uid="{00000000-0005-0000-0000-00000B020000}"/>
    <cellStyle name="Normal 13 2 10 6 2" xfId="12371" xr:uid="{00000000-0005-0000-0000-00000C020000}"/>
    <cellStyle name="Normal 13 2 10 6 3" xfId="12372" xr:uid="{00000000-0005-0000-0000-00000D020000}"/>
    <cellStyle name="Normal 13 2 10 7" xfId="12373" xr:uid="{00000000-0005-0000-0000-00000E020000}"/>
    <cellStyle name="Normal 13 2 10 8" xfId="12374" xr:uid="{00000000-0005-0000-0000-00000F020000}"/>
    <cellStyle name="Normal 13 2 10 9" xfId="12375" xr:uid="{00000000-0005-0000-0000-000010020000}"/>
    <cellStyle name="Normal 13 2 11" xfId="3636" xr:uid="{00000000-0005-0000-0000-000011020000}"/>
    <cellStyle name="Normal 13 2 11 2" xfId="8735" xr:uid="{00000000-0005-0000-0000-000012020000}"/>
    <cellStyle name="Normal 13 2 11 2 2" xfId="12376" xr:uid="{00000000-0005-0000-0000-000013020000}"/>
    <cellStyle name="Normal 13 2 11 2 2 2" xfId="12377" xr:uid="{00000000-0005-0000-0000-000014020000}"/>
    <cellStyle name="Normal 13 2 11 2 2 3" xfId="12378" xr:uid="{00000000-0005-0000-0000-000015020000}"/>
    <cellStyle name="Normal 13 2 11 2 2 4" xfId="12379" xr:uid="{00000000-0005-0000-0000-000016020000}"/>
    <cellStyle name="Normal 13 2 11 2 3" xfId="12380" xr:uid="{00000000-0005-0000-0000-000017020000}"/>
    <cellStyle name="Normal 13 2 11 2 3 2" xfId="12381" xr:uid="{00000000-0005-0000-0000-000018020000}"/>
    <cellStyle name="Normal 13 2 11 2 3 3" xfId="12382" xr:uid="{00000000-0005-0000-0000-000019020000}"/>
    <cellStyle name="Normal 13 2 11 2 4" xfId="12383" xr:uid="{00000000-0005-0000-0000-00001A020000}"/>
    <cellStyle name="Normal 13 2 11 2 5" xfId="12384" xr:uid="{00000000-0005-0000-0000-00001B020000}"/>
    <cellStyle name="Normal 13 2 11 2 6" xfId="12385" xr:uid="{00000000-0005-0000-0000-00001C020000}"/>
    <cellStyle name="Normal 13 2 11 3" xfId="12386" xr:uid="{00000000-0005-0000-0000-00001D020000}"/>
    <cellStyle name="Normal 13 2 11 3 2" xfId="12387" xr:uid="{00000000-0005-0000-0000-00001E020000}"/>
    <cellStyle name="Normal 13 2 11 3 3" xfId="12388" xr:uid="{00000000-0005-0000-0000-00001F020000}"/>
    <cellStyle name="Normal 13 2 11 3 4" xfId="12389" xr:uid="{00000000-0005-0000-0000-000020020000}"/>
    <cellStyle name="Normal 13 2 11 4" xfId="12390" xr:uid="{00000000-0005-0000-0000-000021020000}"/>
    <cellStyle name="Normal 13 2 11 4 2" xfId="12391" xr:uid="{00000000-0005-0000-0000-000022020000}"/>
    <cellStyle name="Normal 13 2 11 4 3" xfId="12392" xr:uid="{00000000-0005-0000-0000-000023020000}"/>
    <cellStyle name="Normal 13 2 11 4 4" xfId="12393" xr:uid="{00000000-0005-0000-0000-000024020000}"/>
    <cellStyle name="Normal 13 2 11 5" xfId="12394" xr:uid="{00000000-0005-0000-0000-000025020000}"/>
    <cellStyle name="Normal 13 2 11 5 2" xfId="12395" xr:uid="{00000000-0005-0000-0000-000026020000}"/>
    <cellStyle name="Normal 13 2 11 5 3" xfId="12396" xr:uid="{00000000-0005-0000-0000-000027020000}"/>
    <cellStyle name="Normal 13 2 11 6" xfId="12397" xr:uid="{00000000-0005-0000-0000-000028020000}"/>
    <cellStyle name="Normal 13 2 11 7" xfId="12398" xr:uid="{00000000-0005-0000-0000-000029020000}"/>
    <cellStyle name="Normal 13 2 11 8" xfId="12399" xr:uid="{00000000-0005-0000-0000-00002A020000}"/>
    <cellStyle name="Normal 13 2 12" xfId="3804" xr:uid="{00000000-0005-0000-0000-00002B020000}"/>
    <cellStyle name="Normal 13 2 12 2" xfId="8896" xr:uid="{00000000-0005-0000-0000-00002C020000}"/>
    <cellStyle name="Normal 13 2 12 2 2" xfId="12400" xr:uid="{00000000-0005-0000-0000-00002D020000}"/>
    <cellStyle name="Normal 13 2 12 2 3" xfId="12401" xr:uid="{00000000-0005-0000-0000-00002E020000}"/>
    <cellStyle name="Normal 13 2 12 2 4" xfId="12402" xr:uid="{00000000-0005-0000-0000-00002F020000}"/>
    <cellStyle name="Normal 13 2 12 3" xfId="12403" xr:uid="{00000000-0005-0000-0000-000030020000}"/>
    <cellStyle name="Normal 13 2 12 3 2" xfId="12404" xr:uid="{00000000-0005-0000-0000-000031020000}"/>
    <cellStyle name="Normal 13 2 12 3 3" xfId="12405" xr:uid="{00000000-0005-0000-0000-000032020000}"/>
    <cellStyle name="Normal 13 2 12 3 4" xfId="12406" xr:uid="{00000000-0005-0000-0000-000033020000}"/>
    <cellStyle name="Normal 13 2 12 4" xfId="12407" xr:uid="{00000000-0005-0000-0000-000034020000}"/>
    <cellStyle name="Normal 13 2 12 4 2" xfId="12408" xr:uid="{00000000-0005-0000-0000-000035020000}"/>
    <cellStyle name="Normal 13 2 12 4 3" xfId="12409" xr:uid="{00000000-0005-0000-0000-000036020000}"/>
    <cellStyle name="Normal 13 2 12 5" xfId="12410" xr:uid="{00000000-0005-0000-0000-000037020000}"/>
    <cellStyle name="Normal 13 2 12 6" xfId="12411" xr:uid="{00000000-0005-0000-0000-000038020000}"/>
    <cellStyle name="Normal 13 2 12 7" xfId="12412" xr:uid="{00000000-0005-0000-0000-000039020000}"/>
    <cellStyle name="Normal 13 2 13" xfId="5593" xr:uid="{00000000-0005-0000-0000-00003A020000}"/>
    <cellStyle name="Normal 13 2 13 2" xfId="10535" xr:uid="{00000000-0005-0000-0000-00003B020000}"/>
    <cellStyle name="Normal 13 2 13 3" xfId="12413" xr:uid="{00000000-0005-0000-0000-00003C020000}"/>
    <cellStyle name="Normal 13 2 13 4" xfId="12414" xr:uid="{00000000-0005-0000-0000-00003D020000}"/>
    <cellStyle name="Normal 13 2 14" xfId="7101" xr:uid="{00000000-0005-0000-0000-00003E020000}"/>
    <cellStyle name="Normal 13 2 14 2" xfId="12415" xr:uid="{00000000-0005-0000-0000-00003F020000}"/>
    <cellStyle name="Normal 13 2 14 3" xfId="12416" xr:uid="{00000000-0005-0000-0000-000040020000}"/>
    <cellStyle name="Normal 13 2 14 4" xfId="12417" xr:uid="{00000000-0005-0000-0000-000041020000}"/>
    <cellStyle name="Normal 13 2 15" xfId="2064" xr:uid="{00000000-0005-0000-0000-000042020000}"/>
    <cellStyle name="Normal 13 2 15 2" xfId="12418" xr:uid="{00000000-0005-0000-0000-000043020000}"/>
    <cellStyle name="Normal 13 2 15 3" xfId="12419" xr:uid="{00000000-0005-0000-0000-000044020000}"/>
    <cellStyle name="Normal 13 2 15 4" xfId="12420" xr:uid="{00000000-0005-0000-0000-000045020000}"/>
    <cellStyle name="Normal 13 2 16" xfId="12421" xr:uid="{00000000-0005-0000-0000-000046020000}"/>
    <cellStyle name="Normal 13 2 16 2" xfId="12422" xr:uid="{00000000-0005-0000-0000-000047020000}"/>
    <cellStyle name="Normal 13 2 16 3" xfId="12423" xr:uid="{00000000-0005-0000-0000-000048020000}"/>
    <cellStyle name="Normal 13 2 17" xfId="12424" xr:uid="{00000000-0005-0000-0000-000049020000}"/>
    <cellStyle name="Normal 13 2 18" xfId="12425" xr:uid="{00000000-0005-0000-0000-00004A020000}"/>
    <cellStyle name="Normal 13 2 19" xfId="12426" xr:uid="{00000000-0005-0000-0000-00004B020000}"/>
    <cellStyle name="Normal 13 2 2" xfId="489" xr:uid="{00000000-0005-0000-0000-00004C020000}"/>
    <cellStyle name="Normal 13 2 2 10" xfId="2303" xr:uid="{00000000-0005-0000-0000-00004D020000}"/>
    <cellStyle name="Normal 13 2 2 10 2" xfId="12427" xr:uid="{00000000-0005-0000-0000-00004E020000}"/>
    <cellStyle name="Normal 13 2 2 10 3" xfId="12428" xr:uid="{00000000-0005-0000-0000-00004F020000}"/>
    <cellStyle name="Normal 13 2 2 10 4" xfId="12429" xr:uid="{00000000-0005-0000-0000-000050020000}"/>
    <cellStyle name="Normal 13 2 2 11" xfId="12430" xr:uid="{00000000-0005-0000-0000-000051020000}"/>
    <cellStyle name="Normal 13 2 2 11 2" xfId="12431" xr:uid="{00000000-0005-0000-0000-000052020000}"/>
    <cellStyle name="Normal 13 2 2 11 3" xfId="12432" xr:uid="{00000000-0005-0000-0000-000053020000}"/>
    <cellStyle name="Normal 13 2 2 12" xfId="12433" xr:uid="{00000000-0005-0000-0000-000054020000}"/>
    <cellStyle name="Normal 13 2 2 13" xfId="12434" xr:uid="{00000000-0005-0000-0000-000055020000}"/>
    <cellStyle name="Normal 13 2 2 14" xfId="12435" xr:uid="{00000000-0005-0000-0000-000056020000}"/>
    <cellStyle name="Normal 13 2 2 2" xfId="694" xr:uid="{00000000-0005-0000-0000-000057020000}"/>
    <cellStyle name="Normal 13 2 2 2 10" xfId="12436" xr:uid="{00000000-0005-0000-0000-000058020000}"/>
    <cellStyle name="Normal 13 2 2 2 11" xfId="12437" xr:uid="{00000000-0005-0000-0000-000059020000}"/>
    <cellStyle name="Normal 13 2 2 2 2" xfId="1160" xr:uid="{00000000-0005-0000-0000-00005A020000}"/>
    <cellStyle name="Normal 13 2 2 2 2 10" xfId="12438" xr:uid="{00000000-0005-0000-0000-00005B020000}"/>
    <cellStyle name="Normal 13 2 2 2 2 2" xfId="1308" xr:uid="{00000000-0005-0000-0000-00005C020000}"/>
    <cellStyle name="Normal 13 2 2 2 2 2 2" xfId="4666" xr:uid="{00000000-0005-0000-0000-00005D020000}"/>
    <cellStyle name="Normal 13 2 2 2 2 2 2 2" xfId="9650" xr:uid="{00000000-0005-0000-0000-00005E020000}"/>
    <cellStyle name="Normal 13 2 2 2 2 2 2 2 2" xfId="12439" xr:uid="{00000000-0005-0000-0000-00005F020000}"/>
    <cellStyle name="Normal 13 2 2 2 2 2 2 2 3" xfId="12440" xr:uid="{00000000-0005-0000-0000-000060020000}"/>
    <cellStyle name="Normal 13 2 2 2 2 2 2 2 4" xfId="12441" xr:uid="{00000000-0005-0000-0000-000061020000}"/>
    <cellStyle name="Normal 13 2 2 2 2 2 2 3" xfId="12442" xr:uid="{00000000-0005-0000-0000-000062020000}"/>
    <cellStyle name="Normal 13 2 2 2 2 2 2 3 2" xfId="12443" xr:uid="{00000000-0005-0000-0000-000063020000}"/>
    <cellStyle name="Normal 13 2 2 2 2 2 2 3 3" xfId="12444" xr:uid="{00000000-0005-0000-0000-000064020000}"/>
    <cellStyle name="Normal 13 2 2 2 2 2 2 4" xfId="12445" xr:uid="{00000000-0005-0000-0000-000065020000}"/>
    <cellStyle name="Normal 13 2 2 2 2 2 2 5" xfId="12446" xr:uid="{00000000-0005-0000-0000-000066020000}"/>
    <cellStyle name="Normal 13 2 2 2 2 2 2 6" xfId="12447" xr:uid="{00000000-0005-0000-0000-000067020000}"/>
    <cellStyle name="Normal 13 2 2 2 2 2 3" xfId="6395" xr:uid="{00000000-0005-0000-0000-000068020000}"/>
    <cellStyle name="Normal 13 2 2 2 2 2 3 2" xfId="11337" xr:uid="{00000000-0005-0000-0000-000069020000}"/>
    <cellStyle name="Normal 13 2 2 2 2 2 3 3" xfId="12448" xr:uid="{00000000-0005-0000-0000-00006A020000}"/>
    <cellStyle name="Normal 13 2 2 2 2 2 3 4" xfId="12449" xr:uid="{00000000-0005-0000-0000-00006B020000}"/>
    <cellStyle name="Normal 13 2 2 2 2 2 4" xfId="7903" xr:uid="{00000000-0005-0000-0000-00006C020000}"/>
    <cellStyle name="Normal 13 2 2 2 2 2 4 2" xfId="12450" xr:uid="{00000000-0005-0000-0000-00006D020000}"/>
    <cellStyle name="Normal 13 2 2 2 2 2 4 3" xfId="12451" xr:uid="{00000000-0005-0000-0000-00006E020000}"/>
    <cellStyle name="Normal 13 2 2 2 2 2 4 4" xfId="12452" xr:uid="{00000000-0005-0000-0000-00006F020000}"/>
    <cellStyle name="Normal 13 2 2 2 2 2 5" xfId="2941" xr:uid="{00000000-0005-0000-0000-000070020000}"/>
    <cellStyle name="Normal 13 2 2 2 2 2 5 2" xfId="12453" xr:uid="{00000000-0005-0000-0000-000071020000}"/>
    <cellStyle name="Normal 13 2 2 2 2 2 5 3" xfId="12454" xr:uid="{00000000-0005-0000-0000-000072020000}"/>
    <cellStyle name="Normal 13 2 2 2 2 2 5 4" xfId="12455" xr:uid="{00000000-0005-0000-0000-000073020000}"/>
    <cellStyle name="Normal 13 2 2 2 2 2 6" xfId="12456" xr:uid="{00000000-0005-0000-0000-000074020000}"/>
    <cellStyle name="Normal 13 2 2 2 2 2 6 2" xfId="12457" xr:uid="{00000000-0005-0000-0000-000075020000}"/>
    <cellStyle name="Normal 13 2 2 2 2 2 6 3" xfId="12458" xr:uid="{00000000-0005-0000-0000-000076020000}"/>
    <cellStyle name="Normal 13 2 2 2 2 2 7" xfId="12459" xr:uid="{00000000-0005-0000-0000-000077020000}"/>
    <cellStyle name="Normal 13 2 2 2 2 2 8" xfId="12460" xr:uid="{00000000-0005-0000-0000-000078020000}"/>
    <cellStyle name="Normal 13 2 2 2 2 2 9" xfId="12461" xr:uid="{00000000-0005-0000-0000-000079020000}"/>
    <cellStyle name="Normal 13 2 2 2 2 3" xfId="4528" xr:uid="{00000000-0005-0000-0000-00007A020000}"/>
    <cellStyle name="Normal 13 2 2 2 2 3 2" xfId="9512" xr:uid="{00000000-0005-0000-0000-00007B020000}"/>
    <cellStyle name="Normal 13 2 2 2 2 3 2 2" xfId="12462" xr:uid="{00000000-0005-0000-0000-00007C020000}"/>
    <cellStyle name="Normal 13 2 2 2 2 3 2 3" xfId="12463" xr:uid="{00000000-0005-0000-0000-00007D020000}"/>
    <cellStyle name="Normal 13 2 2 2 2 3 2 4" xfId="12464" xr:uid="{00000000-0005-0000-0000-00007E020000}"/>
    <cellStyle name="Normal 13 2 2 2 2 3 3" xfId="12465" xr:uid="{00000000-0005-0000-0000-00007F020000}"/>
    <cellStyle name="Normal 13 2 2 2 2 3 3 2" xfId="12466" xr:uid="{00000000-0005-0000-0000-000080020000}"/>
    <cellStyle name="Normal 13 2 2 2 2 3 3 3" xfId="12467" xr:uid="{00000000-0005-0000-0000-000081020000}"/>
    <cellStyle name="Normal 13 2 2 2 2 3 4" xfId="12468" xr:uid="{00000000-0005-0000-0000-000082020000}"/>
    <cellStyle name="Normal 13 2 2 2 2 3 5" xfId="12469" xr:uid="{00000000-0005-0000-0000-000083020000}"/>
    <cellStyle name="Normal 13 2 2 2 2 3 6" xfId="12470" xr:uid="{00000000-0005-0000-0000-000084020000}"/>
    <cellStyle name="Normal 13 2 2 2 2 4" xfId="6259" xr:uid="{00000000-0005-0000-0000-000085020000}"/>
    <cellStyle name="Normal 13 2 2 2 2 4 2" xfId="11201" xr:uid="{00000000-0005-0000-0000-000086020000}"/>
    <cellStyle name="Normal 13 2 2 2 2 4 3" xfId="12471" xr:uid="{00000000-0005-0000-0000-000087020000}"/>
    <cellStyle name="Normal 13 2 2 2 2 4 4" xfId="12472" xr:uid="{00000000-0005-0000-0000-000088020000}"/>
    <cellStyle name="Normal 13 2 2 2 2 5" xfId="7767" xr:uid="{00000000-0005-0000-0000-000089020000}"/>
    <cellStyle name="Normal 13 2 2 2 2 5 2" xfId="12473" xr:uid="{00000000-0005-0000-0000-00008A020000}"/>
    <cellStyle name="Normal 13 2 2 2 2 5 3" xfId="12474" xr:uid="{00000000-0005-0000-0000-00008B020000}"/>
    <cellStyle name="Normal 13 2 2 2 2 5 4" xfId="12475" xr:uid="{00000000-0005-0000-0000-00008C020000}"/>
    <cellStyle name="Normal 13 2 2 2 2 6" xfId="2805" xr:uid="{00000000-0005-0000-0000-00008D020000}"/>
    <cellStyle name="Normal 13 2 2 2 2 6 2" xfId="12476" xr:uid="{00000000-0005-0000-0000-00008E020000}"/>
    <cellStyle name="Normal 13 2 2 2 2 6 3" xfId="12477" xr:uid="{00000000-0005-0000-0000-00008F020000}"/>
    <cellStyle name="Normal 13 2 2 2 2 6 4" xfId="12478" xr:uid="{00000000-0005-0000-0000-000090020000}"/>
    <cellStyle name="Normal 13 2 2 2 2 7" xfId="12479" xr:uid="{00000000-0005-0000-0000-000091020000}"/>
    <cellStyle name="Normal 13 2 2 2 2 7 2" xfId="12480" xr:uid="{00000000-0005-0000-0000-000092020000}"/>
    <cellStyle name="Normal 13 2 2 2 2 7 3" xfId="12481" xr:uid="{00000000-0005-0000-0000-000093020000}"/>
    <cellStyle name="Normal 13 2 2 2 2 8" xfId="12482" xr:uid="{00000000-0005-0000-0000-000094020000}"/>
    <cellStyle name="Normal 13 2 2 2 2 9" xfId="12483" xr:uid="{00000000-0005-0000-0000-000095020000}"/>
    <cellStyle name="Normal 13 2 2 2 3" xfId="1307" xr:uid="{00000000-0005-0000-0000-000096020000}"/>
    <cellStyle name="Normal 13 2 2 2 3 2" xfId="4665" xr:uid="{00000000-0005-0000-0000-000097020000}"/>
    <cellStyle name="Normal 13 2 2 2 3 2 2" xfId="9649" xr:uid="{00000000-0005-0000-0000-000098020000}"/>
    <cellStyle name="Normal 13 2 2 2 3 2 2 2" xfId="12484" xr:uid="{00000000-0005-0000-0000-000099020000}"/>
    <cellStyle name="Normal 13 2 2 2 3 2 2 3" xfId="12485" xr:uid="{00000000-0005-0000-0000-00009A020000}"/>
    <cellStyle name="Normal 13 2 2 2 3 2 2 4" xfId="12486" xr:uid="{00000000-0005-0000-0000-00009B020000}"/>
    <cellStyle name="Normal 13 2 2 2 3 2 3" xfId="12487" xr:uid="{00000000-0005-0000-0000-00009C020000}"/>
    <cellStyle name="Normal 13 2 2 2 3 2 3 2" xfId="12488" xr:uid="{00000000-0005-0000-0000-00009D020000}"/>
    <cellStyle name="Normal 13 2 2 2 3 2 3 3" xfId="12489" xr:uid="{00000000-0005-0000-0000-00009E020000}"/>
    <cellStyle name="Normal 13 2 2 2 3 2 4" xfId="12490" xr:uid="{00000000-0005-0000-0000-00009F020000}"/>
    <cellStyle name="Normal 13 2 2 2 3 2 5" xfId="12491" xr:uid="{00000000-0005-0000-0000-0000A0020000}"/>
    <cellStyle name="Normal 13 2 2 2 3 2 6" xfId="12492" xr:uid="{00000000-0005-0000-0000-0000A1020000}"/>
    <cellStyle name="Normal 13 2 2 2 3 3" xfId="6394" xr:uid="{00000000-0005-0000-0000-0000A2020000}"/>
    <cellStyle name="Normal 13 2 2 2 3 3 2" xfId="11336" xr:uid="{00000000-0005-0000-0000-0000A3020000}"/>
    <cellStyle name="Normal 13 2 2 2 3 3 3" xfId="12493" xr:uid="{00000000-0005-0000-0000-0000A4020000}"/>
    <cellStyle name="Normal 13 2 2 2 3 3 4" xfId="12494" xr:uid="{00000000-0005-0000-0000-0000A5020000}"/>
    <cellStyle name="Normal 13 2 2 2 3 4" xfId="7902" xr:uid="{00000000-0005-0000-0000-0000A6020000}"/>
    <cellStyle name="Normal 13 2 2 2 3 4 2" xfId="12495" xr:uid="{00000000-0005-0000-0000-0000A7020000}"/>
    <cellStyle name="Normal 13 2 2 2 3 4 3" xfId="12496" xr:uid="{00000000-0005-0000-0000-0000A8020000}"/>
    <cellStyle name="Normal 13 2 2 2 3 4 4" xfId="12497" xr:uid="{00000000-0005-0000-0000-0000A9020000}"/>
    <cellStyle name="Normal 13 2 2 2 3 5" xfId="2940" xr:uid="{00000000-0005-0000-0000-0000AA020000}"/>
    <cellStyle name="Normal 13 2 2 2 3 5 2" xfId="12498" xr:uid="{00000000-0005-0000-0000-0000AB020000}"/>
    <cellStyle name="Normal 13 2 2 2 3 5 3" xfId="12499" xr:uid="{00000000-0005-0000-0000-0000AC020000}"/>
    <cellStyle name="Normal 13 2 2 2 3 5 4" xfId="12500" xr:uid="{00000000-0005-0000-0000-0000AD020000}"/>
    <cellStyle name="Normal 13 2 2 2 3 6" xfId="12501" xr:uid="{00000000-0005-0000-0000-0000AE020000}"/>
    <cellStyle name="Normal 13 2 2 2 3 6 2" xfId="12502" xr:uid="{00000000-0005-0000-0000-0000AF020000}"/>
    <cellStyle name="Normal 13 2 2 2 3 6 3" xfId="12503" xr:uid="{00000000-0005-0000-0000-0000B0020000}"/>
    <cellStyle name="Normal 13 2 2 2 3 7" xfId="12504" xr:uid="{00000000-0005-0000-0000-0000B1020000}"/>
    <cellStyle name="Normal 13 2 2 2 3 8" xfId="12505" xr:uid="{00000000-0005-0000-0000-0000B2020000}"/>
    <cellStyle name="Normal 13 2 2 2 3 9" xfId="12506" xr:uid="{00000000-0005-0000-0000-0000B3020000}"/>
    <cellStyle name="Normal 13 2 2 2 4" xfId="4145" xr:uid="{00000000-0005-0000-0000-0000B4020000}"/>
    <cellStyle name="Normal 13 2 2 2 4 2" xfId="9131" xr:uid="{00000000-0005-0000-0000-0000B5020000}"/>
    <cellStyle name="Normal 13 2 2 2 4 2 2" xfId="12507" xr:uid="{00000000-0005-0000-0000-0000B6020000}"/>
    <cellStyle name="Normal 13 2 2 2 4 2 3" xfId="12508" xr:uid="{00000000-0005-0000-0000-0000B7020000}"/>
    <cellStyle name="Normal 13 2 2 2 4 2 4" xfId="12509" xr:uid="{00000000-0005-0000-0000-0000B8020000}"/>
    <cellStyle name="Normal 13 2 2 2 4 3" xfId="12510" xr:uid="{00000000-0005-0000-0000-0000B9020000}"/>
    <cellStyle name="Normal 13 2 2 2 4 3 2" xfId="12511" xr:uid="{00000000-0005-0000-0000-0000BA020000}"/>
    <cellStyle name="Normal 13 2 2 2 4 3 3" xfId="12512" xr:uid="{00000000-0005-0000-0000-0000BB020000}"/>
    <cellStyle name="Normal 13 2 2 2 4 4" xfId="12513" xr:uid="{00000000-0005-0000-0000-0000BC020000}"/>
    <cellStyle name="Normal 13 2 2 2 4 5" xfId="12514" xr:uid="{00000000-0005-0000-0000-0000BD020000}"/>
    <cellStyle name="Normal 13 2 2 2 4 6" xfId="12515" xr:uid="{00000000-0005-0000-0000-0000BE020000}"/>
    <cellStyle name="Normal 13 2 2 2 5" xfId="5892" xr:uid="{00000000-0005-0000-0000-0000BF020000}"/>
    <cellStyle name="Normal 13 2 2 2 5 2" xfId="10834" xr:uid="{00000000-0005-0000-0000-0000C0020000}"/>
    <cellStyle name="Normal 13 2 2 2 5 3" xfId="12516" xr:uid="{00000000-0005-0000-0000-0000C1020000}"/>
    <cellStyle name="Normal 13 2 2 2 5 4" xfId="12517" xr:uid="{00000000-0005-0000-0000-0000C2020000}"/>
    <cellStyle name="Normal 13 2 2 2 6" xfId="7400" xr:uid="{00000000-0005-0000-0000-0000C3020000}"/>
    <cellStyle name="Normal 13 2 2 2 6 2" xfId="12518" xr:uid="{00000000-0005-0000-0000-0000C4020000}"/>
    <cellStyle name="Normal 13 2 2 2 6 3" xfId="12519" xr:uid="{00000000-0005-0000-0000-0000C5020000}"/>
    <cellStyle name="Normal 13 2 2 2 6 4" xfId="12520" xr:uid="{00000000-0005-0000-0000-0000C6020000}"/>
    <cellStyle name="Normal 13 2 2 2 7" xfId="2438" xr:uid="{00000000-0005-0000-0000-0000C7020000}"/>
    <cellStyle name="Normal 13 2 2 2 7 2" xfId="12521" xr:uid="{00000000-0005-0000-0000-0000C8020000}"/>
    <cellStyle name="Normal 13 2 2 2 7 3" xfId="12522" xr:uid="{00000000-0005-0000-0000-0000C9020000}"/>
    <cellStyle name="Normal 13 2 2 2 7 4" xfId="12523" xr:uid="{00000000-0005-0000-0000-0000CA020000}"/>
    <cellStyle name="Normal 13 2 2 2 8" xfId="12524" xr:uid="{00000000-0005-0000-0000-0000CB020000}"/>
    <cellStyle name="Normal 13 2 2 2 8 2" xfId="12525" xr:uid="{00000000-0005-0000-0000-0000CC020000}"/>
    <cellStyle name="Normal 13 2 2 2 8 3" xfId="12526" xr:uid="{00000000-0005-0000-0000-0000CD020000}"/>
    <cellStyle name="Normal 13 2 2 2 9" xfId="12527" xr:uid="{00000000-0005-0000-0000-0000CE020000}"/>
    <cellStyle name="Normal 13 2 2 3" xfId="845" xr:uid="{00000000-0005-0000-0000-0000CF020000}"/>
    <cellStyle name="Normal 13 2 2 3 10" xfId="12528" xr:uid="{00000000-0005-0000-0000-0000D0020000}"/>
    <cellStyle name="Normal 13 2 2 3 2" xfId="1309" xr:uid="{00000000-0005-0000-0000-0000D1020000}"/>
    <cellStyle name="Normal 13 2 2 3 2 2" xfId="4667" xr:uid="{00000000-0005-0000-0000-0000D2020000}"/>
    <cellStyle name="Normal 13 2 2 3 2 2 2" xfId="9651" xr:uid="{00000000-0005-0000-0000-0000D3020000}"/>
    <cellStyle name="Normal 13 2 2 3 2 2 2 2" xfId="12529" xr:uid="{00000000-0005-0000-0000-0000D4020000}"/>
    <cellStyle name="Normal 13 2 2 3 2 2 2 3" xfId="12530" xr:uid="{00000000-0005-0000-0000-0000D5020000}"/>
    <cellStyle name="Normal 13 2 2 3 2 2 2 4" xfId="12531" xr:uid="{00000000-0005-0000-0000-0000D6020000}"/>
    <cellStyle name="Normal 13 2 2 3 2 2 3" xfId="12532" xr:uid="{00000000-0005-0000-0000-0000D7020000}"/>
    <cellStyle name="Normal 13 2 2 3 2 2 3 2" xfId="12533" xr:uid="{00000000-0005-0000-0000-0000D8020000}"/>
    <cellStyle name="Normal 13 2 2 3 2 2 3 3" xfId="12534" xr:uid="{00000000-0005-0000-0000-0000D9020000}"/>
    <cellStyle name="Normal 13 2 2 3 2 2 4" xfId="12535" xr:uid="{00000000-0005-0000-0000-0000DA020000}"/>
    <cellStyle name="Normal 13 2 2 3 2 2 5" xfId="12536" xr:uid="{00000000-0005-0000-0000-0000DB020000}"/>
    <cellStyle name="Normal 13 2 2 3 2 2 6" xfId="12537" xr:uid="{00000000-0005-0000-0000-0000DC020000}"/>
    <cellStyle name="Normal 13 2 2 3 2 3" xfId="6396" xr:uid="{00000000-0005-0000-0000-0000DD020000}"/>
    <cellStyle name="Normal 13 2 2 3 2 3 2" xfId="11338" xr:uid="{00000000-0005-0000-0000-0000DE020000}"/>
    <cellStyle name="Normal 13 2 2 3 2 3 3" xfId="12538" xr:uid="{00000000-0005-0000-0000-0000DF020000}"/>
    <cellStyle name="Normal 13 2 2 3 2 3 4" xfId="12539" xr:uid="{00000000-0005-0000-0000-0000E0020000}"/>
    <cellStyle name="Normal 13 2 2 3 2 4" xfId="7904" xr:uid="{00000000-0005-0000-0000-0000E1020000}"/>
    <cellStyle name="Normal 13 2 2 3 2 4 2" xfId="12540" xr:uid="{00000000-0005-0000-0000-0000E2020000}"/>
    <cellStyle name="Normal 13 2 2 3 2 4 3" xfId="12541" xr:uid="{00000000-0005-0000-0000-0000E3020000}"/>
    <cellStyle name="Normal 13 2 2 3 2 4 4" xfId="12542" xr:uid="{00000000-0005-0000-0000-0000E4020000}"/>
    <cellStyle name="Normal 13 2 2 3 2 5" xfId="2942" xr:uid="{00000000-0005-0000-0000-0000E5020000}"/>
    <cellStyle name="Normal 13 2 2 3 2 5 2" xfId="12543" xr:uid="{00000000-0005-0000-0000-0000E6020000}"/>
    <cellStyle name="Normal 13 2 2 3 2 5 3" xfId="12544" xr:uid="{00000000-0005-0000-0000-0000E7020000}"/>
    <cellStyle name="Normal 13 2 2 3 2 5 4" xfId="12545" xr:uid="{00000000-0005-0000-0000-0000E8020000}"/>
    <cellStyle name="Normal 13 2 2 3 2 6" xfId="12546" xr:uid="{00000000-0005-0000-0000-0000E9020000}"/>
    <cellStyle name="Normal 13 2 2 3 2 6 2" xfId="12547" xr:uid="{00000000-0005-0000-0000-0000EA020000}"/>
    <cellStyle name="Normal 13 2 2 3 2 6 3" xfId="12548" xr:uid="{00000000-0005-0000-0000-0000EB020000}"/>
    <cellStyle name="Normal 13 2 2 3 2 7" xfId="12549" xr:uid="{00000000-0005-0000-0000-0000EC020000}"/>
    <cellStyle name="Normal 13 2 2 3 2 8" xfId="12550" xr:uid="{00000000-0005-0000-0000-0000ED020000}"/>
    <cellStyle name="Normal 13 2 2 3 2 9" xfId="12551" xr:uid="{00000000-0005-0000-0000-0000EE020000}"/>
    <cellStyle name="Normal 13 2 2 3 3" xfId="4286" xr:uid="{00000000-0005-0000-0000-0000EF020000}"/>
    <cellStyle name="Normal 13 2 2 3 3 2" xfId="9272" xr:uid="{00000000-0005-0000-0000-0000F0020000}"/>
    <cellStyle name="Normal 13 2 2 3 3 2 2" xfId="12552" xr:uid="{00000000-0005-0000-0000-0000F1020000}"/>
    <cellStyle name="Normal 13 2 2 3 3 2 3" xfId="12553" xr:uid="{00000000-0005-0000-0000-0000F2020000}"/>
    <cellStyle name="Normal 13 2 2 3 3 2 4" xfId="12554" xr:uid="{00000000-0005-0000-0000-0000F3020000}"/>
    <cellStyle name="Normal 13 2 2 3 3 3" xfId="12555" xr:uid="{00000000-0005-0000-0000-0000F4020000}"/>
    <cellStyle name="Normal 13 2 2 3 3 3 2" xfId="12556" xr:uid="{00000000-0005-0000-0000-0000F5020000}"/>
    <cellStyle name="Normal 13 2 2 3 3 3 3" xfId="12557" xr:uid="{00000000-0005-0000-0000-0000F6020000}"/>
    <cellStyle name="Normal 13 2 2 3 3 4" xfId="12558" xr:uid="{00000000-0005-0000-0000-0000F7020000}"/>
    <cellStyle name="Normal 13 2 2 3 3 5" xfId="12559" xr:uid="{00000000-0005-0000-0000-0000F8020000}"/>
    <cellStyle name="Normal 13 2 2 3 3 6" xfId="12560" xr:uid="{00000000-0005-0000-0000-0000F9020000}"/>
    <cellStyle name="Normal 13 2 2 3 4" xfId="6030" xr:uid="{00000000-0005-0000-0000-0000FA020000}"/>
    <cellStyle name="Normal 13 2 2 3 4 2" xfId="10972" xr:uid="{00000000-0005-0000-0000-0000FB020000}"/>
    <cellStyle name="Normal 13 2 2 3 4 3" xfId="12561" xr:uid="{00000000-0005-0000-0000-0000FC020000}"/>
    <cellStyle name="Normal 13 2 2 3 4 4" xfId="12562" xr:uid="{00000000-0005-0000-0000-0000FD020000}"/>
    <cellStyle name="Normal 13 2 2 3 5" xfId="7538" xr:uid="{00000000-0005-0000-0000-0000FE020000}"/>
    <cellStyle name="Normal 13 2 2 3 5 2" xfId="12563" xr:uid="{00000000-0005-0000-0000-0000FF020000}"/>
    <cellStyle name="Normal 13 2 2 3 5 3" xfId="12564" xr:uid="{00000000-0005-0000-0000-000000030000}"/>
    <cellStyle name="Normal 13 2 2 3 5 4" xfId="12565" xr:uid="{00000000-0005-0000-0000-000001030000}"/>
    <cellStyle name="Normal 13 2 2 3 6" xfId="2576" xr:uid="{00000000-0005-0000-0000-000002030000}"/>
    <cellStyle name="Normal 13 2 2 3 6 2" xfId="12566" xr:uid="{00000000-0005-0000-0000-000003030000}"/>
    <cellStyle name="Normal 13 2 2 3 6 3" xfId="12567" xr:uid="{00000000-0005-0000-0000-000004030000}"/>
    <cellStyle name="Normal 13 2 2 3 6 4" xfId="12568" xr:uid="{00000000-0005-0000-0000-000005030000}"/>
    <cellStyle name="Normal 13 2 2 3 7" xfId="12569" xr:uid="{00000000-0005-0000-0000-000006030000}"/>
    <cellStyle name="Normal 13 2 2 3 7 2" xfId="12570" xr:uid="{00000000-0005-0000-0000-000007030000}"/>
    <cellStyle name="Normal 13 2 2 3 7 3" xfId="12571" xr:uid="{00000000-0005-0000-0000-000008030000}"/>
    <cellStyle name="Normal 13 2 2 3 8" xfId="12572" xr:uid="{00000000-0005-0000-0000-000009030000}"/>
    <cellStyle name="Normal 13 2 2 3 9" xfId="12573" xr:uid="{00000000-0005-0000-0000-00000A030000}"/>
    <cellStyle name="Normal 13 2 2 4" xfId="1306" xr:uid="{00000000-0005-0000-0000-00000B030000}"/>
    <cellStyle name="Normal 13 2 2 4 2" xfId="4664" xr:uid="{00000000-0005-0000-0000-00000C030000}"/>
    <cellStyle name="Normal 13 2 2 4 2 2" xfId="9648" xr:uid="{00000000-0005-0000-0000-00000D030000}"/>
    <cellStyle name="Normal 13 2 2 4 2 2 2" xfId="12574" xr:uid="{00000000-0005-0000-0000-00000E030000}"/>
    <cellStyle name="Normal 13 2 2 4 2 2 3" xfId="12575" xr:uid="{00000000-0005-0000-0000-00000F030000}"/>
    <cellStyle name="Normal 13 2 2 4 2 2 4" xfId="12576" xr:uid="{00000000-0005-0000-0000-000010030000}"/>
    <cellStyle name="Normal 13 2 2 4 2 3" xfId="12577" xr:uid="{00000000-0005-0000-0000-000011030000}"/>
    <cellStyle name="Normal 13 2 2 4 2 3 2" xfId="12578" xr:uid="{00000000-0005-0000-0000-000012030000}"/>
    <cellStyle name="Normal 13 2 2 4 2 3 3" xfId="12579" xr:uid="{00000000-0005-0000-0000-000013030000}"/>
    <cellStyle name="Normal 13 2 2 4 2 4" xfId="12580" xr:uid="{00000000-0005-0000-0000-000014030000}"/>
    <cellStyle name="Normal 13 2 2 4 2 5" xfId="12581" xr:uid="{00000000-0005-0000-0000-000015030000}"/>
    <cellStyle name="Normal 13 2 2 4 2 6" xfId="12582" xr:uid="{00000000-0005-0000-0000-000016030000}"/>
    <cellStyle name="Normal 13 2 2 4 3" xfId="6393" xr:uid="{00000000-0005-0000-0000-000017030000}"/>
    <cellStyle name="Normal 13 2 2 4 3 2" xfId="11335" xr:uid="{00000000-0005-0000-0000-000018030000}"/>
    <cellStyle name="Normal 13 2 2 4 3 3" xfId="12583" xr:uid="{00000000-0005-0000-0000-000019030000}"/>
    <cellStyle name="Normal 13 2 2 4 3 4" xfId="12584" xr:uid="{00000000-0005-0000-0000-00001A030000}"/>
    <cellStyle name="Normal 13 2 2 4 4" xfId="7901" xr:uid="{00000000-0005-0000-0000-00001B030000}"/>
    <cellStyle name="Normal 13 2 2 4 4 2" xfId="12585" xr:uid="{00000000-0005-0000-0000-00001C030000}"/>
    <cellStyle name="Normal 13 2 2 4 4 3" xfId="12586" xr:uid="{00000000-0005-0000-0000-00001D030000}"/>
    <cellStyle name="Normal 13 2 2 4 4 4" xfId="12587" xr:uid="{00000000-0005-0000-0000-00001E030000}"/>
    <cellStyle name="Normal 13 2 2 4 5" xfId="2939" xr:uid="{00000000-0005-0000-0000-00001F030000}"/>
    <cellStyle name="Normal 13 2 2 4 5 2" xfId="12588" xr:uid="{00000000-0005-0000-0000-000020030000}"/>
    <cellStyle name="Normal 13 2 2 4 5 3" xfId="12589" xr:uid="{00000000-0005-0000-0000-000021030000}"/>
    <cellStyle name="Normal 13 2 2 4 5 4" xfId="12590" xr:uid="{00000000-0005-0000-0000-000022030000}"/>
    <cellStyle name="Normal 13 2 2 4 6" xfId="12591" xr:uid="{00000000-0005-0000-0000-000023030000}"/>
    <cellStyle name="Normal 13 2 2 4 6 2" xfId="12592" xr:uid="{00000000-0005-0000-0000-000024030000}"/>
    <cellStyle name="Normal 13 2 2 4 6 3" xfId="12593" xr:uid="{00000000-0005-0000-0000-000025030000}"/>
    <cellStyle name="Normal 13 2 2 4 7" xfId="12594" xr:uid="{00000000-0005-0000-0000-000026030000}"/>
    <cellStyle name="Normal 13 2 2 4 8" xfId="12595" xr:uid="{00000000-0005-0000-0000-000027030000}"/>
    <cellStyle name="Normal 13 2 2 4 9" xfId="12596" xr:uid="{00000000-0005-0000-0000-000028030000}"/>
    <cellStyle name="Normal 13 2 2 5" xfId="3684" xr:uid="{00000000-0005-0000-0000-000029030000}"/>
    <cellStyle name="Normal 13 2 2 5 2" xfId="5364" xr:uid="{00000000-0005-0000-0000-00002A030000}"/>
    <cellStyle name="Normal 13 2 2 5 2 2" xfId="10345" xr:uid="{00000000-0005-0000-0000-00002B030000}"/>
    <cellStyle name="Normal 13 2 2 5 2 2 2" xfId="12597" xr:uid="{00000000-0005-0000-0000-00002C030000}"/>
    <cellStyle name="Normal 13 2 2 5 2 2 3" xfId="12598" xr:uid="{00000000-0005-0000-0000-00002D030000}"/>
    <cellStyle name="Normal 13 2 2 5 2 2 4" xfId="12599" xr:uid="{00000000-0005-0000-0000-00002E030000}"/>
    <cellStyle name="Normal 13 2 2 5 2 3" xfId="12600" xr:uid="{00000000-0005-0000-0000-00002F030000}"/>
    <cellStyle name="Normal 13 2 2 5 2 3 2" xfId="12601" xr:uid="{00000000-0005-0000-0000-000030030000}"/>
    <cellStyle name="Normal 13 2 2 5 2 3 3" xfId="12602" xr:uid="{00000000-0005-0000-0000-000031030000}"/>
    <cellStyle name="Normal 13 2 2 5 2 4" xfId="12603" xr:uid="{00000000-0005-0000-0000-000032030000}"/>
    <cellStyle name="Normal 13 2 2 5 2 5" xfId="12604" xr:uid="{00000000-0005-0000-0000-000033030000}"/>
    <cellStyle name="Normal 13 2 2 5 2 6" xfId="12605" xr:uid="{00000000-0005-0000-0000-000034030000}"/>
    <cellStyle name="Normal 13 2 2 5 3" xfId="8644" xr:uid="{00000000-0005-0000-0000-000035030000}"/>
    <cellStyle name="Normal 13 2 2 5 3 2" xfId="12606" xr:uid="{00000000-0005-0000-0000-000036030000}"/>
    <cellStyle name="Normal 13 2 2 5 3 3" xfId="12607" xr:uid="{00000000-0005-0000-0000-000037030000}"/>
    <cellStyle name="Normal 13 2 2 5 3 4" xfId="12608" xr:uid="{00000000-0005-0000-0000-000038030000}"/>
    <cellStyle name="Normal 13 2 2 5 4" xfId="12609" xr:uid="{00000000-0005-0000-0000-000039030000}"/>
    <cellStyle name="Normal 13 2 2 5 4 2" xfId="12610" xr:uid="{00000000-0005-0000-0000-00003A030000}"/>
    <cellStyle name="Normal 13 2 2 5 4 3" xfId="12611" xr:uid="{00000000-0005-0000-0000-00003B030000}"/>
    <cellStyle name="Normal 13 2 2 5 4 4" xfId="12612" xr:uid="{00000000-0005-0000-0000-00003C030000}"/>
    <cellStyle name="Normal 13 2 2 5 5" xfId="12613" xr:uid="{00000000-0005-0000-0000-00003D030000}"/>
    <cellStyle name="Normal 13 2 2 5 5 2" xfId="12614" xr:uid="{00000000-0005-0000-0000-00003E030000}"/>
    <cellStyle name="Normal 13 2 2 5 5 3" xfId="12615" xr:uid="{00000000-0005-0000-0000-00003F030000}"/>
    <cellStyle name="Normal 13 2 2 5 5 4" xfId="12616" xr:uid="{00000000-0005-0000-0000-000040030000}"/>
    <cellStyle name="Normal 13 2 2 5 6" xfId="12617" xr:uid="{00000000-0005-0000-0000-000041030000}"/>
    <cellStyle name="Normal 13 2 2 5 6 2" xfId="12618" xr:uid="{00000000-0005-0000-0000-000042030000}"/>
    <cellStyle name="Normal 13 2 2 5 6 3" xfId="12619" xr:uid="{00000000-0005-0000-0000-000043030000}"/>
    <cellStyle name="Normal 13 2 2 5 7" xfId="12620" xr:uid="{00000000-0005-0000-0000-000044030000}"/>
    <cellStyle name="Normal 13 2 2 5 8" xfId="12621" xr:uid="{00000000-0005-0000-0000-000045030000}"/>
    <cellStyle name="Normal 13 2 2 5 9" xfId="12622" xr:uid="{00000000-0005-0000-0000-000046030000}"/>
    <cellStyle name="Normal 13 2 2 6" xfId="4002" xr:uid="{00000000-0005-0000-0000-000047030000}"/>
    <cellStyle name="Normal 13 2 2 6 2" xfId="8781" xr:uid="{00000000-0005-0000-0000-000048030000}"/>
    <cellStyle name="Normal 13 2 2 6 2 2" xfId="12623" xr:uid="{00000000-0005-0000-0000-000049030000}"/>
    <cellStyle name="Normal 13 2 2 6 2 2 2" xfId="12624" xr:uid="{00000000-0005-0000-0000-00004A030000}"/>
    <cellStyle name="Normal 13 2 2 6 2 2 3" xfId="12625" xr:uid="{00000000-0005-0000-0000-00004B030000}"/>
    <cellStyle name="Normal 13 2 2 6 2 2 4" xfId="12626" xr:uid="{00000000-0005-0000-0000-00004C030000}"/>
    <cellStyle name="Normal 13 2 2 6 2 3" xfId="12627" xr:uid="{00000000-0005-0000-0000-00004D030000}"/>
    <cellStyle name="Normal 13 2 2 6 2 3 2" xfId="12628" xr:uid="{00000000-0005-0000-0000-00004E030000}"/>
    <cellStyle name="Normal 13 2 2 6 2 3 3" xfId="12629" xr:uid="{00000000-0005-0000-0000-00004F030000}"/>
    <cellStyle name="Normal 13 2 2 6 2 4" xfId="12630" xr:uid="{00000000-0005-0000-0000-000050030000}"/>
    <cellStyle name="Normal 13 2 2 6 2 5" xfId="12631" xr:uid="{00000000-0005-0000-0000-000051030000}"/>
    <cellStyle name="Normal 13 2 2 6 2 6" xfId="12632" xr:uid="{00000000-0005-0000-0000-000052030000}"/>
    <cellStyle name="Normal 13 2 2 6 3" xfId="12633" xr:uid="{00000000-0005-0000-0000-000053030000}"/>
    <cellStyle name="Normal 13 2 2 6 3 2" xfId="12634" xr:uid="{00000000-0005-0000-0000-000054030000}"/>
    <cellStyle name="Normal 13 2 2 6 3 3" xfId="12635" xr:uid="{00000000-0005-0000-0000-000055030000}"/>
    <cellStyle name="Normal 13 2 2 6 3 4" xfId="12636" xr:uid="{00000000-0005-0000-0000-000056030000}"/>
    <cellStyle name="Normal 13 2 2 6 4" xfId="12637" xr:uid="{00000000-0005-0000-0000-000057030000}"/>
    <cellStyle name="Normal 13 2 2 6 4 2" xfId="12638" xr:uid="{00000000-0005-0000-0000-000058030000}"/>
    <cellStyle name="Normal 13 2 2 6 4 3" xfId="12639" xr:uid="{00000000-0005-0000-0000-000059030000}"/>
    <cellStyle name="Normal 13 2 2 6 4 4" xfId="12640" xr:uid="{00000000-0005-0000-0000-00005A030000}"/>
    <cellStyle name="Normal 13 2 2 6 5" xfId="12641" xr:uid="{00000000-0005-0000-0000-00005B030000}"/>
    <cellStyle name="Normal 13 2 2 6 5 2" xfId="12642" xr:uid="{00000000-0005-0000-0000-00005C030000}"/>
    <cellStyle name="Normal 13 2 2 6 5 3" xfId="12643" xr:uid="{00000000-0005-0000-0000-00005D030000}"/>
    <cellStyle name="Normal 13 2 2 6 6" xfId="12644" xr:uid="{00000000-0005-0000-0000-00005E030000}"/>
    <cellStyle name="Normal 13 2 2 6 7" xfId="12645" xr:uid="{00000000-0005-0000-0000-00005F030000}"/>
    <cellStyle name="Normal 13 2 2 6 8" xfId="12646" xr:uid="{00000000-0005-0000-0000-000060030000}"/>
    <cellStyle name="Normal 13 2 2 7" xfId="5354" xr:uid="{00000000-0005-0000-0000-000061030000}"/>
    <cellStyle name="Normal 13 2 2 7 2" xfId="10338" xr:uid="{00000000-0005-0000-0000-000062030000}"/>
    <cellStyle name="Normal 13 2 2 7 2 2" xfId="12647" xr:uid="{00000000-0005-0000-0000-000063030000}"/>
    <cellStyle name="Normal 13 2 2 7 2 3" xfId="12648" xr:uid="{00000000-0005-0000-0000-000064030000}"/>
    <cellStyle name="Normal 13 2 2 7 2 4" xfId="12649" xr:uid="{00000000-0005-0000-0000-000065030000}"/>
    <cellStyle name="Normal 13 2 2 7 3" xfId="12650" xr:uid="{00000000-0005-0000-0000-000066030000}"/>
    <cellStyle name="Normal 13 2 2 7 3 2" xfId="12651" xr:uid="{00000000-0005-0000-0000-000067030000}"/>
    <cellStyle name="Normal 13 2 2 7 3 3" xfId="12652" xr:uid="{00000000-0005-0000-0000-000068030000}"/>
    <cellStyle name="Normal 13 2 2 7 4" xfId="12653" xr:uid="{00000000-0005-0000-0000-000069030000}"/>
    <cellStyle name="Normal 13 2 2 7 5" xfId="12654" xr:uid="{00000000-0005-0000-0000-00006A030000}"/>
    <cellStyle name="Normal 13 2 2 7 6" xfId="12655" xr:uid="{00000000-0005-0000-0000-00006B030000}"/>
    <cellStyle name="Normal 13 2 2 8" xfId="5757" xr:uid="{00000000-0005-0000-0000-00006C030000}"/>
    <cellStyle name="Normal 13 2 2 8 2" xfId="10699" xr:uid="{00000000-0005-0000-0000-00006D030000}"/>
    <cellStyle name="Normal 13 2 2 8 3" xfId="12656" xr:uid="{00000000-0005-0000-0000-00006E030000}"/>
    <cellStyle name="Normal 13 2 2 8 4" xfId="12657" xr:uid="{00000000-0005-0000-0000-00006F030000}"/>
    <cellStyle name="Normal 13 2 2 9" xfId="7265" xr:uid="{00000000-0005-0000-0000-000070030000}"/>
    <cellStyle name="Normal 13 2 2 9 2" xfId="12658" xr:uid="{00000000-0005-0000-0000-000071030000}"/>
    <cellStyle name="Normal 13 2 2 9 3" xfId="12659" xr:uid="{00000000-0005-0000-0000-000072030000}"/>
    <cellStyle name="Normal 13 2 2 9 4" xfId="12660" xr:uid="{00000000-0005-0000-0000-000073030000}"/>
    <cellStyle name="Normal 13 2 3" xfId="596" xr:uid="{00000000-0005-0000-0000-000074030000}"/>
    <cellStyle name="Normal 13 2 3 10" xfId="2346" xr:uid="{00000000-0005-0000-0000-000075030000}"/>
    <cellStyle name="Normal 13 2 3 10 2" xfId="12661" xr:uid="{00000000-0005-0000-0000-000076030000}"/>
    <cellStyle name="Normal 13 2 3 10 3" xfId="12662" xr:uid="{00000000-0005-0000-0000-000077030000}"/>
    <cellStyle name="Normal 13 2 3 10 4" xfId="12663" xr:uid="{00000000-0005-0000-0000-000078030000}"/>
    <cellStyle name="Normal 13 2 3 11" xfId="12664" xr:uid="{00000000-0005-0000-0000-000079030000}"/>
    <cellStyle name="Normal 13 2 3 11 2" xfId="12665" xr:uid="{00000000-0005-0000-0000-00007A030000}"/>
    <cellStyle name="Normal 13 2 3 11 3" xfId="12666" xr:uid="{00000000-0005-0000-0000-00007B030000}"/>
    <cellStyle name="Normal 13 2 3 12" xfId="12667" xr:uid="{00000000-0005-0000-0000-00007C030000}"/>
    <cellStyle name="Normal 13 2 3 13" xfId="12668" xr:uid="{00000000-0005-0000-0000-00007D030000}"/>
    <cellStyle name="Normal 13 2 3 14" xfId="12669" xr:uid="{00000000-0005-0000-0000-00007E030000}"/>
    <cellStyle name="Normal 13 2 3 2" xfId="738" xr:uid="{00000000-0005-0000-0000-00007F030000}"/>
    <cellStyle name="Normal 13 2 3 2 10" xfId="12670" xr:uid="{00000000-0005-0000-0000-000080030000}"/>
    <cellStyle name="Normal 13 2 3 2 11" xfId="12671" xr:uid="{00000000-0005-0000-0000-000081030000}"/>
    <cellStyle name="Normal 13 2 3 2 2" xfId="1203" xr:uid="{00000000-0005-0000-0000-000082030000}"/>
    <cellStyle name="Normal 13 2 3 2 2 10" xfId="12672" xr:uid="{00000000-0005-0000-0000-000083030000}"/>
    <cellStyle name="Normal 13 2 3 2 2 2" xfId="1312" xr:uid="{00000000-0005-0000-0000-000084030000}"/>
    <cellStyle name="Normal 13 2 3 2 2 2 2" xfId="4670" xr:uid="{00000000-0005-0000-0000-000085030000}"/>
    <cellStyle name="Normal 13 2 3 2 2 2 2 2" xfId="9654" xr:uid="{00000000-0005-0000-0000-000086030000}"/>
    <cellStyle name="Normal 13 2 3 2 2 2 2 2 2" xfId="12673" xr:uid="{00000000-0005-0000-0000-000087030000}"/>
    <cellStyle name="Normal 13 2 3 2 2 2 2 2 3" xfId="12674" xr:uid="{00000000-0005-0000-0000-000088030000}"/>
    <cellStyle name="Normal 13 2 3 2 2 2 2 2 4" xfId="12675" xr:uid="{00000000-0005-0000-0000-000089030000}"/>
    <cellStyle name="Normal 13 2 3 2 2 2 2 3" xfId="12676" xr:uid="{00000000-0005-0000-0000-00008A030000}"/>
    <cellStyle name="Normal 13 2 3 2 2 2 2 3 2" xfId="12677" xr:uid="{00000000-0005-0000-0000-00008B030000}"/>
    <cellStyle name="Normal 13 2 3 2 2 2 2 3 3" xfId="12678" xr:uid="{00000000-0005-0000-0000-00008C030000}"/>
    <cellStyle name="Normal 13 2 3 2 2 2 2 4" xfId="12679" xr:uid="{00000000-0005-0000-0000-00008D030000}"/>
    <cellStyle name="Normal 13 2 3 2 2 2 2 5" xfId="12680" xr:uid="{00000000-0005-0000-0000-00008E030000}"/>
    <cellStyle name="Normal 13 2 3 2 2 2 2 6" xfId="12681" xr:uid="{00000000-0005-0000-0000-00008F030000}"/>
    <cellStyle name="Normal 13 2 3 2 2 2 3" xfId="6399" xr:uid="{00000000-0005-0000-0000-000090030000}"/>
    <cellStyle name="Normal 13 2 3 2 2 2 3 2" xfId="11341" xr:uid="{00000000-0005-0000-0000-000091030000}"/>
    <cellStyle name="Normal 13 2 3 2 2 2 3 3" xfId="12682" xr:uid="{00000000-0005-0000-0000-000092030000}"/>
    <cellStyle name="Normal 13 2 3 2 2 2 3 4" xfId="12683" xr:uid="{00000000-0005-0000-0000-000093030000}"/>
    <cellStyle name="Normal 13 2 3 2 2 2 4" xfId="7907" xr:uid="{00000000-0005-0000-0000-000094030000}"/>
    <cellStyle name="Normal 13 2 3 2 2 2 4 2" xfId="12684" xr:uid="{00000000-0005-0000-0000-000095030000}"/>
    <cellStyle name="Normal 13 2 3 2 2 2 4 3" xfId="12685" xr:uid="{00000000-0005-0000-0000-000096030000}"/>
    <cellStyle name="Normal 13 2 3 2 2 2 4 4" xfId="12686" xr:uid="{00000000-0005-0000-0000-000097030000}"/>
    <cellStyle name="Normal 13 2 3 2 2 2 5" xfId="2945" xr:uid="{00000000-0005-0000-0000-000098030000}"/>
    <cellStyle name="Normal 13 2 3 2 2 2 5 2" xfId="12687" xr:uid="{00000000-0005-0000-0000-000099030000}"/>
    <cellStyle name="Normal 13 2 3 2 2 2 5 3" xfId="12688" xr:uid="{00000000-0005-0000-0000-00009A030000}"/>
    <cellStyle name="Normal 13 2 3 2 2 2 5 4" xfId="12689" xr:uid="{00000000-0005-0000-0000-00009B030000}"/>
    <cellStyle name="Normal 13 2 3 2 2 2 6" xfId="12690" xr:uid="{00000000-0005-0000-0000-00009C030000}"/>
    <cellStyle name="Normal 13 2 3 2 2 2 6 2" xfId="12691" xr:uid="{00000000-0005-0000-0000-00009D030000}"/>
    <cellStyle name="Normal 13 2 3 2 2 2 6 3" xfId="12692" xr:uid="{00000000-0005-0000-0000-00009E030000}"/>
    <cellStyle name="Normal 13 2 3 2 2 2 7" xfId="12693" xr:uid="{00000000-0005-0000-0000-00009F030000}"/>
    <cellStyle name="Normal 13 2 3 2 2 2 8" xfId="12694" xr:uid="{00000000-0005-0000-0000-0000A0030000}"/>
    <cellStyle name="Normal 13 2 3 2 2 2 9" xfId="12695" xr:uid="{00000000-0005-0000-0000-0000A1030000}"/>
    <cellStyle name="Normal 13 2 3 2 2 3" xfId="4571" xr:uid="{00000000-0005-0000-0000-0000A2030000}"/>
    <cellStyle name="Normal 13 2 3 2 2 3 2" xfId="9555" xr:uid="{00000000-0005-0000-0000-0000A3030000}"/>
    <cellStyle name="Normal 13 2 3 2 2 3 2 2" xfId="12696" xr:uid="{00000000-0005-0000-0000-0000A4030000}"/>
    <cellStyle name="Normal 13 2 3 2 2 3 2 3" xfId="12697" xr:uid="{00000000-0005-0000-0000-0000A5030000}"/>
    <cellStyle name="Normal 13 2 3 2 2 3 2 4" xfId="12698" xr:uid="{00000000-0005-0000-0000-0000A6030000}"/>
    <cellStyle name="Normal 13 2 3 2 2 3 3" xfId="12699" xr:uid="{00000000-0005-0000-0000-0000A7030000}"/>
    <cellStyle name="Normal 13 2 3 2 2 3 3 2" xfId="12700" xr:uid="{00000000-0005-0000-0000-0000A8030000}"/>
    <cellStyle name="Normal 13 2 3 2 2 3 3 3" xfId="12701" xr:uid="{00000000-0005-0000-0000-0000A9030000}"/>
    <cellStyle name="Normal 13 2 3 2 2 3 4" xfId="12702" xr:uid="{00000000-0005-0000-0000-0000AA030000}"/>
    <cellStyle name="Normal 13 2 3 2 2 3 5" xfId="12703" xr:uid="{00000000-0005-0000-0000-0000AB030000}"/>
    <cellStyle name="Normal 13 2 3 2 2 3 6" xfId="12704" xr:uid="{00000000-0005-0000-0000-0000AC030000}"/>
    <cellStyle name="Normal 13 2 3 2 2 4" xfId="6302" xr:uid="{00000000-0005-0000-0000-0000AD030000}"/>
    <cellStyle name="Normal 13 2 3 2 2 4 2" xfId="11244" xr:uid="{00000000-0005-0000-0000-0000AE030000}"/>
    <cellStyle name="Normal 13 2 3 2 2 4 3" xfId="12705" xr:uid="{00000000-0005-0000-0000-0000AF030000}"/>
    <cellStyle name="Normal 13 2 3 2 2 4 4" xfId="12706" xr:uid="{00000000-0005-0000-0000-0000B0030000}"/>
    <cellStyle name="Normal 13 2 3 2 2 5" xfId="7810" xr:uid="{00000000-0005-0000-0000-0000B1030000}"/>
    <cellStyle name="Normal 13 2 3 2 2 5 2" xfId="12707" xr:uid="{00000000-0005-0000-0000-0000B2030000}"/>
    <cellStyle name="Normal 13 2 3 2 2 5 3" xfId="12708" xr:uid="{00000000-0005-0000-0000-0000B3030000}"/>
    <cellStyle name="Normal 13 2 3 2 2 5 4" xfId="12709" xr:uid="{00000000-0005-0000-0000-0000B4030000}"/>
    <cellStyle name="Normal 13 2 3 2 2 6" xfId="2848" xr:uid="{00000000-0005-0000-0000-0000B5030000}"/>
    <cellStyle name="Normal 13 2 3 2 2 6 2" xfId="12710" xr:uid="{00000000-0005-0000-0000-0000B6030000}"/>
    <cellStyle name="Normal 13 2 3 2 2 6 3" xfId="12711" xr:uid="{00000000-0005-0000-0000-0000B7030000}"/>
    <cellStyle name="Normal 13 2 3 2 2 6 4" xfId="12712" xr:uid="{00000000-0005-0000-0000-0000B8030000}"/>
    <cellStyle name="Normal 13 2 3 2 2 7" xfId="12713" xr:uid="{00000000-0005-0000-0000-0000B9030000}"/>
    <cellStyle name="Normal 13 2 3 2 2 7 2" xfId="12714" xr:uid="{00000000-0005-0000-0000-0000BA030000}"/>
    <cellStyle name="Normal 13 2 3 2 2 7 3" xfId="12715" xr:uid="{00000000-0005-0000-0000-0000BB030000}"/>
    <cellStyle name="Normal 13 2 3 2 2 8" xfId="12716" xr:uid="{00000000-0005-0000-0000-0000BC030000}"/>
    <cellStyle name="Normal 13 2 3 2 2 9" xfId="12717" xr:uid="{00000000-0005-0000-0000-0000BD030000}"/>
    <cellStyle name="Normal 13 2 3 2 3" xfId="1311" xr:uid="{00000000-0005-0000-0000-0000BE030000}"/>
    <cellStyle name="Normal 13 2 3 2 3 2" xfId="4669" xr:uid="{00000000-0005-0000-0000-0000BF030000}"/>
    <cellStyle name="Normal 13 2 3 2 3 2 2" xfId="9653" xr:uid="{00000000-0005-0000-0000-0000C0030000}"/>
    <cellStyle name="Normal 13 2 3 2 3 2 2 2" xfId="12718" xr:uid="{00000000-0005-0000-0000-0000C1030000}"/>
    <cellStyle name="Normal 13 2 3 2 3 2 2 3" xfId="12719" xr:uid="{00000000-0005-0000-0000-0000C2030000}"/>
    <cellStyle name="Normal 13 2 3 2 3 2 2 4" xfId="12720" xr:uid="{00000000-0005-0000-0000-0000C3030000}"/>
    <cellStyle name="Normal 13 2 3 2 3 2 3" xfId="12721" xr:uid="{00000000-0005-0000-0000-0000C4030000}"/>
    <cellStyle name="Normal 13 2 3 2 3 2 3 2" xfId="12722" xr:uid="{00000000-0005-0000-0000-0000C5030000}"/>
    <cellStyle name="Normal 13 2 3 2 3 2 3 3" xfId="12723" xr:uid="{00000000-0005-0000-0000-0000C6030000}"/>
    <cellStyle name="Normal 13 2 3 2 3 2 4" xfId="12724" xr:uid="{00000000-0005-0000-0000-0000C7030000}"/>
    <cellStyle name="Normal 13 2 3 2 3 2 5" xfId="12725" xr:uid="{00000000-0005-0000-0000-0000C8030000}"/>
    <cellStyle name="Normal 13 2 3 2 3 2 6" xfId="12726" xr:uid="{00000000-0005-0000-0000-0000C9030000}"/>
    <cellStyle name="Normal 13 2 3 2 3 3" xfId="6398" xr:uid="{00000000-0005-0000-0000-0000CA030000}"/>
    <cellStyle name="Normal 13 2 3 2 3 3 2" xfId="11340" xr:uid="{00000000-0005-0000-0000-0000CB030000}"/>
    <cellStyle name="Normal 13 2 3 2 3 3 3" xfId="12727" xr:uid="{00000000-0005-0000-0000-0000CC030000}"/>
    <cellStyle name="Normal 13 2 3 2 3 3 4" xfId="12728" xr:uid="{00000000-0005-0000-0000-0000CD030000}"/>
    <cellStyle name="Normal 13 2 3 2 3 4" xfId="7906" xr:uid="{00000000-0005-0000-0000-0000CE030000}"/>
    <cellStyle name="Normal 13 2 3 2 3 4 2" xfId="12729" xr:uid="{00000000-0005-0000-0000-0000CF030000}"/>
    <cellStyle name="Normal 13 2 3 2 3 4 3" xfId="12730" xr:uid="{00000000-0005-0000-0000-0000D0030000}"/>
    <cellStyle name="Normal 13 2 3 2 3 4 4" xfId="12731" xr:uid="{00000000-0005-0000-0000-0000D1030000}"/>
    <cellStyle name="Normal 13 2 3 2 3 5" xfId="2944" xr:uid="{00000000-0005-0000-0000-0000D2030000}"/>
    <cellStyle name="Normal 13 2 3 2 3 5 2" xfId="12732" xr:uid="{00000000-0005-0000-0000-0000D3030000}"/>
    <cellStyle name="Normal 13 2 3 2 3 5 3" xfId="12733" xr:uid="{00000000-0005-0000-0000-0000D4030000}"/>
    <cellStyle name="Normal 13 2 3 2 3 5 4" xfId="12734" xr:uid="{00000000-0005-0000-0000-0000D5030000}"/>
    <cellStyle name="Normal 13 2 3 2 3 6" xfId="12735" xr:uid="{00000000-0005-0000-0000-0000D6030000}"/>
    <cellStyle name="Normal 13 2 3 2 3 6 2" xfId="12736" xr:uid="{00000000-0005-0000-0000-0000D7030000}"/>
    <cellStyle name="Normal 13 2 3 2 3 6 3" xfId="12737" xr:uid="{00000000-0005-0000-0000-0000D8030000}"/>
    <cellStyle name="Normal 13 2 3 2 3 7" xfId="12738" xr:uid="{00000000-0005-0000-0000-0000D9030000}"/>
    <cellStyle name="Normal 13 2 3 2 3 8" xfId="12739" xr:uid="{00000000-0005-0000-0000-0000DA030000}"/>
    <cellStyle name="Normal 13 2 3 2 3 9" xfId="12740" xr:uid="{00000000-0005-0000-0000-0000DB030000}"/>
    <cellStyle name="Normal 13 2 3 2 4" xfId="4188" xr:uid="{00000000-0005-0000-0000-0000DC030000}"/>
    <cellStyle name="Normal 13 2 3 2 4 2" xfId="9174" xr:uid="{00000000-0005-0000-0000-0000DD030000}"/>
    <cellStyle name="Normal 13 2 3 2 4 2 2" xfId="12741" xr:uid="{00000000-0005-0000-0000-0000DE030000}"/>
    <cellStyle name="Normal 13 2 3 2 4 2 3" xfId="12742" xr:uid="{00000000-0005-0000-0000-0000DF030000}"/>
    <cellStyle name="Normal 13 2 3 2 4 2 4" xfId="12743" xr:uid="{00000000-0005-0000-0000-0000E0030000}"/>
    <cellStyle name="Normal 13 2 3 2 4 3" xfId="12744" xr:uid="{00000000-0005-0000-0000-0000E1030000}"/>
    <cellStyle name="Normal 13 2 3 2 4 3 2" xfId="12745" xr:uid="{00000000-0005-0000-0000-0000E2030000}"/>
    <cellStyle name="Normal 13 2 3 2 4 3 3" xfId="12746" xr:uid="{00000000-0005-0000-0000-0000E3030000}"/>
    <cellStyle name="Normal 13 2 3 2 4 4" xfId="12747" xr:uid="{00000000-0005-0000-0000-0000E4030000}"/>
    <cellStyle name="Normal 13 2 3 2 4 5" xfId="12748" xr:uid="{00000000-0005-0000-0000-0000E5030000}"/>
    <cellStyle name="Normal 13 2 3 2 4 6" xfId="12749" xr:uid="{00000000-0005-0000-0000-0000E6030000}"/>
    <cellStyle name="Normal 13 2 3 2 5" xfId="5935" xr:uid="{00000000-0005-0000-0000-0000E7030000}"/>
    <cellStyle name="Normal 13 2 3 2 5 2" xfId="10877" xr:uid="{00000000-0005-0000-0000-0000E8030000}"/>
    <cellStyle name="Normal 13 2 3 2 5 3" xfId="12750" xr:uid="{00000000-0005-0000-0000-0000E9030000}"/>
    <cellStyle name="Normal 13 2 3 2 5 4" xfId="12751" xr:uid="{00000000-0005-0000-0000-0000EA030000}"/>
    <cellStyle name="Normal 13 2 3 2 6" xfId="7443" xr:uid="{00000000-0005-0000-0000-0000EB030000}"/>
    <cellStyle name="Normal 13 2 3 2 6 2" xfId="12752" xr:uid="{00000000-0005-0000-0000-0000EC030000}"/>
    <cellStyle name="Normal 13 2 3 2 6 3" xfId="12753" xr:uid="{00000000-0005-0000-0000-0000ED030000}"/>
    <cellStyle name="Normal 13 2 3 2 6 4" xfId="12754" xr:uid="{00000000-0005-0000-0000-0000EE030000}"/>
    <cellStyle name="Normal 13 2 3 2 7" xfId="2481" xr:uid="{00000000-0005-0000-0000-0000EF030000}"/>
    <cellStyle name="Normal 13 2 3 2 7 2" xfId="12755" xr:uid="{00000000-0005-0000-0000-0000F0030000}"/>
    <cellStyle name="Normal 13 2 3 2 7 3" xfId="12756" xr:uid="{00000000-0005-0000-0000-0000F1030000}"/>
    <cellStyle name="Normal 13 2 3 2 7 4" xfId="12757" xr:uid="{00000000-0005-0000-0000-0000F2030000}"/>
    <cellStyle name="Normal 13 2 3 2 8" xfId="12758" xr:uid="{00000000-0005-0000-0000-0000F3030000}"/>
    <cellStyle name="Normal 13 2 3 2 8 2" xfId="12759" xr:uid="{00000000-0005-0000-0000-0000F4030000}"/>
    <cellStyle name="Normal 13 2 3 2 8 3" xfId="12760" xr:uid="{00000000-0005-0000-0000-0000F5030000}"/>
    <cellStyle name="Normal 13 2 3 2 9" xfId="12761" xr:uid="{00000000-0005-0000-0000-0000F6030000}"/>
    <cellStyle name="Normal 13 2 3 3" xfId="891" xr:uid="{00000000-0005-0000-0000-0000F7030000}"/>
    <cellStyle name="Normal 13 2 3 3 10" xfId="12762" xr:uid="{00000000-0005-0000-0000-0000F8030000}"/>
    <cellStyle name="Normal 13 2 3 3 2" xfId="1313" xr:uid="{00000000-0005-0000-0000-0000F9030000}"/>
    <cellStyle name="Normal 13 2 3 3 2 2" xfId="4671" xr:uid="{00000000-0005-0000-0000-0000FA030000}"/>
    <cellStyle name="Normal 13 2 3 3 2 2 2" xfId="9655" xr:uid="{00000000-0005-0000-0000-0000FB030000}"/>
    <cellStyle name="Normal 13 2 3 3 2 2 2 2" xfId="12763" xr:uid="{00000000-0005-0000-0000-0000FC030000}"/>
    <cellStyle name="Normal 13 2 3 3 2 2 2 3" xfId="12764" xr:uid="{00000000-0005-0000-0000-0000FD030000}"/>
    <cellStyle name="Normal 13 2 3 3 2 2 2 4" xfId="12765" xr:uid="{00000000-0005-0000-0000-0000FE030000}"/>
    <cellStyle name="Normal 13 2 3 3 2 2 3" xfId="12766" xr:uid="{00000000-0005-0000-0000-0000FF030000}"/>
    <cellStyle name="Normal 13 2 3 3 2 2 3 2" xfId="12767" xr:uid="{00000000-0005-0000-0000-000000040000}"/>
    <cellStyle name="Normal 13 2 3 3 2 2 3 3" xfId="12768" xr:uid="{00000000-0005-0000-0000-000001040000}"/>
    <cellStyle name="Normal 13 2 3 3 2 2 4" xfId="12769" xr:uid="{00000000-0005-0000-0000-000002040000}"/>
    <cellStyle name="Normal 13 2 3 3 2 2 5" xfId="12770" xr:uid="{00000000-0005-0000-0000-000003040000}"/>
    <cellStyle name="Normal 13 2 3 3 2 2 6" xfId="12771" xr:uid="{00000000-0005-0000-0000-000004040000}"/>
    <cellStyle name="Normal 13 2 3 3 2 3" xfId="6400" xr:uid="{00000000-0005-0000-0000-000005040000}"/>
    <cellStyle name="Normal 13 2 3 3 2 3 2" xfId="11342" xr:uid="{00000000-0005-0000-0000-000006040000}"/>
    <cellStyle name="Normal 13 2 3 3 2 3 3" xfId="12772" xr:uid="{00000000-0005-0000-0000-000007040000}"/>
    <cellStyle name="Normal 13 2 3 3 2 3 4" xfId="12773" xr:uid="{00000000-0005-0000-0000-000008040000}"/>
    <cellStyle name="Normal 13 2 3 3 2 4" xfId="7908" xr:uid="{00000000-0005-0000-0000-000009040000}"/>
    <cellStyle name="Normal 13 2 3 3 2 4 2" xfId="12774" xr:uid="{00000000-0005-0000-0000-00000A040000}"/>
    <cellStyle name="Normal 13 2 3 3 2 4 3" xfId="12775" xr:uid="{00000000-0005-0000-0000-00000B040000}"/>
    <cellStyle name="Normal 13 2 3 3 2 4 4" xfId="12776" xr:uid="{00000000-0005-0000-0000-00000C040000}"/>
    <cellStyle name="Normal 13 2 3 3 2 5" xfId="2946" xr:uid="{00000000-0005-0000-0000-00000D040000}"/>
    <cellStyle name="Normal 13 2 3 3 2 5 2" xfId="12777" xr:uid="{00000000-0005-0000-0000-00000E040000}"/>
    <cellStyle name="Normal 13 2 3 3 2 5 3" xfId="12778" xr:uid="{00000000-0005-0000-0000-00000F040000}"/>
    <cellStyle name="Normal 13 2 3 3 2 5 4" xfId="12779" xr:uid="{00000000-0005-0000-0000-000010040000}"/>
    <cellStyle name="Normal 13 2 3 3 2 6" xfId="12780" xr:uid="{00000000-0005-0000-0000-000011040000}"/>
    <cellStyle name="Normal 13 2 3 3 2 6 2" xfId="12781" xr:uid="{00000000-0005-0000-0000-000012040000}"/>
    <cellStyle name="Normal 13 2 3 3 2 6 3" xfId="12782" xr:uid="{00000000-0005-0000-0000-000013040000}"/>
    <cellStyle name="Normal 13 2 3 3 2 7" xfId="12783" xr:uid="{00000000-0005-0000-0000-000014040000}"/>
    <cellStyle name="Normal 13 2 3 3 2 8" xfId="12784" xr:uid="{00000000-0005-0000-0000-000015040000}"/>
    <cellStyle name="Normal 13 2 3 3 2 9" xfId="12785" xr:uid="{00000000-0005-0000-0000-000016040000}"/>
    <cellStyle name="Normal 13 2 3 3 3" xfId="4330" xr:uid="{00000000-0005-0000-0000-000017040000}"/>
    <cellStyle name="Normal 13 2 3 3 3 2" xfId="9315" xr:uid="{00000000-0005-0000-0000-000018040000}"/>
    <cellStyle name="Normal 13 2 3 3 3 2 2" xfId="12786" xr:uid="{00000000-0005-0000-0000-000019040000}"/>
    <cellStyle name="Normal 13 2 3 3 3 2 3" xfId="12787" xr:uid="{00000000-0005-0000-0000-00001A040000}"/>
    <cellStyle name="Normal 13 2 3 3 3 2 4" xfId="12788" xr:uid="{00000000-0005-0000-0000-00001B040000}"/>
    <cellStyle name="Normal 13 2 3 3 3 3" xfId="12789" xr:uid="{00000000-0005-0000-0000-00001C040000}"/>
    <cellStyle name="Normal 13 2 3 3 3 3 2" xfId="12790" xr:uid="{00000000-0005-0000-0000-00001D040000}"/>
    <cellStyle name="Normal 13 2 3 3 3 3 3" xfId="12791" xr:uid="{00000000-0005-0000-0000-00001E040000}"/>
    <cellStyle name="Normal 13 2 3 3 3 4" xfId="12792" xr:uid="{00000000-0005-0000-0000-00001F040000}"/>
    <cellStyle name="Normal 13 2 3 3 3 5" xfId="12793" xr:uid="{00000000-0005-0000-0000-000020040000}"/>
    <cellStyle name="Normal 13 2 3 3 3 6" xfId="12794" xr:uid="{00000000-0005-0000-0000-000021040000}"/>
    <cellStyle name="Normal 13 2 3 3 4" xfId="6073" xr:uid="{00000000-0005-0000-0000-000022040000}"/>
    <cellStyle name="Normal 13 2 3 3 4 2" xfId="11015" xr:uid="{00000000-0005-0000-0000-000023040000}"/>
    <cellStyle name="Normal 13 2 3 3 4 3" xfId="12795" xr:uid="{00000000-0005-0000-0000-000024040000}"/>
    <cellStyle name="Normal 13 2 3 3 4 4" xfId="12796" xr:uid="{00000000-0005-0000-0000-000025040000}"/>
    <cellStyle name="Normal 13 2 3 3 5" xfId="7581" xr:uid="{00000000-0005-0000-0000-000026040000}"/>
    <cellStyle name="Normal 13 2 3 3 5 2" xfId="12797" xr:uid="{00000000-0005-0000-0000-000027040000}"/>
    <cellStyle name="Normal 13 2 3 3 5 3" xfId="12798" xr:uid="{00000000-0005-0000-0000-000028040000}"/>
    <cellStyle name="Normal 13 2 3 3 5 4" xfId="12799" xr:uid="{00000000-0005-0000-0000-000029040000}"/>
    <cellStyle name="Normal 13 2 3 3 6" xfId="2619" xr:uid="{00000000-0005-0000-0000-00002A040000}"/>
    <cellStyle name="Normal 13 2 3 3 6 2" xfId="12800" xr:uid="{00000000-0005-0000-0000-00002B040000}"/>
    <cellStyle name="Normal 13 2 3 3 6 3" xfId="12801" xr:uid="{00000000-0005-0000-0000-00002C040000}"/>
    <cellStyle name="Normal 13 2 3 3 6 4" xfId="12802" xr:uid="{00000000-0005-0000-0000-00002D040000}"/>
    <cellStyle name="Normal 13 2 3 3 7" xfId="12803" xr:uid="{00000000-0005-0000-0000-00002E040000}"/>
    <cellStyle name="Normal 13 2 3 3 7 2" xfId="12804" xr:uid="{00000000-0005-0000-0000-00002F040000}"/>
    <cellStyle name="Normal 13 2 3 3 7 3" xfId="12805" xr:uid="{00000000-0005-0000-0000-000030040000}"/>
    <cellStyle name="Normal 13 2 3 3 8" xfId="12806" xr:uid="{00000000-0005-0000-0000-000031040000}"/>
    <cellStyle name="Normal 13 2 3 3 9" xfId="12807" xr:uid="{00000000-0005-0000-0000-000032040000}"/>
    <cellStyle name="Normal 13 2 3 4" xfId="1310" xr:uid="{00000000-0005-0000-0000-000033040000}"/>
    <cellStyle name="Normal 13 2 3 4 2" xfId="4668" xr:uid="{00000000-0005-0000-0000-000034040000}"/>
    <cellStyle name="Normal 13 2 3 4 2 2" xfId="9652" xr:uid="{00000000-0005-0000-0000-000035040000}"/>
    <cellStyle name="Normal 13 2 3 4 2 2 2" xfId="12808" xr:uid="{00000000-0005-0000-0000-000036040000}"/>
    <cellStyle name="Normal 13 2 3 4 2 2 3" xfId="12809" xr:uid="{00000000-0005-0000-0000-000037040000}"/>
    <cellStyle name="Normal 13 2 3 4 2 2 4" xfId="12810" xr:uid="{00000000-0005-0000-0000-000038040000}"/>
    <cellStyle name="Normal 13 2 3 4 2 3" xfId="12811" xr:uid="{00000000-0005-0000-0000-000039040000}"/>
    <cellStyle name="Normal 13 2 3 4 2 3 2" xfId="12812" xr:uid="{00000000-0005-0000-0000-00003A040000}"/>
    <cellStyle name="Normal 13 2 3 4 2 3 3" xfId="12813" xr:uid="{00000000-0005-0000-0000-00003B040000}"/>
    <cellStyle name="Normal 13 2 3 4 2 4" xfId="12814" xr:uid="{00000000-0005-0000-0000-00003C040000}"/>
    <cellStyle name="Normal 13 2 3 4 2 5" xfId="12815" xr:uid="{00000000-0005-0000-0000-00003D040000}"/>
    <cellStyle name="Normal 13 2 3 4 2 6" xfId="12816" xr:uid="{00000000-0005-0000-0000-00003E040000}"/>
    <cellStyle name="Normal 13 2 3 4 3" xfId="6397" xr:uid="{00000000-0005-0000-0000-00003F040000}"/>
    <cellStyle name="Normal 13 2 3 4 3 2" xfId="11339" xr:uid="{00000000-0005-0000-0000-000040040000}"/>
    <cellStyle name="Normal 13 2 3 4 3 3" xfId="12817" xr:uid="{00000000-0005-0000-0000-000041040000}"/>
    <cellStyle name="Normal 13 2 3 4 3 4" xfId="12818" xr:uid="{00000000-0005-0000-0000-000042040000}"/>
    <cellStyle name="Normal 13 2 3 4 4" xfId="7905" xr:uid="{00000000-0005-0000-0000-000043040000}"/>
    <cellStyle name="Normal 13 2 3 4 4 2" xfId="12819" xr:uid="{00000000-0005-0000-0000-000044040000}"/>
    <cellStyle name="Normal 13 2 3 4 4 3" xfId="12820" xr:uid="{00000000-0005-0000-0000-000045040000}"/>
    <cellStyle name="Normal 13 2 3 4 4 4" xfId="12821" xr:uid="{00000000-0005-0000-0000-000046040000}"/>
    <cellStyle name="Normal 13 2 3 4 5" xfId="2943" xr:uid="{00000000-0005-0000-0000-000047040000}"/>
    <cellStyle name="Normal 13 2 3 4 5 2" xfId="12822" xr:uid="{00000000-0005-0000-0000-000048040000}"/>
    <cellStyle name="Normal 13 2 3 4 5 3" xfId="12823" xr:uid="{00000000-0005-0000-0000-000049040000}"/>
    <cellStyle name="Normal 13 2 3 4 5 4" xfId="12824" xr:uid="{00000000-0005-0000-0000-00004A040000}"/>
    <cellStyle name="Normal 13 2 3 4 6" xfId="12825" xr:uid="{00000000-0005-0000-0000-00004B040000}"/>
    <cellStyle name="Normal 13 2 3 4 6 2" xfId="12826" xr:uid="{00000000-0005-0000-0000-00004C040000}"/>
    <cellStyle name="Normal 13 2 3 4 6 3" xfId="12827" xr:uid="{00000000-0005-0000-0000-00004D040000}"/>
    <cellStyle name="Normal 13 2 3 4 7" xfId="12828" xr:uid="{00000000-0005-0000-0000-00004E040000}"/>
    <cellStyle name="Normal 13 2 3 4 8" xfId="12829" xr:uid="{00000000-0005-0000-0000-00004F040000}"/>
    <cellStyle name="Normal 13 2 3 4 9" xfId="12830" xr:uid="{00000000-0005-0000-0000-000050040000}"/>
    <cellStyle name="Normal 13 2 3 5" xfId="3728" xr:uid="{00000000-0005-0000-0000-000051040000}"/>
    <cellStyle name="Normal 13 2 3 5 2" xfId="5407" xr:uid="{00000000-0005-0000-0000-000052040000}"/>
    <cellStyle name="Normal 13 2 3 5 2 2" xfId="10383" xr:uid="{00000000-0005-0000-0000-000053040000}"/>
    <cellStyle name="Normal 13 2 3 5 2 2 2" xfId="12831" xr:uid="{00000000-0005-0000-0000-000054040000}"/>
    <cellStyle name="Normal 13 2 3 5 2 2 3" xfId="12832" xr:uid="{00000000-0005-0000-0000-000055040000}"/>
    <cellStyle name="Normal 13 2 3 5 2 2 4" xfId="12833" xr:uid="{00000000-0005-0000-0000-000056040000}"/>
    <cellStyle name="Normal 13 2 3 5 2 3" xfId="12834" xr:uid="{00000000-0005-0000-0000-000057040000}"/>
    <cellStyle name="Normal 13 2 3 5 2 3 2" xfId="12835" xr:uid="{00000000-0005-0000-0000-000058040000}"/>
    <cellStyle name="Normal 13 2 3 5 2 3 3" xfId="12836" xr:uid="{00000000-0005-0000-0000-000059040000}"/>
    <cellStyle name="Normal 13 2 3 5 2 4" xfId="12837" xr:uid="{00000000-0005-0000-0000-00005A040000}"/>
    <cellStyle name="Normal 13 2 3 5 2 5" xfId="12838" xr:uid="{00000000-0005-0000-0000-00005B040000}"/>
    <cellStyle name="Normal 13 2 3 5 2 6" xfId="12839" xr:uid="{00000000-0005-0000-0000-00005C040000}"/>
    <cellStyle name="Normal 13 2 3 5 3" xfId="8688" xr:uid="{00000000-0005-0000-0000-00005D040000}"/>
    <cellStyle name="Normal 13 2 3 5 3 2" xfId="12840" xr:uid="{00000000-0005-0000-0000-00005E040000}"/>
    <cellStyle name="Normal 13 2 3 5 3 3" xfId="12841" xr:uid="{00000000-0005-0000-0000-00005F040000}"/>
    <cellStyle name="Normal 13 2 3 5 3 4" xfId="12842" xr:uid="{00000000-0005-0000-0000-000060040000}"/>
    <cellStyle name="Normal 13 2 3 5 4" xfId="12843" xr:uid="{00000000-0005-0000-0000-000061040000}"/>
    <cellStyle name="Normal 13 2 3 5 4 2" xfId="12844" xr:uid="{00000000-0005-0000-0000-000062040000}"/>
    <cellStyle name="Normal 13 2 3 5 4 3" xfId="12845" xr:uid="{00000000-0005-0000-0000-000063040000}"/>
    <cellStyle name="Normal 13 2 3 5 4 4" xfId="12846" xr:uid="{00000000-0005-0000-0000-000064040000}"/>
    <cellStyle name="Normal 13 2 3 5 5" xfId="12847" xr:uid="{00000000-0005-0000-0000-000065040000}"/>
    <cellStyle name="Normal 13 2 3 5 5 2" xfId="12848" xr:uid="{00000000-0005-0000-0000-000066040000}"/>
    <cellStyle name="Normal 13 2 3 5 5 3" xfId="12849" xr:uid="{00000000-0005-0000-0000-000067040000}"/>
    <cellStyle name="Normal 13 2 3 5 5 4" xfId="12850" xr:uid="{00000000-0005-0000-0000-000068040000}"/>
    <cellStyle name="Normal 13 2 3 5 6" xfId="12851" xr:uid="{00000000-0005-0000-0000-000069040000}"/>
    <cellStyle name="Normal 13 2 3 5 6 2" xfId="12852" xr:uid="{00000000-0005-0000-0000-00006A040000}"/>
    <cellStyle name="Normal 13 2 3 5 6 3" xfId="12853" xr:uid="{00000000-0005-0000-0000-00006B040000}"/>
    <cellStyle name="Normal 13 2 3 5 7" xfId="12854" xr:uid="{00000000-0005-0000-0000-00006C040000}"/>
    <cellStyle name="Normal 13 2 3 5 8" xfId="12855" xr:uid="{00000000-0005-0000-0000-00006D040000}"/>
    <cellStyle name="Normal 13 2 3 5 9" xfId="12856" xr:uid="{00000000-0005-0000-0000-00006E040000}"/>
    <cellStyle name="Normal 13 2 3 6" xfId="4052" xr:uid="{00000000-0005-0000-0000-00006F040000}"/>
    <cellStyle name="Normal 13 2 3 6 2" xfId="8824" xr:uid="{00000000-0005-0000-0000-000070040000}"/>
    <cellStyle name="Normal 13 2 3 6 2 2" xfId="12857" xr:uid="{00000000-0005-0000-0000-000071040000}"/>
    <cellStyle name="Normal 13 2 3 6 2 2 2" xfId="12858" xr:uid="{00000000-0005-0000-0000-000072040000}"/>
    <cellStyle name="Normal 13 2 3 6 2 2 3" xfId="12859" xr:uid="{00000000-0005-0000-0000-000073040000}"/>
    <cellStyle name="Normal 13 2 3 6 2 2 4" xfId="12860" xr:uid="{00000000-0005-0000-0000-000074040000}"/>
    <cellStyle name="Normal 13 2 3 6 2 3" xfId="12861" xr:uid="{00000000-0005-0000-0000-000075040000}"/>
    <cellStyle name="Normal 13 2 3 6 2 3 2" xfId="12862" xr:uid="{00000000-0005-0000-0000-000076040000}"/>
    <cellStyle name="Normal 13 2 3 6 2 3 3" xfId="12863" xr:uid="{00000000-0005-0000-0000-000077040000}"/>
    <cellStyle name="Normal 13 2 3 6 2 4" xfId="12864" xr:uid="{00000000-0005-0000-0000-000078040000}"/>
    <cellStyle name="Normal 13 2 3 6 2 5" xfId="12865" xr:uid="{00000000-0005-0000-0000-000079040000}"/>
    <cellStyle name="Normal 13 2 3 6 2 6" xfId="12866" xr:uid="{00000000-0005-0000-0000-00007A040000}"/>
    <cellStyle name="Normal 13 2 3 6 3" xfId="12867" xr:uid="{00000000-0005-0000-0000-00007B040000}"/>
    <cellStyle name="Normal 13 2 3 6 3 2" xfId="12868" xr:uid="{00000000-0005-0000-0000-00007C040000}"/>
    <cellStyle name="Normal 13 2 3 6 3 3" xfId="12869" xr:uid="{00000000-0005-0000-0000-00007D040000}"/>
    <cellStyle name="Normal 13 2 3 6 3 4" xfId="12870" xr:uid="{00000000-0005-0000-0000-00007E040000}"/>
    <cellStyle name="Normal 13 2 3 6 4" xfId="12871" xr:uid="{00000000-0005-0000-0000-00007F040000}"/>
    <cellStyle name="Normal 13 2 3 6 4 2" xfId="12872" xr:uid="{00000000-0005-0000-0000-000080040000}"/>
    <cellStyle name="Normal 13 2 3 6 4 3" xfId="12873" xr:uid="{00000000-0005-0000-0000-000081040000}"/>
    <cellStyle name="Normal 13 2 3 6 4 4" xfId="12874" xr:uid="{00000000-0005-0000-0000-000082040000}"/>
    <cellStyle name="Normal 13 2 3 6 5" xfId="12875" xr:uid="{00000000-0005-0000-0000-000083040000}"/>
    <cellStyle name="Normal 13 2 3 6 5 2" xfId="12876" xr:uid="{00000000-0005-0000-0000-000084040000}"/>
    <cellStyle name="Normal 13 2 3 6 5 3" xfId="12877" xr:uid="{00000000-0005-0000-0000-000085040000}"/>
    <cellStyle name="Normal 13 2 3 6 6" xfId="12878" xr:uid="{00000000-0005-0000-0000-000086040000}"/>
    <cellStyle name="Normal 13 2 3 6 7" xfId="12879" xr:uid="{00000000-0005-0000-0000-000087040000}"/>
    <cellStyle name="Normal 13 2 3 6 8" xfId="12880" xr:uid="{00000000-0005-0000-0000-000088040000}"/>
    <cellStyle name="Normal 13 2 3 7" xfId="5406" xr:uid="{00000000-0005-0000-0000-000089040000}"/>
    <cellStyle name="Normal 13 2 3 7 2" xfId="10382" xr:uid="{00000000-0005-0000-0000-00008A040000}"/>
    <cellStyle name="Normal 13 2 3 7 2 2" xfId="12881" xr:uid="{00000000-0005-0000-0000-00008B040000}"/>
    <cellStyle name="Normal 13 2 3 7 2 3" xfId="12882" xr:uid="{00000000-0005-0000-0000-00008C040000}"/>
    <cellStyle name="Normal 13 2 3 7 2 4" xfId="12883" xr:uid="{00000000-0005-0000-0000-00008D040000}"/>
    <cellStyle name="Normal 13 2 3 7 3" xfId="12884" xr:uid="{00000000-0005-0000-0000-00008E040000}"/>
    <cellStyle name="Normal 13 2 3 7 3 2" xfId="12885" xr:uid="{00000000-0005-0000-0000-00008F040000}"/>
    <cellStyle name="Normal 13 2 3 7 3 3" xfId="12886" xr:uid="{00000000-0005-0000-0000-000090040000}"/>
    <cellStyle name="Normal 13 2 3 7 4" xfId="12887" xr:uid="{00000000-0005-0000-0000-000091040000}"/>
    <cellStyle name="Normal 13 2 3 7 5" xfId="12888" xr:uid="{00000000-0005-0000-0000-000092040000}"/>
    <cellStyle name="Normal 13 2 3 7 6" xfId="12889" xr:uid="{00000000-0005-0000-0000-000093040000}"/>
    <cellStyle name="Normal 13 2 3 8" xfId="5800" xr:uid="{00000000-0005-0000-0000-000094040000}"/>
    <cellStyle name="Normal 13 2 3 8 2" xfId="10742" xr:uid="{00000000-0005-0000-0000-000095040000}"/>
    <cellStyle name="Normal 13 2 3 8 3" xfId="12890" xr:uid="{00000000-0005-0000-0000-000096040000}"/>
    <cellStyle name="Normal 13 2 3 8 4" xfId="12891" xr:uid="{00000000-0005-0000-0000-000097040000}"/>
    <cellStyle name="Normal 13 2 3 9" xfId="7308" xr:uid="{00000000-0005-0000-0000-000098040000}"/>
    <cellStyle name="Normal 13 2 3 9 2" xfId="12892" xr:uid="{00000000-0005-0000-0000-000099040000}"/>
    <cellStyle name="Normal 13 2 3 9 3" xfId="12893" xr:uid="{00000000-0005-0000-0000-00009A040000}"/>
    <cellStyle name="Normal 13 2 3 9 4" xfId="12894" xr:uid="{00000000-0005-0000-0000-00009B040000}"/>
    <cellStyle name="Normal 13 2 4" xfId="430" xr:uid="{00000000-0005-0000-0000-00009C040000}"/>
    <cellStyle name="Normal 13 2 4 10" xfId="12895" xr:uid="{00000000-0005-0000-0000-00009D040000}"/>
    <cellStyle name="Normal 13 2 4 11" xfId="12896" xr:uid="{00000000-0005-0000-0000-00009E040000}"/>
    <cellStyle name="Normal 13 2 4 2" xfId="1001" xr:uid="{00000000-0005-0000-0000-00009F040000}"/>
    <cellStyle name="Normal 13 2 4 2 10" xfId="12897" xr:uid="{00000000-0005-0000-0000-0000A0040000}"/>
    <cellStyle name="Normal 13 2 4 2 2" xfId="1315" xr:uid="{00000000-0005-0000-0000-0000A1040000}"/>
    <cellStyle name="Normal 13 2 4 2 2 2" xfId="4673" xr:uid="{00000000-0005-0000-0000-0000A2040000}"/>
    <cellStyle name="Normal 13 2 4 2 2 2 2" xfId="9657" xr:uid="{00000000-0005-0000-0000-0000A3040000}"/>
    <cellStyle name="Normal 13 2 4 2 2 2 2 2" xfId="12898" xr:uid="{00000000-0005-0000-0000-0000A4040000}"/>
    <cellStyle name="Normal 13 2 4 2 2 2 2 3" xfId="12899" xr:uid="{00000000-0005-0000-0000-0000A5040000}"/>
    <cellStyle name="Normal 13 2 4 2 2 2 2 4" xfId="12900" xr:uid="{00000000-0005-0000-0000-0000A6040000}"/>
    <cellStyle name="Normal 13 2 4 2 2 2 3" xfId="12901" xr:uid="{00000000-0005-0000-0000-0000A7040000}"/>
    <cellStyle name="Normal 13 2 4 2 2 2 3 2" xfId="12902" xr:uid="{00000000-0005-0000-0000-0000A8040000}"/>
    <cellStyle name="Normal 13 2 4 2 2 2 3 3" xfId="12903" xr:uid="{00000000-0005-0000-0000-0000A9040000}"/>
    <cellStyle name="Normal 13 2 4 2 2 2 4" xfId="12904" xr:uid="{00000000-0005-0000-0000-0000AA040000}"/>
    <cellStyle name="Normal 13 2 4 2 2 2 5" xfId="12905" xr:uid="{00000000-0005-0000-0000-0000AB040000}"/>
    <cellStyle name="Normal 13 2 4 2 2 2 6" xfId="12906" xr:uid="{00000000-0005-0000-0000-0000AC040000}"/>
    <cellStyle name="Normal 13 2 4 2 2 3" xfId="6402" xr:uid="{00000000-0005-0000-0000-0000AD040000}"/>
    <cellStyle name="Normal 13 2 4 2 2 3 2" xfId="11344" xr:uid="{00000000-0005-0000-0000-0000AE040000}"/>
    <cellStyle name="Normal 13 2 4 2 2 3 3" xfId="12907" xr:uid="{00000000-0005-0000-0000-0000AF040000}"/>
    <cellStyle name="Normal 13 2 4 2 2 3 4" xfId="12908" xr:uid="{00000000-0005-0000-0000-0000B0040000}"/>
    <cellStyle name="Normal 13 2 4 2 2 4" xfId="7910" xr:uid="{00000000-0005-0000-0000-0000B1040000}"/>
    <cellStyle name="Normal 13 2 4 2 2 4 2" xfId="12909" xr:uid="{00000000-0005-0000-0000-0000B2040000}"/>
    <cellStyle name="Normal 13 2 4 2 2 4 3" xfId="12910" xr:uid="{00000000-0005-0000-0000-0000B3040000}"/>
    <cellStyle name="Normal 13 2 4 2 2 4 4" xfId="12911" xr:uid="{00000000-0005-0000-0000-0000B4040000}"/>
    <cellStyle name="Normal 13 2 4 2 2 5" xfId="2948" xr:uid="{00000000-0005-0000-0000-0000B5040000}"/>
    <cellStyle name="Normal 13 2 4 2 2 5 2" xfId="12912" xr:uid="{00000000-0005-0000-0000-0000B6040000}"/>
    <cellStyle name="Normal 13 2 4 2 2 5 3" xfId="12913" xr:uid="{00000000-0005-0000-0000-0000B7040000}"/>
    <cellStyle name="Normal 13 2 4 2 2 5 4" xfId="12914" xr:uid="{00000000-0005-0000-0000-0000B8040000}"/>
    <cellStyle name="Normal 13 2 4 2 2 6" xfId="12915" xr:uid="{00000000-0005-0000-0000-0000B9040000}"/>
    <cellStyle name="Normal 13 2 4 2 2 6 2" xfId="12916" xr:uid="{00000000-0005-0000-0000-0000BA040000}"/>
    <cellStyle name="Normal 13 2 4 2 2 6 3" xfId="12917" xr:uid="{00000000-0005-0000-0000-0000BB040000}"/>
    <cellStyle name="Normal 13 2 4 2 2 7" xfId="12918" xr:uid="{00000000-0005-0000-0000-0000BC040000}"/>
    <cellStyle name="Normal 13 2 4 2 2 8" xfId="12919" xr:uid="{00000000-0005-0000-0000-0000BD040000}"/>
    <cellStyle name="Normal 13 2 4 2 2 9" xfId="12920" xr:uid="{00000000-0005-0000-0000-0000BE040000}"/>
    <cellStyle name="Normal 13 2 4 2 3" xfId="4423" xr:uid="{00000000-0005-0000-0000-0000BF040000}"/>
    <cellStyle name="Normal 13 2 4 2 3 2" xfId="9408" xr:uid="{00000000-0005-0000-0000-0000C0040000}"/>
    <cellStyle name="Normal 13 2 4 2 3 2 2" xfId="12921" xr:uid="{00000000-0005-0000-0000-0000C1040000}"/>
    <cellStyle name="Normal 13 2 4 2 3 2 3" xfId="12922" xr:uid="{00000000-0005-0000-0000-0000C2040000}"/>
    <cellStyle name="Normal 13 2 4 2 3 2 4" xfId="12923" xr:uid="{00000000-0005-0000-0000-0000C3040000}"/>
    <cellStyle name="Normal 13 2 4 2 3 3" xfId="12924" xr:uid="{00000000-0005-0000-0000-0000C4040000}"/>
    <cellStyle name="Normal 13 2 4 2 3 3 2" xfId="12925" xr:uid="{00000000-0005-0000-0000-0000C5040000}"/>
    <cellStyle name="Normal 13 2 4 2 3 3 3" xfId="12926" xr:uid="{00000000-0005-0000-0000-0000C6040000}"/>
    <cellStyle name="Normal 13 2 4 2 3 4" xfId="12927" xr:uid="{00000000-0005-0000-0000-0000C7040000}"/>
    <cellStyle name="Normal 13 2 4 2 3 5" xfId="12928" xr:uid="{00000000-0005-0000-0000-0000C8040000}"/>
    <cellStyle name="Normal 13 2 4 2 3 6" xfId="12929" xr:uid="{00000000-0005-0000-0000-0000C9040000}"/>
    <cellStyle name="Normal 13 2 4 2 4" xfId="6163" xr:uid="{00000000-0005-0000-0000-0000CA040000}"/>
    <cellStyle name="Normal 13 2 4 2 4 2" xfId="11105" xr:uid="{00000000-0005-0000-0000-0000CB040000}"/>
    <cellStyle name="Normal 13 2 4 2 4 3" xfId="12930" xr:uid="{00000000-0005-0000-0000-0000CC040000}"/>
    <cellStyle name="Normal 13 2 4 2 4 4" xfId="12931" xr:uid="{00000000-0005-0000-0000-0000CD040000}"/>
    <cellStyle name="Normal 13 2 4 2 5" xfId="7671" xr:uid="{00000000-0005-0000-0000-0000CE040000}"/>
    <cellStyle name="Normal 13 2 4 2 5 2" xfId="12932" xr:uid="{00000000-0005-0000-0000-0000CF040000}"/>
    <cellStyle name="Normal 13 2 4 2 5 3" xfId="12933" xr:uid="{00000000-0005-0000-0000-0000D0040000}"/>
    <cellStyle name="Normal 13 2 4 2 5 4" xfId="12934" xr:uid="{00000000-0005-0000-0000-0000D1040000}"/>
    <cellStyle name="Normal 13 2 4 2 6" xfId="2709" xr:uid="{00000000-0005-0000-0000-0000D2040000}"/>
    <cellStyle name="Normal 13 2 4 2 6 2" xfId="12935" xr:uid="{00000000-0005-0000-0000-0000D3040000}"/>
    <cellStyle name="Normal 13 2 4 2 6 3" xfId="12936" xr:uid="{00000000-0005-0000-0000-0000D4040000}"/>
    <cellStyle name="Normal 13 2 4 2 6 4" xfId="12937" xr:uid="{00000000-0005-0000-0000-0000D5040000}"/>
    <cellStyle name="Normal 13 2 4 2 7" xfId="12938" xr:uid="{00000000-0005-0000-0000-0000D6040000}"/>
    <cellStyle name="Normal 13 2 4 2 7 2" xfId="12939" xr:uid="{00000000-0005-0000-0000-0000D7040000}"/>
    <cellStyle name="Normal 13 2 4 2 7 3" xfId="12940" xr:uid="{00000000-0005-0000-0000-0000D8040000}"/>
    <cellStyle name="Normal 13 2 4 2 8" xfId="12941" xr:uid="{00000000-0005-0000-0000-0000D9040000}"/>
    <cellStyle name="Normal 13 2 4 2 9" xfId="12942" xr:uid="{00000000-0005-0000-0000-0000DA040000}"/>
    <cellStyle name="Normal 13 2 4 3" xfId="1314" xr:uid="{00000000-0005-0000-0000-0000DB040000}"/>
    <cellStyle name="Normal 13 2 4 3 2" xfId="4672" xr:uid="{00000000-0005-0000-0000-0000DC040000}"/>
    <cellStyle name="Normal 13 2 4 3 2 2" xfId="9656" xr:uid="{00000000-0005-0000-0000-0000DD040000}"/>
    <cellStyle name="Normal 13 2 4 3 2 2 2" xfId="12943" xr:uid="{00000000-0005-0000-0000-0000DE040000}"/>
    <cellStyle name="Normal 13 2 4 3 2 2 3" xfId="12944" xr:uid="{00000000-0005-0000-0000-0000DF040000}"/>
    <cellStyle name="Normal 13 2 4 3 2 2 4" xfId="12945" xr:uid="{00000000-0005-0000-0000-0000E0040000}"/>
    <cellStyle name="Normal 13 2 4 3 2 3" xfId="12946" xr:uid="{00000000-0005-0000-0000-0000E1040000}"/>
    <cellStyle name="Normal 13 2 4 3 2 3 2" xfId="12947" xr:uid="{00000000-0005-0000-0000-0000E2040000}"/>
    <cellStyle name="Normal 13 2 4 3 2 3 3" xfId="12948" xr:uid="{00000000-0005-0000-0000-0000E3040000}"/>
    <cellStyle name="Normal 13 2 4 3 2 4" xfId="12949" xr:uid="{00000000-0005-0000-0000-0000E4040000}"/>
    <cellStyle name="Normal 13 2 4 3 2 5" xfId="12950" xr:uid="{00000000-0005-0000-0000-0000E5040000}"/>
    <cellStyle name="Normal 13 2 4 3 2 6" xfId="12951" xr:uid="{00000000-0005-0000-0000-0000E6040000}"/>
    <cellStyle name="Normal 13 2 4 3 3" xfId="6401" xr:uid="{00000000-0005-0000-0000-0000E7040000}"/>
    <cellStyle name="Normal 13 2 4 3 3 2" xfId="11343" xr:uid="{00000000-0005-0000-0000-0000E8040000}"/>
    <cellStyle name="Normal 13 2 4 3 3 3" xfId="12952" xr:uid="{00000000-0005-0000-0000-0000E9040000}"/>
    <cellStyle name="Normal 13 2 4 3 3 4" xfId="12953" xr:uid="{00000000-0005-0000-0000-0000EA040000}"/>
    <cellStyle name="Normal 13 2 4 3 4" xfId="7909" xr:uid="{00000000-0005-0000-0000-0000EB040000}"/>
    <cellStyle name="Normal 13 2 4 3 4 2" xfId="12954" xr:uid="{00000000-0005-0000-0000-0000EC040000}"/>
    <cellStyle name="Normal 13 2 4 3 4 3" xfId="12955" xr:uid="{00000000-0005-0000-0000-0000ED040000}"/>
    <cellStyle name="Normal 13 2 4 3 4 4" xfId="12956" xr:uid="{00000000-0005-0000-0000-0000EE040000}"/>
    <cellStyle name="Normal 13 2 4 3 5" xfId="2947" xr:uid="{00000000-0005-0000-0000-0000EF040000}"/>
    <cellStyle name="Normal 13 2 4 3 5 2" xfId="12957" xr:uid="{00000000-0005-0000-0000-0000F0040000}"/>
    <cellStyle name="Normal 13 2 4 3 5 3" xfId="12958" xr:uid="{00000000-0005-0000-0000-0000F1040000}"/>
    <cellStyle name="Normal 13 2 4 3 5 4" xfId="12959" xr:uid="{00000000-0005-0000-0000-0000F2040000}"/>
    <cellStyle name="Normal 13 2 4 3 6" xfId="12960" xr:uid="{00000000-0005-0000-0000-0000F3040000}"/>
    <cellStyle name="Normal 13 2 4 3 6 2" xfId="12961" xr:uid="{00000000-0005-0000-0000-0000F4040000}"/>
    <cellStyle name="Normal 13 2 4 3 6 3" xfId="12962" xr:uid="{00000000-0005-0000-0000-0000F5040000}"/>
    <cellStyle name="Normal 13 2 4 3 7" xfId="12963" xr:uid="{00000000-0005-0000-0000-0000F6040000}"/>
    <cellStyle name="Normal 13 2 4 3 8" xfId="12964" xr:uid="{00000000-0005-0000-0000-0000F7040000}"/>
    <cellStyle name="Normal 13 2 4 3 9" xfId="12965" xr:uid="{00000000-0005-0000-0000-0000F8040000}"/>
    <cellStyle name="Normal 13 2 4 4" xfId="3954" xr:uid="{00000000-0005-0000-0000-0000F9040000}"/>
    <cellStyle name="Normal 13 2 4 4 2" xfId="9026" xr:uid="{00000000-0005-0000-0000-0000FA040000}"/>
    <cellStyle name="Normal 13 2 4 4 2 2" xfId="12966" xr:uid="{00000000-0005-0000-0000-0000FB040000}"/>
    <cellStyle name="Normal 13 2 4 4 2 3" xfId="12967" xr:uid="{00000000-0005-0000-0000-0000FC040000}"/>
    <cellStyle name="Normal 13 2 4 4 2 4" xfId="12968" xr:uid="{00000000-0005-0000-0000-0000FD040000}"/>
    <cellStyle name="Normal 13 2 4 4 3" xfId="12969" xr:uid="{00000000-0005-0000-0000-0000FE040000}"/>
    <cellStyle name="Normal 13 2 4 4 3 2" xfId="12970" xr:uid="{00000000-0005-0000-0000-0000FF040000}"/>
    <cellStyle name="Normal 13 2 4 4 3 3" xfId="12971" xr:uid="{00000000-0005-0000-0000-000000050000}"/>
    <cellStyle name="Normal 13 2 4 4 4" xfId="12972" xr:uid="{00000000-0005-0000-0000-000001050000}"/>
    <cellStyle name="Normal 13 2 4 4 5" xfId="12973" xr:uid="{00000000-0005-0000-0000-000002050000}"/>
    <cellStyle name="Normal 13 2 4 4 6" xfId="12974" xr:uid="{00000000-0005-0000-0000-000003050000}"/>
    <cellStyle name="Normal 13 2 4 5" xfId="5711" xr:uid="{00000000-0005-0000-0000-000004050000}"/>
    <cellStyle name="Normal 13 2 4 5 2" xfId="10653" xr:uid="{00000000-0005-0000-0000-000005050000}"/>
    <cellStyle name="Normal 13 2 4 5 3" xfId="12975" xr:uid="{00000000-0005-0000-0000-000006050000}"/>
    <cellStyle name="Normal 13 2 4 5 4" xfId="12976" xr:uid="{00000000-0005-0000-0000-000007050000}"/>
    <cellStyle name="Normal 13 2 4 6" xfId="7219" xr:uid="{00000000-0005-0000-0000-000008050000}"/>
    <cellStyle name="Normal 13 2 4 6 2" xfId="12977" xr:uid="{00000000-0005-0000-0000-000009050000}"/>
    <cellStyle name="Normal 13 2 4 6 3" xfId="12978" xr:uid="{00000000-0005-0000-0000-00000A050000}"/>
    <cellStyle name="Normal 13 2 4 6 4" xfId="12979" xr:uid="{00000000-0005-0000-0000-00000B050000}"/>
    <cellStyle name="Normal 13 2 4 7" xfId="2257" xr:uid="{00000000-0005-0000-0000-00000C050000}"/>
    <cellStyle name="Normal 13 2 4 7 2" xfId="12980" xr:uid="{00000000-0005-0000-0000-00000D050000}"/>
    <cellStyle name="Normal 13 2 4 7 3" xfId="12981" xr:uid="{00000000-0005-0000-0000-00000E050000}"/>
    <cellStyle name="Normal 13 2 4 7 4" xfId="12982" xr:uid="{00000000-0005-0000-0000-00000F050000}"/>
    <cellStyle name="Normal 13 2 4 8" xfId="12983" xr:uid="{00000000-0005-0000-0000-000010050000}"/>
    <cellStyle name="Normal 13 2 4 8 2" xfId="12984" xr:uid="{00000000-0005-0000-0000-000011050000}"/>
    <cellStyle name="Normal 13 2 4 8 3" xfId="12985" xr:uid="{00000000-0005-0000-0000-000012050000}"/>
    <cellStyle name="Normal 13 2 4 9" xfId="12986" xr:uid="{00000000-0005-0000-0000-000013050000}"/>
    <cellStyle name="Normal 13 2 5" xfId="648" xr:uid="{00000000-0005-0000-0000-000014050000}"/>
    <cellStyle name="Normal 13 2 5 10" xfId="12987" xr:uid="{00000000-0005-0000-0000-000015050000}"/>
    <cellStyle name="Normal 13 2 5 11" xfId="12988" xr:uid="{00000000-0005-0000-0000-000016050000}"/>
    <cellStyle name="Normal 13 2 5 2" xfId="1114" xr:uid="{00000000-0005-0000-0000-000017050000}"/>
    <cellStyle name="Normal 13 2 5 2 10" xfId="12989" xr:uid="{00000000-0005-0000-0000-000018050000}"/>
    <cellStyle name="Normal 13 2 5 2 2" xfId="1317" xr:uid="{00000000-0005-0000-0000-000019050000}"/>
    <cellStyle name="Normal 13 2 5 2 2 2" xfId="4675" xr:uid="{00000000-0005-0000-0000-00001A050000}"/>
    <cellStyle name="Normal 13 2 5 2 2 2 2" xfId="9659" xr:uid="{00000000-0005-0000-0000-00001B050000}"/>
    <cellStyle name="Normal 13 2 5 2 2 2 2 2" xfId="12990" xr:uid="{00000000-0005-0000-0000-00001C050000}"/>
    <cellStyle name="Normal 13 2 5 2 2 2 2 3" xfId="12991" xr:uid="{00000000-0005-0000-0000-00001D050000}"/>
    <cellStyle name="Normal 13 2 5 2 2 2 2 4" xfId="12992" xr:uid="{00000000-0005-0000-0000-00001E050000}"/>
    <cellStyle name="Normal 13 2 5 2 2 2 3" xfId="12993" xr:uid="{00000000-0005-0000-0000-00001F050000}"/>
    <cellStyle name="Normal 13 2 5 2 2 2 3 2" xfId="12994" xr:uid="{00000000-0005-0000-0000-000020050000}"/>
    <cellStyle name="Normal 13 2 5 2 2 2 3 3" xfId="12995" xr:uid="{00000000-0005-0000-0000-000021050000}"/>
    <cellStyle name="Normal 13 2 5 2 2 2 4" xfId="12996" xr:uid="{00000000-0005-0000-0000-000022050000}"/>
    <cellStyle name="Normal 13 2 5 2 2 2 5" xfId="12997" xr:uid="{00000000-0005-0000-0000-000023050000}"/>
    <cellStyle name="Normal 13 2 5 2 2 2 6" xfId="12998" xr:uid="{00000000-0005-0000-0000-000024050000}"/>
    <cellStyle name="Normal 13 2 5 2 2 3" xfId="6404" xr:uid="{00000000-0005-0000-0000-000025050000}"/>
    <cellStyle name="Normal 13 2 5 2 2 3 2" xfId="11346" xr:uid="{00000000-0005-0000-0000-000026050000}"/>
    <cellStyle name="Normal 13 2 5 2 2 3 3" xfId="12999" xr:uid="{00000000-0005-0000-0000-000027050000}"/>
    <cellStyle name="Normal 13 2 5 2 2 3 4" xfId="13000" xr:uid="{00000000-0005-0000-0000-000028050000}"/>
    <cellStyle name="Normal 13 2 5 2 2 4" xfId="7912" xr:uid="{00000000-0005-0000-0000-000029050000}"/>
    <cellStyle name="Normal 13 2 5 2 2 4 2" xfId="13001" xr:uid="{00000000-0005-0000-0000-00002A050000}"/>
    <cellStyle name="Normal 13 2 5 2 2 4 3" xfId="13002" xr:uid="{00000000-0005-0000-0000-00002B050000}"/>
    <cellStyle name="Normal 13 2 5 2 2 4 4" xfId="13003" xr:uid="{00000000-0005-0000-0000-00002C050000}"/>
    <cellStyle name="Normal 13 2 5 2 2 5" xfId="2950" xr:uid="{00000000-0005-0000-0000-00002D050000}"/>
    <cellStyle name="Normal 13 2 5 2 2 5 2" xfId="13004" xr:uid="{00000000-0005-0000-0000-00002E050000}"/>
    <cellStyle name="Normal 13 2 5 2 2 5 3" xfId="13005" xr:uid="{00000000-0005-0000-0000-00002F050000}"/>
    <cellStyle name="Normal 13 2 5 2 2 5 4" xfId="13006" xr:uid="{00000000-0005-0000-0000-000030050000}"/>
    <cellStyle name="Normal 13 2 5 2 2 6" xfId="13007" xr:uid="{00000000-0005-0000-0000-000031050000}"/>
    <cellStyle name="Normal 13 2 5 2 2 6 2" xfId="13008" xr:uid="{00000000-0005-0000-0000-000032050000}"/>
    <cellStyle name="Normal 13 2 5 2 2 6 3" xfId="13009" xr:uid="{00000000-0005-0000-0000-000033050000}"/>
    <cellStyle name="Normal 13 2 5 2 2 7" xfId="13010" xr:uid="{00000000-0005-0000-0000-000034050000}"/>
    <cellStyle name="Normal 13 2 5 2 2 8" xfId="13011" xr:uid="{00000000-0005-0000-0000-000035050000}"/>
    <cellStyle name="Normal 13 2 5 2 2 9" xfId="13012" xr:uid="{00000000-0005-0000-0000-000036050000}"/>
    <cellStyle name="Normal 13 2 5 2 3" xfId="4482" xr:uid="{00000000-0005-0000-0000-000037050000}"/>
    <cellStyle name="Normal 13 2 5 2 3 2" xfId="9466" xr:uid="{00000000-0005-0000-0000-000038050000}"/>
    <cellStyle name="Normal 13 2 5 2 3 2 2" xfId="13013" xr:uid="{00000000-0005-0000-0000-000039050000}"/>
    <cellStyle name="Normal 13 2 5 2 3 2 3" xfId="13014" xr:uid="{00000000-0005-0000-0000-00003A050000}"/>
    <cellStyle name="Normal 13 2 5 2 3 2 4" xfId="13015" xr:uid="{00000000-0005-0000-0000-00003B050000}"/>
    <cellStyle name="Normal 13 2 5 2 3 3" xfId="13016" xr:uid="{00000000-0005-0000-0000-00003C050000}"/>
    <cellStyle name="Normal 13 2 5 2 3 3 2" xfId="13017" xr:uid="{00000000-0005-0000-0000-00003D050000}"/>
    <cellStyle name="Normal 13 2 5 2 3 3 3" xfId="13018" xr:uid="{00000000-0005-0000-0000-00003E050000}"/>
    <cellStyle name="Normal 13 2 5 2 3 4" xfId="13019" xr:uid="{00000000-0005-0000-0000-00003F050000}"/>
    <cellStyle name="Normal 13 2 5 2 3 5" xfId="13020" xr:uid="{00000000-0005-0000-0000-000040050000}"/>
    <cellStyle name="Normal 13 2 5 2 3 6" xfId="13021" xr:uid="{00000000-0005-0000-0000-000041050000}"/>
    <cellStyle name="Normal 13 2 5 2 4" xfId="6213" xr:uid="{00000000-0005-0000-0000-000042050000}"/>
    <cellStyle name="Normal 13 2 5 2 4 2" xfId="11155" xr:uid="{00000000-0005-0000-0000-000043050000}"/>
    <cellStyle name="Normal 13 2 5 2 4 3" xfId="13022" xr:uid="{00000000-0005-0000-0000-000044050000}"/>
    <cellStyle name="Normal 13 2 5 2 4 4" xfId="13023" xr:uid="{00000000-0005-0000-0000-000045050000}"/>
    <cellStyle name="Normal 13 2 5 2 5" xfId="7721" xr:uid="{00000000-0005-0000-0000-000046050000}"/>
    <cellStyle name="Normal 13 2 5 2 5 2" xfId="13024" xr:uid="{00000000-0005-0000-0000-000047050000}"/>
    <cellStyle name="Normal 13 2 5 2 5 3" xfId="13025" xr:uid="{00000000-0005-0000-0000-000048050000}"/>
    <cellStyle name="Normal 13 2 5 2 5 4" xfId="13026" xr:uid="{00000000-0005-0000-0000-000049050000}"/>
    <cellStyle name="Normal 13 2 5 2 6" xfId="2759" xr:uid="{00000000-0005-0000-0000-00004A050000}"/>
    <cellStyle name="Normal 13 2 5 2 6 2" xfId="13027" xr:uid="{00000000-0005-0000-0000-00004B050000}"/>
    <cellStyle name="Normal 13 2 5 2 6 3" xfId="13028" xr:uid="{00000000-0005-0000-0000-00004C050000}"/>
    <cellStyle name="Normal 13 2 5 2 6 4" xfId="13029" xr:uid="{00000000-0005-0000-0000-00004D050000}"/>
    <cellStyle name="Normal 13 2 5 2 7" xfId="13030" xr:uid="{00000000-0005-0000-0000-00004E050000}"/>
    <cellStyle name="Normal 13 2 5 2 7 2" xfId="13031" xr:uid="{00000000-0005-0000-0000-00004F050000}"/>
    <cellStyle name="Normal 13 2 5 2 7 3" xfId="13032" xr:uid="{00000000-0005-0000-0000-000050050000}"/>
    <cellStyle name="Normal 13 2 5 2 8" xfId="13033" xr:uid="{00000000-0005-0000-0000-000051050000}"/>
    <cellStyle name="Normal 13 2 5 2 9" xfId="13034" xr:uid="{00000000-0005-0000-0000-000052050000}"/>
    <cellStyle name="Normal 13 2 5 3" xfId="1316" xr:uid="{00000000-0005-0000-0000-000053050000}"/>
    <cellStyle name="Normal 13 2 5 3 2" xfId="4674" xr:uid="{00000000-0005-0000-0000-000054050000}"/>
    <cellStyle name="Normal 13 2 5 3 2 2" xfId="9658" xr:uid="{00000000-0005-0000-0000-000055050000}"/>
    <cellStyle name="Normal 13 2 5 3 2 2 2" xfId="13035" xr:uid="{00000000-0005-0000-0000-000056050000}"/>
    <cellStyle name="Normal 13 2 5 3 2 2 3" xfId="13036" xr:uid="{00000000-0005-0000-0000-000057050000}"/>
    <cellStyle name="Normal 13 2 5 3 2 2 4" xfId="13037" xr:uid="{00000000-0005-0000-0000-000058050000}"/>
    <cellStyle name="Normal 13 2 5 3 2 3" xfId="13038" xr:uid="{00000000-0005-0000-0000-000059050000}"/>
    <cellStyle name="Normal 13 2 5 3 2 3 2" xfId="13039" xr:uid="{00000000-0005-0000-0000-00005A050000}"/>
    <cellStyle name="Normal 13 2 5 3 2 3 3" xfId="13040" xr:uid="{00000000-0005-0000-0000-00005B050000}"/>
    <cellStyle name="Normal 13 2 5 3 2 4" xfId="13041" xr:uid="{00000000-0005-0000-0000-00005C050000}"/>
    <cellStyle name="Normal 13 2 5 3 2 5" xfId="13042" xr:uid="{00000000-0005-0000-0000-00005D050000}"/>
    <cellStyle name="Normal 13 2 5 3 2 6" xfId="13043" xr:uid="{00000000-0005-0000-0000-00005E050000}"/>
    <cellStyle name="Normal 13 2 5 3 3" xfId="6403" xr:uid="{00000000-0005-0000-0000-00005F050000}"/>
    <cellStyle name="Normal 13 2 5 3 3 2" xfId="11345" xr:uid="{00000000-0005-0000-0000-000060050000}"/>
    <cellStyle name="Normal 13 2 5 3 3 3" xfId="13044" xr:uid="{00000000-0005-0000-0000-000061050000}"/>
    <cellStyle name="Normal 13 2 5 3 3 4" xfId="13045" xr:uid="{00000000-0005-0000-0000-000062050000}"/>
    <cellStyle name="Normal 13 2 5 3 4" xfId="7911" xr:uid="{00000000-0005-0000-0000-000063050000}"/>
    <cellStyle name="Normal 13 2 5 3 4 2" xfId="13046" xr:uid="{00000000-0005-0000-0000-000064050000}"/>
    <cellStyle name="Normal 13 2 5 3 4 3" xfId="13047" xr:uid="{00000000-0005-0000-0000-000065050000}"/>
    <cellStyle name="Normal 13 2 5 3 4 4" xfId="13048" xr:uid="{00000000-0005-0000-0000-000066050000}"/>
    <cellStyle name="Normal 13 2 5 3 5" xfId="2949" xr:uid="{00000000-0005-0000-0000-000067050000}"/>
    <cellStyle name="Normal 13 2 5 3 5 2" xfId="13049" xr:uid="{00000000-0005-0000-0000-000068050000}"/>
    <cellStyle name="Normal 13 2 5 3 5 3" xfId="13050" xr:uid="{00000000-0005-0000-0000-000069050000}"/>
    <cellStyle name="Normal 13 2 5 3 5 4" xfId="13051" xr:uid="{00000000-0005-0000-0000-00006A050000}"/>
    <cellStyle name="Normal 13 2 5 3 6" xfId="13052" xr:uid="{00000000-0005-0000-0000-00006B050000}"/>
    <cellStyle name="Normal 13 2 5 3 6 2" xfId="13053" xr:uid="{00000000-0005-0000-0000-00006C050000}"/>
    <cellStyle name="Normal 13 2 5 3 6 3" xfId="13054" xr:uid="{00000000-0005-0000-0000-00006D050000}"/>
    <cellStyle name="Normal 13 2 5 3 7" xfId="13055" xr:uid="{00000000-0005-0000-0000-00006E050000}"/>
    <cellStyle name="Normal 13 2 5 3 8" xfId="13056" xr:uid="{00000000-0005-0000-0000-00006F050000}"/>
    <cellStyle name="Normal 13 2 5 3 9" xfId="13057" xr:uid="{00000000-0005-0000-0000-000070050000}"/>
    <cellStyle name="Normal 13 2 5 4" xfId="4099" xr:uid="{00000000-0005-0000-0000-000071050000}"/>
    <cellStyle name="Normal 13 2 5 4 2" xfId="9085" xr:uid="{00000000-0005-0000-0000-000072050000}"/>
    <cellStyle name="Normal 13 2 5 4 2 2" xfId="13058" xr:uid="{00000000-0005-0000-0000-000073050000}"/>
    <cellStyle name="Normal 13 2 5 4 2 3" xfId="13059" xr:uid="{00000000-0005-0000-0000-000074050000}"/>
    <cellStyle name="Normal 13 2 5 4 2 4" xfId="13060" xr:uid="{00000000-0005-0000-0000-000075050000}"/>
    <cellStyle name="Normal 13 2 5 4 3" xfId="13061" xr:uid="{00000000-0005-0000-0000-000076050000}"/>
    <cellStyle name="Normal 13 2 5 4 3 2" xfId="13062" xr:uid="{00000000-0005-0000-0000-000077050000}"/>
    <cellStyle name="Normal 13 2 5 4 3 3" xfId="13063" xr:uid="{00000000-0005-0000-0000-000078050000}"/>
    <cellStyle name="Normal 13 2 5 4 4" xfId="13064" xr:uid="{00000000-0005-0000-0000-000079050000}"/>
    <cellStyle name="Normal 13 2 5 4 5" xfId="13065" xr:uid="{00000000-0005-0000-0000-00007A050000}"/>
    <cellStyle name="Normal 13 2 5 4 6" xfId="13066" xr:uid="{00000000-0005-0000-0000-00007B050000}"/>
    <cellStyle name="Normal 13 2 5 5" xfId="5846" xr:uid="{00000000-0005-0000-0000-00007C050000}"/>
    <cellStyle name="Normal 13 2 5 5 2" xfId="10788" xr:uid="{00000000-0005-0000-0000-00007D050000}"/>
    <cellStyle name="Normal 13 2 5 5 3" xfId="13067" xr:uid="{00000000-0005-0000-0000-00007E050000}"/>
    <cellStyle name="Normal 13 2 5 5 4" xfId="13068" xr:uid="{00000000-0005-0000-0000-00007F050000}"/>
    <cellStyle name="Normal 13 2 5 6" xfId="7354" xr:uid="{00000000-0005-0000-0000-000080050000}"/>
    <cellStyle name="Normal 13 2 5 6 2" xfId="13069" xr:uid="{00000000-0005-0000-0000-000081050000}"/>
    <cellStyle name="Normal 13 2 5 6 3" xfId="13070" xr:uid="{00000000-0005-0000-0000-000082050000}"/>
    <cellStyle name="Normal 13 2 5 6 4" xfId="13071" xr:uid="{00000000-0005-0000-0000-000083050000}"/>
    <cellStyle name="Normal 13 2 5 7" xfId="2392" xr:uid="{00000000-0005-0000-0000-000084050000}"/>
    <cellStyle name="Normal 13 2 5 7 2" xfId="13072" xr:uid="{00000000-0005-0000-0000-000085050000}"/>
    <cellStyle name="Normal 13 2 5 7 3" xfId="13073" xr:uid="{00000000-0005-0000-0000-000086050000}"/>
    <cellStyle name="Normal 13 2 5 7 4" xfId="13074" xr:uid="{00000000-0005-0000-0000-000087050000}"/>
    <cellStyle name="Normal 13 2 5 8" xfId="13075" xr:uid="{00000000-0005-0000-0000-000088050000}"/>
    <cellStyle name="Normal 13 2 5 8 2" xfId="13076" xr:uid="{00000000-0005-0000-0000-000089050000}"/>
    <cellStyle name="Normal 13 2 5 8 3" xfId="13077" xr:uid="{00000000-0005-0000-0000-00008A050000}"/>
    <cellStyle name="Normal 13 2 5 9" xfId="13078" xr:uid="{00000000-0005-0000-0000-00008B050000}"/>
    <cellStyle name="Normal 13 2 6" xfId="314" xr:uid="{00000000-0005-0000-0000-00008C050000}"/>
    <cellStyle name="Normal 13 2 6 10" xfId="13079" xr:uid="{00000000-0005-0000-0000-00008D050000}"/>
    <cellStyle name="Normal 13 2 6 11" xfId="13080" xr:uid="{00000000-0005-0000-0000-00008E050000}"/>
    <cellStyle name="Normal 13 2 6 2" xfId="942" xr:uid="{00000000-0005-0000-0000-00008F050000}"/>
    <cellStyle name="Normal 13 2 6 2 10" xfId="13081" xr:uid="{00000000-0005-0000-0000-000090050000}"/>
    <cellStyle name="Normal 13 2 6 2 2" xfId="1319" xr:uid="{00000000-0005-0000-0000-000091050000}"/>
    <cellStyle name="Normal 13 2 6 2 2 2" xfId="4677" xr:uid="{00000000-0005-0000-0000-000092050000}"/>
    <cellStyle name="Normal 13 2 6 2 2 2 2" xfId="9661" xr:uid="{00000000-0005-0000-0000-000093050000}"/>
    <cellStyle name="Normal 13 2 6 2 2 2 2 2" xfId="13082" xr:uid="{00000000-0005-0000-0000-000094050000}"/>
    <cellStyle name="Normal 13 2 6 2 2 2 2 3" xfId="13083" xr:uid="{00000000-0005-0000-0000-000095050000}"/>
    <cellStyle name="Normal 13 2 6 2 2 2 2 4" xfId="13084" xr:uid="{00000000-0005-0000-0000-000096050000}"/>
    <cellStyle name="Normal 13 2 6 2 2 2 3" xfId="13085" xr:uid="{00000000-0005-0000-0000-000097050000}"/>
    <cellStyle name="Normal 13 2 6 2 2 2 3 2" xfId="13086" xr:uid="{00000000-0005-0000-0000-000098050000}"/>
    <cellStyle name="Normal 13 2 6 2 2 2 3 3" xfId="13087" xr:uid="{00000000-0005-0000-0000-000099050000}"/>
    <cellStyle name="Normal 13 2 6 2 2 2 4" xfId="13088" xr:uid="{00000000-0005-0000-0000-00009A050000}"/>
    <cellStyle name="Normal 13 2 6 2 2 2 5" xfId="13089" xr:uid="{00000000-0005-0000-0000-00009B050000}"/>
    <cellStyle name="Normal 13 2 6 2 2 2 6" xfId="13090" xr:uid="{00000000-0005-0000-0000-00009C050000}"/>
    <cellStyle name="Normal 13 2 6 2 2 3" xfId="6406" xr:uid="{00000000-0005-0000-0000-00009D050000}"/>
    <cellStyle name="Normal 13 2 6 2 2 3 2" xfId="11348" xr:uid="{00000000-0005-0000-0000-00009E050000}"/>
    <cellStyle name="Normal 13 2 6 2 2 3 3" xfId="13091" xr:uid="{00000000-0005-0000-0000-00009F050000}"/>
    <cellStyle name="Normal 13 2 6 2 2 3 4" xfId="13092" xr:uid="{00000000-0005-0000-0000-0000A0050000}"/>
    <cellStyle name="Normal 13 2 6 2 2 4" xfId="7914" xr:uid="{00000000-0005-0000-0000-0000A1050000}"/>
    <cellStyle name="Normal 13 2 6 2 2 4 2" xfId="13093" xr:uid="{00000000-0005-0000-0000-0000A2050000}"/>
    <cellStyle name="Normal 13 2 6 2 2 4 3" xfId="13094" xr:uid="{00000000-0005-0000-0000-0000A3050000}"/>
    <cellStyle name="Normal 13 2 6 2 2 4 4" xfId="13095" xr:uid="{00000000-0005-0000-0000-0000A4050000}"/>
    <cellStyle name="Normal 13 2 6 2 2 5" xfId="2952" xr:uid="{00000000-0005-0000-0000-0000A5050000}"/>
    <cellStyle name="Normal 13 2 6 2 2 5 2" xfId="13096" xr:uid="{00000000-0005-0000-0000-0000A6050000}"/>
    <cellStyle name="Normal 13 2 6 2 2 5 3" xfId="13097" xr:uid="{00000000-0005-0000-0000-0000A7050000}"/>
    <cellStyle name="Normal 13 2 6 2 2 5 4" xfId="13098" xr:uid="{00000000-0005-0000-0000-0000A8050000}"/>
    <cellStyle name="Normal 13 2 6 2 2 6" xfId="13099" xr:uid="{00000000-0005-0000-0000-0000A9050000}"/>
    <cellStyle name="Normal 13 2 6 2 2 6 2" xfId="13100" xr:uid="{00000000-0005-0000-0000-0000AA050000}"/>
    <cellStyle name="Normal 13 2 6 2 2 6 3" xfId="13101" xr:uid="{00000000-0005-0000-0000-0000AB050000}"/>
    <cellStyle name="Normal 13 2 6 2 2 7" xfId="13102" xr:uid="{00000000-0005-0000-0000-0000AC050000}"/>
    <cellStyle name="Normal 13 2 6 2 2 8" xfId="13103" xr:uid="{00000000-0005-0000-0000-0000AD050000}"/>
    <cellStyle name="Normal 13 2 6 2 2 9" xfId="13104" xr:uid="{00000000-0005-0000-0000-0000AE050000}"/>
    <cellStyle name="Normal 13 2 6 2 3" xfId="4376" xr:uid="{00000000-0005-0000-0000-0000AF050000}"/>
    <cellStyle name="Normal 13 2 6 2 3 2" xfId="9361" xr:uid="{00000000-0005-0000-0000-0000B0050000}"/>
    <cellStyle name="Normal 13 2 6 2 3 2 2" xfId="13105" xr:uid="{00000000-0005-0000-0000-0000B1050000}"/>
    <cellStyle name="Normal 13 2 6 2 3 2 3" xfId="13106" xr:uid="{00000000-0005-0000-0000-0000B2050000}"/>
    <cellStyle name="Normal 13 2 6 2 3 2 4" xfId="13107" xr:uid="{00000000-0005-0000-0000-0000B3050000}"/>
    <cellStyle name="Normal 13 2 6 2 3 3" xfId="13108" xr:uid="{00000000-0005-0000-0000-0000B4050000}"/>
    <cellStyle name="Normal 13 2 6 2 3 3 2" xfId="13109" xr:uid="{00000000-0005-0000-0000-0000B5050000}"/>
    <cellStyle name="Normal 13 2 6 2 3 3 3" xfId="13110" xr:uid="{00000000-0005-0000-0000-0000B6050000}"/>
    <cellStyle name="Normal 13 2 6 2 3 4" xfId="13111" xr:uid="{00000000-0005-0000-0000-0000B7050000}"/>
    <cellStyle name="Normal 13 2 6 2 3 5" xfId="13112" xr:uid="{00000000-0005-0000-0000-0000B8050000}"/>
    <cellStyle name="Normal 13 2 6 2 3 6" xfId="13113" xr:uid="{00000000-0005-0000-0000-0000B9050000}"/>
    <cellStyle name="Normal 13 2 6 2 4" xfId="6119" xr:uid="{00000000-0005-0000-0000-0000BA050000}"/>
    <cellStyle name="Normal 13 2 6 2 4 2" xfId="11061" xr:uid="{00000000-0005-0000-0000-0000BB050000}"/>
    <cellStyle name="Normal 13 2 6 2 4 3" xfId="13114" xr:uid="{00000000-0005-0000-0000-0000BC050000}"/>
    <cellStyle name="Normal 13 2 6 2 4 4" xfId="13115" xr:uid="{00000000-0005-0000-0000-0000BD050000}"/>
    <cellStyle name="Normal 13 2 6 2 5" xfId="7627" xr:uid="{00000000-0005-0000-0000-0000BE050000}"/>
    <cellStyle name="Normal 13 2 6 2 5 2" xfId="13116" xr:uid="{00000000-0005-0000-0000-0000BF050000}"/>
    <cellStyle name="Normal 13 2 6 2 5 3" xfId="13117" xr:uid="{00000000-0005-0000-0000-0000C0050000}"/>
    <cellStyle name="Normal 13 2 6 2 5 4" xfId="13118" xr:uid="{00000000-0005-0000-0000-0000C1050000}"/>
    <cellStyle name="Normal 13 2 6 2 6" xfId="2665" xr:uid="{00000000-0005-0000-0000-0000C2050000}"/>
    <cellStyle name="Normal 13 2 6 2 6 2" xfId="13119" xr:uid="{00000000-0005-0000-0000-0000C3050000}"/>
    <cellStyle name="Normal 13 2 6 2 6 3" xfId="13120" xr:uid="{00000000-0005-0000-0000-0000C4050000}"/>
    <cellStyle name="Normal 13 2 6 2 6 4" xfId="13121" xr:uid="{00000000-0005-0000-0000-0000C5050000}"/>
    <cellStyle name="Normal 13 2 6 2 7" xfId="13122" xr:uid="{00000000-0005-0000-0000-0000C6050000}"/>
    <cellStyle name="Normal 13 2 6 2 7 2" xfId="13123" xr:uid="{00000000-0005-0000-0000-0000C7050000}"/>
    <cellStyle name="Normal 13 2 6 2 7 3" xfId="13124" xr:uid="{00000000-0005-0000-0000-0000C8050000}"/>
    <cellStyle name="Normal 13 2 6 2 8" xfId="13125" xr:uid="{00000000-0005-0000-0000-0000C9050000}"/>
    <cellStyle name="Normal 13 2 6 2 9" xfId="13126" xr:uid="{00000000-0005-0000-0000-0000CA050000}"/>
    <cellStyle name="Normal 13 2 6 3" xfId="1318" xr:uid="{00000000-0005-0000-0000-0000CB050000}"/>
    <cellStyle name="Normal 13 2 6 3 2" xfId="4676" xr:uid="{00000000-0005-0000-0000-0000CC050000}"/>
    <cellStyle name="Normal 13 2 6 3 2 2" xfId="9660" xr:uid="{00000000-0005-0000-0000-0000CD050000}"/>
    <cellStyle name="Normal 13 2 6 3 2 2 2" xfId="13127" xr:uid="{00000000-0005-0000-0000-0000CE050000}"/>
    <cellStyle name="Normal 13 2 6 3 2 2 3" xfId="13128" xr:uid="{00000000-0005-0000-0000-0000CF050000}"/>
    <cellStyle name="Normal 13 2 6 3 2 2 4" xfId="13129" xr:uid="{00000000-0005-0000-0000-0000D0050000}"/>
    <cellStyle name="Normal 13 2 6 3 2 3" xfId="13130" xr:uid="{00000000-0005-0000-0000-0000D1050000}"/>
    <cellStyle name="Normal 13 2 6 3 2 3 2" xfId="13131" xr:uid="{00000000-0005-0000-0000-0000D2050000}"/>
    <cellStyle name="Normal 13 2 6 3 2 3 3" xfId="13132" xr:uid="{00000000-0005-0000-0000-0000D3050000}"/>
    <cellStyle name="Normal 13 2 6 3 2 4" xfId="13133" xr:uid="{00000000-0005-0000-0000-0000D4050000}"/>
    <cellStyle name="Normal 13 2 6 3 2 5" xfId="13134" xr:uid="{00000000-0005-0000-0000-0000D5050000}"/>
    <cellStyle name="Normal 13 2 6 3 2 6" xfId="13135" xr:uid="{00000000-0005-0000-0000-0000D6050000}"/>
    <cellStyle name="Normal 13 2 6 3 3" xfId="6405" xr:uid="{00000000-0005-0000-0000-0000D7050000}"/>
    <cellStyle name="Normal 13 2 6 3 3 2" xfId="11347" xr:uid="{00000000-0005-0000-0000-0000D8050000}"/>
    <cellStyle name="Normal 13 2 6 3 3 3" xfId="13136" xr:uid="{00000000-0005-0000-0000-0000D9050000}"/>
    <cellStyle name="Normal 13 2 6 3 3 4" xfId="13137" xr:uid="{00000000-0005-0000-0000-0000DA050000}"/>
    <cellStyle name="Normal 13 2 6 3 4" xfId="7913" xr:uid="{00000000-0005-0000-0000-0000DB050000}"/>
    <cellStyle name="Normal 13 2 6 3 4 2" xfId="13138" xr:uid="{00000000-0005-0000-0000-0000DC050000}"/>
    <cellStyle name="Normal 13 2 6 3 4 3" xfId="13139" xr:uid="{00000000-0005-0000-0000-0000DD050000}"/>
    <cellStyle name="Normal 13 2 6 3 4 4" xfId="13140" xr:uid="{00000000-0005-0000-0000-0000DE050000}"/>
    <cellStyle name="Normal 13 2 6 3 5" xfId="2951" xr:uid="{00000000-0005-0000-0000-0000DF050000}"/>
    <cellStyle name="Normal 13 2 6 3 5 2" xfId="13141" xr:uid="{00000000-0005-0000-0000-0000E0050000}"/>
    <cellStyle name="Normal 13 2 6 3 5 3" xfId="13142" xr:uid="{00000000-0005-0000-0000-0000E1050000}"/>
    <cellStyle name="Normal 13 2 6 3 5 4" xfId="13143" xr:uid="{00000000-0005-0000-0000-0000E2050000}"/>
    <cellStyle name="Normal 13 2 6 3 6" xfId="13144" xr:uid="{00000000-0005-0000-0000-0000E3050000}"/>
    <cellStyle name="Normal 13 2 6 3 6 2" xfId="13145" xr:uid="{00000000-0005-0000-0000-0000E4050000}"/>
    <cellStyle name="Normal 13 2 6 3 6 3" xfId="13146" xr:uid="{00000000-0005-0000-0000-0000E5050000}"/>
    <cellStyle name="Normal 13 2 6 3 7" xfId="13147" xr:uid="{00000000-0005-0000-0000-0000E6050000}"/>
    <cellStyle name="Normal 13 2 6 3 8" xfId="13148" xr:uid="{00000000-0005-0000-0000-0000E7050000}"/>
    <cellStyle name="Normal 13 2 6 3 9" xfId="13149" xr:uid="{00000000-0005-0000-0000-0000E8050000}"/>
    <cellStyle name="Normal 13 2 6 4" xfId="3894" xr:uid="{00000000-0005-0000-0000-0000E9050000}"/>
    <cellStyle name="Normal 13 2 6 4 2" xfId="8974" xr:uid="{00000000-0005-0000-0000-0000EA050000}"/>
    <cellStyle name="Normal 13 2 6 4 2 2" xfId="13150" xr:uid="{00000000-0005-0000-0000-0000EB050000}"/>
    <cellStyle name="Normal 13 2 6 4 2 3" xfId="13151" xr:uid="{00000000-0005-0000-0000-0000EC050000}"/>
    <cellStyle name="Normal 13 2 6 4 2 4" xfId="13152" xr:uid="{00000000-0005-0000-0000-0000ED050000}"/>
    <cellStyle name="Normal 13 2 6 4 3" xfId="13153" xr:uid="{00000000-0005-0000-0000-0000EE050000}"/>
    <cellStyle name="Normal 13 2 6 4 3 2" xfId="13154" xr:uid="{00000000-0005-0000-0000-0000EF050000}"/>
    <cellStyle name="Normal 13 2 6 4 3 3" xfId="13155" xr:uid="{00000000-0005-0000-0000-0000F0050000}"/>
    <cellStyle name="Normal 13 2 6 4 4" xfId="13156" xr:uid="{00000000-0005-0000-0000-0000F1050000}"/>
    <cellStyle name="Normal 13 2 6 4 5" xfId="13157" xr:uid="{00000000-0005-0000-0000-0000F2050000}"/>
    <cellStyle name="Normal 13 2 6 4 6" xfId="13158" xr:uid="{00000000-0005-0000-0000-0000F3050000}"/>
    <cellStyle name="Normal 13 2 6 5" xfId="5662" xr:uid="{00000000-0005-0000-0000-0000F4050000}"/>
    <cellStyle name="Normal 13 2 6 5 2" xfId="10604" xr:uid="{00000000-0005-0000-0000-0000F5050000}"/>
    <cellStyle name="Normal 13 2 6 5 3" xfId="13159" xr:uid="{00000000-0005-0000-0000-0000F6050000}"/>
    <cellStyle name="Normal 13 2 6 5 4" xfId="13160" xr:uid="{00000000-0005-0000-0000-0000F7050000}"/>
    <cellStyle name="Normal 13 2 6 6" xfId="7170" xr:uid="{00000000-0005-0000-0000-0000F8050000}"/>
    <cellStyle name="Normal 13 2 6 6 2" xfId="13161" xr:uid="{00000000-0005-0000-0000-0000F9050000}"/>
    <cellStyle name="Normal 13 2 6 6 3" xfId="13162" xr:uid="{00000000-0005-0000-0000-0000FA050000}"/>
    <cellStyle name="Normal 13 2 6 6 4" xfId="13163" xr:uid="{00000000-0005-0000-0000-0000FB050000}"/>
    <cellStyle name="Normal 13 2 6 7" xfId="2208" xr:uid="{00000000-0005-0000-0000-0000FC050000}"/>
    <cellStyle name="Normal 13 2 6 7 2" xfId="13164" xr:uid="{00000000-0005-0000-0000-0000FD050000}"/>
    <cellStyle name="Normal 13 2 6 7 3" xfId="13165" xr:uid="{00000000-0005-0000-0000-0000FE050000}"/>
    <cellStyle name="Normal 13 2 6 7 4" xfId="13166" xr:uid="{00000000-0005-0000-0000-0000FF050000}"/>
    <cellStyle name="Normal 13 2 6 8" xfId="13167" xr:uid="{00000000-0005-0000-0000-000000060000}"/>
    <cellStyle name="Normal 13 2 6 8 2" xfId="13168" xr:uid="{00000000-0005-0000-0000-000001060000}"/>
    <cellStyle name="Normal 13 2 6 8 3" xfId="13169" xr:uid="{00000000-0005-0000-0000-000002060000}"/>
    <cellStyle name="Normal 13 2 6 9" xfId="13170" xr:uid="{00000000-0005-0000-0000-000003060000}"/>
    <cellStyle name="Normal 13 2 7" xfId="797" xr:uid="{00000000-0005-0000-0000-000004060000}"/>
    <cellStyle name="Normal 13 2 7 10" xfId="13171" xr:uid="{00000000-0005-0000-0000-000005060000}"/>
    <cellStyle name="Normal 13 2 7 2" xfId="1320" xr:uid="{00000000-0005-0000-0000-000006060000}"/>
    <cellStyle name="Normal 13 2 7 2 2" xfId="4678" xr:uid="{00000000-0005-0000-0000-000007060000}"/>
    <cellStyle name="Normal 13 2 7 2 2 2" xfId="9662" xr:uid="{00000000-0005-0000-0000-000008060000}"/>
    <cellStyle name="Normal 13 2 7 2 2 2 2" xfId="13172" xr:uid="{00000000-0005-0000-0000-000009060000}"/>
    <cellStyle name="Normal 13 2 7 2 2 2 3" xfId="13173" xr:uid="{00000000-0005-0000-0000-00000A060000}"/>
    <cellStyle name="Normal 13 2 7 2 2 2 4" xfId="13174" xr:uid="{00000000-0005-0000-0000-00000B060000}"/>
    <cellStyle name="Normal 13 2 7 2 2 3" xfId="13175" xr:uid="{00000000-0005-0000-0000-00000C060000}"/>
    <cellStyle name="Normal 13 2 7 2 2 3 2" xfId="13176" xr:uid="{00000000-0005-0000-0000-00000D060000}"/>
    <cellStyle name="Normal 13 2 7 2 2 3 3" xfId="13177" xr:uid="{00000000-0005-0000-0000-00000E060000}"/>
    <cellStyle name="Normal 13 2 7 2 2 4" xfId="13178" xr:uid="{00000000-0005-0000-0000-00000F060000}"/>
    <cellStyle name="Normal 13 2 7 2 2 5" xfId="13179" xr:uid="{00000000-0005-0000-0000-000010060000}"/>
    <cellStyle name="Normal 13 2 7 2 2 6" xfId="13180" xr:uid="{00000000-0005-0000-0000-000011060000}"/>
    <cellStyle name="Normal 13 2 7 2 3" xfId="6407" xr:uid="{00000000-0005-0000-0000-000012060000}"/>
    <cellStyle name="Normal 13 2 7 2 3 2" xfId="11349" xr:uid="{00000000-0005-0000-0000-000013060000}"/>
    <cellStyle name="Normal 13 2 7 2 3 3" xfId="13181" xr:uid="{00000000-0005-0000-0000-000014060000}"/>
    <cellStyle name="Normal 13 2 7 2 3 4" xfId="13182" xr:uid="{00000000-0005-0000-0000-000015060000}"/>
    <cellStyle name="Normal 13 2 7 2 4" xfId="7915" xr:uid="{00000000-0005-0000-0000-000016060000}"/>
    <cellStyle name="Normal 13 2 7 2 4 2" xfId="13183" xr:uid="{00000000-0005-0000-0000-000017060000}"/>
    <cellStyle name="Normal 13 2 7 2 4 3" xfId="13184" xr:uid="{00000000-0005-0000-0000-000018060000}"/>
    <cellStyle name="Normal 13 2 7 2 4 4" xfId="13185" xr:uid="{00000000-0005-0000-0000-000019060000}"/>
    <cellStyle name="Normal 13 2 7 2 5" xfId="2953" xr:uid="{00000000-0005-0000-0000-00001A060000}"/>
    <cellStyle name="Normal 13 2 7 2 5 2" xfId="13186" xr:uid="{00000000-0005-0000-0000-00001B060000}"/>
    <cellStyle name="Normal 13 2 7 2 5 3" xfId="13187" xr:uid="{00000000-0005-0000-0000-00001C060000}"/>
    <cellStyle name="Normal 13 2 7 2 5 4" xfId="13188" xr:uid="{00000000-0005-0000-0000-00001D060000}"/>
    <cellStyle name="Normal 13 2 7 2 6" xfId="13189" xr:uid="{00000000-0005-0000-0000-00001E060000}"/>
    <cellStyle name="Normal 13 2 7 2 6 2" xfId="13190" xr:uid="{00000000-0005-0000-0000-00001F060000}"/>
    <cellStyle name="Normal 13 2 7 2 6 3" xfId="13191" xr:uid="{00000000-0005-0000-0000-000020060000}"/>
    <cellStyle name="Normal 13 2 7 2 7" xfId="13192" xr:uid="{00000000-0005-0000-0000-000021060000}"/>
    <cellStyle name="Normal 13 2 7 2 8" xfId="13193" xr:uid="{00000000-0005-0000-0000-000022060000}"/>
    <cellStyle name="Normal 13 2 7 2 9" xfId="13194" xr:uid="{00000000-0005-0000-0000-000023060000}"/>
    <cellStyle name="Normal 13 2 7 3" xfId="4239" xr:uid="{00000000-0005-0000-0000-000024060000}"/>
    <cellStyle name="Normal 13 2 7 3 2" xfId="9225" xr:uid="{00000000-0005-0000-0000-000025060000}"/>
    <cellStyle name="Normal 13 2 7 3 2 2" xfId="13195" xr:uid="{00000000-0005-0000-0000-000026060000}"/>
    <cellStyle name="Normal 13 2 7 3 2 3" xfId="13196" xr:uid="{00000000-0005-0000-0000-000027060000}"/>
    <cellStyle name="Normal 13 2 7 3 2 4" xfId="13197" xr:uid="{00000000-0005-0000-0000-000028060000}"/>
    <cellStyle name="Normal 13 2 7 3 3" xfId="13198" xr:uid="{00000000-0005-0000-0000-000029060000}"/>
    <cellStyle name="Normal 13 2 7 3 3 2" xfId="13199" xr:uid="{00000000-0005-0000-0000-00002A060000}"/>
    <cellStyle name="Normal 13 2 7 3 3 3" xfId="13200" xr:uid="{00000000-0005-0000-0000-00002B060000}"/>
    <cellStyle name="Normal 13 2 7 3 4" xfId="13201" xr:uid="{00000000-0005-0000-0000-00002C060000}"/>
    <cellStyle name="Normal 13 2 7 3 5" xfId="13202" xr:uid="{00000000-0005-0000-0000-00002D060000}"/>
    <cellStyle name="Normal 13 2 7 3 6" xfId="13203" xr:uid="{00000000-0005-0000-0000-00002E060000}"/>
    <cellStyle name="Normal 13 2 7 4" xfId="5984" xr:uid="{00000000-0005-0000-0000-00002F060000}"/>
    <cellStyle name="Normal 13 2 7 4 2" xfId="10926" xr:uid="{00000000-0005-0000-0000-000030060000}"/>
    <cellStyle name="Normal 13 2 7 4 3" xfId="13204" xr:uid="{00000000-0005-0000-0000-000031060000}"/>
    <cellStyle name="Normal 13 2 7 4 4" xfId="13205" xr:uid="{00000000-0005-0000-0000-000032060000}"/>
    <cellStyle name="Normal 13 2 7 5" xfId="7492" xr:uid="{00000000-0005-0000-0000-000033060000}"/>
    <cellStyle name="Normal 13 2 7 5 2" xfId="13206" xr:uid="{00000000-0005-0000-0000-000034060000}"/>
    <cellStyle name="Normal 13 2 7 5 3" xfId="13207" xr:uid="{00000000-0005-0000-0000-000035060000}"/>
    <cellStyle name="Normal 13 2 7 5 4" xfId="13208" xr:uid="{00000000-0005-0000-0000-000036060000}"/>
    <cellStyle name="Normal 13 2 7 6" xfId="2530" xr:uid="{00000000-0005-0000-0000-000037060000}"/>
    <cellStyle name="Normal 13 2 7 6 2" xfId="13209" xr:uid="{00000000-0005-0000-0000-000038060000}"/>
    <cellStyle name="Normal 13 2 7 6 3" xfId="13210" xr:uid="{00000000-0005-0000-0000-000039060000}"/>
    <cellStyle name="Normal 13 2 7 6 4" xfId="13211" xr:uid="{00000000-0005-0000-0000-00003A060000}"/>
    <cellStyle name="Normal 13 2 7 7" xfId="13212" xr:uid="{00000000-0005-0000-0000-00003B060000}"/>
    <cellStyle name="Normal 13 2 7 7 2" xfId="13213" xr:uid="{00000000-0005-0000-0000-00003C060000}"/>
    <cellStyle name="Normal 13 2 7 7 3" xfId="13214" xr:uid="{00000000-0005-0000-0000-00003D060000}"/>
    <cellStyle name="Normal 13 2 7 8" xfId="13215" xr:uid="{00000000-0005-0000-0000-00003E060000}"/>
    <cellStyle name="Normal 13 2 7 9" xfId="13216" xr:uid="{00000000-0005-0000-0000-00003F060000}"/>
    <cellStyle name="Normal 13 2 8" xfId="1264" xr:uid="{00000000-0005-0000-0000-000040060000}"/>
    <cellStyle name="Normal 13 2 8 2" xfId="4622" xr:uid="{00000000-0005-0000-0000-000041060000}"/>
    <cellStyle name="Normal 13 2 8 2 2" xfId="9606" xr:uid="{00000000-0005-0000-0000-000042060000}"/>
    <cellStyle name="Normal 13 2 8 2 2 2" xfId="13217" xr:uid="{00000000-0005-0000-0000-000043060000}"/>
    <cellStyle name="Normal 13 2 8 2 2 3" xfId="13218" xr:uid="{00000000-0005-0000-0000-000044060000}"/>
    <cellStyle name="Normal 13 2 8 2 2 4" xfId="13219" xr:uid="{00000000-0005-0000-0000-000045060000}"/>
    <cellStyle name="Normal 13 2 8 2 3" xfId="13220" xr:uid="{00000000-0005-0000-0000-000046060000}"/>
    <cellStyle name="Normal 13 2 8 2 3 2" xfId="13221" xr:uid="{00000000-0005-0000-0000-000047060000}"/>
    <cellStyle name="Normal 13 2 8 2 3 3" xfId="13222" xr:uid="{00000000-0005-0000-0000-000048060000}"/>
    <cellStyle name="Normal 13 2 8 2 4" xfId="13223" xr:uid="{00000000-0005-0000-0000-000049060000}"/>
    <cellStyle name="Normal 13 2 8 2 5" xfId="13224" xr:uid="{00000000-0005-0000-0000-00004A060000}"/>
    <cellStyle name="Normal 13 2 8 2 6" xfId="13225" xr:uid="{00000000-0005-0000-0000-00004B060000}"/>
    <cellStyle name="Normal 13 2 8 3" xfId="6351" xr:uid="{00000000-0005-0000-0000-00004C060000}"/>
    <cellStyle name="Normal 13 2 8 3 2" xfId="11293" xr:uid="{00000000-0005-0000-0000-00004D060000}"/>
    <cellStyle name="Normal 13 2 8 3 3" xfId="13226" xr:uid="{00000000-0005-0000-0000-00004E060000}"/>
    <cellStyle name="Normal 13 2 8 3 4" xfId="13227" xr:uid="{00000000-0005-0000-0000-00004F060000}"/>
    <cellStyle name="Normal 13 2 8 4" xfId="7859" xr:uid="{00000000-0005-0000-0000-000050060000}"/>
    <cellStyle name="Normal 13 2 8 4 2" xfId="13228" xr:uid="{00000000-0005-0000-0000-000051060000}"/>
    <cellStyle name="Normal 13 2 8 4 3" xfId="13229" xr:uid="{00000000-0005-0000-0000-000052060000}"/>
    <cellStyle name="Normal 13 2 8 4 4" xfId="13230" xr:uid="{00000000-0005-0000-0000-000053060000}"/>
    <cellStyle name="Normal 13 2 8 5" xfId="2897" xr:uid="{00000000-0005-0000-0000-000054060000}"/>
    <cellStyle name="Normal 13 2 8 5 2" xfId="13231" xr:uid="{00000000-0005-0000-0000-000055060000}"/>
    <cellStyle name="Normal 13 2 8 5 3" xfId="13232" xr:uid="{00000000-0005-0000-0000-000056060000}"/>
    <cellStyle name="Normal 13 2 8 5 4" xfId="13233" xr:uid="{00000000-0005-0000-0000-000057060000}"/>
    <cellStyle name="Normal 13 2 8 6" xfId="13234" xr:uid="{00000000-0005-0000-0000-000058060000}"/>
    <cellStyle name="Normal 13 2 8 6 2" xfId="13235" xr:uid="{00000000-0005-0000-0000-000059060000}"/>
    <cellStyle name="Normal 13 2 8 6 3" xfId="13236" xr:uid="{00000000-0005-0000-0000-00005A060000}"/>
    <cellStyle name="Normal 13 2 8 7" xfId="13237" xr:uid="{00000000-0005-0000-0000-00005B060000}"/>
    <cellStyle name="Normal 13 2 8 8" xfId="13238" xr:uid="{00000000-0005-0000-0000-00005C060000}"/>
    <cellStyle name="Normal 13 2 8 9" xfId="13239" xr:uid="{00000000-0005-0000-0000-00005D060000}"/>
    <cellStyle name="Normal 13 2 9" xfId="207" xr:uid="{00000000-0005-0000-0000-00005E060000}"/>
    <cellStyle name="Normal 13 2 9 2" xfId="3840" xr:uid="{00000000-0005-0000-0000-00005F060000}"/>
    <cellStyle name="Normal 13 2 9 2 2" xfId="8927" xr:uid="{00000000-0005-0000-0000-000060060000}"/>
    <cellStyle name="Normal 13 2 9 2 2 2" xfId="13240" xr:uid="{00000000-0005-0000-0000-000061060000}"/>
    <cellStyle name="Normal 13 2 9 2 2 3" xfId="13241" xr:uid="{00000000-0005-0000-0000-000062060000}"/>
    <cellStyle name="Normal 13 2 9 2 2 4" xfId="13242" xr:uid="{00000000-0005-0000-0000-000063060000}"/>
    <cellStyle name="Normal 13 2 9 2 3" xfId="13243" xr:uid="{00000000-0005-0000-0000-000064060000}"/>
    <cellStyle name="Normal 13 2 9 2 3 2" xfId="13244" xr:uid="{00000000-0005-0000-0000-000065060000}"/>
    <cellStyle name="Normal 13 2 9 2 3 3" xfId="13245" xr:uid="{00000000-0005-0000-0000-000066060000}"/>
    <cellStyle name="Normal 13 2 9 2 4" xfId="13246" xr:uid="{00000000-0005-0000-0000-000067060000}"/>
    <cellStyle name="Normal 13 2 9 2 5" xfId="13247" xr:uid="{00000000-0005-0000-0000-000068060000}"/>
    <cellStyle name="Normal 13 2 9 2 6" xfId="13248" xr:uid="{00000000-0005-0000-0000-000069060000}"/>
    <cellStyle name="Normal 13 2 9 3" xfId="5618" xr:uid="{00000000-0005-0000-0000-00006A060000}"/>
    <cellStyle name="Normal 13 2 9 3 2" xfId="10560" xr:uid="{00000000-0005-0000-0000-00006B060000}"/>
    <cellStyle name="Normal 13 2 9 3 3" xfId="13249" xr:uid="{00000000-0005-0000-0000-00006C060000}"/>
    <cellStyle name="Normal 13 2 9 3 4" xfId="13250" xr:uid="{00000000-0005-0000-0000-00006D060000}"/>
    <cellStyle name="Normal 13 2 9 4" xfId="7126" xr:uid="{00000000-0005-0000-0000-00006E060000}"/>
    <cellStyle name="Normal 13 2 9 4 2" xfId="13251" xr:uid="{00000000-0005-0000-0000-00006F060000}"/>
    <cellStyle name="Normal 13 2 9 4 3" xfId="13252" xr:uid="{00000000-0005-0000-0000-000070060000}"/>
    <cellStyle name="Normal 13 2 9 4 4" xfId="13253" xr:uid="{00000000-0005-0000-0000-000071060000}"/>
    <cellStyle name="Normal 13 2 9 5" xfId="2163" xr:uid="{00000000-0005-0000-0000-000072060000}"/>
    <cellStyle name="Normal 13 2 9 5 2" xfId="13254" xr:uid="{00000000-0005-0000-0000-000073060000}"/>
    <cellStyle name="Normal 13 2 9 5 3" xfId="13255" xr:uid="{00000000-0005-0000-0000-000074060000}"/>
    <cellStyle name="Normal 13 2 9 5 4" xfId="13256" xr:uid="{00000000-0005-0000-0000-000075060000}"/>
    <cellStyle name="Normal 13 2 9 6" xfId="13257" xr:uid="{00000000-0005-0000-0000-000076060000}"/>
    <cellStyle name="Normal 13 2 9 6 2" xfId="13258" xr:uid="{00000000-0005-0000-0000-000077060000}"/>
    <cellStyle name="Normal 13 2 9 6 3" xfId="13259" xr:uid="{00000000-0005-0000-0000-000078060000}"/>
    <cellStyle name="Normal 13 2 9 7" xfId="13260" xr:uid="{00000000-0005-0000-0000-000079060000}"/>
    <cellStyle name="Normal 13 2 9 8" xfId="13261" xr:uid="{00000000-0005-0000-0000-00007A060000}"/>
    <cellStyle name="Normal 13 2 9 9" xfId="13262" xr:uid="{00000000-0005-0000-0000-00007B060000}"/>
    <cellStyle name="Normal 13 20" xfId="13263" xr:uid="{00000000-0005-0000-0000-00007C060000}"/>
    <cellStyle name="Normal 13 21" xfId="13264" xr:uid="{00000000-0005-0000-0000-00007D060000}"/>
    <cellStyle name="Normal 13 3" xfId="140" xr:uid="{00000000-0005-0000-0000-00007E060000}"/>
    <cellStyle name="Normal 13 3 10" xfId="2126" xr:uid="{00000000-0005-0000-0000-00007F060000}"/>
    <cellStyle name="Normal 13 3 10 2" xfId="5403" xr:uid="{00000000-0005-0000-0000-000080060000}"/>
    <cellStyle name="Normal 13 3 10 2 2" xfId="10379" xr:uid="{00000000-0005-0000-0000-000081060000}"/>
    <cellStyle name="Normal 13 3 10 2 2 2" xfId="13265" xr:uid="{00000000-0005-0000-0000-000082060000}"/>
    <cellStyle name="Normal 13 3 10 2 2 3" xfId="13266" xr:uid="{00000000-0005-0000-0000-000083060000}"/>
    <cellStyle name="Normal 13 3 10 2 2 4" xfId="13267" xr:uid="{00000000-0005-0000-0000-000084060000}"/>
    <cellStyle name="Normal 13 3 10 2 3" xfId="13268" xr:uid="{00000000-0005-0000-0000-000085060000}"/>
    <cellStyle name="Normal 13 3 10 2 3 2" xfId="13269" xr:uid="{00000000-0005-0000-0000-000086060000}"/>
    <cellStyle name="Normal 13 3 10 2 3 3" xfId="13270" xr:uid="{00000000-0005-0000-0000-000087060000}"/>
    <cellStyle name="Normal 13 3 10 2 4" xfId="13271" xr:uid="{00000000-0005-0000-0000-000088060000}"/>
    <cellStyle name="Normal 13 3 10 2 5" xfId="13272" xr:uid="{00000000-0005-0000-0000-000089060000}"/>
    <cellStyle name="Normal 13 3 10 2 6" xfId="13273" xr:uid="{00000000-0005-0000-0000-00008A060000}"/>
    <cellStyle name="Normal 13 3 10 3" xfId="8599" xr:uid="{00000000-0005-0000-0000-00008B060000}"/>
    <cellStyle name="Normal 13 3 10 3 2" xfId="13274" xr:uid="{00000000-0005-0000-0000-00008C060000}"/>
    <cellStyle name="Normal 13 3 10 3 3" xfId="13275" xr:uid="{00000000-0005-0000-0000-00008D060000}"/>
    <cellStyle name="Normal 13 3 10 3 4" xfId="13276" xr:uid="{00000000-0005-0000-0000-00008E060000}"/>
    <cellStyle name="Normal 13 3 10 4" xfId="13277" xr:uid="{00000000-0005-0000-0000-00008F060000}"/>
    <cellStyle name="Normal 13 3 10 4 2" xfId="13278" xr:uid="{00000000-0005-0000-0000-000090060000}"/>
    <cellStyle name="Normal 13 3 10 4 3" xfId="13279" xr:uid="{00000000-0005-0000-0000-000091060000}"/>
    <cellStyle name="Normal 13 3 10 4 4" xfId="13280" xr:uid="{00000000-0005-0000-0000-000092060000}"/>
    <cellStyle name="Normal 13 3 10 5" xfId="13281" xr:uid="{00000000-0005-0000-0000-000093060000}"/>
    <cellStyle name="Normal 13 3 10 5 2" xfId="13282" xr:uid="{00000000-0005-0000-0000-000094060000}"/>
    <cellStyle name="Normal 13 3 10 5 3" xfId="13283" xr:uid="{00000000-0005-0000-0000-000095060000}"/>
    <cellStyle name="Normal 13 3 10 5 4" xfId="13284" xr:uid="{00000000-0005-0000-0000-000096060000}"/>
    <cellStyle name="Normal 13 3 10 6" xfId="13285" xr:uid="{00000000-0005-0000-0000-000097060000}"/>
    <cellStyle name="Normal 13 3 10 6 2" xfId="13286" xr:uid="{00000000-0005-0000-0000-000098060000}"/>
    <cellStyle name="Normal 13 3 10 6 3" xfId="13287" xr:uid="{00000000-0005-0000-0000-000099060000}"/>
    <cellStyle name="Normal 13 3 10 7" xfId="13288" xr:uid="{00000000-0005-0000-0000-00009A060000}"/>
    <cellStyle name="Normal 13 3 10 8" xfId="13289" xr:uid="{00000000-0005-0000-0000-00009B060000}"/>
    <cellStyle name="Normal 13 3 10 9" xfId="13290" xr:uid="{00000000-0005-0000-0000-00009C060000}"/>
    <cellStyle name="Normal 13 3 11" xfId="3637" xr:uid="{00000000-0005-0000-0000-00009D060000}"/>
    <cellStyle name="Normal 13 3 11 2" xfId="8736" xr:uid="{00000000-0005-0000-0000-00009E060000}"/>
    <cellStyle name="Normal 13 3 11 2 2" xfId="13291" xr:uid="{00000000-0005-0000-0000-00009F060000}"/>
    <cellStyle name="Normal 13 3 11 2 2 2" xfId="13292" xr:uid="{00000000-0005-0000-0000-0000A0060000}"/>
    <cellStyle name="Normal 13 3 11 2 2 3" xfId="13293" xr:uid="{00000000-0005-0000-0000-0000A1060000}"/>
    <cellStyle name="Normal 13 3 11 2 2 4" xfId="13294" xr:uid="{00000000-0005-0000-0000-0000A2060000}"/>
    <cellStyle name="Normal 13 3 11 2 3" xfId="13295" xr:uid="{00000000-0005-0000-0000-0000A3060000}"/>
    <cellStyle name="Normal 13 3 11 2 3 2" xfId="13296" xr:uid="{00000000-0005-0000-0000-0000A4060000}"/>
    <cellStyle name="Normal 13 3 11 2 3 3" xfId="13297" xr:uid="{00000000-0005-0000-0000-0000A5060000}"/>
    <cellStyle name="Normal 13 3 11 2 4" xfId="13298" xr:uid="{00000000-0005-0000-0000-0000A6060000}"/>
    <cellStyle name="Normal 13 3 11 2 5" xfId="13299" xr:uid="{00000000-0005-0000-0000-0000A7060000}"/>
    <cellStyle name="Normal 13 3 11 2 6" xfId="13300" xr:uid="{00000000-0005-0000-0000-0000A8060000}"/>
    <cellStyle name="Normal 13 3 11 3" xfId="13301" xr:uid="{00000000-0005-0000-0000-0000A9060000}"/>
    <cellStyle name="Normal 13 3 11 3 2" xfId="13302" xr:uid="{00000000-0005-0000-0000-0000AA060000}"/>
    <cellStyle name="Normal 13 3 11 3 3" xfId="13303" xr:uid="{00000000-0005-0000-0000-0000AB060000}"/>
    <cellStyle name="Normal 13 3 11 3 4" xfId="13304" xr:uid="{00000000-0005-0000-0000-0000AC060000}"/>
    <cellStyle name="Normal 13 3 11 4" xfId="13305" xr:uid="{00000000-0005-0000-0000-0000AD060000}"/>
    <cellStyle name="Normal 13 3 11 4 2" xfId="13306" xr:uid="{00000000-0005-0000-0000-0000AE060000}"/>
    <cellStyle name="Normal 13 3 11 4 3" xfId="13307" xr:uid="{00000000-0005-0000-0000-0000AF060000}"/>
    <cellStyle name="Normal 13 3 11 4 4" xfId="13308" xr:uid="{00000000-0005-0000-0000-0000B0060000}"/>
    <cellStyle name="Normal 13 3 11 5" xfId="13309" xr:uid="{00000000-0005-0000-0000-0000B1060000}"/>
    <cellStyle name="Normal 13 3 11 5 2" xfId="13310" xr:uid="{00000000-0005-0000-0000-0000B2060000}"/>
    <cellStyle name="Normal 13 3 11 5 3" xfId="13311" xr:uid="{00000000-0005-0000-0000-0000B3060000}"/>
    <cellStyle name="Normal 13 3 11 6" xfId="13312" xr:uid="{00000000-0005-0000-0000-0000B4060000}"/>
    <cellStyle name="Normal 13 3 11 7" xfId="13313" xr:uid="{00000000-0005-0000-0000-0000B5060000}"/>
    <cellStyle name="Normal 13 3 11 8" xfId="13314" xr:uid="{00000000-0005-0000-0000-0000B6060000}"/>
    <cellStyle name="Normal 13 3 12" xfId="3823" xr:uid="{00000000-0005-0000-0000-0000B7060000}"/>
    <cellStyle name="Normal 13 3 12 2" xfId="8914" xr:uid="{00000000-0005-0000-0000-0000B8060000}"/>
    <cellStyle name="Normal 13 3 12 2 2" xfId="13315" xr:uid="{00000000-0005-0000-0000-0000B9060000}"/>
    <cellStyle name="Normal 13 3 12 2 3" xfId="13316" xr:uid="{00000000-0005-0000-0000-0000BA060000}"/>
    <cellStyle name="Normal 13 3 12 2 4" xfId="13317" xr:uid="{00000000-0005-0000-0000-0000BB060000}"/>
    <cellStyle name="Normal 13 3 12 3" xfId="13318" xr:uid="{00000000-0005-0000-0000-0000BC060000}"/>
    <cellStyle name="Normal 13 3 12 3 2" xfId="13319" xr:uid="{00000000-0005-0000-0000-0000BD060000}"/>
    <cellStyle name="Normal 13 3 12 3 3" xfId="13320" xr:uid="{00000000-0005-0000-0000-0000BE060000}"/>
    <cellStyle name="Normal 13 3 12 3 4" xfId="13321" xr:uid="{00000000-0005-0000-0000-0000BF060000}"/>
    <cellStyle name="Normal 13 3 12 4" xfId="13322" xr:uid="{00000000-0005-0000-0000-0000C0060000}"/>
    <cellStyle name="Normal 13 3 12 4 2" xfId="13323" xr:uid="{00000000-0005-0000-0000-0000C1060000}"/>
    <cellStyle name="Normal 13 3 12 4 3" xfId="13324" xr:uid="{00000000-0005-0000-0000-0000C2060000}"/>
    <cellStyle name="Normal 13 3 12 5" xfId="13325" xr:uid="{00000000-0005-0000-0000-0000C3060000}"/>
    <cellStyle name="Normal 13 3 12 6" xfId="13326" xr:uid="{00000000-0005-0000-0000-0000C4060000}"/>
    <cellStyle name="Normal 13 3 12 7" xfId="13327" xr:uid="{00000000-0005-0000-0000-0000C5060000}"/>
    <cellStyle name="Normal 13 3 13" xfId="5608" xr:uid="{00000000-0005-0000-0000-0000C6060000}"/>
    <cellStyle name="Normal 13 3 13 2" xfId="10550" xr:uid="{00000000-0005-0000-0000-0000C7060000}"/>
    <cellStyle name="Normal 13 3 13 3" xfId="13328" xr:uid="{00000000-0005-0000-0000-0000C8060000}"/>
    <cellStyle name="Normal 13 3 13 4" xfId="13329" xr:uid="{00000000-0005-0000-0000-0000C9060000}"/>
    <cellStyle name="Normal 13 3 14" xfId="7116" xr:uid="{00000000-0005-0000-0000-0000CA060000}"/>
    <cellStyle name="Normal 13 3 14 2" xfId="13330" xr:uid="{00000000-0005-0000-0000-0000CB060000}"/>
    <cellStyle name="Normal 13 3 14 3" xfId="13331" xr:uid="{00000000-0005-0000-0000-0000CC060000}"/>
    <cellStyle name="Normal 13 3 14 4" xfId="13332" xr:uid="{00000000-0005-0000-0000-0000CD060000}"/>
    <cellStyle name="Normal 13 3 15" xfId="2065" xr:uid="{00000000-0005-0000-0000-0000CE060000}"/>
    <cellStyle name="Normal 13 3 15 2" xfId="13333" xr:uid="{00000000-0005-0000-0000-0000CF060000}"/>
    <cellStyle name="Normal 13 3 15 3" xfId="13334" xr:uid="{00000000-0005-0000-0000-0000D0060000}"/>
    <cellStyle name="Normal 13 3 15 4" xfId="13335" xr:uid="{00000000-0005-0000-0000-0000D1060000}"/>
    <cellStyle name="Normal 13 3 16" xfId="13336" xr:uid="{00000000-0005-0000-0000-0000D2060000}"/>
    <cellStyle name="Normal 13 3 16 2" xfId="13337" xr:uid="{00000000-0005-0000-0000-0000D3060000}"/>
    <cellStyle name="Normal 13 3 16 3" xfId="13338" xr:uid="{00000000-0005-0000-0000-0000D4060000}"/>
    <cellStyle name="Normal 13 3 17" xfId="13339" xr:uid="{00000000-0005-0000-0000-0000D5060000}"/>
    <cellStyle name="Normal 13 3 18" xfId="13340" xr:uid="{00000000-0005-0000-0000-0000D6060000}"/>
    <cellStyle name="Normal 13 3 19" xfId="13341" xr:uid="{00000000-0005-0000-0000-0000D7060000}"/>
    <cellStyle name="Normal 13 3 2" xfId="490" xr:uid="{00000000-0005-0000-0000-0000D8060000}"/>
    <cellStyle name="Normal 13 3 2 10" xfId="2304" xr:uid="{00000000-0005-0000-0000-0000D9060000}"/>
    <cellStyle name="Normal 13 3 2 10 2" xfId="13342" xr:uid="{00000000-0005-0000-0000-0000DA060000}"/>
    <cellStyle name="Normal 13 3 2 10 3" xfId="13343" xr:uid="{00000000-0005-0000-0000-0000DB060000}"/>
    <cellStyle name="Normal 13 3 2 10 4" xfId="13344" xr:uid="{00000000-0005-0000-0000-0000DC060000}"/>
    <cellStyle name="Normal 13 3 2 11" xfId="13345" xr:uid="{00000000-0005-0000-0000-0000DD060000}"/>
    <cellStyle name="Normal 13 3 2 11 2" xfId="13346" xr:uid="{00000000-0005-0000-0000-0000DE060000}"/>
    <cellStyle name="Normal 13 3 2 11 3" xfId="13347" xr:uid="{00000000-0005-0000-0000-0000DF060000}"/>
    <cellStyle name="Normal 13 3 2 12" xfId="13348" xr:uid="{00000000-0005-0000-0000-0000E0060000}"/>
    <cellStyle name="Normal 13 3 2 13" xfId="13349" xr:uid="{00000000-0005-0000-0000-0000E1060000}"/>
    <cellStyle name="Normal 13 3 2 14" xfId="13350" xr:uid="{00000000-0005-0000-0000-0000E2060000}"/>
    <cellStyle name="Normal 13 3 2 2" xfId="695" xr:uid="{00000000-0005-0000-0000-0000E3060000}"/>
    <cellStyle name="Normal 13 3 2 2 10" xfId="13351" xr:uid="{00000000-0005-0000-0000-0000E4060000}"/>
    <cellStyle name="Normal 13 3 2 2 11" xfId="13352" xr:uid="{00000000-0005-0000-0000-0000E5060000}"/>
    <cellStyle name="Normal 13 3 2 2 2" xfId="1161" xr:uid="{00000000-0005-0000-0000-0000E6060000}"/>
    <cellStyle name="Normal 13 3 2 2 2 10" xfId="13353" xr:uid="{00000000-0005-0000-0000-0000E7060000}"/>
    <cellStyle name="Normal 13 3 2 2 2 2" xfId="1323" xr:uid="{00000000-0005-0000-0000-0000E8060000}"/>
    <cellStyle name="Normal 13 3 2 2 2 2 2" xfId="4681" xr:uid="{00000000-0005-0000-0000-0000E9060000}"/>
    <cellStyle name="Normal 13 3 2 2 2 2 2 2" xfId="9665" xr:uid="{00000000-0005-0000-0000-0000EA060000}"/>
    <cellStyle name="Normal 13 3 2 2 2 2 2 2 2" xfId="13354" xr:uid="{00000000-0005-0000-0000-0000EB060000}"/>
    <cellStyle name="Normal 13 3 2 2 2 2 2 2 3" xfId="13355" xr:uid="{00000000-0005-0000-0000-0000EC060000}"/>
    <cellStyle name="Normal 13 3 2 2 2 2 2 2 4" xfId="13356" xr:uid="{00000000-0005-0000-0000-0000ED060000}"/>
    <cellStyle name="Normal 13 3 2 2 2 2 2 3" xfId="13357" xr:uid="{00000000-0005-0000-0000-0000EE060000}"/>
    <cellStyle name="Normal 13 3 2 2 2 2 2 3 2" xfId="13358" xr:uid="{00000000-0005-0000-0000-0000EF060000}"/>
    <cellStyle name="Normal 13 3 2 2 2 2 2 3 3" xfId="13359" xr:uid="{00000000-0005-0000-0000-0000F0060000}"/>
    <cellStyle name="Normal 13 3 2 2 2 2 2 4" xfId="13360" xr:uid="{00000000-0005-0000-0000-0000F1060000}"/>
    <cellStyle name="Normal 13 3 2 2 2 2 2 5" xfId="13361" xr:uid="{00000000-0005-0000-0000-0000F2060000}"/>
    <cellStyle name="Normal 13 3 2 2 2 2 2 6" xfId="13362" xr:uid="{00000000-0005-0000-0000-0000F3060000}"/>
    <cellStyle name="Normal 13 3 2 2 2 2 3" xfId="6410" xr:uid="{00000000-0005-0000-0000-0000F4060000}"/>
    <cellStyle name="Normal 13 3 2 2 2 2 3 2" xfId="11352" xr:uid="{00000000-0005-0000-0000-0000F5060000}"/>
    <cellStyle name="Normal 13 3 2 2 2 2 3 3" xfId="13363" xr:uid="{00000000-0005-0000-0000-0000F6060000}"/>
    <cellStyle name="Normal 13 3 2 2 2 2 3 4" xfId="13364" xr:uid="{00000000-0005-0000-0000-0000F7060000}"/>
    <cellStyle name="Normal 13 3 2 2 2 2 4" xfId="7918" xr:uid="{00000000-0005-0000-0000-0000F8060000}"/>
    <cellStyle name="Normal 13 3 2 2 2 2 4 2" xfId="13365" xr:uid="{00000000-0005-0000-0000-0000F9060000}"/>
    <cellStyle name="Normal 13 3 2 2 2 2 4 3" xfId="13366" xr:uid="{00000000-0005-0000-0000-0000FA060000}"/>
    <cellStyle name="Normal 13 3 2 2 2 2 4 4" xfId="13367" xr:uid="{00000000-0005-0000-0000-0000FB060000}"/>
    <cellStyle name="Normal 13 3 2 2 2 2 5" xfId="2956" xr:uid="{00000000-0005-0000-0000-0000FC060000}"/>
    <cellStyle name="Normal 13 3 2 2 2 2 5 2" xfId="13368" xr:uid="{00000000-0005-0000-0000-0000FD060000}"/>
    <cellStyle name="Normal 13 3 2 2 2 2 5 3" xfId="13369" xr:uid="{00000000-0005-0000-0000-0000FE060000}"/>
    <cellStyle name="Normal 13 3 2 2 2 2 5 4" xfId="13370" xr:uid="{00000000-0005-0000-0000-0000FF060000}"/>
    <cellStyle name="Normal 13 3 2 2 2 2 6" xfId="13371" xr:uid="{00000000-0005-0000-0000-000000070000}"/>
    <cellStyle name="Normal 13 3 2 2 2 2 6 2" xfId="13372" xr:uid="{00000000-0005-0000-0000-000001070000}"/>
    <cellStyle name="Normal 13 3 2 2 2 2 6 3" xfId="13373" xr:uid="{00000000-0005-0000-0000-000002070000}"/>
    <cellStyle name="Normal 13 3 2 2 2 2 7" xfId="13374" xr:uid="{00000000-0005-0000-0000-000003070000}"/>
    <cellStyle name="Normal 13 3 2 2 2 2 8" xfId="13375" xr:uid="{00000000-0005-0000-0000-000004070000}"/>
    <cellStyle name="Normal 13 3 2 2 2 2 9" xfId="13376" xr:uid="{00000000-0005-0000-0000-000005070000}"/>
    <cellStyle name="Normal 13 3 2 2 2 3" xfId="4529" xr:uid="{00000000-0005-0000-0000-000006070000}"/>
    <cellStyle name="Normal 13 3 2 2 2 3 2" xfId="9513" xr:uid="{00000000-0005-0000-0000-000007070000}"/>
    <cellStyle name="Normal 13 3 2 2 2 3 2 2" xfId="13377" xr:uid="{00000000-0005-0000-0000-000008070000}"/>
    <cellStyle name="Normal 13 3 2 2 2 3 2 3" xfId="13378" xr:uid="{00000000-0005-0000-0000-000009070000}"/>
    <cellStyle name="Normal 13 3 2 2 2 3 2 4" xfId="13379" xr:uid="{00000000-0005-0000-0000-00000A070000}"/>
    <cellStyle name="Normal 13 3 2 2 2 3 3" xfId="13380" xr:uid="{00000000-0005-0000-0000-00000B070000}"/>
    <cellStyle name="Normal 13 3 2 2 2 3 3 2" xfId="13381" xr:uid="{00000000-0005-0000-0000-00000C070000}"/>
    <cellStyle name="Normal 13 3 2 2 2 3 3 3" xfId="13382" xr:uid="{00000000-0005-0000-0000-00000D070000}"/>
    <cellStyle name="Normal 13 3 2 2 2 3 4" xfId="13383" xr:uid="{00000000-0005-0000-0000-00000E070000}"/>
    <cellStyle name="Normal 13 3 2 2 2 3 5" xfId="13384" xr:uid="{00000000-0005-0000-0000-00000F070000}"/>
    <cellStyle name="Normal 13 3 2 2 2 3 6" xfId="13385" xr:uid="{00000000-0005-0000-0000-000010070000}"/>
    <cellStyle name="Normal 13 3 2 2 2 4" xfId="6260" xr:uid="{00000000-0005-0000-0000-000011070000}"/>
    <cellStyle name="Normal 13 3 2 2 2 4 2" xfId="11202" xr:uid="{00000000-0005-0000-0000-000012070000}"/>
    <cellStyle name="Normal 13 3 2 2 2 4 3" xfId="13386" xr:uid="{00000000-0005-0000-0000-000013070000}"/>
    <cellStyle name="Normal 13 3 2 2 2 4 4" xfId="13387" xr:uid="{00000000-0005-0000-0000-000014070000}"/>
    <cellStyle name="Normal 13 3 2 2 2 5" xfId="7768" xr:uid="{00000000-0005-0000-0000-000015070000}"/>
    <cellStyle name="Normal 13 3 2 2 2 5 2" xfId="13388" xr:uid="{00000000-0005-0000-0000-000016070000}"/>
    <cellStyle name="Normal 13 3 2 2 2 5 3" xfId="13389" xr:uid="{00000000-0005-0000-0000-000017070000}"/>
    <cellStyle name="Normal 13 3 2 2 2 5 4" xfId="13390" xr:uid="{00000000-0005-0000-0000-000018070000}"/>
    <cellStyle name="Normal 13 3 2 2 2 6" xfId="2806" xr:uid="{00000000-0005-0000-0000-000019070000}"/>
    <cellStyle name="Normal 13 3 2 2 2 6 2" xfId="13391" xr:uid="{00000000-0005-0000-0000-00001A070000}"/>
    <cellStyle name="Normal 13 3 2 2 2 6 3" xfId="13392" xr:uid="{00000000-0005-0000-0000-00001B070000}"/>
    <cellStyle name="Normal 13 3 2 2 2 6 4" xfId="13393" xr:uid="{00000000-0005-0000-0000-00001C070000}"/>
    <cellStyle name="Normal 13 3 2 2 2 7" xfId="13394" xr:uid="{00000000-0005-0000-0000-00001D070000}"/>
    <cellStyle name="Normal 13 3 2 2 2 7 2" xfId="13395" xr:uid="{00000000-0005-0000-0000-00001E070000}"/>
    <cellStyle name="Normal 13 3 2 2 2 7 3" xfId="13396" xr:uid="{00000000-0005-0000-0000-00001F070000}"/>
    <cellStyle name="Normal 13 3 2 2 2 8" xfId="13397" xr:uid="{00000000-0005-0000-0000-000020070000}"/>
    <cellStyle name="Normal 13 3 2 2 2 9" xfId="13398" xr:uid="{00000000-0005-0000-0000-000021070000}"/>
    <cellStyle name="Normal 13 3 2 2 3" xfId="1322" xr:uid="{00000000-0005-0000-0000-000022070000}"/>
    <cellStyle name="Normal 13 3 2 2 3 2" xfId="4680" xr:uid="{00000000-0005-0000-0000-000023070000}"/>
    <cellStyle name="Normal 13 3 2 2 3 2 2" xfId="9664" xr:uid="{00000000-0005-0000-0000-000024070000}"/>
    <cellStyle name="Normal 13 3 2 2 3 2 2 2" xfId="13399" xr:uid="{00000000-0005-0000-0000-000025070000}"/>
    <cellStyle name="Normal 13 3 2 2 3 2 2 3" xfId="13400" xr:uid="{00000000-0005-0000-0000-000026070000}"/>
    <cellStyle name="Normal 13 3 2 2 3 2 2 4" xfId="13401" xr:uid="{00000000-0005-0000-0000-000027070000}"/>
    <cellStyle name="Normal 13 3 2 2 3 2 3" xfId="13402" xr:uid="{00000000-0005-0000-0000-000028070000}"/>
    <cellStyle name="Normal 13 3 2 2 3 2 3 2" xfId="13403" xr:uid="{00000000-0005-0000-0000-000029070000}"/>
    <cellStyle name="Normal 13 3 2 2 3 2 3 3" xfId="13404" xr:uid="{00000000-0005-0000-0000-00002A070000}"/>
    <cellStyle name="Normal 13 3 2 2 3 2 4" xfId="13405" xr:uid="{00000000-0005-0000-0000-00002B070000}"/>
    <cellStyle name="Normal 13 3 2 2 3 2 5" xfId="13406" xr:uid="{00000000-0005-0000-0000-00002C070000}"/>
    <cellStyle name="Normal 13 3 2 2 3 2 6" xfId="13407" xr:uid="{00000000-0005-0000-0000-00002D070000}"/>
    <cellStyle name="Normal 13 3 2 2 3 3" xfId="6409" xr:uid="{00000000-0005-0000-0000-00002E070000}"/>
    <cellStyle name="Normal 13 3 2 2 3 3 2" xfId="11351" xr:uid="{00000000-0005-0000-0000-00002F070000}"/>
    <cellStyle name="Normal 13 3 2 2 3 3 3" xfId="13408" xr:uid="{00000000-0005-0000-0000-000030070000}"/>
    <cellStyle name="Normal 13 3 2 2 3 3 4" xfId="13409" xr:uid="{00000000-0005-0000-0000-000031070000}"/>
    <cellStyle name="Normal 13 3 2 2 3 4" xfId="7917" xr:uid="{00000000-0005-0000-0000-000032070000}"/>
    <cellStyle name="Normal 13 3 2 2 3 4 2" xfId="13410" xr:uid="{00000000-0005-0000-0000-000033070000}"/>
    <cellStyle name="Normal 13 3 2 2 3 4 3" xfId="13411" xr:uid="{00000000-0005-0000-0000-000034070000}"/>
    <cellStyle name="Normal 13 3 2 2 3 4 4" xfId="13412" xr:uid="{00000000-0005-0000-0000-000035070000}"/>
    <cellStyle name="Normal 13 3 2 2 3 5" xfId="2955" xr:uid="{00000000-0005-0000-0000-000036070000}"/>
    <cellStyle name="Normal 13 3 2 2 3 5 2" xfId="13413" xr:uid="{00000000-0005-0000-0000-000037070000}"/>
    <cellStyle name="Normal 13 3 2 2 3 5 3" xfId="13414" xr:uid="{00000000-0005-0000-0000-000038070000}"/>
    <cellStyle name="Normal 13 3 2 2 3 5 4" xfId="13415" xr:uid="{00000000-0005-0000-0000-000039070000}"/>
    <cellStyle name="Normal 13 3 2 2 3 6" xfId="13416" xr:uid="{00000000-0005-0000-0000-00003A070000}"/>
    <cellStyle name="Normal 13 3 2 2 3 6 2" xfId="13417" xr:uid="{00000000-0005-0000-0000-00003B070000}"/>
    <cellStyle name="Normal 13 3 2 2 3 6 3" xfId="13418" xr:uid="{00000000-0005-0000-0000-00003C070000}"/>
    <cellStyle name="Normal 13 3 2 2 3 7" xfId="13419" xr:uid="{00000000-0005-0000-0000-00003D070000}"/>
    <cellStyle name="Normal 13 3 2 2 3 8" xfId="13420" xr:uid="{00000000-0005-0000-0000-00003E070000}"/>
    <cellStyle name="Normal 13 3 2 2 3 9" xfId="13421" xr:uid="{00000000-0005-0000-0000-00003F070000}"/>
    <cellStyle name="Normal 13 3 2 2 4" xfId="4146" xr:uid="{00000000-0005-0000-0000-000040070000}"/>
    <cellStyle name="Normal 13 3 2 2 4 2" xfId="9132" xr:uid="{00000000-0005-0000-0000-000041070000}"/>
    <cellStyle name="Normal 13 3 2 2 4 2 2" xfId="13422" xr:uid="{00000000-0005-0000-0000-000042070000}"/>
    <cellStyle name="Normal 13 3 2 2 4 2 3" xfId="13423" xr:uid="{00000000-0005-0000-0000-000043070000}"/>
    <cellStyle name="Normal 13 3 2 2 4 2 4" xfId="13424" xr:uid="{00000000-0005-0000-0000-000044070000}"/>
    <cellStyle name="Normal 13 3 2 2 4 3" xfId="13425" xr:uid="{00000000-0005-0000-0000-000045070000}"/>
    <cellStyle name="Normal 13 3 2 2 4 3 2" xfId="13426" xr:uid="{00000000-0005-0000-0000-000046070000}"/>
    <cellStyle name="Normal 13 3 2 2 4 3 3" xfId="13427" xr:uid="{00000000-0005-0000-0000-000047070000}"/>
    <cellStyle name="Normal 13 3 2 2 4 4" xfId="13428" xr:uid="{00000000-0005-0000-0000-000048070000}"/>
    <cellStyle name="Normal 13 3 2 2 4 5" xfId="13429" xr:uid="{00000000-0005-0000-0000-000049070000}"/>
    <cellStyle name="Normal 13 3 2 2 4 6" xfId="13430" xr:uid="{00000000-0005-0000-0000-00004A070000}"/>
    <cellStyle name="Normal 13 3 2 2 5" xfId="5893" xr:uid="{00000000-0005-0000-0000-00004B070000}"/>
    <cellStyle name="Normal 13 3 2 2 5 2" xfId="10835" xr:uid="{00000000-0005-0000-0000-00004C070000}"/>
    <cellStyle name="Normal 13 3 2 2 5 3" xfId="13431" xr:uid="{00000000-0005-0000-0000-00004D070000}"/>
    <cellStyle name="Normal 13 3 2 2 5 4" xfId="13432" xr:uid="{00000000-0005-0000-0000-00004E070000}"/>
    <cellStyle name="Normal 13 3 2 2 6" xfId="7401" xr:uid="{00000000-0005-0000-0000-00004F070000}"/>
    <cellStyle name="Normal 13 3 2 2 6 2" xfId="13433" xr:uid="{00000000-0005-0000-0000-000050070000}"/>
    <cellStyle name="Normal 13 3 2 2 6 3" xfId="13434" xr:uid="{00000000-0005-0000-0000-000051070000}"/>
    <cellStyle name="Normal 13 3 2 2 6 4" xfId="13435" xr:uid="{00000000-0005-0000-0000-000052070000}"/>
    <cellStyle name="Normal 13 3 2 2 7" xfId="2439" xr:uid="{00000000-0005-0000-0000-000053070000}"/>
    <cellStyle name="Normal 13 3 2 2 7 2" xfId="13436" xr:uid="{00000000-0005-0000-0000-000054070000}"/>
    <cellStyle name="Normal 13 3 2 2 7 3" xfId="13437" xr:uid="{00000000-0005-0000-0000-000055070000}"/>
    <cellStyle name="Normal 13 3 2 2 7 4" xfId="13438" xr:uid="{00000000-0005-0000-0000-000056070000}"/>
    <cellStyle name="Normal 13 3 2 2 8" xfId="13439" xr:uid="{00000000-0005-0000-0000-000057070000}"/>
    <cellStyle name="Normal 13 3 2 2 8 2" xfId="13440" xr:uid="{00000000-0005-0000-0000-000058070000}"/>
    <cellStyle name="Normal 13 3 2 2 8 3" xfId="13441" xr:uid="{00000000-0005-0000-0000-000059070000}"/>
    <cellStyle name="Normal 13 3 2 2 9" xfId="13442" xr:uid="{00000000-0005-0000-0000-00005A070000}"/>
    <cellStyle name="Normal 13 3 2 3" xfId="846" xr:uid="{00000000-0005-0000-0000-00005B070000}"/>
    <cellStyle name="Normal 13 3 2 3 10" xfId="13443" xr:uid="{00000000-0005-0000-0000-00005C070000}"/>
    <cellStyle name="Normal 13 3 2 3 2" xfId="1324" xr:uid="{00000000-0005-0000-0000-00005D070000}"/>
    <cellStyle name="Normal 13 3 2 3 2 2" xfId="4682" xr:uid="{00000000-0005-0000-0000-00005E070000}"/>
    <cellStyle name="Normal 13 3 2 3 2 2 2" xfId="9666" xr:uid="{00000000-0005-0000-0000-00005F070000}"/>
    <cellStyle name="Normal 13 3 2 3 2 2 2 2" xfId="13444" xr:uid="{00000000-0005-0000-0000-000060070000}"/>
    <cellStyle name="Normal 13 3 2 3 2 2 2 3" xfId="13445" xr:uid="{00000000-0005-0000-0000-000061070000}"/>
    <cellStyle name="Normal 13 3 2 3 2 2 2 4" xfId="13446" xr:uid="{00000000-0005-0000-0000-000062070000}"/>
    <cellStyle name="Normal 13 3 2 3 2 2 3" xfId="13447" xr:uid="{00000000-0005-0000-0000-000063070000}"/>
    <cellStyle name="Normal 13 3 2 3 2 2 3 2" xfId="13448" xr:uid="{00000000-0005-0000-0000-000064070000}"/>
    <cellStyle name="Normal 13 3 2 3 2 2 3 3" xfId="13449" xr:uid="{00000000-0005-0000-0000-000065070000}"/>
    <cellStyle name="Normal 13 3 2 3 2 2 4" xfId="13450" xr:uid="{00000000-0005-0000-0000-000066070000}"/>
    <cellStyle name="Normal 13 3 2 3 2 2 5" xfId="13451" xr:uid="{00000000-0005-0000-0000-000067070000}"/>
    <cellStyle name="Normal 13 3 2 3 2 2 6" xfId="13452" xr:uid="{00000000-0005-0000-0000-000068070000}"/>
    <cellStyle name="Normal 13 3 2 3 2 3" xfId="6411" xr:uid="{00000000-0005-0000-0000-000069070000}"/>
    <cellStyle name="Normal 13 3 2 3 2 3 2" xfId="11353" xr:uid="{00000000-0005-0000-0000-00006A070000}"/>
    <cellStyle name="Normal 13 3 2 3 2 3 3" xfId="13453" xr:uid="{00000000-0005-0000-0000-00006B070000}"/>
    <cellStyle name="Normal 13 3 2 3 2 3 4" xfId="13454" xr:uid="{00000000-0005-0000-0000-00006C070000}"/>
    <cellStyle name="Normal 13 3 2 3 2 4" xfId="7919" xr:uid="{00000000-0005-0000-0000-00006D070000}"/>
    <cellStyle name="Normal 13 3 2 3 2 4 2" xfId="13455" xr:uid="{00000000-0005-0000-0000-00006E070000}"/>
    <cellStyle name="Normal 13 3 2 3 2 4 3" xfId="13456" xr:uid="{00000000-0005-0000-0000-00006F070000}"/>
    <cellStyle name="Normal 13 3 2 3 2 4 4" xfId="13457" xr:uid="{00000000-0005-0000-0000-000070070000}"/>
    <cellStyle name="Normal 13 3 2 3 2 5" xfId="2957" xr:uid="{00000000-0005-0000-0000-000071070000}"/>
    <cellStyle name="Normal 13 3 2 3 2 5 2" xfId="13458" xr:uid="{00000000-0005-0000-0000-000072070000}"/>
    <cellStyle name="Normal 13 3 2 3 2 5 3" xfId="13459" xr:uid="{00000000-0005-0000-0000-000073070000}"/>
    <cellStyle name="Normal 13 3 2 3 2 5 4" xfId="13460" xr:uid="{00000000-0005-0000-0000-000074070000}"/>
    <cellStyle name="Normal 13 3 2 3 2 6" xfId="13461" xr:uid="{00000000-0005-0000-0000-000075070000}"/>
    <cellStyle name="Normal 13 3 2 3 2 6 2" xfId="13462" xr:uid="{00000000-0005-0000-0000-000076070000}"/>
    <cellStyle name="Normal 13 3 2 3 2 6 3" xfId="13463" xr:uid="{00000000-0005-0000-0000-000077070000}"/>
    <cellStyle name="Normal 13 3 2 3 2 7" xfId="13464" xr:uid="{00000000-0005-0000-0000-000078070000}"/>
    <cellStyle name="Normal 13 3 2 3 2 8" xfId="13465" xr:uid="{00000000-0005-0000-0000-000079070000}"/>
    <cellStyle name="Normal 13 3 2 3 2 9" xfId="13466" xr:uid="{00000000-0005-0000-0000-00007A070000}"/>
    <cellStyle name="Normal 13 3 2 3 3" xfId="4287" xr:uid="{00000000-0005-0000-0000-00007B070000}"/>
    <cellStyle name="Normal 13 3 2 3 3 2" xfId="9273" xr:uid="{00000000-0005-0000-0000-00007C070000}"/>
    <cellStyle name="Normal 13 3 2 3 3 2 2" xfId="13467" xr:uid="{00000000-0005-0000-0000-00007D070000}"/>
    <cellStyle name="Normal 13 3 2 3 3 2 3" xfId="13468" xr:uid="{00000000-0005-0000-0000-00007E070000}"/>
    <cellStyle name="Normal 13 3 2 3 3 2 4" xfId="13469" xr:uid="{00000000-0005-0000-0000-00007F070000}"/>
    <cellStyle name="Normal 13 3 2 3 3 3" xfId="13470" xr:uid="{00000000-0005-0000-0000-000080070000}"/>
    <cellStyle name="Normal 13 3 2 3 3 3 2" xfId="13471" xr:uid="{00000000-0005-0000-0000-000081070000}"/>
    <cellStyle name="Normal 13 3 2 3 3 3 3" xfId="13472" xr:uid="{00000000-0005-0000-0000-000082070000}"/>
    <cellStyle name="Normal 13 3 2 3 3 4" xfId="13473" xr:uid="{00000000-0005-0000-0000-000083070000}"/>
    <cellStyle name="Normal 13 3 2 3 3 5" xfId="13474" xr:uid="{00000000-0005-0000-0000-000084070000}"/>
    <cellStyle name="Normal 13 3 2 3 3 6" xfId="13475" xr:uid="{00000000-0005-0000-0000-000085070000}"/>
    <cellStyle name="Normal 13 3 2 3 4" xfId="6031" xr:uid="{00000000-0005-0000-0000-000086070000}"/>
    <cellStyle name="Normal 13 3 2 3 4 2" xfId="10973" xr:uid="{00000000-0005-0000-0000-000087070000}"/>
    <cellStyle name="Normal 13 3 2 3 4 3" xfId="13476" xr:uid="{00000000-0005-0000-0000-000088070000}"/>
    <cellStyle name="Normal 13 3 2 3 4 4" xfId="13477" xr:uid="{00000000-0005-0000-0000-000089070000}"/>
    <cellStyle name="Normal 13 3 2 3 5" xfId="7539" xr:uid="{00000000-0005-0000-0000-00008A070000}"/>
    <cellStyle name="Normal 13 3 2 3 5 2" xfId="13478" xr:uid="{00000000-0005-0000-0000-00008B070000}"/>
    <cellStyle name="Normal 13 3 2 3 5 3" xfId="13479" xr:uid="{00000000-0005-0000-0000-00008C070000}"/>
    <cellStyle name="Normal 13 3 2 3 5 4" xfId="13480" xr:uid="{00000000-0005-0000-0000-00008D070000}"/>
    <cellStyle name="Normal 13 3 2 3 6" xfId="2577" xr:uid="{00000000-0005-0000-0000-00008E070000}"/>
    <cellStyle name="Normal 13 3 2 3 6 2" xfId="13481" xr:uid="{00000000-0005-0000-0000-00008F070000}"/>
    <cellStyle name="Normal 13 3 2 3 6 3" xfId="13482" xr:uid="{00000000-0005-0000-0000-000090070000}"/>
    <cellStyle name="Normal 13 3 2 3 6 4" xfId="13483" xr:uid="{00000000-0005-0000-0000-000091070000}"/>
    <cellStyle name="Normal 13 3 2 3 7" xfId="13484" xr:uid="{00000000-0005-0000-0000-000092070000}"/>
    <cellStyle name="Normal 13 3 2 3 7 2" xfId="13485" xr:uid="{00000000-0005-0000-0000-000093070000}"/>
    <cellStyle name="Normal 13 3 2 3 7 3" xfId="13486" xr:uid="{00000000-0005-0000-0000-000094070000}"/>
    <cellStyle name="Normal 13 3 2 3 8" xfId="13487" xr:uid="{00000000-0005-0000-0000-000095070000}"/>
    <cellStyle name="Normal 13 3 2 3 9" xfId="13488" xr:uid="{00000000-0005-0000-0000-000096070000}"/>
    <cellStyle name="Normal 13 3 2 4" xfId="1321" xr:uid="{00000000-0005-0000-0000-000097070000}"/>
    <cellStyle name="Normal 13 3 2 4 2" xfId="4679" xr:uid="{00000000-0005-0000-0000-000098070000}"/>
    <cellStyle name="Normal 13 3 2 4 2 2" xfId="9663" xr:uid="{00000000-0005-0000-0000-000099070000}"/>
    <cellStyle name="Normal 13 3 2 4 2 2 2" xfId="13489" xr:uid="{00000000-0005-0000-0000-00009A070000}"/>
    <cellStyle name="Normal 13 3 2 4 2 2 3" xfId="13490" xr:uid="{00000000-0005-0000-0000-00009B070000}"/>
    <cellStyle name="Normal 13 3 2 4 2 2 4" xfId="13491" xr:uid="{00000000-0005-0000-0000-00009C070000}"/>
    <cellStyle name="Normal 13 3 2 4 2 3" xfId="13492" xr:uid="{00000000-0005-0000-0000-00009D070000}"/>
    <cellStyle name="Normal 13 3 2 4 2 3 2" xfId="13493" xr:uid="{00000000-0005-0000-0000-00009E070000}"/>
    <cellStyle name="Normal 13 3 2 4 2 3 3" xfId="13494" xr:uid="{00000000-0005-0000-0000-00009F070000}"/>
    <cellStyle name="Normal 13 3 2 4 2 4" xfId="13495" xr:uid="{00000000-0005-0000-0000-0000A0070000}"/>
    <cellStyle name="Normal 13 3 2 4 2 5" xfId="13496" xr:uid="{00000000-0005-0000-0000-0000A1070000}"/>
    <cellStyle name="Normal 13 3 2 4 2 6" xfId="13497" xr:uid="{00000000-0005-0000-0000-0000A2070000}"/>
    <cellStyle name="Normal 13 3 2 4 3" xfId="6408" xr:uid="{00000000-0005-0000-0000-0000A3070000}"/>
    <cellStyle name="Normal 13 3 2 4 3 2" xfId="11350" xr:uid="{00000000-0005-0000-0000-0000A4070000}"/>
    <cellStyle name="Normal 13 3 2 4 3 3" xfId="13498" xr:uid="{00000000-0005-0000-0000-0000A5070000}"/>
    <cellStyle name="Normal 13 3 2 4 3 4" xfId="13499" xr:uid="{00000000-0005-0000-0000-0000A6070000}"/>
    <cellStyle name="Normal 13 3 2 4 4" xfId="7916" xr:uid="{00000000-0005-0000-0000-0000A7070000}"/>
    <cellStyle name="Normal 13 3 2 4 4 2" xfId="13500" xr:uid="{00000000-0005-0000-0000-0000A8070000}"/>
    <cellStyle name="Normal 13 3 2 4 4 3" xfId="13501" xr:uid="{00000000-0005-0000-0000-0000A9070000}"/>
    <cellStyle name="Normal 13 3 2 4 4 4" xfId="13502" xr:uid="{00000000-0005-0000-0000-0000AA070000}"/>
    <cellStyle name="Normal 13 3 2 4 5" xfId="2954" xr:uid="{00000000-0005-0000-0000-0000AB070000}"/>
    <cellStyle name="Normal 13 3 2 4 5 2" xfId="13503" xr:uid="{00000000-0005-0000-0000-0000AC070000}"/>
    <cellStyle name="Normal 13 3 2 4 5 3" xfId="13504" xr:uid="{00000000-0005-0000-0000-0000AD070000}"/>
    <cellStyle name="Normal 13 3 2 4 5 4" xfId="13505" xr:uid="{00000000-0005-0000-0000-0000AE070000}"/>
    <cellStyle name="Normal 13 3 2 4 6" xfId="13506" xr:uid="{00000000-0005-0000-0000-0000AF070000}"/>
    <cellStyle name="Normal 13 3 2 4 6 2" xfId="13507" xr:uid="{00000000-0005-0000-0000-0000B0070000}"/>
    <cellStyle name="Normal 13 3 2 4 6 3" xfId="13508" xr:uid="{00000000-0005-0000-0000-0000B1070000}"/>
    <cellStyle name="Normal 13 3 2 4 7" xfId="13509" xr:uid="{00000000-0005-0000-0000-0000B2070000}"/>
    <cellStyle name="Normal 13 3 2 4 8" xfId="13510" xr:uid="{00000000-0005-0000-0000-0000B3070000}"/>
    <cellStyle name="Normal 13 3 2 4 9" xfId="13511" xr:uid="{00000000-0005-0000-0000-0000B4070000}"/>
    <cellStyle name="Normal 13 3 2 5" xfId="3685" xr:uid="{00000000-0005-0000-0000-0000B5070000}"/>
    <cellStyle name="Normal 13 3 2 5 2" xfId="3922" xr:uid="{00000000-0005-0000-0000-0000B6070000}"/>
    <cellStyle name="Normal 13 3 2 5 2 2" xfId="9002" xr:uid="{00000000-0005-0000-0000-0000B7070000}"/>
    <cellStyle name="Normal 13 3 2 5 2 2 2" xfId="13512" xr:uid="{00000000-0005-0000-0000-0000B8070000}"/>
    <cellStyle name="Normal 13 3 2 5 2 2 3" xfId="13513" xr:uid="{00000000-0005-0000-0000-0000B9070000}"/>
    <cellStyle name="Normal 13 3 2 5 2 2 4" xfId="13514" xr:uid="{00000000-0005-0000-0000-0000BA070000}"/>
    <cellStyle name="Normal 13 3 2 5 2 3" xfId="13515" xr:uid="{00000000-0005-0000-0000-0000BB070000}"/>
    <cellStyle name="Normal 13 3 2 5 2 3 2" xfId="13516" xr:uid="{00000000-0005-0000-0000-0000BC070000}"/>
    <cellStyle name="Normal 13 3 2 5 2 3 3" xfId="13517" xr:uid="{00000000-0005-0000-0000-0000BD070000}"/>
    <cellStyle name="Normal 13 3 2 5 2 4" xfId="13518" xr:uid="{00000000-0005-0000-0000-0000BE070000}"/>
    <cellStyle name="Normal 13 3 2 5 2 5" xfId="13519" xr:uid="{00000000-0005-0000-0000-0000BF070000}"/>
    <cellStyle name="Normal 13 3 2 5 2 6" xfId="13520" xr:uid="{00000000-0005-0000-0000-0000C0070000}"/>
    <cellStyle name="Normal 13 3 2 5 3" xfId="8645" xr:uid="{00000000-0005-0000-0000-0000C1070000}"/>
    <cellStyle name="Normal 13 3 2 5 3 2" xfId="13521" xr:uid="{00000000-0005-0000-0000-0000C2070000}"/>
    <cellStyle name="Normal 13 3 2 5 3 3" xfId="13522" xr:uid="{00000000-0005-0000-0000-0000C3070000}"/>
    <cellStyle name="Normal 13 3 2 5 3 4" xfId="13523" xr:uid="{00000000-0005-0000-0000-0000C4070000}"/>
    <cellStyle name="Normal 13 3 2 5 4" xfId="13524" xr:uid="{00000000-0005-0000-0000-0000C5070000}"/>
    <cellStyle name="Normal 13 3 2 5 4 2" xfId="13525" xr:uid="{00000000-0005-0000-0000-0000C6070000}"/>
    <cellStyle name="Normal 13 3 2 5 4 3" xfId="13526" xr:uid="{00000000-0005-0000-0000-0000C7070000}"/>
    <cellStyle name="Normal 13 3 2 5 4 4" xfId="13527" xr:uid="{00000000-0005-0000-0000-0000C8070000}"/>
    <cellStyle name="Normal 13 3 2 5 5" xfId="13528" xr:uid="{00000000-0005-0000-0000-0000C9070000}"/>
    <cellStyle name="Normal 13 3 2 5 5 2" xfId="13529" xr:uid="{00000000-0005-0000-0000-0000CA070000}"/>
    <cellStyle name="Normal 13 3 2 5 5 3" xfId="13530" xr:uid="{00000000-0005-0000-0000-0000CB070000}"/>
    <cellStyle name="Normal 13 3 2 5 5 4" xfId="13531" xr:uid="{00000000-0005-0000-0000-0000CC070000}"/>
    <cellStyle name="Normal 13 3 2 5 6" xfId="13532" xr:uid="{00000000-0005-0000-0000-0000CD070000}"/>
    <cellStyle name="Normal 13 3 2 5 6 2" xfId="13533" xr:uid="{00000000-0005-0000-0000-0000CE070000}"/>
    <cellStyle name="Normal 13 3 2 5 6 3" xfId="13534" xr:uid="{00000000-0005-0000-0000-0000CF070000}"/>
    <cellStyle name="Normal 13 3 2 5 7" xfId="13535" xr:uid="{00000000-0005-0000-0000-0000D0070000}"/>
    <cellStyle name="Normal 13 3 2 5 8" xfId="13536" xr:uid="{00000000-0005-0000-0000-0000D1070000}"/>
    <cellStyle name="Normal 13 3 2 5 9" xfId="13537" xr:uid="{00000000-0005-0000-0000-0000D2070000}"/>
    <cellStyle name="Normal 13 3 2 6" xfId="4003" xr:uid="{00000000-0005-0000-0000-0000D3070000}"/>
    <cellStyle name="Normal 13 3 2 6 2" xfId="8782" xr:uid="{00000000-0005-0000-0000-0000D4070000}"/>
    <cellStyle name="Normal 13 3 2 6 2 2" xfId="13538" xr:uid="{00000000-0005-0000-0000-0000D5070000}"/>
    <cellStyle name="Normal 13 3 2 6 2 2 2" xfId="13539" xr:uid="{00000000-0005-0000-0000-0000D6070000}"/>
    <cellStyle name="Normal 13 3 2 6 2 2 3" xfId="13540" xr:uid="{00000000-0005-0000-0000-0000D7070000}"/>
    <cellStyle name="Normal 13 3 2 6 2 2 4" xfId="13541" xr:uid="{00000000-0005-0000-0000-0000D8070000}"/>
    <cellStyle name="Normal 13 3 2 6 2 3" xfId="13542" xr:uid="{00000000-0005-0000-0000-0000D9070000}"/>
    <cellStyle name="Normal 13 3 2 6 2 3 2" xfId="13543" xr:uid="{00000000-0005-0000-0000-0000DA070000}"/>
    <cellStyle name="Normal 13 3 2 6 2 3 3" xfId="13544" xr:uid="{00000000-0005-0000-0000-0000DB070000}"/>
    <cellStyle name="Normal 13 3 2 6 2 4" xfId="13545" xr:uid="{00000000-0005-0000-0000-0000DC070000}"/>
    <cellStyle name="Normal 13 3 2 6 2 5" xfId="13546" xr:uid="{00000000-0005-0000-0000-0000DD070000}"/>
    <cellStyle name="Normal 13 3 2 6 2 6" xfId="13547" xr:uid="{00000000-0005-0000-0000-0000DE070000}"/>
    <cellStyle name="Normal 13 3 2 6 3" xfId="13548" xr:uid="{00000000-0005-0000-0000-0000DF070000}"/>
    <cellStyle name="Normal 13 3 2 6 3 2" xfId="13549" xr:uid="{00000000-0005-0000-0000-0000E0070000}"/>
    <cellStyle name="Normal 13 3 2 6 3 3" xfId="13550" xr:uid="{00000000-0005-0000-0000-0000E1070000}"/>
    <cellStyle name="Normal 13 3 2 6 3 4" xfId="13551" xr:uid="{00000000-0005-0000-0000-0000E2070000}"/>
    <cellStyle name="Normal 13 3 2 6 4" xfId="13552" xr:uid="{00000000-0005-0000-0000-0000E3070000}"/>
    <cellStyle name="Normal 13 3 2 6 4 2" xfId="13553" xr:uid="{00000000-0005-0000-0000-0000E4070000}"/>
    <cellStyle name="Normal 13 3 2 6 4 3" xfId="13554" xr:uid="{00000000-0005-0000-0000-0000E5070000}"/>
    <cellStyle name="Normal 13 3 2 6 4 4" xfId="13555" xr:uid="{00000000-0005-0000-0000-0000E6070000}"/>
    <cellStyle name="Normal 13 3 2 6 5" xfId="13556" xr:uid="{00000000-0005-0000-0000-0000E7070000}"/>
    <cellStyle name="Normal 13 3 2 6 5 2" xfId="13557" xr:uid="{00000000-0005-0000-0000-0000E8070000}"/>
    <cellStyle name="Normal 13 3 2 6 5 3" xfId="13558" xr:uid="{00000000-0005-0000-0000-0000E9070000}"/>
    <cellStyle name="Normal 13 3 2 6 6" xfId="13559" xr:uid="{00000000-0005-0000-0000-0000EA070000}"/>
    <cellStyle name="Normal 13 3 2 6 7" xfId="13560" xr:uid="{00000000-0005-0000-0000-0000EB070000}"/>
    <cellStyle name="Normal 13 3 2 6 8" xfId="13561" xr:uid="{00000000-0005-0000-0000-0000EC070000}"/>
    <cellStyle name="Normal 13 3 2 7" xfId="3791" xr:uid="{00000000-0005-0000-0000-0000ED070000}"/>
    <cellStyle name="Normal 13 3 2 7 2" xfId="8884" xr:uid="{00000000-0005-0000-0000-0000EE070000}"/>
    <cellStyle name="Normal 13 3 2 7 2 2" xfId="13562" xr:uid="{00000000-0005-0000-0000-0000EF070000}"/>
    <cellStyle name="Normal 13 3 2 7 2 3" xfId="13563" xr:uid="{00000000-0005-0000-0000-0000F0070000}"/>
    <cellStyle name="Normal 13 3 2 7 2 4" xfId="13564" xr:uid="{00000000-0005-0000-0000-0000F1070000}"/>
    <cellStyle name="Normal 13 3 2 7 3" xfId="13565" xr:uid="{00000000-0005-0000-0000-0000F2070000}"/>
    <cellStyle name="Normal 13 3 2 7 3 2" xfId="13566" xr:uid="{00000000-0005-0000-0000-0000F3070000}"/>
    <cellStyle name="Normal 13 3 2 7 3 3" xfId="13567" xr:uid="{00000000-0005-0000-0000-0000F4070000}"/>
    <cellStyle name="Normal 13 3 2 7 4" xfId="13568" xr:uid="{00000000-0005-0000-0000-0000F5070000}"/>
    <cellStyle name="Normal 13 3 2 7 5" xfId="13569" xr:uid="{00000000-0005-0000-0000-0000F6070000}"/>
    <cellStyle name="Normal 13 3 2 7 6" xfId="13570" xr:uid="{00000000-0005-0000-0000-0000F7070000}"/>
    <cellStyle name="Normal 13 3 2 8" xfId="5758" xr:uid="{00000000-0005-0000-0000-0000F8070000}"/>
    <cellStyle name="Normal 13 3 2 8 2" xfId="10700" xr:uid="{00000000-0005-0000-0000-0000F9070000}"/>
    <cellStyle name="Normal 13 3 2 8 3" xfId="13571" xr:uid="{00000000-0005-0000-0000-0000FA070000}"/>
    <cellStyle name="Normal 13 3 2 8 4" xfId="13572" xr:uid="{00000000-0005-0000-0000-0000FB070000}"/>
    <cellStyle name="Normal 13 3 2 9" xfId="7266" xr:uid="{00000000-0005-0000-0000-0000FC070000}"/>
    <cellStyle name="Normal 13 3 2 9 2" xfId="13573" xr:uid="{00000000-0005-0000-0000-0000FD070000}"/>
    <cellStyle name="Normal 13 3 2 9 3" xfId="13574" xr:uid="{00000000-0005-0000-0000-0000FE070000}"/>
    <cellStyle name="Normal 13 3 2 9 4" xfId="13575" xr:uid="{00000000-0005-0000-0000-0000FF070000}"/>
    <cellStyle name="Normal 13 3 3" xfId="597" xr:uid="{00000000-0005-0000-0000-000000080000}"/>
    <cellStyle name="Normal 13 3 3 10" xfId="2347" xr:uid="{00000000-0005-0000-0000-000001080000}"/>
    <cellStyle name="Normal 13 3 3 10 2" xfId="13576" xr:uid="{00000000-0005-0000-0000-000002080000}"/>
    <cellStyle name="Normal 13 3 3 10 3" xfId="13577" xr:uid="{00000000-0005-0000-0000-000003080000}"/>
    <cellStyle name="Normal 13 3 3 10 4" xfId="13578" xr:uid="{00000000-0005-0000-0000-000004080000}"/>
    <cellStyle name="Normal 13 3 3 11" xfId="13579" xr:uid="{00000000-0005-0000-0000-000005080000}"/>
    <cellStyle name="Normal 13 3 3 11 2" xfId="13580" xr:uid="{00000000-0005-0000-0000-000006080000}"/>
    <cellStyle name="Normal 13 3 3 11 3" xfId="13581" xr:uid="{00000000-0005-0000-0000-000007080000}"/>
    <cellStyle name="Normal 13 3 3 12" xfId="13582" xr:uid="{00000000-0005-0000-0000-000008080000}"/>
    <cellStyle name="Normal 13 3 3 13" xfId="13583" xr:uid="{00000000-0005-0000-0000-000009080000}"/>
    <cellStyle name="Normal 13 3 3 14" xfId="13584" xr:uid="{00000000-0005-0000-0000-00000A080000}"/>
    <cellStyle name="Normal 13 3 3 2" xfId="739" xr:uid="{00000000-0005-0000-0000-00000B080000}"/>
    <cellStyle name="Normal 13 3 3 2 10" xfId="13585" xr:uid="{00000000-0005-0000-0000-00000C080000}"/>
    <cellStyle name="Normal 13 3 3 2 11" xfId="13586" xr:uid="{00000000-0005-0000-0000-00000D080000}"/>
    <cellStyle name="Normal 13 3 3 2 2" xfId="1204" xr:uid="{00000000-0005-0000-0000-00000E080000}"/>
    <cellStyle name="Normal 13 3 3 2 2 10" xfId="13587" xr:uid="{00000000-0005-0000-0000-00000F080000}"/>
    <cellStyle name="Normal 13 3 3 2 2 2" xfId="1327" xr:uid="{00000000-0005-0000-0000-000010080000}"/>
    <cellStyle name="Normal 13 3 3 2 2 2 2" xfId="4685" xr:uid="{00000000-0005-0000-0000-000011080000}"/>
    <cellStyle name="Normal 13 3 3 2 2 2 2 2" xfId="9669" xr:uid="{00000000-0005-0000-0000-000012080000}"/>
    <cellStyle name="Normal 13 3 3 2 2 2 2 2 2" xfId="13588" xr:uid="{00000000-0005-0000-0000-000013080000}"/>
    <cellStyle name="Normal 13 3 3 2 2 2 2 2 3" xfId="13589" xr:uid="{00000000-0005-0000-0000-000014080000}"/>
    <cellStyle name="Normal 13 3 3 2 2 2 2 2 4" xfId="13590" xr:uid="{00000000-0005-0000-0000-000015080000}"/>
    <cellStyle name="Normal 13 3 3 2 2 2 2 3" xfId="13591" xr:uid="{00000000-0005-0000-0000-000016080000}"/>
    <cellStyle name="Normal 13 3 3 2 2 2 2 3 2" xfId="13592" xr:uid="{00000000-0005-0000-0000-000017080000}"/>
    <cellStyle name="Normal 13 3 3 2 2 2 2 3 3" xfId="13593" xr:uid="{00000000-0005-0000-0000-000018080000}"/>
    <cellStyle name="Normal 13 3 3 2 2 2 2 4" xfId="13594" xr:uid="{00000000-0005-0000-0000-000019080000}"/>
    <cellStyle name="Normal 13 3 3 2 2 2 2 5" xfId="13595" xr:uid="{00000000-0005-0000-0000-00001A080000}"/>
    <cellStyle name="Normal 13 3 3 2 2 2 2 6" xfId="13596" xr:uid="{00000000-0005-0000-0000-00001B080000}"/>
    <cellStyle name="Normal 13 3 3 2 2 2 3" xfId="6414" xr:uid="{00000000-0005-0000-0000-00001C080000}"/>
    <cellStyle name="Normal 13 3 3 2 2 2 3 2" xfId="11356" xr:uid="{00000000-0005-0000-0000-00001D080000}"/>
    <cellStyle name="Normal 13 3 3 2 2 2 3 3" xfId="13597" xr:uid="{00000000-0005-0000-0000-00001E080000}"/>
    <cellStyle name="Normal 13 3 3 2 2 2 3 4" xfId="13598" xr:uid="{00000000-0005-0000-0000-00001F080000}"/>
    <cellStyle name="Normal 13 3 3 2 2 2 4" xfId="7922" xr:uid="{00000000-0005-0000-0000-000020080000}"/>
    <cellStyle name="Normal 13 3 3 2 2 2 4 2" xfId="13599" xr:uid="{00000000-0005-0000-0000-000021080000}"/>
    <cellStyle name="Normal 13 3 3 2 2 2 4 3" xfId="13600" xr:uid="{00000000-0005-0000-0000-000022080000}"/>
    <cellStyle name="Normal 13 3 3 2 2 2 4 4" xfId="13601" xr:uid="{00000000-0005-0000-0000-000023080000}"/>
    <cellStyle name="Normal 13 3 3 2 2 2 5" xfId="2960" xr:uid="{00000000-0005-0000-0000-000024080000}"/>
    <cellStyle name="Normal 13 3 3 2 2 2 5 2" xfId="13602" xr:uid="{00000000-0005-0000-0000-000025080000}"/>
    <cellStyle name="Normal 13 3 3 2 2 2 5 3" xfId="13603" xr:uid="{00000000-0005-0000-0000-000026080000}"/>
    <cellStyle name="Normal 13 3 3 2 2 2 5 4" xfId="13604" xr:uid="{00000000-0005-0000-0000-000027080000}"/>
    <cellStyle name="Normal 13 3 3 2 2 2 6" xfId="13605" xr:uid="{00000000-0005-0000-0000-000028080000}"/>
    <cellStyle name="Normal 13 3 3 2 2 2 6 2" xfId="13606" xr:uid="{00000000-0005-0000-0000-000029080000}"/>
    <cellStyle name="Normal 13 3 3 2 2 2 6 3" xfId="13607" xr:uid="{00000000-0005-0000-0000-00002A080000}"/>
    <cellStyle name="Normal 13 3 3 2 2 2 7" xfId="13608" xr:uid="{00000000-0005-0000-0000-00002B080000}"/>
    <cellStyle name="Normal 13 3 3 2 2 2 8" xfId="13609" xr:uid="{00000000-0005-0000-0000-00002C080000}"/>
    <cellStyle name="Normal 13 3 3 2 2 2 9" xfId="13610" xr:uid="{00000000-0005-0000-0000-00002D080000}"/>
    <cellStyle name="Normal 13 3 3 2 2 3" xfId="4572" xr:uid="{00000000-0005-0000-0000-00002E080000}"/>
    <cellStyle name="Normal 13 3 3 2 2 3 2" xfId="9556" xr:uid="{00000000-0005-0000-0000-00002F080000}"/>
    <cellStyle name="Normal 13 3 3 2 2 3 2 2" xfId="13611" xr:uid="{00000000-0005-0000-0000-000030080000}"/>
    <cellStyle name="Normal 13 3 3 2 2 3 2 3" xfId="13612" xr:uid="{00000000-0005-0000-0000-000031080000}"/>
    <cellStyle name="Normal 13 3 3 2 2 3 2 4" xfId="13613" xr:uid="{00000000-0005-0000-0000-000032080000}"/>
    <cellStyle name="Normal 13 3 3 2 2 3 3" xfId="13614" xr:uid="{00000000-0005-0000-0000-000033080000}"/>
    <cellStyle name="Normal 13 3 3 2 2 3 3 2" xfId="13615" xr:uid="{00000000-0005-0000-0000-000034080000}"/>
    <cellStyle name="Normal 13 3 3 2 2 3 3 3" xfId="13616" xr:uid="{00000000-0005-0000-0000-000035080000}"/>
    <cellStyle name="Normal 13 3 3 2 2 3 4" xfId="13617" xr:uid="{00000000-0005-0000-0000-000036080000}"/>
    <cellStyle name="Normal 13 3 3 2 2 3 5" xfId="13618" xr:uid="{00000000-0005-0000-0000-000037080000}"/>
    <cellStyle name="Normal 13 3 3 2 2 3 6" xfId="13619" xr:uid="{00000000-0005-0000-0000-000038080000}"/>
    <cellStyle name="Normal 13 3 3 2 2 4" xfId="6303" xr:uid="{00000000-0005-0000-0000-000039080000}"/>
    <cellStyle name="Normal 13 3 3 2 2 4 2" xfId="11245" xr:uid="{00000000-0005-0000-0000-00003A080000}"/>
    <cellStyle name="Normal 13 3 3 2 2 4 3" xfId="13620" xr:uid="{00000000-0005-0000-0000-00003B080000}"/>
    <cellStyle name="Normal 13 3 3 2 2 4 4" xfId="13621" xr:uid="{00000000-0005-0000-0000-00003C080000}"/>
    <cellStyle name="Normal 13 3 3 2 2 5" xfId="7811" xr:uid="{00000000-0005-0000-0000-00003D080000}"/>
    <cellStyle name="Normal 13 3 3 2 2 5 2" xfId="13622" xr:uid="{00000000-0005-0000-0000-00003E080000}"/>
    <cellStyle name="Normal 13 3 3 2 2 5 3" xfId="13623" xr:uid="{00000000-0005-0000-0000-00003F080000}"/>
    <cellStyle name="Normal 13 3 3 2 2 5 4" xfId="13624" xr:uid="{00000000-0005-0000-0000-000040080000}"/>
    <cellStyle name="Normal 13 3 3 2 2 6" xfId="2849" xr:uid="{00000000-0005-0000-0000-000041080000}"/>
    <cellStyle name="Normal 13 3 3 2 2 6 2" xfId="13625" xr:uid="{00000000-0005-0000-0000-000042080000}"/>
    <cellStyle name="Normal 13 3 3 2 2 6 3" xfId="13626" xr:uid="{00000000-0005-0000-0000-000043080000}"/>
    <cellStyle name="Normal 13 3 3 2 2 6 4" xfId="13627" xr:uid="{00000000-0005-0000-0000-000044080000}"/>
    <cellStyle name="Normal 13 3 3 2 2 7" xfId="13628" xr:uid="{00000000-0005-0000-0000-000045080000}"/>
    <cellStyle name="Normal 13 3 3 2 2 7 2" xfId="13629" xr:uid="{00000000-0005-0000-0000-000046080000}"/>
    <cellStyle name="Normal 13 3 3 2 2 7 3" xfId="13630" xr:uid="{00000000-0005-0000-0000-000047080000}"/>
    <cellStyle name="Normal 13 3 3 2 2 8" xfId="13631" xr:uid="{00000000-0005-0000-0000-000048080000}"/>
    <cellStyle name="Normal 13 3 3 2 2 9" xfId="13632" xr:uid="{00000000-0005-0000-0000-000049080000}"/>
    <cellStyle name="Normal 13 3 3 2 3" xfId="1326" xr:uid="{00000000-0005-0000-0000-00004A080000}"/>
    <cellStyle name="Normal 13 3 3 2 3 2" xfId="4684" xr:uid="{00000000-0005-0000-0000-00004B080000}"/>
    <cellStyle name="Normal 13 3 3 2 3 2 2" xfId="9668" xr:uid="{00000000-0005-0000-0000-00004C080000}"/>
    <cellStyle name="Normal 13 3 3 2 3 2 2 2" xfId="13633" xr:uid="{00000000-0005-0000-0000-00004D080000}"/>
    <cellStyle name="Normal 13 3 3 2 3 2 2 3" xfId="13634" xr:uid="{00000000-0005-0000-0000-00004E080000}"/>
    <cellStyle name="Normal 13 3 3 2 3 2 2 4" xfId="13635" xr:uid="{00000000-0005-0000-0000-00004F080000}"/>
    <cellStyle name="Normal 13 3 3 2 3 2 3" xfId="13636" xr:uid="{00000000-0005-0000-0000-000050080000}"/>
    <cellStyle name="Normal 13 3 3 2 3 2 3 2" xfId="13637" xr:uid="{00000000-0005-0000-0000-000051080000}"/>
    <cellStyle name="Normal 13 3 3 2 3 2 3 3" xfId="13638" xr:uid="{00000000-0005-0000-0000-000052080000}"/>
    <cellStyle name="Normal 13 3 3 2 3 2 4" xfId="13639" xr:uid="{00000000-0005-0000-0000-000053080000}"/>
    <cellStyle name="Normal 13 3 3 2 3 2 5" xfId="13640" xr:uid="{00000000-0005-0000-0000-000054080000}"/>
    <cellStyle name="Normal 13 3 3 2 3 2 6" xfId="13641" xr:uid="{00000000-0005-0000-0000-000055080000}"/>
    <cellStyle name="Normal 13 3 3 2 3 3" xfId="6413" xr:uid="{00000000-0005-0000-0000-000056080000}"/>
    <cellStyle name="Normal 13 3 3 2 3 3 2" xfId="11355" xr:uid="{00000000-0005-0000-0000-000057080000}"/>
    <cellStyle name="Normal 13 3 3 2 3 3 3" xfId="13642" xr:uid="{00000000-0005-0000-0000-000058080000}"/>
    <cellStyle name="Normal 13 3 3 2 3 3 4" xfId="13643" xr:uid="{00000000-0005-0000-0000-000059080000}"/>
    <cellStyle name="Normal 13 3 3 2 3 4" xfId="7921" xr:uid="{00000000-0005-0000-0000-00005A080000}"/>
    <cellStyle name="Normal 13 3 3 2 3 4 2" xfId="13644" xr:uid="{00000000-0005-0000-0000-00005B080000}"/>
    <cellStyle name="Normal 13 3 3 2 3 4 3" xfId="13645" xr:uid="{00000000-0005-0000-0000-00005C080000}"/>
    <cellStyle name="Normal 13 3 3 2 3 4 4" xfId="13646" xr:uid="{00000000-0005-0000-0000-00005D080000}"/>
    <cellStyle name="Normal 13 3 3 2 3 5" xfId="2959" xr:uid="{00000000-0005-0000-0000-00005E080000}"/>
    <cellStyle name="Normal 13 3 3 2 3 5 2" xfId="13647" xr:uid="{00000000-0005-0000-0000-00005F080000}"/>
    <cellStyle name="Normal 13 3 3 2 3 5 3" xfId="13648" xr:uid="{00000000-0005-0000-0000-000060080000}"/>
    <cellStyle name="Normal 13 3 3 2 3 5 4" xfId="13649" xr:uid="{00000000-0005-0000-0000-000061080000}"/>
    <cellStyle name="Normal 13 3 3 2 3 6" xfId="13650" xr:uid="{00000000-0005-0000-0000-000062080000}"/>
    <cellStyle name="Normal 13 3 3 2 3 6 2" xfId="13651" xr:uid="{00000000-0005-0000-0000-000063080000}"/>
    <cellStyle name="Normal 13 3 3 2 3 6 3" xfId="13652" xr:uid="{00000000-0005-0000-0000-000064080000}"/>
    <cellStyle name="Normal 13 3 3 2 3 7" xfId="13653" xr:uid="{00000000-0005-0000-0000-000065080000}"/>
    <cellStyle name="Normal 13 3 3 2 3 8" xfId="13654" xr:uid="{00000000-0005-0000-0000-000066080000}"/>
    <cellStyle name="Normal 13 3 3 2 3 9" xfId="13655" xr:uid="{00000000-0005-0000-0000-000067080000}"/>
    <cellStyle name="Normal 13 3 3 2 4" xfId="4189" xr:uid="{00000000-0005-0000-0000-000068080000}"/>
    <cellStyle name="Normal 13 3 3 2 4 2" xfId="9175" xr:uid="{00000000-0005-0000-0000-000069080000}"/>
    <cellStyle name="Normal 13 3 3 2 4 2 2" xfId="13656" xr:uid="{00000000-0005-0000-0000-00006A080000}"/>
    <cellStyle name="Normal 13 3 3 2 4 2 3" xfId="13657" xr:uid="{00000000-0005-0000-0000-00006B080000}"/>
    <cellStyle name="Normal 13 3 3 2 4 2 4" xfId="13658" xr:uid="{00000000-0005-0000-0000-00006C080000}"/>
    <cellStyle name="Normal 13 3 3 2 4 3" xfId="13659" xr:uid="{00000000-0005-0000-0000-00006D080000}"/>
    <cellStyle name="Normal 13 3 3 2 4 3 2" xfId="13660" xr:uid="{00000000-0005-0000-0000-00006E080000}"/>
    <cellStyle name="Normal 13 3 3 2 4 3 3" xfId="13661" xr:uid="{00000000-0005-0000-0000-00006F080000}"/>
    <cellStyle name="Normal 13 3 3 2 4 4" xfId="13662" xr:uid="{00000000-0005-0000-0000-000070080000}"/>
    <cellStyle name="Normal 13 3 3 2 4 5" xfId="13663" xr:uid="{00000000-0005-0000-0000-000071080000}"/>
    <cellStyle name="Normal 13 3 3 2 4 6" xfId="13664" xr:uid="{00000000-0005-0000-0000-000072080000}"/>
    <cellStyle name="Normal 13 3 3 2 5" xfId="5936" xr:uid="{00000000-0005-0000-0000-000073080000}"/>
    <cellStyle name="Normal 13 3 3 2 5 2" xfId="10878" xr:uid="{00000000-0005-0000-0000-000074080000}"/>
    <cellStyle name="Normal 13 3 3 2 5 3" xfId="13665" xr:uid="{00000000-0005-0000-0000-000075080000}"/>
    <cellStyle name="Normal 13 3 3 2 5 4" xfId="13666" xr:uid="{00000000-0005-0000-0000-000076080000}"/>
    <cellStyle name="Normal 13 3 3 2 6" xfId="7444" xr:uid="{00000000-0005-0000-0000-000077080000}"/>
    <cellStyle name="Normal 13 3 3 2 6 2" xfId="13667" xr:uid="{00000000-0005-0000-0000-000078080000}"/>
    <cellStyle name="Normal 13 3 3 2 6 3" xfId="13668" xr:uid="{00000000-0005-0000-0000-000079080000}"/>
    <cellStyle name="Normal 13 3 3 2 6 4" xfId="13669" xr:uid="{00000000-0005-0000-0000-00007A080000}"/>
    <cellStyle name="Normal 13 3 3 2 7" xfId="2482" xr:uid="{00000000-0005-0000-0000-00007B080000}"/>
    <cellStyle name="Normal 13 3 3 2 7 2" xfId="13670" xr:uid="{00000000-0005-0000-0000-00007C080000}"/>
    <cellStyle name="Normal 13 3 3 2 7 3" xfId="13671" xr:uid="{00000000-0005-0000-0000-00007D080000}"/>
    <cellStyle name="Normal 13 3 3 2 7 4" xfId="13672" xr:uid="{00000000-0005-0000-0000-00007E080000}"/>
    <cellStyle name="Normal 13 3 3 2 8" xfId="13673" xr:uid="{00000000-0005-0000-0000-00007F080000}"/>
    <cellStyle name="Normal 13 3 3 2 8 2" xfId="13674" xr:uid="{00000000-0005-0000-0000-000080080000}"/>
    <cellStyle name="Normal 13 3 3 2 8 3" xfId="13675" xr:uid="{00000000-0005-0000-0000-000081080000}"/>
    <cellStyle name="Normal 13 3 3 2 9" xfId="13676" xr:uid="{00000000-0005-0000-0000-000082080000}"/>
    <cellStyle name="Normal 13 3 3 3" xfId="892" xr:uid="{00000000-0005-0000-0000-000083080000}"/>
    <cellStyle name="Normal 13 3 3 3 10" xfId="13677" xr:uid="{00000000-0005-0000-0000-000084080000}"/>
    <cellStyle name="Normal 13 3 3 3 2" xfId="1328" xr:uid="{00000000-0005-0000-0000-000085080000}"/>
    <cellStyle name="Normal 13 3 3 3 2 2" xfId="4686" xr:uid="{00000000-0005-0000-0000-000086080000}"/>
    <cellStyle name="Normal 13 3 3 3 2 2 2" xfId="9670" xr:uid="{00000000-0005-0000-0000-000087080000}"/>
    <cellStyle name="Normal 13 3 3 3 2 2 2 2" xfId="13678" xr:uid="{00000000-0005-0000-0000-000088080000}"/>
    <cellStyle name="Normal 13 3 3 3 2 2 2 3" xfId="13679" xr:uid="{00000000-0005-0000-0000-000089080000}"/>
    <cellStyle name="Normal 13 3 3 3 2 2 2 4" xfId="13680" xr:uid="{00000000-0005-0000-0000-00008A080000}"/>
    <cellStyle name="Normal 13 3 3 3 2 2 3" xfId="13681" xr:uid="{00000000-0005-0000-0000-00008B080000}"/>
    <cellStyle name="Normal 13 3 3 3 2 2 3 2" xfId="13682" xr:uid="{00000000-0005-0000-0000-00008C080000}"/>
    <cellStyle name="Normal 13 3 3 3 2 2 3 3" xfId="13683" xr:uid="{00000000-0005-0000-0000-00008D080000}"/>
    <cellStyle name="Normal 13 3 3 3 2 2 4" xfId="13684" xr:uid="{00000000-0005-0000-0000-00008E080000}"/>
    <cellStyle name="Normal 13 3 3 3 2 2 5" xfId="13685" xr:uid="{00000000-0005-0000-0000-00008F080000}"/>
    <cellStyle name="Normal 13 3 3 3 2 2 6" xfId="13686" xr:uid="{00000000-0005-0000-0000-000090080000}"/>
    <cellStyle name="Normal 13 3 3 3 2 3" xfId="6415" xr:uid="{00000000-0005-0000-0000-000091080000}"/>
    <cellStyle name="Normal 13 3 3 3 2 3 2" xfId="11357" xr:uid="{00000000-0005-0000-0000-000092080000}"/>
    <cellStyle name="Normal 13 3 3 3 2 3 3" xfId="13687" xr:uid="{00000000-0005-0000-0000-000093080000}"/>
    <cellStyle name="Normal 13 3 3 3 2 3 4" xfId="13688" xr:uid="{00000000-0005-0000-0000-000094080000}"/>
    <cellStyle name="Normal 13 3 3 3 2 4" xfId="7923" xr:uid="{00000000-0005-0000-0000-000095080000}"/>
    <cellStyle name="Normal 13 3 3 3 2 4 2" xfId="13689" xr:uid="{00000000-0005-0000-0000-000096080000}"/>
    <cellStyle name="Normal 13 3 3 3 2 4 3" xfId="13690" xr:uid="{00000000-0005-0000-0000-000097080000}"/>
    <cellStyle name="Normal 13 3 3 3 2 4 4" xfId="13691" xr:uid="{00000000-0005-0000-0000-000098080000}"/>
    <cellStyle name="Normal 13 3 3 3 2 5" xfId="2961" xr:uid="{00000000-0005-0000-0000-000099080000}"/>
    <cellStyle name="Normal 13 3 3 3 2 5 2" xfId="13692" xr:uid="{00000000-0005-0000-0000-00009A080000}"/>
    <cellStyle name="Normal 13 3 3 3 2 5 3" xfId="13693" xr:uid="{00000000-0005-0000-0000-00009B080000}"/>
    <cellStyle name="Normal 13 3 3 3 2 5 4" xfId="13694" xr:uid="{00000000-0005-0000-0000-00009C080000}"/>
    <cellStyle name="Normal 13 3 3 3 2 6" xfId="13695" xr:uid="{00000000-0005-0000-0000-00009D080000}"/>
    <cellStyle name="Normal 13 3 3 3 2 6 2" xfId="13696" xr:uid="{00000000-0005-0000-0000-00009E080000}"/>
    <cellStyle name="Normal 13 3 3 3 2 6 3" xfId="13697" xr:uid="{00000000-0005-0000-0000-00009F080000}"/>
    <cellStyle name="Normal 13 3 3 3 2 7" xfId="13698" xr:uid="{00000000-0005-0000-0000-0000A0080000}"/>
    <cellStyle name="Normal 13 3 3 3 2 8" xfId="13699" xr:uid="{00000000-0005-0000-0000-0000A1080000}"/>
    <cellStyle name="Normal 13 3 3 3 2 9" xfId="13700" xr:uid="{00000000-0005-0000-0000-0000A2080000}"/>
    <cellStyle name="Normal 13 3 3 3 3" xfId="4331" xr:uid="{00000000-0005-0000-0000-0000A3080000}"/>
    <cellStyle name="Normal 13 3 3 3 3 2" xfId="9316" xr:uid="{00000000-0005-0000-0000-0000A4080000}"/>
    <cellStyle name="Normal 13 3 3 3 3 2 2" xfId="13701" xr:uid="{00000000-0005-0000-0000-0000A5080000}"/>
    <cellStyle name="Normal 13 3 3 3 3 2 3" xfId="13702" xr:uid="{00000000-0005-0000-0000-0000A6080000}"/>
    <cellStyle name="Normal 13 3 3 3 3 2 4" xfId="13703" xr:uid="{00000000-0005-0000-0000-0000A7080000}"/>
    <cellStyle name="Normal 13 3 3 3 3 3" xfId="13704" xr:uid="{00000000-0005-0000-0000-0000A8080000}"/>
    <cellStyle name="Normal 13 3 3 3 3 3 2" xfId="13705" xr:uid="{00000000-0005-0000-0000-0000A9080000}"/>
    <cellStyle name="Normal 13 3 3 3 3 3 3" xfId="13706" xr:uid="{00000000-0005-0000-0000-0000AA080000}"/>
    <cellStyle name="Normal 13 3 3 3 3 4" xfId="13707" xr:uid="{00000000-0005-0000-0000-0000AB080000}"/>
    <cellStyle name="Normal 13 3 3 3 3 5" xfId="13708" xr:uid="{00000000-0005-0000-0000-0000AC080000}"/>
    <cellStyle name="Normal 13 3 3 3 3 6" xfId="13709" xr:uid="{00000000-0005-0000-0000-0000AD080000}"/>
    <cellStyle name="Normal 13 3 3 3 4" xfId="6074" xr:uid="{00000000-0005-0000-0000-0000AE080000}"/>
    <cellStyle name="Normal 13 3 3 3 4 2" xfId="11016" xr:uid="{00000000-0005-0000-0000-0000AF080000}"/>
    <cellStyle name="Normal 13 3 3 3 4 3" xfId="13710" xr:uid="{00000000-0005-0000-0000-0000B0080000}"/>
    <cellStyle name="Normal 13 3 3 3 4 4" xfId="13711" xr:uid="{00000000-0005-0000-0000-0000B1080000}"/>
    <cellStyle name="Normal 13 3 3 3 5" xfId="7582" xr:uid="{00000000-0005-0000-0000-0000B2080000}"/>
    <cellStyle name="Normal 13 3 3 3 5 2" xfId="13712" xr:uid="{00000000-0005-0000-0000-0000B3080000}"/>
    <cellStyle name="Normal 13 3 3 3 5 3" xfId="13713" xr:uid="{00000000-0005-0000-0000-0000B4080000}"/>
    <cellStyle name="Normal 13 3 3 3 5 4" xfId="13714" xr:uid="{00000000-0005-0000-0000-0000B5080000}"/>
    <cellStyle name="Normal 13 3 3 3 6" xfId="2620" xr:uid="{00000000-0005-0000-0000-0000B6080000}"/>
    <cellStyle name="Normal 13 3 3 3 6 2" xfId="13715" xr:uid="{00000000-0005-0000-0000-0000B7080000}"/>
    <cellStyle name="Normal 13 3 3 3 6 3" xfId="13716" xr:uid="{00000000-0005-0000-0000-0000B8080000}"/>
    <cellStyle name="Normal 13 3 3 3 6 4" xfId="13717" xr:uid="{00000000-0005-0000-0000-0000B9080000}"/>
    <cellStyle name="Normal 13 3 3 3 7" xfId="13718" xr:uid="{00000000-0005-0000-0000-0000BA080000}"/>
    <cellStyle name="Normal 13 3 3 3 7 2" xfId="13719" xr:uid="{00000000-0005-0000-0000-0000BB080000}"/>
    <cellStyle name="Normal 13 3 3 3 7 3" xfId="13720" xr:uid="{00000000-0005-0000-0000-0000BC080000}"/>
    <cellStyle name="Normal 13 3 3 3 8" xfId="13721" xr:uid="{00000000-0005-0000-0000-0000BD080000}"/>
    <cellStyle name="Normal 13 3 3 3 9" xfId="13722" xr:uid="{00000000-0005-0000-0000-0000BE080000}"/>
    <cellStyle name="Normal 13 3 3 4" xfId="1325" xr:uid="{00000000-0005-0000-0000-0000BF080000}"/>
    <cellStyle name="Normal 13 3 3 4 2" xfId="4683" xr:uid="{00000000-0005-0000-0000-0000C0080000}"/>
    <cellStyle name="Normal 13 3 3 4 2 2" xfId="9667" xr:uid="{00000000-0005-0000-0000-0000C1080000}"/>
    <cellStyle name="Normal 13 3 3 4 2 2 2" xfId="13723" xr:uid="{00000000-0005-0000-0000-0000C2080000}"/>
    <cellStyle name="Normal 13 3 3 4 2 2 3" xfId="13724" xr:uid="{00000000-0005-0000-0000-0000C3080000}"/>
    <cellStyle name="Normal 13 3 3 4 2 2 4" xfId="13725" xr:uid="{00000000-0005-0000-0000-0000C4080000}"/>
    <cellStyle name="Normal 13 3 3 4 2 3" xfId="13726" xr:uid="{00000000-0005-0000-0000-0000C5080000}"/>
    <cellStyle name="Normal 13 3 3 4 2 3 2" xfId="13727" xr:uid="{00000000-0005-0000-0000-0000C6080000}"/>
    <cellStyle name="Normal 13 3 3 4 2 3 3" xfId="13728" xr:uid="{00000000-0005-0000-0000-0000C7080000}"/>
    <cellStyle name="Normal 13 3 3 4 2 4" xfId="13729" xr:uid="{00000000-0005-0000-0000-0000C8080000}"/>
    <cellStyle name="Normal 13 3 3 4 2 5" xfId="13730" xr:uid="{00000000-0005-0000-0000-0000C9080000}"/>
    <cellStyle name="Normal 13 3 3 4 2 6" xfId="13731" xr:uid="{00000000-0005-0000-0000-0000CA080000}"/>
    <cellStyle name="Normal 13 3 3 4 3" xfId="6412" xr:uid="{00000000-0005-0000-0000-0000CB080000}"/>
    <cellStyle name="Normal 13 3 3 4 3 2" xfId="11354" xr:uid="{00000000-0005-0000-0000-0000CC080000}"/>
    <cellStyle name="Normal 13 3 3 4 3 3" xfId="13732" xr:uid="{00000000-0005-0000-0000-0000CD080000}"/>
    <cellStyle name="Normal 13 3 3 4 3 4" xfId="13733" xr:uid="{00000000-0005-0000-0000-0000CE080000}"/>
    <cellStyle name="Normal 13 3 3 4 4" xfId="7920" xr:uid="{00000000-0005-0000-0000-0000CF080000}"/>
    <cellStyle name="Normal 13 3 3 4 4 2" xfId="13734" xr:uid="{00000000-0005-0000-0000-0000D0080000}"/>
    <cellStyle name="Normal 13 3 3 4 4 3" xfId="13735" xr:uid="{00000000-0005-0000-0000-0000D1080000}"/>
    <cellStyle name="Normal 13 3 3 4 4 4" xfId="13736" xr:uid="{00000000-0005-0000-0000-0000D2080000}"/>
    <cellStyle name="Normal 13 3 3 4 5" xfId="2958" xr:uid="{00000000-0005-0000-0000-0000D3080000}"/>
    <cellStyle name="Normal 13 3 3 4 5 2" xfId="13737" xr:uid="{00000000-0005-0000-0000-0000D4080000}"/>
    <cellStyle name="Normal 13 3 3 4 5 3" xfId="13738" xr:uid="{00000000-0005-0000-0000-0000D5080000}"/>
    <cellStyle name="Normal 13 3 3 4 5 4" xfId="13739" xr:uid="{00000000-0005-0000-0000-0000D6080000}"/>
    <cellStyle name="Normal 13 3 3 4 6" xfId="13740" xr:uid="{00000000-0005-0000-0000-0000D7080000}"/>
    <cellStyle name="Normal 13 3 3 4 6 2" xfId="13741" xr:uid="{00000000-0005-0000-0000-0000D8080000}"/>
    <cellStyle name="Normal 13 3 3 4 6 3" xfId="13742" xr:uid="{00000000-0005-0000-0000-0000D9080000}"/>
    <cellStyle name="Normal 13 3 3 4 7" xfId="13743" xr:uid="{00000000-0005-0000-0000-0000DA080000}"/>
    <cellStyle name="Normal 13 3 3 4 8" xfId="13744" xr:uid="{00000000-0005-0000-0000-0000DB080000}"/>
    <cellStyle name="Normal 13 3 3 4 9" xfId="13745" xr:uid="{00000000-0005-0000-0000-0000DC080000}"/>
    <cellStyle name="Normal 13 3 3 5" xfId="3729" xr:uid="{00000000-0005-0000-0000-0000DD080000}"/>
    <cellStyle name="Normal 13 3 3 5 2" xfId="5565" xr:uid="{00000000-0005-0000-0000-0000DE080000}"/>
    <cellStyle name="Normal 13 3 3 5 2 2" xfId="10511" xr:uid="{00000000-0005-0000-0000-0000DF080000}"/>
    <cellStyle name="Normal 13 3 3 5 2 2 2" xfId="13746" xr:uid="{00000000-0005-0000-0000-0000E0080000}"/>
    <cellStyle name="Normal 13 3 3 5 2 2 3" xfId="13747" xr:uid="{00000000-0005-0000-0000-0000E1080000}"/>
    <cellStyle name="Normal 13 3 3 5 2 2 4" xfId="13748" xr:uid="{00000000-0005-0000-0000-0000E2080000}"/>
    <cellStyle name="Normal 13 3 3 5 2 3" xfId="13749" xr:uid="{00000000-0005-0000-0000-0000E3080000}"/>
    <cellStyle name="Normal 13 3 3 5 2 3 2" xfId="13750" xr:uid="{00000000-0005-0000-0000-0000E4080000}"/>
    <cellStyle name="Normal 13 3 3 5 2 3 3" xfId="13751" xr:uid="{00000000-0005-0000-0000-0000E5080000}"/>
    <cellStyle name="Normal 13 3 3 5 2 4" xfId="13752" xr:uid="{00000000-0005-0000-0000-0000E6080000}"/>
    <cellStyle name="Normal 13 3 3 5 2 5" xfId="13753" xr:uid="{00000000-0005-0000-0000-0000E7080000}"/>
    <cellStyle name="Normal 13 3 3 5 2 6" xfId="13754" xr:uid="{00000000-0005-0000-0000-0000E8080000}"/>
    <cellStyle name="Normal 13 3 3 5 3" xfId="8689" xr:uid="{00000000-0005-0000-0000-0000E9080000}"/>
    <cellStyle name="Normal 13 3 3 5 3 2" xfId="13755" xr:uid="{00000000-0005-0000-0000-0000EA080000}"/>
    <cellStyle name="Normal 13 3 3 5 3 3" xfId="13756" xr:uid="{00000000-0005-0000-0000-0000EB080000}"/>
    <cellStyle name="Normal 13 3 3 5 3 4" xfId="13757" xr:uid="{00000000-0005-0000-0000-0000EC080000}"/>
    <cellStyle name="Normal 13 3 3 5 4" xfId="13758" xr:uid="{00000000-0005-0000-0000-0000ED080000}"/>
    <cellStyle name="Normal 13 3 3 5 4 2" xfId="13759" xr:uid="{00000000-0005-0000-0000-0000EE080000}"/>
    <cellStyle name="Normal 13 3 3 5 4 3" xfId="13760" xr:uid="{00000000-0005-0000-0000-0000EF080000}"/>
    <cellStyle name="Normal 13 3 3 5 4 4" xfId="13761" xr:uid="{00000000-0005-0000-0000-0000F0080000}"/>
    <cellStyle name="Normal 13 3 3 5 5" xfId="13762" xr:uid="{00000000-0005-0000-0000-0000F1080000}"/>
    <cellStyle name="Normal 13 3 3 5 5 2" xfId="13763" xr:uid="{00000000-0005-0000-0000-0000F2080000}"/>
    <cellStyle name="Normal 13 3 3 5 5 3" xfId="13764" xr:uid="{00000000-0005-0000-0000-0000F3080000}"/>
    <cellStyle name="Normal 13 3 3 5 5 4" xfId="13765" xr:uid="{00000000-0005-0000-0000-0000F4080000}"/>
    <cellStyle name="Normal 13 3 3 5 6" xfId="13766" xr:uid="{00000000-0005-0000-0000-0000F5080000}"/>
    <cellStyle name="Normal 13 3 3 5 6 2" xfId="13767" xr:uid="{00000000-0005-0000-0000-0000F6080000}"/>
    <cellStyle name="Normal 13 3 3 5 6 3" xfId="13768" xr:uid="{00000000-0005-0000-0000-0000F7080000}"/>
    <cellStyle name="Normal 13 3 3 5 7" xfId="13769" xr:uid="{00000000-0005-0000-0000-0000F8080000}"/>
    <cellStyle name="Normal 13 3 3 5 8" xfId="13770" xr:uid="{00000000-0005-0000-0000-0000F9080000}"/>
    <cellStyle name="Normal 13 3 3 5 9" xfId="13771" xr:uid="{00000000-0005-0000-0000-0000FA080000}"/>
    <cellStyle name="Normal 13 3 3 6" xfId="4053" xr:uid="{00000000-0005-0000-0000-0000FB080000}"/>
    <cellStyle name="Normal 13 3 3 6 2" xfId="8825" xr:uid="{00000000-0005-0000-0000-0000FC080000}"/>
    <cellStyle name="Normal 13 3 3 6 2 2" xfId="13772" xr:uid="{00000000-0005-0000-0000-0000FD080000}"/>
    <cellStyle name="Normal 13 3 3 6 2 2 2" xfId="13773" xr:uid="{00000000-0005-0000-0000-0000FE080000}"/>
    <cellStyle name="Normal 13 3 3 6 2 2 3" xfId="13774" xr:uid="{00000000-0005-0000-0000-0000FF080000}"/>
    <cellStyle name="Normal 13 3 3 6 2 2 4" xfId="13775" xr:uid="{00000000-0005-0000-0000-000000090000}"/>
    <cellStyle name="Normal 13 3 3 6 2 3" xfId="13776" xr:uid="{00000000-0005-0000-0000-000001090000}"/>
    <cellStyle name="Normal 13 3 3 6 2 3 2" xfId="13777" xr:uid="{00000000-0005-0000-0000-000002090000}"/>
    <cellStyle name="Normal 13 3 3 6 2 3 3" xfId="13778" xr:uid="{00000000-0005-0000-0000-000003090000}"/>
    <cellStyle name="Normal 13 3 3 6 2 4" xfId="13779" xr:uid="{00000000-0005-0000-0000-000004090000}"/>
    <cellStyle name="Normal 13 3 3 6 2 5" xfId="13780" xr:uid="{00000000-0005-0000-0000-000005090000}"/>
    <cellStyle name="Normal 13 3 3 6 2 6" xfId="13781" xr:uid="{00000000-0005-0000-0000-000006090000}"/>
    <cellStyle name="Normal 13 3 3 6 3" xfId="13782" xr:uid="{00000000-0005-0000-0000-000007090000}"/>
    <cellStyle name="Normal 13 3 3 6 3 2" xfId="13783" xr:uid="{00000000-0005-0000-0000-000008090000}"/>
    <cellStyle name="Normal 13 3 3 6 3 3" xfId="13784" xr:uid="{00000000-0005-0000-0000-000009090000}"/>
    <cellStyle name="Normal 13 3 3 6 3 4" xfId="13785" xr:uid="{00000000-0005-0000-0000-00000A090000}"/>
    <cellStyle name="Normal 13 3 3 6 4" xfId="13786" xr:uid="{00000000-0005-0000-0000-00000B090000}"/>
    <cellStyle name="Normal 13 3 3 6 4 2" xfId="13787" xr:uid="{00000000-0005-0000-0000-00000C090000}"/>
    <cellStyle name="Normal 13 3 3 6 4 3" xfId="13788" xr:uid="{00000000-0005-0000-0000-00000D090000}"/>
    <cellStyle name="Normal 13 3 3 6 4 4" xfId="13789" xr:uid="{00000000-0005-0000-0000-00000E090000}"/>
    <cellStyle name="Normal 13 3 3 6 5" xfId="13790" xr:uid="{00000000-0005-0000-0000-00000F090000}"/>
    <cellStyle name="Normal 13 3 3 6 5 2" xfId="13791" xr:uid="{00000000-0005-0000-0000-000010090000}"/>
    <cellStyle name="Normal 13 3 3 6 5 3" xfId="13792" xr:uid="{00000000-0005-0000-0000-000011090000}"/>
    <cellStyle name="Normal 13 3 3 6 6" xfId="13793" xr:uid="{00000000-0005-0000-0000-000012090000}"/>
    <cellStyle name="Normal 13 3 3 6 7" xfId="13794" xr:uid="{00000000-0005-0000-0000-000013090000}"/>
    <cellStyle name="Normal 13 3 3 6 8" xfId="13795" xr:uid="{00000000-0005-0000-0000-000014090000}"/>
    <cellStyle name="Normal 13 3 3 7" xfId="5533" xr:uid="{00000000-0005-0000-0000-000015090000}"/>
    <cellStyle name="Normal 13 3 3 7 2" xfId="10483" xr:uid="{00000000-0005-0000-0000-000016090000}"/>
    <cellStyle name="Normal 13 3 3 7 2 2" xfId="13796" xr:uid="{00000000-0005-0000-0000-000017090000}"/>
    <cellStyle name="Normal 13 3 3 7 2 3" xfId="13797" xr:uid="{00000000-0005-0000-0000-000018090000}"/>
    <cellStyle name="Normal 13 3 3 7 2 4" xfId="13798" xr:uid="{00000000-0005-0000-0000-000019090000}"/>
    <cellStyle name="Normal 13 3 3 7 3" xfId="13799" xr:uid="{00000000-0005-0000-0000-00001A090000}"/>
    <cellStyle name="Normal 13 3 3 7 3 2" xfId="13800" xr:uid="{00000000-0005-0000-0000-00001B090000}"/>
    <cellStyle name="Normal 13 3 3 7 3 3" xfId="13801" xr:uid="{00000000-0005-0000-0000-00001C090000}"/>
    <cellStyle name="Normal 13 3 3 7 4" xfId="13802" xr:uid="{00000000-0005-0000-0000-00001D090000}"/>
    <cellStyle name="Normal 13 3 3 7 5" xfId="13803" xr:uid="{00000000-0005-0000-0000-00001E090000}"/>
    <cellStyle name="Normal 13 3 3 7 6" xfId="13804" xr:uid="{00000000-0005-0000-0000-00001F090000}"/>
    <cellStyle name="Normal 13 3 3 8" xfId="5801" xr:uid="{00000000-0005-0000-0000-000020090000}"/>
    <cellStyle name="Normal 13 3 3 8 2" xfId="10743" xr:uid="{00000000-0005-0000-0000-000021090000}"/>
    <cellStyle name="Normal 13 3 3 8 3" xfId="13805" xr:uid="{00000000-0005-0000-0000-000022090000}"/>
    <cellStyle name="Normal 13 3 3 8 4" xfId="13806" xr:uid="{00000000-0005-0000-0000-000023090000}"/>
    <cellStyle name="Normal 13 3 3 9" xfId="7309" xr:uid="{00000000-0005-0000-0000-000024090000}"/>
    <cellStyle name="Normal 13 3 3 9 2" xfId="13807" xr:uid="{00000000-0005-0000-0000-000025090000}"/>
    <cellStyle name="Normal 13 3 3 9 3" xfId="13808" xr:uid="{00000000-0005-0000-0000-000026090000}"/>
    <cellStyle name="Normal 13 3 3 9 4" xfId="13809" xr:uid="{00000000-0005-0000-0000-000027090000}"/>
    <cellStyle name="Normal 13 3 4" xfId="431" xr:uid="{00000000-0005-0000-0000-000028090000}"/>
    <cellStyle name="Normal 13 3 4 10" xfId="13810" xr:uid="{00000000-0005-0000-0000-000029090000}"/>
    <cellStyle name="Normal 13 3 4 11" xfId="13811" xr:uid="{00000000-0005-0000-0000-00002A090000}"/>
    <cellStyle name="Normal 13 3 4 2" xfId="1002" xr:uid="{00000000-0005-0000-0000-00002B090000}"/>
    <cellStyle name="Normal 13 3 4 2 10" xfId="13812" xr:uid="{00000000-0005-0000-0000-00002C090000}"/>
    <cellStyle name="Normal 13 3 4 2 2" xfId="1330" xr:uid="{00000000-0005-0000-0000-00002D090000}"/>
    <cellStyle name="Normal 13 3 4 2 2 2" xfId="4688" xr:uid="{00000000-0005-0000-0000-00002E090000}"/>
    <cellStyle name="Normal 13 3 4 2 2 2 2" xfId="9672" xr:uid="{00000000-0005-0000-0000-00002F090000}"/>
    <cellStyle name="Normal 13 3 4 2 2 2 2 2" xfId="13813" xr:uid="{00000000-0005-0000-0000-000030090000}"/>
    <cellStyle name="Normal 13 3 4 2 2 2 2 3" xfId="13814" xr:uid="{00000000-0005-0000-0000-000031090000}"/>
    <cellStyle name="Normal 13 3 4 2 2 2 2 4" xfId="13815" xr:uid="{00000000-0005-0000-0000-000032090000}"/>
    <cellStyle name="Normal 13 3 4 2 2 2 3" xfId="13816" xr:uid="{00000000-0005-0000-0000-000033090000}"/>
    <cellStyle name="Normal 13 3 4 2 2 2 3 2" xfId="13817" xr:uid="{00000000-0005-0000-0000-000034090000}"/>
    <cellStyle name="Normal 13 3 4 2 2 2 3 3" xfId="13818" xr:uid="{00000000-0005-0000-0000-000035090000}"/>
    <cellStyle name="Normal 13 3 4 2 2 2 4" xfId="13819" xr:uid="{00000000-0005-0000-0000-000036090000}"/>
    <cellStyle name="Normal 13 3 4 2 2 2 5" xfId="13820" xr:uid="{00000000-0005-0000-0000-000037090000}"/>
    <cellStyle name="Normal 13 3 4 2 2 2 6" xfId="13821" xr:uid="{00000000-0005-0000-0000-000038090000}"/>
    <cellStyle name="Normal 13 3 4 2 2 3" xfId="6417" xr:uid="{00000000-0005-0000-0000-000039090000}"/>
    <cellStyle name="Normal 13 3 4 2 2 3 2" xfId="11359" xr:uid="{00000000-0005-0000-0000-00003A090000}"/>
    <cellStyle name="Normal 13 3 4 2 2 3 3" xfId="13822" xr:uid="{00000000-0005-0000-0000-00003B090000}"/>
    <cellStyle name="Normal 13 3 4 2 2 3 4" xfId="13823" xr:uid="{00000000-0005-0000-0000-00003C090000}"/>
    <cellStyle name="Normal 13 3 4 2 2 4" xfId="7925" xr:uid="{00000000-0005-0000-0000-00003D090000}"/>
    <cellStyle name="Normal 13 3 4 2 2 4 2" xfId="13824" xr:uid="{00000000-0005-0000-0000-00003E090000}"/>
    <cellStyle name="Normal 13 3 4 2 2 4 3" xfId="13825" xr:uid="{00000000-0005-0000-0000-00003F090000}"/>
    <cellStyle name="Normal 13 3 4 2 2 4 4" xfId="13826" xr:uid="{00000000-0005-0000-0000-000040090000}"/>
    <cellStyle name="Normal 13 3 4 2 2 5" xfId="2963" xr:uid="{00000000-0005-0000-0000-000041090000}"/>
    <cellStyle name="Normal 13 3 4 2 2 5 2" xfId="13827" xr:uid="{00000000-0005-0000-0000-000042090000}"/>
    <cellStyle name="Normal 13 3 4 2 2 5 3" xfId="13828" xr:uid="{00000000-0005-0000-0000-000043090000}"/>
    <cellStyle name="Normal 13 3 4 2 2 5 4" xfId="13829" xr:uid="{00000000-0005-0000-0000-000044090000}"/>
    <cellStyle name="Normal 13 3 4 2 2 6" xfId="13830" xr:uid="{00000000-0005-0000-0000-000045090000}"/>
    <cellStyle name="Normal 13 3 4 2 2 6 2" xfId="13831" xr:uid="{00000000-0005-0000-0000-000046090000}"/>
    <cellStyle name="Normal 13 3 4 2 2 6 3" xfId="13832" xr:uid="{00000000-0005-0000-0000-000047090000}"/>
    <cellStyle name="Normal 13 3 4 2 2 7" xfId="13833" xr:uid="{00000000-0005-0000-0000-000048090000}"/>
    <cellStyle name="Normal 13 3 4 2 2 8" xfId="13834" xr:uid="{00000000-0005-0000-0000-000049090000}"/>
    <cellStyle name="Normal 13 3 4 2 2 9" xfId="13835" xr:uid="{00000000-0005-0000-0000-00004A090000}"/>
    <cellStyle name="Normal 13 3 4 2 3" xfId="4424" xr:uid="{00000000-0005-0000-0000-00004B090000}"/>
    <cellStyle name="Normal 13 3 4 2 3 2" xfId="9409" xr:uid="{00000000-0005-0000-0000-00004C090000}"/>
    <cellStyle name="Normal 13 3 4 2 3 2 2" xfId="13836" xr:uid="{00000000-0005-0000-0000-00004D090000}"/>
    <cellStyle name="Normal 13 3 4 2 3 2 3" xfId="13837" xr:uid="{00000000-0005-0000-0000-00004E090000}"/>
    <cellStyle name="Normal 13 3 4 2 3 2 4" xfId="13838" xr:uid="{00000000-0005-0000-0000-00004F090000}"/>
    <cellStyle name="Normal 13 3 4 2 3 3" xfId="13839" xr:uid="{00000000-0005-0000-0000-000050090000}"/>
    <cellStyle name="Normal 13 3 4 2 3 3 2" xfId="13840" xr:uid="{00000000-0005-0000-0000-000051090000}"/>
    <cellStyle name="Normal 13 3 4 2 3 3 3" xfId="13841" xr:uid="{00000000-0005-0000-0000-000052090000}"/>
    <cellStyle name="Normal 13 3 4 2 3 4" xfId="13842" xr:uid="{00000000-0005-0000-0000-000053090000}"/>
    <cellStyle name="Normal 13 3 4 2 3 5" xfId="13843" xr:uid="{00000000-0005-0000-0000-000054090000}"/>
    <cellStyle name="Normal 13 3 4 2 3 6" xfId="13844" xr:uid="{00000000-0005-0000-0000-000055090000}"/>
    <cellStyle name="Normal 13 3 4 2 4" xfId="6164" xr:uid="{00000000-0005-0000-0000-000056090000}"/>
    <cellStyle name="Normal 13 3 4 2 4 2" xfId="11106" xr:uid="{00000000-0005-0000-0000-000057090000}"/>
    <cellStyle name="Normal 13 3 4 2 4 3" xfId="13845" xr:uid="{00000000-0005-0000-0000-000058090000}"/>
    <cellStyle name="Normal 13 3 4 2 4 4" xfId="13846" xr:uid="{00000000-0005-0000-0000-000059090000}"/>
    <cellStyle name="Normal 13 3 4 2 5" xfId="7672" xr:uid="{00000000-0005-0000-0000-00005A090000}"/>
    <cellStyle name="Normal 13 3 4 2 5 2" xfId="13847" xr:uid="{00000000-0005-0000-0000-00005B090000}"/>
    <cellStyle name="Normal 13 3 4 2 5 3" xfId="13848" xr:uid="{00000000-0005-0000-0000-00005C090000}"/>
    <cellStyle name="Normal 13 3 4 2 5 4" xfId="13849" xr:uid="{00000000-0005-0000-0000-00005D090000}"/>
    <cellStyle name="Normal 13 3 4 2 6" xfId="2710" xr:uid="{00000000-0005-0000-0000-00005E090000}"/>
    <cellStyle name="Normal 13 3 4 2 6 2" xfId="13850" xr:uid="{00000000-0005-0000-0000-00005F090000}"/>
    <cellStyle name="Normal 13 3 4 2 6 3" xfId="13851" xr:uid="{00000000-0005-0000-0000-000060090000}"/>
    <cellStyle name="Normal 13 3 4 2 6 4" xfId="13852" xr:uid="{00000000-0005-0000-0000-000061090000}"/>
    <cellStyle name="Normal 13 3 4 2 7" xfId="13853" xr:uid="{00000000-0005-0000-0000-000062090000}"/>
    <cellStyle name="Normal 13 3 4 2 7 2" xfId="13854" xr:uid="{00000000-0005-0000-0000-000063090000}"/>
    <cellStyle name="Normal 13 3 4 2 7 3" xfId="13855" xr:uid="{00000000-0005-0000-0000-000064090000}"/>
    <cellStyle name="Normal 13 3 4 2 8" xfId="13856" xr:uid="{00000000-0005-0000-0000-000065090000}"/>
    <cellStyle name="Normal 13 3 4 2 9" xfId="13857" xr:uid="{00000000-0005-0000-0000-000066090000}"/>
    <cellStyle name="Normal 13 3 4 3" xfId="1329" xr:uid="{00000000-0005-0000-0000-000067090000}"/>
    <cellStyle name="Normal 13 3 4 3 2" xfId="4687" xr:uid="{00000000-0005-0000-0000-000068090000}"/>
    <cellStyle name="Normal 13 3 4 3 2 2" xfId="9671" xr:uid="{00000000-0005-0000-0000-000069090000}"/>
    <cellStyle name="Normal 13 3 4 3 2 2 2" xfId="13858" xr:uid="{00000000-0005-0000-0000-00006A090000}"/>
    <cellStyle name="Normal 13 3 4 3 2 2 3" xfId="13859" xr:uid="{00000000-0005-0000-0000-00006B090000}"/>
    <cellStyle name="Normal 13 3 4 3 2 2 4" xfId="13860" xr:uid="{00000000-0005-0000-0000-00006C090000}"/>
    <cellStyle name="Normal 13 3 4 3 2 3" xfId="13861" xr:uid="{00000000-0005-0000-0000-00006D090000}"/>
    <cellStyle name="Normal 13 3 4 3 2 3 2" xfId="13862" xr:uid="{00000000-0005-0000-0000-00006E090000}"/>
    <cellStyle name="Normal 13 3 4 3 2 3 3" xfId="13863" xr:uid="{00000000-0005-0000-0000-00006F090000}"/>
    <cellStyle name="Normal 13 3 4 3 2 4" xfId="13864" xr:uid="{00000000-0005-0000-0000-000070090000}"/>
    <cellStyle name="Normal 13 3 4 3 2 5" xfId="13865" xr:uid="{00000000-0005-0000-0000-000071090000}"/>
    <cellStyle name="Normal 13 3 4 3 2 6" xfId="13866" xr:uid="{00000000-0005-0000-0000-000072090000}"/>
    <cellStyle name="Normal 13 3 4 3 3" xfId="6416" xr:uid="{00000000-0005-0000-0000-000073090000}"/>
    <cellStyle name="Normal 13 3 4 3 3 2" xfId="11358" xr:uid="{00000000-0005-0000-0000-000074090000}"/>
    <cellStyle name="Normal 13 3 4 3 3 3" xfId="13867" xr:uid="{00000000-0005-0000-0000-000075090000}"/>
    <cellStyle name="Normal 13 3 4 3 3 4" xfId="13868" xr:uid="{00000000-0005-0000-0000-000076090000}"/>
    <cellStyle name="Normal 13 3 4 3 4" xfId="7924" xr:uid="{00000000-0005-0000-0000-000077090000}"/>
    <cellStyle name="Normal 13 3 4 3 4 2" xfId="13869" xr:uid="{00000000-0005-0000-0000-000078090000}"/>
    <cellStyle name="Normal 13 3 4 3 4 3" xfId="13870" xr:uid="{00000000-0005-0000-0000-000079090000}"/>
    <cellStyle name="Normal 13 3 4 3 4 4" xfId="13871" xr:uid="{00000000-0005-0000-0000-00007A090000}"/>
    <cellStyle name="Normal 13 3 4 3 5" xfId="2962" xr:uid="{00000000-0005-0000-0000-00007B090000}"/>
    <cellStyle name="Normal 13 3 4 3 5 2" xfId="13872" xr:uid="{00000000-0005-0000-0000-00007C090000}"/>
    <cellStyle name="Normal 13 3 4 3 5 3" xfId="13873" xr:uid="{00000000-0005-0000-0000-00007D090000}"/>
    <cellStyle name="Normal 13 3 4 3 5 4" xfId="13874" xr:uid="{00000000-0005-0000-0000-00007E090000}"/>
    <cellStyle name="Normal 13 3 4 3 6" xfId="13875" xr:uid="{00000000-0005-0000-0000-00007F090000}"/>
    <cellStyle name="Normal 13 3 4 3 6 2" xfId="13876" xr:uid="{00000000-0005-0000-0000-000080090000}"/>
    <cellStyle name="Normal 13 3 4 3 6 3" xfId="13877" xr:uid="{00000000-0005-0000-0000-000081090000}"/>
    <cellStyle name="Normal 13 3 4 3 7" xfId="13878" xr:uid="{00000000-0005-0000-0000-000082090000}"/>
    <cellStyle name="Normal 13 3 4 3 8" xfId="13879" xr:uid="{00000000-0005-0000-0000-000083090000}"/>
    <cellStyle name="Normal 13 3 4 3 9" xfId="13880" xr:uid="{00000000-0005-0000-0000-000084090000}"/>
    <cellStyle name="Normal 13 3 4 4" xfId="3955" xr:uid="{00000000-0005-0000-0000-000085090000}"/>
    <cellStyle name="Normal 13 3 4 4 2" xfId="9027" xr:uid="{00000000-0005-0000-0000-000086090000}"/>
    <cellStyle name="Normal 13 3 4 4 2 2" xfId="13881" xr:uid="{00000000-0005-0000-0000-000087090000}"/>
    <cellStyle name="Normal 13 3 4 4 2 3" xfId="13882" xr:uid="{00000000-0005-0000-0000-000088090000}"/>
    <cellStyle name="Normal 13 3 4 4 2 4" xfId="13883" xr:uid="{00000000-0005-0000-0000-000089090000}"/>
    <cellStyle name="Normal 13 3 4 4 3" xfId="13884" xr:uid="{00000000-0005-0000-0000-00008A090000}"/>
    <cellStyle name="Normal 13 3 4 4 3 2" xfId="13885" xr:uid="{00000000-0005-0000-0000-00008B090000}"/>
    <cellStyle name="Normal 13 3 4 4 3 3" xfId="13886" xr:uid="{00000000-0005-0000-0000-00008C090000}"/>
    <cellStyle name="Normal 13 3 4 4 4" xfId="13887" xr:uid="{00000000-0005-0000-0000-00008D090000}"/>
    <cellStyle name="Normal 13 3 4 4 5" xfId="13888" xr:uid="{00000000-0005-0000-0000-00008E090000}"/>
    <cellStyle name="Normal 13 3 4 4 6" xfId="13889" xr:uid="{00000000-0005-0000-0000-00008F090000}"/>
    <cellStyle name="Normal 13 3 4 5" xfId="5712" xr:uid="{00000000-0005-0000-0000-000090090000}"/>
    <cellStyle name="Normal 13 3 4 5 2" xfId="10654" xr:uid="{00000000-0005-0000-0000-000091090000}"/>
    <cellStyle name="Normal 13 3 4 5 3" xfId="13890" xr:uid="{00000000-0005-0000-0000-000092090000}"/>
    <cellStyle name="Normal 13 3 4 5 4" xfId="13891" xr:uid="{00000000-0005-0000-0000-000093090000}"/>
    <cellStyle name="Normal 13 3 4 6" xfId="7220" xr:uid="{00000000-0005-0000-0000-000094090000}"/>
    <cellStyle name="Normal 13 3 4 6 2" xfId="13892" xr:uid="{00000000-0005-0000-0000-000095090000}"/>
    <cellStyle name="Normal 13 3 4 6 3" xfId="13893" xr:uid="{00000000-0005-0000-0000-000096090000}"/>
    <cellStyle name="Normal 13 3 4 6 4" xfId="13894" xr:uid="{00000000-0005-0000-0000-000097090000}"/>
    <cellStyle name="Normal 13 3 4 7" xfId="2258" xr:uid="{00000000-0005-0000-0000-000098090000}"/>
    <cellStyle name="Normal 13 3 4 7 2" xfId="13895" xr:uid="{00000000-0005-0000-0000-000099090000}"/>
    <cellStyle name="Normal 13 3 4 7 3" xfId="13896" xr:uid="{00000000-0005-0000-0000-00009A090000}"/>
    <cellStyle name="Normal 13 3 4 7 4" xfId="13897" xr:uid="{00000000-0005-0000-0000-00009B090000}"/>
    <cellStyle name="Normal 13 3 4 8" xfId="13898" xr:uid="{00000000-0005-0000-0000-00009C090000}"/>
    <cellStyle name="Normal 13 3 4 8 2" xfId="13899" xr:uid="{00000000-0005-0000-0000-00009D090000}"/>
    <cellStyle name="Normal 13 3 4 8 3" xfId="13900" xr:uid="{00000000-0005-0000-0000-00009E090000}"/>
    <cellStyle name="Normal 13 3 4 9" xfId="13901" xr:uid="{00000000-0005-0000-0000-00009F090000}"/>
    <cellStyle name="Normal 13 3 5" xfId="649" xr:uid="{00000000-0005-0000-0000-0000A0090000}"/>
    <cellStyle name="Normal 13 3 5 10" xfId="13902" xr:uid="{00000000-0005-0000-0000-0000A1090000}"/>
    <cellStyle name="Normal 13 3 5 11" xfId="13903" xr:uid="{00000000-0005-0000-0000-0000A2090000}"/>
    <cellStyle name="Normal 13 3 5 2" xfId="1115" xr:uid="{00000000-0005-0000-0000-0000A3090000}"/>
    <cellStyle name="Normal 13 3 5 2 10" xfId="13904" xr:uid="{00000000-0005-0000-0000-0000A4090000}"/>
    <cellStyle name="Normal 13 3 5 2 2" xfId="1332" xr:uid="{00000000-0005-0000-0000-0000A5090000}"/>
    <cellStyle name="Normal 13 3 5 2 2 2" xfId="4690" xr:uid="{00000000-0005-0000-0000-0000A6090000}"/>
    <cellStyle name="Normal 13 3 5 2 2 2 2" xfId="9674" xr:uid="{00000000-0005-0000-0000-0000A7090000}"/>
    <cellStyle name="Normal 13 3 5 2 2 2 2 2" xfId="13905" xr:uid="{00000000-0005-0000-0000-0000A8090000}"/>
    <cellStyle name="Normal 13 3 5 2 2 2 2 3" xfId="13906" xr:uid="{00000000-0005-0000-0000-0000A9090000}"/>
    <cellStyle name="Normal 13 3 5 2 2 2 2 4" xfId="13907" xr:uid="{00000000-0005-0000-0000-0000AA090000}"/>
    <cellStyle name="Normal 13 3 5 2 2 2 3" xfId="13908" xr:uid="{00000000-0005-0000-0000-0000AB090000}"/>
    <cellStyle name="Normal 13 3 5 2 2 2 3 2" xfId="13909" xr:uid="{00000000-0005-0000-0000-0000AC090000}"/>
    <cellStyle name="Normal 13 3 5 2 2 2 3 3" xfId="13910" xr:uid="{00000000-0005-0000-0000-0000AD090000}"/>
    <cellStyle name="Normal 13 3 5 2 2 2 4" xfId="13911" xr:uid="{00000000-0005-0000-0000-0000AE090000}"/>
    <cellStyle name="Normal 13 3 5 2 2 2 5" xfId="13912" xr:uid="{00000000-0005-0000-0000-0000AF090000}"/>
    <cellStyle name="Normal 13 3 5 2 2 2 6" xfId="13913" xr:uid="{00000000-0005-0000-0000-0000B0090000}"/>
    <cellStyle name="Normal 13 3 5 2 2 3" xfId="6419" xr:uid="{00000000-0005-0000-0000-0000B1090000}"/>
    <cellStyle name="Normal 13 3 5 2 2 3 2" xfId="11361" xr:uid="{00000000-0005-0000-0000-0000B2090000}"/>
    <cellStyle name="Normal 13 3 5 2 2 3 3" xfId="13914" xr:uid="{00000000-0005-0000-0000-0000B3090000}"/>
    <cellStyle name="Normal 13 3 5 2 2 3 4" xfId="13915" xr:uid="{00000000-0005-0000-0000-0000B4090000}"/>
    <cellStyle name="Normal 13 3 5 2 2 4" xfId="7927" xr:uid="{00000000-0005-0000-0000-0000B5090000}"/>
    <cellStyle name="Normal 13 3 5 2 2 4 2" xfId="13916" xr:uid="{00000000-0005-0000-0000-0000B6090000}"/>
    <cellStyle name="Normal 13 3 5 2 2 4 3" xfId="13917" xr:uid="{00000000-0005-0000-0000-0000B7090000}"/>
    <cellStyle name="Normal 13 3 5 2 2 4 4" xfId="13918" xr:uid="{00000000-0005-0000-0000-0000B8090000}"/>
    <cellStyle name="Normal 13 3 5 2 2 5" xfId="2965" xr:uid="{00000000-0005-0000-0000-0000B9090000}"/>
    <cellStyle name="Normal 13 3 5 2 2 5 2" xfId="13919" xr:uid="{00000000-0005-0000-0000-0000BA090000}"/>
    <cellStyle name="Normal 13 3 5 2 2 5 3" xfId="13920" xr:uid="{00000000-0005-0000-0000-0000BB090000}"/>
    <cellStyle name="Normal 13 3 5 2 2 5 4" xfId="13921" xr:uid="{00000000-0005-0000-0000-0000BC090000}"/>
    <cellStyle name="Normal 13 3 5 2 2 6" xfId="13922" xr:uid="{00000000-0005-0000-0000-0000BD090000}"/>
    <cellStyle name="Normal 13 3 5 2 2 6 2" xfId="13923" xr:uid="{00000000-0005-0000-0000-0000BE090000}"/>
    <cellStyle name="Normal 13 3 5 2 2 6 3" xfId="13924" xr:uid="{00000000-0005-0000-0000-0000BF090000}"/>
    <cellStyle name="Normal 13 3 5 2 2 7" xfId="13925" xr:uid="{00000000-0005-0000-0000-0000C0090000}"/>
    <cellStyle name="Normal 13 3 5 2 2 8" xfId="13926" xr:uid="{00000000-0005-0000-0000-0000C1090000}"/>
    <cellStyle name="Normal 13 3 5 2 2 9" xfId="13927" xr:uid="{00000000-0005-0000-0000-0000C2090000}"/>
    <cellStyle name="Normal 13 3 5 2 3" xfId="4483" xr:uid="{00000000-0005-0000-0000-0000C3090000}"/>
    <cellStyle name="Normal 13 3 5 2 3 2" xfId="9467" xr:uid="{00000000-0005-0000-0000-0000C4090000}"/>
    <cellStyle name="Normal 13 3 5 2 3 2 2" xfId="13928" xr:uid="{00000000-0005-0000-0000-0000C5090000}"/>
    <cellStyle name="Normal 13 3 5 2 3 2 3" xfId="13929" xr:uid="{00000000-0005-0000-0000-0000C6090000}"/>
    <cellStyle name="Normal 13 3 5 2 3 2 4" xfId="13930" xr:uid="{00000000-0005-0000-0000-0000C7090000}"/>
    <cellStyle name="Normal 13 3 5 2 3 3" xfId="13931" xr:uid="{00000000-0005-0000-0000-0000C8090000}"/>
    <cellStyle name="Normal 13 3 5 2 3 3 2" xfId="13932" xr:uid="{00000000-0005-0000-0000-0000C9090000}"/>
    <cellStyle name="Normal 13 3 5 2 3 3 3" xfId="13933" xr:uid="{00000000-0005-0000-0000-0000CA090000}"/>
    <cellStyle name="Normal 13 3 5 2 3 4" xfId="13934" xr:uid="{00000000-0005-0000-0000-0000CB090000}"/>
    <cellStyle name="Normal 13 3 5 2 3 5" xfId="13935" xr:uid="{00000000-0005-0000-0000-0000CC090000}"/>
    <cellStyle name="Normal 13 3 5 2 3 6" xfId="13936" xr:uid="{00000000-0005-0000-0000-0000CD090000}"/>
    <cellStyle name="Normal 13 3 5 2 4" xfId="6214" xr:uid="{00000000-0005-0000-0000-0000CE090000}"/>
    <cellStyle name="Normal 13 3 5 2 4 2" xfId="11156" xr:uid="{00000000-0005-0000-0000-0000CF090000}"/>
    <cellStyle name="Normal 13 3 5 2 4 3" xfId="13937" xr:uid="{00000000-0005-0000-0000-0000D0090000}"/>
    <cellStyle name="Normal 13 3 5 2 4 4" xfId="13938" xr:uid="{00000000-0005-0000-0000-0000D1090000}"/>
    <cellStyle name="Normal 13 3 5 2 5" xfId="7722" xr:uid="{00000000-0005-0000-0000-0000D2090000}"/>
    <cellStyle name="Normal 13 3 5 2 5 2" xfId="13939" xr:uid="{00000000-0005-0000-0000-0000D3090000}"/>
    <cellStyle name="Normal 13 3 5 2 5 3" xfId="13940" xr:uid="{00000000-0005-0000-0000-0000D4090000}"/>
    <cellStyle name="Normal 13 3 5 2 5 4" xfId="13941" xr:uid="{00000000-0005-0000-0000-0000D5090000}"/>
    <cellStyle name="Normal 13 3 5 2 6" xfId="2760" xr:uid="{00000000-0005-0000-0000-0000D6090000}"/>
    <cellStyle name="Normal 13 3 5 2 6 2" xfId="13942" xr:uid="{00000000-0005-0000-0000-0000D7090000}"/>
    <cellStyle name="Normal 13 3 5 2 6 3" xfId="13943" xr:uid="{00000000-0005-0000-0000-0000D8090000}"/>
    <cellStyle name="Normal 13 3 5 2 6 4" xfId="13944" xr:uid="{00000000-0005-0000-0000-0000D9090000}"/>
    <cellStyle name="Normal 13 3 5 2 7" xfId="13945" xr:uid="{00000000-0005-0000-0000-0000DA090000}"/>
    <cellStyle name="Normal 13 3 5 2 7 2" xfId="13946" xr:uid="{00000000-0005-0000-0000-0000DB090000}"/>
    <cellStyle name="Normal 13 3 5 2 7 3" xfId="13947" xr:uid="{00000000-0005-0000-0000-0000DC090000}"/>
    <cellStyle name="Normal 13 3 5 2 8" xfId="13948" xr:uid="{00000000-0005-0000-0000-0000DD090000}"/>
    <cellStyle name="Normal 13 3 5 2 9" xfId="13949" xr:uid="{00000000-0005-0000-0000-0000DE090000}"/>
    <cellStyle name="Normal 13 3 5 3" xfId="1331" xr:uid="{00000000-0005-0000-0000-0000DF090000}"/>
    <cellStyle name="Normal 13 3 5 3 2" xfId="4689" xr:uid="{00000000-0005-0000-0000-0000E0090000}"/>
    <cellStyle name="Normal 13 3 5 3 2 2" xfId="9673" xr:uid="{00000000-0005-0000-0000-0000E1090000}"/>
    <cellStyle name="Normal 13 3 5 3 2 2 2" xfId="13950" xr:uid="{00000000-0005-0000-0000-0000E2090000}"/>
    <cellStyle name="Normal 13 3 5 3 2 2 3" xfId="13951" xr:uid="{00000000-0005-0000-0000-0000E3090000}"/>
    <cellStyle name="Normal 13 3 5 3 2 2 4" xfId="13952" xr:uid="{00000000-0005-0000-0000-0000E4090000}"/>
    <cellStyle name="Normal 13 3 5 3 2 3" xfId="13953" xr:uid="{00000000-0005-0000-0000-0000E5090000}"/>
    <cellStyle name="Normal 13 3 5 3 2 3 2" xfId="13954" xr:uid="{00000000-0005-0000-0000-0000E6090000}"/>
    <cellStyle name="Normal 13 3 5 3 2 3 3" xfId="13955" xr:uid="{00000000-0005-0000-0000-0000E7090000}"/>
    <cellStyle name="Normal 13 3 5 3 2 4" xfId="13956" xr:uid="{00000000-0005-0000-0000-0000E8090000}"/>
    <cellStyle name="Normal 13 3 5 3 2 5" xfId="13957" xr:uid="{00000000-0005-0000-0000-0000E9090000}"/>
    <cellStyle name="Normal 13 3 5 3 2 6" xfId="13958" xr:uid="{00000000-0005-0000-0000-0000EA090000}"/>
    <cellStyle name="Normal 13 3 5 3 3" xfId="6418" xr:uid="{00000000-0005-0000-0000-0000EB090000}"/>
    <cellStyle name="Normal 13 3 5 3 3 2" xfId="11360" xr:uid="{00000000-0005-0000-0000-0000EC090000}"/>
    <cellStyle name="Normal 13 3 5 3 3 3" xfId="13959" xr:uid="{00000000-0005-0000-0000-0000ED090000}"/>
    <cellStyle name="Normal 13 3 5 3 3 4" xfId="13960" xr:uid="{00000000-0005-0000-0000-0000EE090000}"/>
    <cellStyle name="Normal 13 3 5 3 4" xfId="7926" xr:uid="{00000000-0005-0000-0000-0000EF090000}"/>
    <cellStyle name="Normal 13 3 5 3 4 2" xfId="13961" xr:uid="{00000000-0005-0000-0000-0000F0090000}"/>
    <cellStyle name="Normal 13 3 5 3 4 3" xfId="13962" xr:uid="{00000000-0005-0000-0000-0000F1090000}"/>
    <cellStyle name="Normal 13 3 5 3 4 4" xfId="13963" xr:uid="{00000000-0005-0000-0000-0000F2090000}"/>
    <cellStyle name="Normal 13 3 5 3 5" xfId="2964" xr:uid="{00000000-0005-0000-0000-0000F3090000}"/>
    <cellStyle name="Normal 13 3 5 3 5 2" xfId="13964" xr:uid="{00000000-0005-0000-0000-0000F4090000}"/>
    <cellStyle name="Normal 13 3 5 3 5 3" xfId="13965" xr:uid="{00000000-0005-0000-0000-0000F5090000}"/>
    <cellStyle name="Normal 13 3 5 3 5 4" xfId="13966" xr:uid="{00000000-0005-0000-0000-0000F6090000}"/>
    <cellStyle name="Normal 13 3 5 3 6" xfId="13967" xr:uid="{00000000-0005-0000-0000-0000F7090000}"/>
    <cellStyle name="Normal 13 3 5 3 6 2" xfId="13968" xr:uid="{00000000-0005-0000-0000-0000F8090000}"/>
    <cellStyle name="Normal 13 3 5 3 6 3" xfId="13969" xr:uid="{00000000-0005-0000-0000-0000F9090000}"/>
    <cellStyle name="Normal 13 3 5 3 7" xfId="13970" xr:uid="{00000000-0005-0000-0000-0000FA090000}"/>
    <cellStyle name="Normal 13 3 5 3 8" xfId="13971" xr:uid="{00000000-0005-0000-0000-0000FB090000}"/>
    <cellStyle name="Normal 13 3 5 3 9" xfId="13972" xr:uid="{00000000-0005-0000-0000-0000FC090000}"/>
    <cellStyle name="Normal 13 3 5 4" xfId="4100" xr:uid="{00000000-0005-0000-0000-0000FD090000}"/>
    <cellStyle name="Normal 13 3 5 4 2" xfId="9086" xr:uid="{00000000-0005-0000-0000-0000FE090000}"/>
    <cellStyle name="Normal 13 3 5 4 2 2" xfId="13973" xr:uid="{00000000-0005-0000-0000-0000FF090000}"/>
    <cellStyle name="Normal 13 3 5 4 2 3" xfId="13974" xr:uid="{00000000-0005-0000-0000-0000000A0000}"/>
    <cellStyle name="Normal 13 3 5 4 2 4" xfId="13975" xr:uid="{00000000-0005-0000-0000-0000010A0000}"/>
    <cellStyle name="Normal 13 3 5 4 3" xfId="13976" xr:uid="{00000000-0005-0000-0000-0000020A0000}"/>
    <cellStyle name="Normal 13 3 5 4 3 2" xfId="13977" xr:uid="{00000000-0005-0000-0000-0000030A0000}"/>
    <cellStyle name="Normal 13 3 5 4 3 3" xfId="13978" xr:uid="{00000000-0005-0000-0000-0000040A0000}"/>
    <cellStyle name="Normal 13 3 5 4 4" xfId="13979" xr:uid="{00000000-0005-0000-0000-0000050A0000}"/>
    <cellStyle name="Normal 13 3 5 4 5" xfId="13980" xr:uid="{00000000-0005-0000-0000-0000060A0000}"/>
    <cellStyle name="Normal 13 3 5 4 6" xfId="13981" xr:uid="{00000000-0005-0000-0000-0000070A0000}"/>
    <cellStyle name="Normal 13 3 5 5" xfId="5847" xr:uid="{00000000-0005-0000-0000-0000080A0000}"/>
    <cellStyle name="Normal 13 3 5 5 2" xfId="10789" xr:uid="{00000000-0005-0000-0000-0000090A0000}"/>
    <cellStyle name="Normal 13 3 5 5 3" xfId="13982" xr:uid="{00000000-0005-0000-0000-00000A0A0000}"/>
    <cellStyle name="Normal 13 3 5 5 4" xfId="13983" xr:uid="{00000000-0005-0000-0000-00000B0A0000}"/>
    <cellStyle name="Normal 13 3 5 6" xfId="7355" xr:uid="{00000000-0005-0000-0000-00000C0A0000}"/>
    <cellStyle name="Normal 13 3 5 6 2" xfId="13984" xr:uid="{00000000-0005-0000-0000-00000D0A0000}"/>
    <cellStyle name="Normal 13 3 5 6 3" xfId="13985" xr:uid="{00000000-0005-0000-0000-00000E0A0000}"/>
    <cellStyle name="Normal 13 3 5 6 4" xfId="13986" xr:uid="{00000000-0005-0000-0000-00000F0A0000}"/>
    <cellStyle name="Normal 13 3 5 7" xfId="2393" xr:uid="{00000000-0005-0000-0000-0000100A0000}"/>
    <cellStyle name="Normal 13 3 5 7 2" xfId="13987" xr:uid="{00000000-0005-0000-0000-0000110A0000}"/>
    <cellStyle name="Normal 13 3 5 7 3" xfId="13988" xr:uid="{00000000-0005-0000-0000-0000120A0000}"/>
    <cellStyle name="Normal 13 3 5 7 4" xfId="13989" xr:uid="{00000000-0005-0000-0000-0000130A0000}"/>
    <cellStyle name="Normal 13 3 5 8" xfId="13990" xr:uid="{00000000-0005-0000-0000-0000140A0000}"/>
    <cellStyle name="Normal 13 3 5 8 2" xfId="13991" xr:uid="{00000000-0005-0000-0000-0000150A0000}"/>
    <cellStyle name="Normal 13 3 5 8 3" xfId="13992" xr:uid="{00000000-0005-0000-0000-0000160A0000}"/>
    <cellStyle name="Normal 13 3 5 9" xfId="13993" xr:uid="{00000000-0005-0000-0000-0000170A0000}"/>
    <cellStyle name="Normal 13 3 6" xfId="315" xr:uid="{00000000-0005-0000-0000-0000180A0000}"/>
    <cellStyle name="Normal 13 3 6 10" xfId="13994" xr:uid="{00000000-0005-0000-0000-0000190A0000}"/>
    <cellStyle name="Normal 13 3 6 11" xfId="13995" xr:uid="{00000000-0005-0000-0000-00001A0A0000}"/>
    <cellStyle name="Normal 13 3 6 2" xfId="943" xr:uid="{00000000-0005-0000-0000-00001B0A0000}"/>
    <cellStyle name="Normal 13 3 6 2 10" xfId="13996" xr:uid="{00000000-0005-0000-0000-00001C0A0000}"/>
    <cellStyle name="Normal 13 3 6 2 2" xfId="1334" xr:uid="{00000000-0005-0000-0000-00001D0A0000}"/>
    <cellStyle name="Normal 13 3 6 2 2 2" xfId="4692" xr:uid="{00000000-0005-0000-0000-00001E0A0000}"/>
    <cellStyle name="Normal 13 3 6 2 2 2 2" xfId="9676" xr:uid="{00000000-0005-0000-0000-00001F0A0000}"/>
    <cellStyle name="Normal 13 3 6 2 2 2 2 2" xfId="13997" xr:uid="{00000000-0005-0000-0000-0000200A0000}"/>
    <cellStyle name="Normal 13 3 6 2 2 2 2 3" xfId="13998" xr:uid="{00000000-0005-0000-0000-0000210A0000}"/>
    <cellStyle name="Normal 13 3 6 2 2 2 2 4" xfId="13999" xr:uid="{00000000-0005-0000-0000-0000220A0000}"/>
    <cellStyle name="Normal 13 3 6 2 2 2 3" xfId="14000" xr:uid="{00000000-0005-0000-0000-0000230A0000}"/>
    <cellStyle name="Normal 13 3 6 2 2 2 3 2" xfId="14001" xr:uid="{00000000-0005-0000-0000-0000240A0000}"/>
    <cellStyle name="Normal 13 3 6 2 2 2 3 3" xfId="14002" xr:uid="{00000000-0005-0000-0000-0000250A0000}"/>
    <cellStyle name="Normal 13 3 6 2 2 2 4" xfId="14003" xr:uid="{00000000-0005-0000-0000-0000260A0000}"/>
    <cellStyle name="Normal 13 3 6 2 2 2 5" xfId="14004" xr:uid="{00000000-0005-0000-0000-0000270A0000}"/>
    <cellStyle name="Normal 13 3 6 2 2 2 6" xfId="14005" xr:uid="{00000000-0005-0000-0000-0000280A0000}"/>
    <cellStyle name="Normal 13 3 6 2 2 3" xfId="6421" xr:uid="{00000000-0005-0000-0000-0000290A0000}"/>
    <cellStyle name="Normal 13 3 6 2 2 3 2" xfId="11363" xr:uid="{00000000-0005-0000-0000-00002A0A0000}"/>
    <cellStyle name="Normal 13 3 6 2 2 3 3" xfId="14006" xr:uid="{00000000-0005-0000-0000-00002B0A0000}"/>
    <cellStyle name="Normal 13 3 6 2 2 3 4" xfId="14007" xr:uid="{00000000-0005-0000-0000-00002C0A0000}"/>
    <cellStyle name="Normal 13 3 6 2 2 4" xfId="7929" xr:uid="{00000000-0005-0000-0000-00002D0A0000}"/>
    <cellStyle name="Normal 13 3 6 2 2 4 2" xfId="14008" xr:uid="{00000000-0005-0000-0000-00002E0A0000}"/>
    <cellStyle name="Normal 13 3 6 2 2 4 3" xfId="14009" xr:uid="{00000000-0005-0000-0000-00002F0A0000}"/>
    <cellStyle name="Normal 13 3 6 2 2 4 4" xfId="14010" xr:uid="{00000000-0005-0000-0000-0000300A0000}"/>
    <cellStyle name="Normal 13 3 6 2 2 5" xfId="2967" xr:uid="{00000000-0005-0000-0000-0000310A0000}"/>
    <cellStyle name="Normal 13 3 6 2 2 5 2" xfId="14011" xr:uid="{00000000-0005-0000-0000-0000320A0000}"/>
    <cellStyle name="Normal 13 3 6 2 2 5 3" xfId="14012" xr:uid="{00000000-0005-0000-0000-0000330A0000}"/>
    <cellStyle name="Normal 13 3 6 2 2 5 4" xfId="14013" xr:uid="{00000000-0005-0000-0000-0000340A0000}"/>
    <cellStyle name="Normal 13 3 6 2 2 6" xfId="14014" xr:uid="{00000000-0005-0000-0000-0000350A0000}"/>
    <cellStyle name="Normal 13 3 6 2 2 6 2" xfId="14015" xr:uid="{00000000-0005-0000-0000-0000360A0000}"/>
    <cellStyle name="Normal 13 3 6 2 2 6 3" xfId="14016" xr:uid="{00000000-0005-0000-0000-0000370A0000}"/>
    <cellStyle name="Normal 13 3 6 2 2 7" xfId="14017" xr:uid="{00000000-0005-0000-0000-0000380A0000}"/>
    <cellStyle name="Normal 13 3 6 2 2 8" xfId="14018" xr:uid="{00000000-0005-0000-0000-0000390A0000}"/>
    <cellStyle name="Normal 13 3 6 2 2 9" xfId="14019" xr:uid="{00000000-0005-0000-0000-00003A0A0000}"/>
    <cellStyle name="Normal 13 3 6 2 3" xfId="4377" xr:uid="{00000000-0005-0000-0000-00003B0A0000}"/>
    <cellStyle name="Normal 13 3 6 2 3 2" xfId="9362" xr:uid="{00000000-0005-0000-0000-00003C0A0000}"/>
    <cellStyle name="Normal 13 3 6 2 3 2 2" xfId="14020" xr:uid="{00000000-0005-0000-0000-00003D0A0000}"/>
    <cellStyle name="Normal 13 3 6 2 3 2 3" xfId="14021" xr:uid="{00000000-0005-0000-0000-00003E0A0000}"/>
    <cellStyle name="Normal 13 3 6 2 3 2 4" xfId="14022" xr:uid="{00000000-0005-0000-0000-00003F0A0000}"/>
    <cellStyle name="Normal 13 3 6 2 3 3" xfId="14023" xr:uid="{00000000-0005-0000-0000-0000400A0000}"/>
    <cellStyle name="Normal 13 3 6 2 3 3 2" xfId="14024" xr:uid="{00000000-0005-0000-0000-0000410A0000}"/>
    <cellStyle name="Normal 13 3 6 2 3 3 3" xfId="14025" xr:uid="{00000000-0005-0000-0000-0000420A0000}"/>
    <cellStyle name="Normal 13 3 6 2 3 4" xfId="14026" xr:uid="{00000000-0005-0000-0000-0000430A0000}"/>
    <cellStyle name="Normal 13 3 6 2 3 5" xfId="14027" xr:uid="{00000000-0005-0000-0000-0000440A0000}"/>
    <cellStyle name="Normal 13 3 6 2 3 6" xfId="14028" xr:uid="{00000000-0005-0000-0000-0000450A0000}"/>
    <cellStyle name="Normal 13 3 6 2 4" xfId="6120" xr:uid="{00000000-0005-0000-0000-0000460A0000}"/>
    <cellStyle name="Normal 13 3 6 2 4 2" xfId="11062" xr:uid="{00000000-0005-0000-0000-0000470A0000}"/>
    <cellStyle name="Normal 13 3 6 2 4 3" xfId="14029" xr:uid="{00000000-0005-0000-0000-0000480A0000}"/>
    <cellStyle name="Normal 13 3 6 2 4 4" xfId="14030" xr:uid="{00000000-0005-0000-0000-0000490A0000}"/>
    <cellStyle name="Normal 13 3 6 2 5" xfId="7628" xr:uid="{00000000-0005-0000-0000-00004A0A0000}"/>
    <cellStyle name="Normal 13 3 6 2 5 2" xfId="14031" xr:uid="{00000000-0005-0000-0000-00004B0A0000}"/>
    <cellStyle name="Normal 13 3 6 2 5 3" xfId="14032" xr:uid="{00000000-0005-0000-0000-00004C0A0000}"/>
    <cellStyle name="Normal 13 3 6 2 5 4" xfId="14033" xr:uid="{00000000-0005-0000-0000-00004D0A0000}"/>
    <cellStyle name="Normal 13 3 6 2 6" xfId="2666" xr:uid="{00000000-0005-0000-0000-00004E0A0000}"/>
    <cellStyle name="Normal 13 3 6 2 6 2" xfId="14034" xr:uid="{00000000-0005-0000-0000-00004F0A0000}"/>
    <cellStyle name="Normal 13 3 6 2 6 3" xfId="14035" xr:uid="{00000000-0005-0000-0000-0000500A0000}"/>
    <cellStyle name="Normal 13 3 6 2 6 4" xfId="14036" xr:uid="{00000000-0005-0000-0000-0000510A0000}"/>
    <cellStyle name="Normal 13 3 6 2 7" xfId="14037" xr:uid="{00000000-0005-0000-0000-0000520A0000}"/>
    <cellStyle name="Normal 13 3 6 2 7 2" xfId="14038" xr:uid="{00000000-0005-0000-0000-0000530A0000}"/>
    <cellStyle name="Normal 13 3 6 2 7 3" xfId="14039" xr:uid="{00000000-0005-0000-0000-0000540A0000}"/>
    <cellStyle name="Normal 13 3 6 2 8" xfId="14040" xr:uid="{00000000-0005-0000-0000-0000550A0000}"/>
    <cellStyle name="Normal 13 3 6 2 9" xfId="14041" xr:uid="{00000000-0005-0000-0000-0000560A0000}"/>
    <cellStyle name="Normal 13 3 6 3" xfId="1333" xr:uid="{00000000-0005-0000-0000-0000570A0000}"/>
    <cellStyle name="Normal 13 3 6 3 2" xfId="4691" xr:uid="{00000000-0005-0000-0000-0000580A0000}"/>
    <cellStyle name="Normal 13 3 6 3 2 2" xfId="9675" xr:uid="{00000000-0005-0000-0000-0000590A0000}"/>
    <cellStyle name="Normal 13 3 6 3 2 2 2" xfId="14042" xr:uid="{00000000-0005-0000-0000-00005A0A0000}"/>
    <cellStyle name="Normal 13 3 6 3 2 2 3" xfId="14043" xr:uid="{00000000-0005-0000-0000-00005B0A0000}"/>
    <cellStyle name="Normal 13 3 6 3 2 2 4" xfId="14044" xr:uid="{00000000-0005-0000-0000-00005C0A0000}"/>
    <cellStyle name="Normal 13 3 6 3 2 3" xfId="14045" xr:uid="{00000000-0005-0000-0000-00005D0A0000}"/>
    <cellStyle name="Normal 13 3 6 3 2 3 2" xfId="14046" xr:uid="{00000000-0005-0000-0000-00005E0A0000}"/>
    <cellStyle name="Normal 13 3 6 3 2 3 3" xfId="14047" xr:uid="{00000000-0005-0000-0000-00005F0A0000}"/>
    <cellStyle name="Normal 13 3 6 3 2 4" xfId="14048" xr:uid="{00000000-0005-0000-0000-0000600A0000}"/>
    <cellStyle name="Normal 13 3 6 3 2 5" xfId="14049" xr:uid="{00000000-0005-0000-0000-0000610A0000}"/>
    <cellStyle name="Normal 13 3 6 3 2 6" xfId="14050" xr:uid="{00000000-0005-0000-0000-0000620A0000}"/>
    <cellStyle name="Normal 13 3 6 3 3" xfId="6420" xr:uid="{00000000-0005-0000-0000-0000630A0000}"/>
    <cellStyle name="Normal 13 3 6 3 3 2" xfId="11362" xr:uid="{00000000-0005-0000-0000-0000640A0000}"/>
    <cellStyle name="Normal 13 3 6 3 3 3" xfId="14051" xr:uid="{00000000-0005-0000-0000-0000650A0000}"/>
    <cellStyle name="Normal 13 3 6 3 3 4" xfId="14052" xr:uid="{00000000-0005-0000-0000-0000660A0000}"/>
    <cellStyle name="Normal 13 3 6 3 4" xfId="7928" xr:uid="{00000000-0005-0000-0000-0000670A0000}"/>
    <cellStyle name="Normal 13 3 6 3 4 2" xfId="14053" xr:uid="{00000000-0005-0000-0000-0000680A0000}"/>
    <cellStyle name="Normal 13 3 6 3 4 3" xfId="14054" xr:uid="{00000000-0005-0000-0000-0000690A0000}"/>
    <cellStyle name="Normal 13 3 6 3 4 4" xfId="14055" xr:uid="{00000000-0005-0000-0000-00006A0A0000}"/>
    <cellStyle name="Normal 13 3 6 3 5" xfId="2966" xr:uid="{00000000-0005-0000-0000-00006B0A0000}"/>
    <cellStyle name="Normal 13 3 6 3 5 2" xfId="14056" xr:uid="{00000000-0005-0000-0000-00006C0A0000}"/>
    <cellStyle name="Normal 13 3 6 3 5 3" xfId="14057" xr:uid="{00000000-0005-0000-0000-00006D0A0000}"/>
    <cellStyle name="Normal 13 3 6 3 5 4" xfId="14058" xr:uid="{00000000-0005-0000-0000-00006E0A0000}"/>
    <cellStyle name="Normal 13 3 6 3 6" xfId="14059" xr:uid="{00000000-0005-0000-0000-00006F0A0000}"/>
    <cellStyle name="Normal 13 3 6 3 6 2" xfId="14060" xr:uid="{00000000-0005-0000-0000-0000700A0000}"/>
    <cellStyle name="Normal 13 3 6 3 6 3" xfId="14061" xr:uid="{00000000-0005-0000-0000-0000710A0000}"/>
    <cellStyle name="Normal 13 3 6 3 7" xfId="14062" xr:uid="{00000000-0005-0000-0000-0000720A0000}"/>
    <cellStyle name="Normal 13 3 6 3 8" xfId="14063" xr:uid="{00000000-0005-0000-0000-0000730A0000}"/>
    <cellStyle name="Normal 13 3 6 3 9" xfId="14064" xr:uid="{00000000-0005-0000-0000-0000740A0000}"/>
    <cellStyle name="Normal 13 3 6 4" xfId="3895" xr:uid="{00000000-0005-0000-0000-0000750A0000}"/>
    <cellStyle name="Normal 13 3 6 4 2" xfId="8975" xr:uid="{00000000-0005-0000-0000-0000760A0000}"/>
    <cellStyle name="Normal 13 3 6 4 2 2" xfId="14065" xr:uid="{00000000-0005-0000-0000-0000770A0000}"/>
    <cellStyle name="Normal 13 3 6 4 2 3" xfId="14066" xr:uid="{00000000-0005-0000-0000-0000780A0000}"/>
    <cellStyle name="Normal 13 3 6 4 2 4" xfId="14067" xr:uid="{00000000-0005-0000-0000-0000790A0000}"/>
    <cellStyle name="Normal 13 3 6 4 3" xfId="14068" xr:uid="{00000000-0005-0000-0000-00007A0A0000}"/>
    <cellStyle name="Normal 13 3 6 4 3 2" xfId="14069" xr:uid="{00000000-0005-0000-0000-00007B0A0000}"/>
    <cellStyle name="Normal 13 3 6 4 3 3" xfId="14070" xr:uid="{00000000-0005-0000-0000-00007C0A0000}"/>
    <cellStyle name="Normal 13 3 6 4 4" xfId="14071" xr:uid="{00000000-0005-0000-0000-00007D0A0000}"/>
    <cellStyle name="Normal 13 3 6 4 5" xfId="14072" xr:uid="{00000000-0005-0000-0000-00007E0A0000}"/>
    <cellStyle name="Normal 13 3 6 4 6" xfId="14073" xr:uid="{00000000-0005-0000-0000-00007F0A0000}"/>
    <cellStyle name="Normal 13 3 6 5" xfId="5663" xr:uid="{00000000-0005-0000-0000-0000800A0000}"/>
    <cellStyle name="Normal 13 3 6 5 2" xfId="10605" xr:uid="{00000000-0005-0000-0000-0000810A0000}"/>
    <cellStyle name="Normal 13 3 6 5 3" xfId="14074" xr:uid="{00000000-0005-0000-0000-0000820A0000}"/>
    <cellStyle name="Normal 13 3 6 5 4" xfId="14075" xr:uid="{00000000-0005-0000-0000-0000830A0000}"/>
    <cellStyle name="Normal 13 3 6 6" xfId="7171" xr:uid="{00000000-0005-0000-0000-0000840A0000}"/>
    <cellStyle name="Normal 13 3 6 6 2" xfId="14076" xr:uid="{00000000-0005-0000-0000-0000850A0000}"/>
    <cellStyle name="Normal 13 3 6 6 3" xfId="14077" xr:uid="{00000000-0005-0000-0000-0000860A0000}"/>
    <cellStyle name="Normal 13 3 6 6 4" xfId="14078" xr:uid="{00000000-0005-0000-0000-0000870A0000}"/>
    <cellStyle name="Normal 13 3 6 7" xfId="2209" xr:uid="{00000000-0005-0000-0000-0000880A0000}"/>
    <cellStyle name="Normal 13 3 6 7 2" xfId="14079" xr:uid="{00000000-0005-0000-0000-0000890A0000}"/>
    <cellStyle name="Normal 13 3 6 7 3" xfId="14080" xr:uid="{00000000-0005-0000-0000-00008A0A0000}"/>
    <cellStyle name="Normal 13 3 6 7 4" xfId="14081" xr:uid="{00000000-0005-0000-0000-00008B0A0000}"/>
    <cellStyle name="Normal 13 3 6 8" xfId="14082" xr:uid="{00000000-0005-0000-0000-00008C0A0000}"/>
    <cellStyle name="Normal 13 3 6 8 2" xfId="14083" xr:uid="{00000000-0005-0000-0000-00008D0A0000}"/>
    <cellStyle name="Normal 13 3 6 8 3" xfId="14084" xr:uid="{00000000-0005-0000-0000-00008E0A0000}"/>
    <cellStyle name="Normal 13 3 6 9" xfId="14085" xr:uid="{00000000-0005-0000-0000-00008F0A0000}"/>
    <cellStyle name="Normal 13 3 7" xfId="798" xr:uid="{00000000-0005-0000-0000-0000900A0000}"/>
    <cellStyle name="Normal 13 3 7 10" xfId="14086" xr:uid="{00000000-0005-0000-0000-0000910A0000}"/>
    <cellStyle name="Normal 13 3 7 2" xfId="1335" xr:uid="{00000000-0005-0000-0000-0000920A0000}"/>
    <cellStyle name="Normal 13 3 7 2 2" xfId="4693" xr:uid="{00000000-0005-0000-0000-0000930A0000}"/>
    <cellStyle name="Normal 13 3 7 2 2 2" xfId="9677" xr:uid="{00000000-0005-0000-0000-0000940A0000}"/>
    <cellStyle name="Normal 13 3 7 2 2 2 2" xfId="14087" xr:uid="{00000000-0005-0000-0000-0000950A0000}"/>
    <cellStyle name="Normal 13 3 7 2 2 2 3" xfId="14088" xr:uid="{00000000-0005-0000-0000-0000960A0000}"/>
    <cellStyle name="Normal 13 3 7 2 2 2 4" xfId="14089" xr:uid="{00000000-0005-0000-0000-0000970A0000}"/>
    <cellStyle name="Normal 13 3 7 2 2 3" xfId="14090" xr:uid="{00000000-0005-0000-0000-0000980A0000}"/>
    <cellStyle name="Normal 13 3 7 2 2 3 2" xfId="14091" xr:uid="{00000000-0005-0000-0000-0000990A0000}"/>
    <cellStyle name="Normal 13 3 7 2 2 3 3" xfId="14092" xr:uid="{00000000-0005-0000-0000-00009A0A0000}"/>
    <cellStyle name="Normal 13 3 7 2 2 4" xfId="14093" xr:uid="{00000000-0005-0000-0000-00009B0A0000}"/>
    <cellStyle name="Normal 13 3 7 2 2 5" xfId="14094" xr:uid="{00000000-0005-0000-0000-00009C0A0000}"/>
    <cellStyle name="Normal 13 3 7 2 2 6" xfId="14095" xr:uid="{00000000-0005-0000-0000-00009D0A0000}"/>
    <cellStyle name="Normal 13 3 7 2 3" xfId="6422" xr:uid="{00000000-0005-0000-0000-00009E0A0000}"/>
    <cellStyle name="Normal 13 3 7 2 3 2" xfId="11364" xr:uid="{00000000-0005-0000-0000-00009F0A0000}"/>
    <cellStyle name="Normal 13 3 7 2 3 3" xfId="14096" xr:uid="{00000000-0005-0000-0000-0000A00A0000}"/>
    <cellStyle name="Normal 13 3 7 2 3 4" xfId="14097" xr:uid="{00000000-0005-0000-0000-0000A10A0000}"/>
    <cellStyle name="Normal 13 3 7 2 4" xfId="7930" xr:uid="{00000000-0005-0000-0000-0000A20A0000}"/>
    <cellStyle name="Normal 13 3 7 2 4 2" xfId="14098" xr:uid="{00000000-0005-0000-0000-0000A30A0000}"/>
    <cellStyle name="Normal 13 3 7 2 4 3" xfId="14099" xr:uid="{00000000-0005-0000-0000-0000A40A0000}"/>
    <cellStyle name="Normal 13 3 7 2 4 4" xfId="14100" xr:uid="{00000000-0005-0000-0000-0000A50A0000}"/>
    <cellStyle name="Normal 13 3 7 2 5" xfId="2968" xr:uid="{00000000-0005-0000-0000-0000A60A0000}"/>
    <cellStyle name="Normal 13 3 7 2 5 2" xfId="14101" xr:uid="{00000000-0005-0000-0000-0000A70A0000}"/>
    <cellStyle name="Normal 13 3 7 2 5 3" xfId="14102" xr:uid="{00000000-0005-0000-0000-0000A80A0000}"/>
    <cellStyle name="Normal 13 3 7 2 5 4" xfId="14103" xr:uid="{00000000-0005-0000-0000-0000A90A0000}"/>
    <cellStyle name="Normal 13 3 7 2 6" xfId="14104" xr:uid="{00000000-0005-0000-0000-0000AA0A0000}"/>
    <cellStyle name="Normal 13 3 7 2 6 2" xfId="14105" xr:uid="{00000000-0005-0000-0000-0000AB0A0000}"/>
    <cellStyle name="Normal 13 3 7 2 6 3" xfId="14106" xr:uid="{00000000-0005-0000-0000-0000AC0A0000}"/>
    <cellStyle name="Normal 13 3 7 2 7" xfId="14107" xr:uid="{00000000-0005-0000-0000-0000AD0A0000}"/>
    <cellStyle name="Normal 13 3 7 2 8" xfId="14108" xr:uid="{00000000-0005-0000-0000-0000AE0A0000}"/>
    <cellStyle name="Normal 13 3 7 2 9" xfId="14109" xr:uid="{00000000-0005-0000-0000-0000AF0A0000}"/>
    <cellStyle name="Normal 13 3 7 3" xfId="4240" xr:uid="{00000000-0005-0000-0000-0000B00A0000}"/>
    <cellStyle name="Normal 13 3 7 3 2" xfId="9226" xr:uid="{00000000-0005-0000-0000-0000B10A0000}"/>
    <cellStyle name="Normal 13 3 7 3 2 2" xfId="14110" xr:uid="{00000000-0005-0000-0000-0000B20A0000}"/>
    <cellStyle name="Normal 13 3 7 3 2 3" xfId="14111" xr:uid="{00000000-0005-0000-0000-0000B30A0000}"/>
    <cellStyle name="Normal 13 3 7 3 2 4" xfId="14112" xr:uid="{00000000-0005-0000-0000-0000B40A0000}"/>
    <cellStyle name="Normal 13 3 7 3 3" xfId="14113" xr:uid="{00000000-0005-0000-0000-0000B50A0000}"/>
    <cellStyle name="Normal 13 3 7 3 3 2" xfId="14114" xr:uid="{00000000-0005-0000-0000-0000B60A0000}"/>
    <cellStyle name="Normal 13 3 7 3 3 3" xfId="14115" xr:uid="{00000000-0005-0000-0000-0000B70A0000}"/>
    <cellStyle name="Normal 13 3 7 3 4" xfId="14116" xr:uid="{00000000-0005-0000-0000-0000B80A0000}"/>
    <cellStyle name="Normal 13 3 7 3 5" xfId="14117" xr:uid="{00000000-0005-0000-0000-0000B90A0000}"/>
    <cellStyle name="Normal 13 3 7 3 6" xfId="14118" xr:uid="{00000000-0005-0000-0000-0000BA0A0000}"/>
    <cellStyle name="Normal 13 3 7 4" xfId="5985" xr:uid="{00000000-0005-0000-0000-0000BB0A0000}"/>
    <cellStyle name="Normal 13 3 7 4 2" xfId="10927" xr:uid="{00000000-0005-0000-0000-0000BC0A0000}"/>
    <cellStyle name="Normal 13 3 7 4 3" xfId="14119" xr:uid="{00000000-0005-0000-0000-0000BD0A0000}"/>
    <cellStyle name="Normal 13 3 7 4 4" xfId="14120" xr:uid="{00000000-0005-0000-0000-0000BE0A0000}"/>
    <cellStyle name="Normal 13 3 7 5" xfId="7493" xr:uid="{00000000-0005-0000-0000-0000BF0A0000}"/>
    <cellStyle name="Normal 13 3 7 5 2" xfId="14121" xr:uid="{00000000-0005-0000-0000-0000C00A0000}"/>
    <cellStyle name="Normal 13 3 7 5 3" xfId="14122" xr:uid="{00000000-0005-0000-0000-0000C10A0000}"/>
    <cellStyle name="Normal 13 3 7 5 4" xfId="14123" xr:uid="{00000000-0005-0000-0000-0000C20A0000}"/>
    <cellStyle name="Normal 13 3 7 6" xfId="2531" xr:uid="{00000000-0005-0000-0000-0000C30A0000}"/>
    <cellStyle name="Normal 13 3 7 6 2" xfId="14124" xr:uid="{00000000-0005-0000-0000-0000C40A0000}"/>
    <cellStyle name="Normal 13 3 7 6 3" xfId="14125" xr:uid="{00000000-0005-0000-0000-0000C50A0000}"/>
    <cellStyle name="Normal 13 3 7 6 4" xfId="14126" xr:uid="{00000000-0005-0000-0000-0000C60A0000}"/>
    <cellStyle name="Normal 13 3 7 7" xfId="14127" xr:uid="{00000000-0005-0000-0000-0000C70A0000}"/>
    <cellStyle name="Normal 13 3 7 7 2" xfId="14128" xr:uid="{00000000-0005-0000-0000-0000C80A0000}"/>
    <cellStyle name="Normal 13 3 7 7 3" xfId="14129" xr:uid="{00000000-0005-0000-0000-0000C90A0000}"/>
    <cellStyle name="Normal 13 3 7 8" xfId="14130" xr:uid="{00000000-0005-0000-0000-0000CA0A0000}"/>
    <cellStyle name="Normal 13 3 7 9" xfId="14131" xr:uid="{00000000-0005-0000-0000-0000CB0A0000}"/>
    <cellStyle name="Normal 13 3 8" xfId="1265" xr:uid="{00000000-0005-0000-0000-0000CC0A0000}"/>
    <cellStyle name="Normal 13 3 8 2" xfId="4623" xr:uid="{00000000-0005-0000-0000-0000CD0A0000}"/>
    <cellStyle name="Normal 13 3 8 2 2" xfId="9607" xr:uid="{00000000-0005-0000-0000-0000CE0A0000}"/>
    <cellStyle name="Normal 13 3 8 2 2 2" xfId="14132" xr:uid="{00000000-0005-0000-0000-0000CF0A0000}"/>
    <cellStyle name="Normal 13 3 8 2 2 3" xfId="14133" xr:uid="{00000000-0005-0000-0000-0000D00A0000}"/>
    <cellStyle name="Normal 13 3 8 2 2 4" xfId="14134" xr:uid="{00000000-0005-0000-0000-0000D10A0000}"/>
    <cellStyle name="Normal 13 3 8 2 3" xfId="14135" xr:uid="{00000000-0005-0000-0000-0000D20A0000}"/>
    <cellStyle name="Normal 13 3 8 2 3 2" xfId="14136" xr:uid="{00000000-0005-0000-0000-0000D30A0000}"/>
    <cellStyle name="Normal 13 3 8 2 3 3" xfId="14137" xr:uid="{00000000-0005-0000-0000-0000D40A0000}"/>
    <cellStyle name="Normal 13 3 8 2 4" xfId="14138" xr:uid="{00000000-0005-0000-0000-0000D50A0000}"/>
    <cellStyle name="Normal 13 3 8 2 5" xfId="14139" xr:uid="{00000000-0005-0000-0000-0000D60A0000}"/>
    <cellStyle name="Normal 13 3 8 2 6" xfId="14140" xr:uid="{00000000-0005-0000-0000-0000D70A0000}"/>
    <cellStyle name="Normal 13 3 8 3" xfId="6352" xr:uid="{00000000-0005-0000-0000-0000D80A0000}"/>
    <cellStyle name="Normal 13 3 8 3 2" xfId="11294" xr:uid="{00000000-0005-0000-0000-0000D90A0000}"/>
    <cellStyle name="Normal 13 3 8 3 3" xfId="14141" xr:uid="{00000000-0005-0000-0000-0000DA0A0000}"/>
    <cellStyle name="Normal 13 3 8 3 4" xfId="14142" xr:uid="{00000000-0005-0000-0000-0000DB0A0000}"/>
    <cellStyle name="Normal 13 3 8 4" xfId="7860" xr:uid="{00000000-0005-0000-0000-0000DC0A0000}"/>
    <cellStyle name="Normal 13 3 8 4 2" xfId="14143" xr:uid="{00000000-0005-0000-0000-0000DD0A0000}"/>
    <cellStyle name="Normal 13 3 8 4 3" xfId="14144" xr:uid="{00000000-0005-0000-0000-0000DE0A0000}"/>
    <cellStyle name="Normal 13 3 8 4 4" xfId="14145" xr:uid="{00000000-0005-0000-0000-0000DF0A0000}"/>
    <cellStyle name="Normal 13 3 8 5" xfId="2898" xr:uid="{00000000-0005-0000-0000-0000E00A0000}"/>
    <cellStyle name="Normal 13 3 8 5 2" xfId="14146" xr:uid="{00000000-0005-0000-0000-0000E10A0000}"/>
    <cellStyle name="Normal 13 3 8 5 3" xfId="14147" xr:uid="{00000000-0005-0000-0000-0000E20A0000}"/>
    <cellStyle name="Normal 13 3 8 5 4" xfId="14148" xr:uid="{00000000-0005-0000-0000-0000E30A0000}"/>
    <cellStyle name="Normal 13 3 8 6" xfId="14149" xr:uid="{00000000-0005-0000-0000-0000E40A0000}"/>
    <cellStyle name="Normal 13 3 8 6 2" xfId="14150" xr:uid="{00000000-0005-0000-0000-0000E50A0000}"/>
    <cellStyle name="Normal 13 3 8 6 3" xfId="14151" xr:uid="{00000000-0005-0000-0000-0000E60A0000}"/>
    <cellStyle name="Normal 13 3 8 7" xfId="14152" xr:uid="{00000000-0005-0000-0000-0000E70A0000}"/>
    <cellStyle name="Normal 13 3 8 8" xfId="14153" xr:uid="{00000000-0005-0000-0000-0000E80A0000}"/>
    <cellStyle name="Normal 13 3 8 9" xfId="14154" xr:uid="{00000000-0005-0000-0000-0000E90A0000}"/>
    <cellStyle name="Normal 13 3 9" xfId="208" xr:uid="{00000000-0005-0000-0000-0000EA0A0000}"/>
    <cellStyle name="Normal 13 3 9 2" xfId="3841" xr:uid="{00000000-0005-0000-0000-0000EB0A0000}"/>
    <cellStyle name="Normal 13 3 9 2 2" xfId="8928" xr:uid="{00000000-0005-0000-0000-0000EC0A0000}"/>
    <cellStyle name="Normal 13 3 9 2 2 2" xfId="14155" xr:uid="{00000000-0005-0000-0000-0000ED0A0000}"/>
    <cellStyle name="Normal 13 3 9 2 2 3" xfId="14156" xr:uid="{00000000-0005-0000-0000-0000EE0A0000}"/>
    <cellStyle name="Normal 13 3 9 2 2 4" xfId="14157" xr:uid="{00000000-0005-0000-0000-0000EF0A0000}"/>
    <cellStyle name="Normal 13 3 9 2 3" xfId="14158" xr:uid="{00000000-0005-0000-0000-0000F00A0000}"/>
    <cellStyle name="Normal 13 3 9 2 3 2" xfId="14159" xr:uid="{00000000-0005-0000-0000-0000F10A0000}"/>
    <cellStyle name="Normal 13 3 9 2 3 3" xfId="14160" xr:uid="{00000000-0005-0000-0000-0000F20A0000}"/>
    <cellStyle name="Normal 13 3 9 2 4" xfId="14161" xr:uid="{00000000-0005-0000-0000-0000F30A0000}"/>
    <cellStyle name="Normal 13 3 9 2 5" xfId="14162" xr:uid="{00000000-0005-0000-0000-0000F40A0000}"/>
    <cellStyle name="Normal 13 3 9 2 6" xfId="14163" xr:uid="{00000000-0005-0000-0000-0000F50A0000}"/>
    <cellStyle name="Normal 13 3 9 3" xfId="5619" xr:uid="{00000000-0005-0000-0000-0000F60A0000}"/>
    <cellStyle name="Normal 13 3 9 3 2" xfId="10561" xr:uid="{00000000-0005-0000-0000-0000F70A0000}"/>
    <cellStyle name="Normal 13 3 9 3 3" xfId="14164" xr:uid="{00000000-0005-0000-0000-0000F80A0000}"/>
    <cellStyle name="Normal 13 3 9 3 4" xfId="14165" xr:uid="{00000000-0005-0000-0000-0000F90A0000}"/>
    <cellStyle name="Normal 13 3 9 4" xfId="7127" xr:uid="{00000000-0005-0000-0000-0000FA0A0000}"/>
    <cellStyle name="Normal 13 3 9 4 2" xfId="14166" xr:uid="{00000000-0005-0000-0000-0000FB0A0000}"/>
    <cellStyle name="Normal 13 3 9 4 3" xfId="14167" xr:uid="{00000000-0005-0000-0000-0000FC0A0000}"/>
    <cellStyle name="Normal 13 3 9 4 4" xfId="14168" xr:uid="{00000000-0005-0000-0000-0000FD0A0000}"/>
    <cellStyle name="Normal 13 3 9 5" xfId="2164" xr:uid="{00000000-0005-0000-0000-0000FE0A0000}"/>
    <cellStyle name="Normal 13 3 9 5 2" xfId="14169" xr:uid="{00000000-0005-0000-0000-0000FF0A0000}"/>
    <cellStyle name="Normal 13 3 9 5 3" xfId="14170" xr:uid="{00000000-0005-0000-0000-0000000B0000}"/>
    <cellStyle name="Normal 13 3 9 5 4" xfId="14171" xr:uid="{00000000-0005-0000-0000-0000010B0000}"/>
    <cellStyle name="Normal 13 3 9 6" xfId="14172" xr:uid="{00000000-0005-0000-0000-0000020B0000}"/>
    <cellStyle name="Normal 13 3 9 6 2" xfId="14173" xr:uid="{00000000-0005-0000-0000-0000030B0000}"/>
    <cellStyle name="Normal 13 3 9 6 3" xfId="14174" xr:uid="{00000000-0005-0000-0000-0000040B0000}"/>
    <cellStyle name="Normal 13 3 9 7" xfId="14175" xr:uid="{00000000-0005-0000-0000-0000050B0000}"/>
    <cellStyle name="Normal 13 3 9 8" xfId="14176" xr:uid="{00000000-0005-0000-0000-0000060B0000}"/>
    <cellStyle name="Normal 13 3 9 9" xfId="14177" xr:uid="{00000000-0005-0000-0000-0000070B0000}"/>
    <cellStyle name="Normal 13 4" xfId="249" xr:uid="{00000000-0005-0000-0000-0000080B0000}"/>
    <cellStyle name="Normal 13 4 10" xfId="3677" xr:uid="{00000000-0005-0000-0000-0000090B0000}"/>
    <cellStyle name="Normal 13 4 10 2" xfId="5424" xr:uid="{00000000-0005-0000-0000-00000A0B0000}"/>
    <cellStyle name="Normal 13 4 10 2 2" xfId="10395" xr:uid="{00000000-0005-0000-0000-00000B0B0000}"/>
    <cellStyle name="Normal 13 4 10 2 2 2" xfId="14178" xr:uid="{00000000-0005-0000-0000-00000C0B0000}"/>
    <cellStyle name="Normal 13 4 10 2 2 3" xfId="14179" xr:uid="{00000000-0005-0000-0000-00000D0B0000}"/>
    <cellStyle name="Normal 13 4 10 2 2 4" xfId="14180" xr:uid="{00000000-0005-0000-0000-00000E0B0000}"/>
    <cellStyle name="Normal 13 4 10 2 3" xfId="14181" xr:uid="{00000000-0005-0000-0000-00000F0B0000}"/>
    <cellStyle name="Normal 13 4 10 2 3 2" xfId="14182" xr:uid="{00000000-0005-0000-0000-0000100B0000}"/>
    <cellStyle name="Normal 13 4 10 2 3 3" xfId="14183" xr:uid="{00000000-0005-0000-0000-0000110B0000}"/>
    <cellStyle name="Normal 13 4 10 2 4" xfId="14184" xr:uid="{00000000-0005-0000-0000-0000120B0000}"/>
    <cellStyle name="Normal 13 4 10 2 5" xfId="14185" xr:uid="{00000000-0005-0000-0000-0000130B0000}"/>
    <cellStyle name="Normal 13 4 10 2 6" xfId="14186" xr:uid="{00000000-0005-0000-0000-0000140B0000}"/>
    <cellStyle name="Normal 13 4 10 3" xfId="8637" xr:uid="{00000000-0005-0000-0000-0000150B0000}"/>
    <cellStyle name="Normal 13 4 10 3 2" xfId="14187" xr:uid="{00000000-0005-0000-0000-0000160B0000}"/>
    <cellStyle name="Normal 13 4 10 3 3" xfId="14188" xr:uid="{00000000-0005-0000-0000-0000170B0000}"/>
    <cellStyle name="Normal 13 4 10 3 4" xfId="14189" xr:uid="{00000000-0005-0000-0000-0000180B0000}"/>
    <cellStyle name="Normal 13 4 10 4" xfId="14190" xr:uid="{00000000-0005-0000-0000-0000190B0000}"/>
    <cellStyle name="Normal 13 4 10 4 2" xfId="14191" xr:uid="{00000000-0005-0000-0000-00001A0B0000}"/>
    <cellStyle name="Normal 13 4 10 4 3" xfId="14192" xr:uid="{00000000-0005-0000-0000-00001B0B0000}"/>
    <cellStyle name="Normal 13 4 10 4 4" xfId="14193" xr:uid="{00000000-0005-0000-0000-00001C0B0000}"/>
    <cellStyle name="Normal 13 4 10 5" xfId="14194" xr:uid="{00000000-0005-0000-0000-00001D0B0000}"/>
    <cellStyle name="Normal 13 4 10 5 2" xfId="14195" xr:uid="{00000000-0005-0000-0000-00001E0B0000}"/>
    <cellStyle name="Normal 13 4 10 5 3" xfId="14196" xr:uid="{00000000-0005-0000-0000-00001F0B0000}"/>
    <cellStyle name="Normal 13 4 10 5 4" xfId="14197" xr:uid="{00000000-0005-0000-0000-0000200B0000}"/>
    <cellStyle name="Normal 13 4 10 6" xfId="14198" xr:uid="{00000000-0005-0000-0000-0000210B0000}"/>
    <cellStyle name="Normal 13 4 10 6 2" xfId="14199" xr:uid="{00000000-0005-0000-0000-0000220B0000}"/>
    <cellStyle name="Normal 13 4 10 6 3" xfId="14200" xr:uid="{00000000-0005-0000-0000-0000230B0000}"/>
    <cellStyle name="Normal 13 4 10 7" xfId="14201" xr:uid="{00000000-0005-0000-0000-0000240B0000}"/>
    <cellStyle name="Normal 13 4 10 8" xfId="14202" xr:uid="{00000000-0005-0000-0000-0000250B0000}"/>
    <cellStyle name="Normal 13 4 10 9" xfId="14203" xr:uid="{00000000-0005-0000-0000-0000260B0000}"/>
    <cellStyle name="Normal 13 4 11" xfId="3879" xr:uid="{00000000-0005-0000-0000-0000270B0000}"/>
    <cellStyle name="Normal 13 4 11 2" xfId="8774" xr:uid="{00000000-0005-0000-0000-0000280B0000}"/>
    <cellStyle name="Normal 13 4 11 2 2" xfId="14204" xr:uid="{00000000-0005-0000-0000-0000290B0000}"/>
    <cellStyle name="Normal 13 4 11 2 2 2" xfId="14205" xr:uid="{00000000-0005-0000-0000-00002A0B0000}"/>
    <cellStyle name="Normal 13 4 11 2 2 3" xfId="14206" xr:uid="{00000000-0005-0000-0000-00002B0B0000}"/>
    <cellStyle name="Normal 13 4 11 2 2 4" xfId="14207" xr:uid="{00000000-0005-0000-0000-00002C0B0000}"/>
    <cellStyle name="Normal 13 4 11 2 3" xfId="14208" xr:uid="{00000000-0005-0000-0000-00002D0B0000}"/>
    <cellStyle name="Normal 13 4 11 2 3 2" xfId="14209" xr:uid="{00000000-0005-0000-0000-00002E0B0000}"/>
    <cellStyle name="Normal 13 4 11 2 3 3" xfId="14210" xr:uid="{00000000-0005-0000-0000-00002F0B0000}"/>
    <cellStyle name="Normal 13 4 11 2 4" xfId="14211" xr:uid="{00000000-0005-0000-0000-0000300B0000}"/>
    <cellStyle name="Normal 13 4 11 2 5" xfId="14212" xr:uid="{00000000-0005-0000-0000-0000310B0000}"/>
    <cellStyle name="Normal 13 4 11 2 6" xfId="14213" xr:uid="{00000000-0005-0000-0000-0000320B0000}"/>
    <cellStyle name="Normal 13 4 11 3" xfId="14214" xr:uid="{00000000-0005-0000-0000-0000330B0000}"/>
    <cellStyle name="Normal 13 4 11 3 2" xfId="14215" xr:uid="{00000000-0005-0000-0000-0000340B0000}"/>
    <cellStyle name="Normal 13 4 11 3 3" xfId="14216" xr:uid="{00000000-0005-0000-0000-0000350B0000}"/>
    <cellStyle name="Normal 13 4 11 3 4" xfId="14217" xr:uid="{00000000-0005-0000-0000-0000360B0000}"/>
    <cellStyle name="Normal 13 4 11 4" xfId="14218" xr:uid="{00000000-0005-0000-0000-0000370B0000}"/>
    <cellStyle name="Normal 13 4 11 4 2" xfId="14219" xr:uid="{00000000-0005-0000-0000-0000380B0000}"/>
    <cellStyle name="Normal 13 4 11 4 3" xfId="14220" xr:uid="{00000000-0005-0000-0000-0000390B0000}"/>
    <cellStyle name="Normal 13 4 11 4 4" xfId="14221" xr:uid="{00000000-0005-0000-0000-00003A0B0000}"/>
    <cellStyle name="Normal 13 4 11 5" xfId="14222" xr:uid="{00000000-0005-0000-0000-00003B0B0000}"/>
    <cellStyle name="Normal 13 4 11 5 2" xfId="14223" xr:uid="{00000000-0005-0000-0000-00003C0B0000}"/>
    <cellStyle name="Normal 13 4 11 5 3" xfId="14224" xr:uid="{00000000-0005-0000-0000-00003D0B0000}"/>
    <cellStyle name="Normal 13 4 11 6" xfId="14225" xr:uid="{00000000-0005-0000-0000-00003E0B0000}"/>
    <cellStyle name="Normal 13 4 11 7" xfId="14226" xr:uid="{00000000-0005-0000-0000-00003F0B0000}"/>
    <cellStyle name="Normal 13 4 11 8" xfId="14227" xr:uid="{00000000-0005-0000-0000-0000400B0000}"/>
    <cellStyle name="Normal 13 4 12" xfId="3775" xr:uid="{00000000-0005-0000-0000-0000410B0000}"/>
    <cellStyle name="Normal 13 4 12 2" xfId="8871" xr:uid="{00000000-0005-0000-0000-0000420B0000}"/>
    <cellStyle name="Normal 13 4 12 2 2" xfId="14228" xr:uid="{00000000-0005-0000-0000-0000430B0000}"/>
    <cellStyle name="Normal 13 4 12 2 3" xfId="14229" xr:uid="{00000000-0005-0000-0000-0000440B0000}"/>
    <cellStyle name="Normal 13 4 12 2 4" xfId="14230" xr:uid="{00000000-0005-0000-0000-0000450B0000}"/>
    <cellStyle name="Normal 13 4 12 3" xfId="14231" xr:uid="{00000000-0005-0000-0000-0000460B0000}"/>
    <cellStyle name="Normal 13 4 12 3 2" xfId="14232" xr:uid="{00000000-0005-0000-0000-0000470B0000}"/>
    <cellStyle name="Normal 13 4 12 3 3" xfId="14233" xr:uid="{00000000-0005-0000-0000-0000480B0000}"/>
    <cellStyle name="Normal 13 4 12 4" xfId="14234" xr:uid="{00000000-0005-0000-0000-0000490B0000}"/>
    <cellStyle name="Normal 13 4 12 5" xfId="14235" xr:uid="{00000000-0005-0000-0000-00004A0B0000}"/>
    <cellStyle name="Normal 13 4 12 6" xfId="14236" xr:uid="{00000000-0005-0000-0000-00004B0B0000}"/>
    <cellStyle name="Normal 13 4 13" xfId="5657" xr:uid="{00000000-0005-0000-0000-00004C0B0000}"/>
    <cellStyle name="Normal 13 4 13 2" xfId="10599" xr:uid="{00000000-0005-0000-0000-00004D0B0000}"/>
    <cellStyle name="Normal 13 4 13 3" xfId="14237" xr:uid="{00000000-0005-0000-0000-00004E0B0000}"/>
    <cellStyle name="Normal 13 4 13 4" xfId="14238" xr:uid="{00000000-0005-0000-0000-00004F0B0000}"/>
    <cellStyle name="Normal 13 4 14" xfId="7165" xr:uid="{00000000-0005-0000-0000-0000500B0000}"/>
    <cellStyle name="Normal 13 4 14 2" xfId="14239" xr:uid="{00000000-0005-0000-0000-0000510B0000}"/>
    <cellStyle name="Normal 13 4 14 3" xfId="14240" xr:uid="{00000000-0005-0000-0000-0000520B0000}"/>
    <cellStyle name="Normal 13 4 14 4" xfId="14241" xr:uid="{00000000-0005-0000-0000-0000530B0000}"/>
    <cellStyle name="Normal 13 4 15" xfId="2203" xr:uid="{00000000-0005-0000-0000-0000540B0000}"/>
    <cellStyle name="Normal 13 4 15 2" xfId="14242" xr:uid="{00000000-0005-0000-0000-0000550B0000}"/>
    <cellStyle name="Normal 13 4 15 3" xfId="14243" xr:uid="{00000000-0005-0000-0000-0000560B0000}"/>
    <cellStyle name="Normal 13 4 15 4" xfId="14244" xr:uid="{00000000-0005-0000-0000-0000570B0000}"/>
    <cellStyle name="Normal 13 4 16" xfId="14245" xr:uid="{00000000-0005-0000-0000-0000580B0000}"/>
    <cellStyle name="Normal 13 4 16 2" xfId="14246" xr:uid="{00000000-0005-0000-0000-0000590B0000}"/>
    <cellStyle name="Normal 13 4 16 3" xfId="14247" xr:uid="{00000000-0005-0000-0000-00005A0B0000}"/>
    <cellStyle name="Normal 13 4 17" xfId="14248" xr:uid="{00000000-0005-0000-0000-00005B0B0000}"/>
    <cellStyle name="Normal 13 4 18" xfId="14249" xr:uid="{00000000-0005-0000-0000-00005C0B0000}"/>
    <cellStyle name="Normal 13 4 19" xfId="14250" xr:uid="{00000000-0005-0000-0000-00005D0B0000}"/>
    <cellStyle name="Normal 13 4 2" xfId="368" xr:uid="{00000000-0005-0000-0000-00005E0B0000}"/>
    <cellStyle name="Normal 13 4 2 10" xfId="5704" xr:uid="{00000000-0005-0000-0000-00005F0B0000}"/>
    <cellStyle name="Normal 13 4 2 10 2" xfId="10646" xr:uid="{00000000-0005-0000-0000-0000600B0000}"/>
    <cellStyle name="Normal 13 4 2 10 3" xfId="14251" xr:uid="{00000000-0005-0000-0000-0000610B0000}"/>
    <cellStyle name="Normal 13 4 2 10 4" xfId="14252" xr:uid="{00000000-0005-0000-0000-0000620B0000}"/>
    <cellStyle name="Normal 13 4 2 11" xfId="7212" xr:uid="{00000000-0005-0000-0000-0000630B0000}"/>
    <cellStyle name="Normal 13 4 2 11 2" xfId="14253" xr:uid="{00000000-0005-0000-0000-0000640B0000}"/>
    <cellStyle name="Normal 13 4 2 11 3" xfId="14254" xr:uid="{00000000-0005-0000-0000-0000650B0000}"/>
    <cellStyle name="Normal 13 4 2 11 4" xfId="14255" xr:uid="{00000000-0005-0000-0000-0000660B0000}"/>
    <cellStyle name="Normal 13 4 2 12" xfId="2250" xr:uid="{00000000-0005-0000-0000-0000670B0000}"/>
    <cellStyle name="Normal 13 4 2 12 2" xfId="14256" xr:uid="{00000000-0005-0000-0000-0000680B0000}"/>
    <cellStyle name="Normal 13 4 2 12 3" xfId="14257" xr:uid="{00000000-0005-0000-0000-0000690B0000}"/>
    <cellStyle name="Normal 13 4 2 12 4" xfId="14258" xr:uid="{00000000-0005-0000-0000-00006A0B0000}"/>
    <cellStyle name="Normal 13 4 2 13" xfId="14259" xr:uid="{00000000-0005-0000-0000-00006B0B0000}"/>
    <cellStyle name="Normal 13 4 2 13 2" xfId="14260" xr:uid="{00000000-0005-0000-0000-00006C0B0000}"/>
    <cellStyle name="Normal 13 4 2 13 3" xfId="14261" xr:uid="{00000000-0005-0000-0000-00006D0B0000}"/>
    <cellStyle name="Normal 13 4 2 14" xfId="14262" xr:uid="{00000000-0005-0000-0000-00006E0B0000}"/>
    <cellStyle name="Normal 13 4 2 15" xfId="14263" xr:uid="{00000000-0005-0000-0000-00006F0B0000}"/>
    <cellStyle name="Normal 13 4 2 16" xfId="14264" xr:uid="{00000000-0005-0000-0000-0000700B0000}"/>
    <cellStyle name="Normal 13 4 2 2" xfId="593" xr:uid="{00000000-0005-0000-0000-0000710B0000}"/>
    <cellStyle name="Normal 13 4 2 2 10" xfId="14265" xr:uid="{00000000-0005-0000-0000-0000720B0000}"/>
    <cellStyle name="Normal 13 4 2 2 11" xfId="14266" xr:uid="{00000000-0005-0000-0000-0000730B0000}"/>
    <cellStyle name="Normal 13 4 2 2 2" xfId="1110" xr:uid="{00000000-0005-0000-0000-0000740B0000}"/>
    <cellStyle name="Normal 13 4 2 2 2 10" xfId="14267" xr:uid="{00000000-0005-0000-0000-0000750B0000}"/>
    <cellStyle name="Normal 13 4 2 2 2 2" xfId="1338" xr:uid="{00000000-0005-0000-0000-0000760B0000}"/>
    <cellStyle name="Normal 13 4 2 2 2 2 2" xfId="4696" xr:uid="{00000000-0005-0000-0000-0000770B0000}"/>
    <cellStyle name="Normal 13 4 2 2 2 2 2 2" xfId="9680" xr:uid="{00000000-0005-0000-0000-0000780B0000}"/>
    <cellStyle name="Normal 13 4 2 2 2 2 2 2 2" xfId="14268" xr:uid="{00000000-0005-0000-0000-0000790B0000}"/>
    <cellStyle name="Normal 13 4 2 2 2 2 2 2 3" xfId="14269" xr:uid="{00000000-0005-0000-0000-00007A0B0000}"/>
    <cellStyle name="Normal 13 4 2 2 2 2 2 2 4" xfId="14270" xr:uid="{00000000-0005-0000-0000-00007B0B0000}"/>
    <cellStyle name="Normal 13 4 2 2 2 2 2 3" xfId="14271" xr:uid="{00000000-0005-0000-0000-00007C0B0000}"/>
    <cellStyle name="Normal 13 4 2 2 2 2 2 3 2" xfId="14272" xr:uid="{00000000-0005-0000-0000-00007D0B0000}"/>
    <cellStyle name="Normal 13 4 2 2 2 2 2 3 3" xfId="14273" xr:uid="{00000000-0005-0000-0000-00007E0B0000}"/>
    <cellStyle name="Normal 13 4 2 2 2 2 2 4" xfId="14274" xr:uid="{00000000-0005-0000-0000-00007F0B0000}"/>
    <cellStyle name="Normal 13 4 2 2 2 2 2 5" xfId="14275" xr:uid="{00000000-0005-0000-0000-0000800B0000}"/>
    <cellStyle name="Normal 13 4 2 2 2 2 2 6" xfId="14276" xr:uid="{00000000-0005-0000-0000-0000810B0000}"/>
    <cellStyle name="Normal 13 4 2 2 2 2 3" xfId="6425" xr:uid="{00000000-0005-0000-0000-0000820B0000}"/>
    <cellStyle name="Normal 13 4 2 2 2 2 3 2" xfId="11367" xr:uid="{00000000-0005-0000-0000-0000830B0000}"/>
    <cellStyle name="Normal 13 4 2 2 2 2 3 3" xfId="14277" xr:uid="{00000000-0005-0000-0000-0000840B0000}"/>
    <cellStyle name="Normal 13 4 2 2 2 2 3 4" xfId="14278" xr:uid="{00000000-0005-0000-0000-0000850B0000}"/>
    <cellStyle name="Normal 13 4 2 2 2 2 4" xfId="7933" xr:uid="{00000000-0005-0000-0000-0000860B0000}"/>
    <cellStyle name="Normal 13 4 2 2 2 2 4 2" xfId="14279" xr:uid="{00000000-0005-0000-0000-0000870B0000}"/>
    <cellStyle name="Normal 13 4 2 2 2 2 4 3" xfId="14280" xr:uid="{00000000-0005-0000-0000-0000880B0000}"/>
    <cellStyle name="Normal 13 4 2 2 2 2 4 4" xfId="14281" xr:uid="{00000000-0005-0000-0000-0000890B0000}"/>
    <cellStyle name="Normal 13 4 2 2 2 2 5" xfId="2971" xr:uid="{00000000-0005-0000-0000-00008A0B0000}"/>
    <cellStyle name="Normal 13 4 2 2 2 2 5 2" xfId="14282" xr:uid="{00000000-0005-0000-0000-00008B0B0000}"/>
    <cellStyle name="Normal 13 4 2 2 2 2 5 3" xfId="14283" xr:uid="{00000000-0005-0000-0000-00008C0B0000}"/>
    <cellStyle name="Normal 13 4 2 2 2 2 5 4" xfId="14284" xr:uid="{00000000-0005-0000-0000-00008D0B0000}"/>
    <cellStyle name="Normal 13 4 2 2 2 2 6" xfId="14285" xr:uid="{00000000-0005-0000-0000-00008E0B0000}"/>
    <cellStyle name="Normal 13 4 2 2 2 2 6 2" xfId="14286" xr:uid="{00000000-0005-0000-0000-00008F0B0000}"/>
    <cellStyle name="Normal 13 4 2 2 2 2 6 3" xfId="14287" xr:uid="{00000000-0005-0000-0000-0000900B0000}"/>
    <cellStyle name="Normal 13 4 2 2 2 2 7" xfId="14288" xr:uid="{00000000-0005-0000-0000-0000910B0000}"/>
    <cellStyle name="Normal 13 4 2 2 2 2 8" xfId="14289" xr:uid="{00000000-0005-0000-0000-0000920B0000}"/>
    <cellStyle name="Normal 13 4 2 2 2 2 9" xfId="14290" xr:uid="{00000000-0005-0000-0000-0000930B0000}"/>
    <cellStyle name="Normal 13 4 2 2 2 3" xfId="4478" xr:uid="{00000000-0005-0000-0000-0000940B0000}"/>
    <cellStyle name="Normal 13 4 2 2 2 3 2" xfId="9462" xr:uid="{00000000-0005-0000-0000-0000950B0000}"/>
    <cellStyle name="Normal 13 4 2 2 2 3 2 2" xfId="14291" xr:uid="{00000000-0005-0000-0000-0000960B0000}"/>
    <cellStyle name="Normal 13 4 2 2 2 3 2 3" xfId="14292" xr:uid="{00000000-0005-0000-0000-0000970B0000}"/>
    <cellStyle name="Normal 13 4 2 2 2 3 2 4" xfId="14293" xr:uid="{00000000-0005-0000-0000-0000980B0000}"/>
    <cellStyle name="Normal 13 4 2 2 2 3 3" xfId="14294" xr:uid="{00000000-0005-0000-0000-0000990B0000}"/>
    <cellStyle name="Normal 13 4 2 2 2 3 3 2" xfId="14295" xr:uid="{00000000-0005-0000-0000-00009A0B0000}"/>
    <cellStyle name="Normal 13 4 2 2 2 3 3 3" xfId="14296" xr:uid="{00000000-0005-0000-0000-00009B0B0000}"/>
    <cellStyle name="Normal 13 4 2 2 2 3 4" xfId="14297" xr:uid="{00000000-0005-0000-0000-00009C0B0000}"/>
    <cellStyle name="Normal 13 4 2 2 2 3 5" xfId="14298" xr:uid="{00000000-0005-0000-0000-00009D0B0000}"/>
    <cellStyle name="Normal 13 4 2 2 2 3 6" xfId="14299" xr:uid="{00000000-0005-0000-0000-00009E0B0000}"/>
    <cellStyle name="Normal 13 4 2 2 2 4" xfId="6209" xr:uid="{00000000-0005-0000-0000-00009F0B0000}"/>
    <cellStyle name="Normal 13 4 2 2 2 4 2" xfId="11151" xr:uid="{00000000-0005-0000-0000-0000A00B0000}"/>
    <cellStyle name="Normal 13 4 2 2 2 4 3" xfId="14300" xr:uid="{00000000-0005-0000-0000-0000A10B0000}"/>
    <cellStyle name="Normal 13 4 2 2 2 4 4" xfId="14301" xr:uid="{00000000-0005-0000-0000-0000A20B0000}"/>
    <cellStyle name="Normal 13 4 2 2 2 5" xfId="7717" xr:uid="{00000000-0005-0000-0000-0000A30B0000}"/>
    <cellStyle name="Normal 13 4 2 2 2 5 2" xfId="14302" xr:uid="{00000000-0005-0000-0000-0000A40B0000}"/>
    <cellStyle name="Normal 13 4 2 2 2 5 3" xfId="14303" xr:uid="{00000000-0005-0000-0000-0000A50B0000}"/>
    <cellStyle name="Normal 13 4 2 2 2 5 4" xfId="14304" xr:uid="{00000000-0005-0000-0000-0000A60B0000}"/>
    <cellStyle name="Normal 13 4 2 2 2 6" xfId="2755" xr:uid="{00000000-0005-0000-0000-0000A70B0000}"/>
    <cellStyle name="Normal 13 4 2 2 2 6 2" xfId="14305" xr:uid="{00000000-0005-0000-0000-0000A80B0000}"/>
    <cellStyle name="Normal 13 4 2 2 2 6 3" xfId="14306" xr:uid="{00000000-0005-0000-0000-0000A90B0000}"/>
    <cellStyle name="Normal 13 4 2 2 2 6 4" xfId="14307" xr:uid="{00000000-0005-0000-0000-0000AA0B0000}"/>
    <cellStyle name="Normal 13 4 2 2 2 7" xfId="14308" xr:uid="{00000000-0005-0000-0000-0000AB0B0000}"/>
    <cellStyle name="Normal 13 4 2 2 2 7 2" xfId="14309" xr:uid="{00000000-0005-0000-0000-0000AC0B0000}"/>
    <cellStyle name="Normal 13 4 2 2 2 7 3" xfId="14310" xr:uid="{00000000-0005-0000-0000-0000AD0B0000}"/>
    <cellStyle name="Normal 13 4 2 2 2 8" xfId="14311" xr:uid="{00000000-0005-0000-0000-0000AE0B0000}"/>
    <cellStyle name="Normal 13 4 2 2 2 9" xfId="14312" xr:uid="{00000000-0005-0000-0000-0000AF0B0000}"/>
    <cellStyle name="Normal 13 4 2 2 3" xfId="1337" xr:uid="{00000000-0005-0000-0000-0000B00B0000}"/>
    <cellStyle name="Normal 13 4 2 2 3 2" xfId="4695" xr:uid="{00000000-0005-0000-0000-0000B10B0000}"/>
    <cellStyle name="Normal 13 4 2 2 3 2 2" xfId="9679" xr:uid="{00000000-0005-0000-0000-0000B20B0000}"/>
    <cellStyle name="Normal 13 4 2 2 3 2 2 2" xfId="14313" xr:uid="{00000000-0005-0000-0000-0000B30B0000}"/>
    <cellStyle name="Normal 13 4 2 2 3 2 2 3" xfId="14314" xr:uid="{00000000-0005-0000-0000-0000B40B0000}"/>
    <cellStyle name="Normal 13 4 2 2 3 2 2 4" xfId="14315" xr:uid="{00000000-0005-0000-0000-0000B50B0000}"/>
    <cellStyle name="Normal 13 4 2 2 3 2 3" xfId="14316" xr:uid="{00000000-0005-0000-0000-0000B60B0000}"/>
    <cellStyle name="Normal 13 4 2 2 3 2 3 2" xfId="14317" xr:uid="{00000000-0005-0000-0000-0000B70B0000}"/>
    <cellStyle name="Normal 13 4 2 2 3 2 3 3" xfId="14318" xr:uid="{00000000-0005-0000-0000-0000B80B0000}"/>
    <cellStyle name="Normal 13 4 2 2 3 2 4" xfId="14319" xr:uid="{00000000-0005-0000-0000-0000B90B0000}"/>
    <cellStyle name="Normal 13 4 2 2 3 2 5" xfId="14320" xr:uid="{00000000-0005-0000-0000-0000BA0B0000}"/>
    <cellStyle name="Normal 13 4 2 2 3 2 6" xfId="14321" xr:uid="{00000000-0005-0000-0000-0000BB0B0000}"/>
    <cellStyle name="Normal 13 4 2 2 3 3" xfId="6424" xr:uid="{00000000-0005-0000-0000-0000BC0B0000}"/>
    <cellStyle name="Normal 13 4 2 2 3 3 2" xfId="11366" xr:uid="{00000000-0005-0000-0000-0000BD0B0000}"/>
    <cellStyle name="Normal 13 4 2 2 3 3 3" xfId="14322" xr:uid="{00000000-0005-0000-0000-0000BE0B0000}"/>
    <cellStyle name="Normal 13 4 2 2 3 3 4" xfId="14323" xr:uid="{00000000-0005-0000-0000-0000BF0B0000}"/>
    <cellStyle name="Normal 13 4 2 2 3 4" xfId="7932" xr:uid="{00000000-0005-0000-0000-0000C00B0000}"/>
    <cellStyle name="Normal 13 4 2 2 3 4 2" xfId="14324" xr:uid="{00000000-0005-0000-0000-0000C10B0000}"/>
    <cellStyle name="Normal 13 4 2 2 3 4 3" xfId="14325" xr:uid="{00000000-0005-0000-0000-0000C20B0000}"/>
    <cellStyle name="Normal 13 4 2 2 3 4 4" xfId="14326" xr:uid="{00000000-0005-0000-0000-0000C30B0000}"/>
    <cellStyle name="Normal 13 4 2 2 3 5" xfId="2970" xr:uid="{00000000-0005-0000-0000-0000C40B0000}"/>
    <cellStyle name="Normal 13 4 2 2 3 5 2" xfId="14327" xr:uid="{00000000-0005-0000-0000-0000C50B0000}"/>
    <cellStyle name="Normal 13 4 2 2 3 5 3" xfId="14328" xr:uid="{00000000-0005-0000-0000-0000C60B0000}"/>
    <cellStyle name="Normal 13 4 2 2 3 5 4" xfId="14329" xr:uid="{00000000-0005-0000-0000-0000C70B0000}"/>
    <cellStyle name="Normal 13 4 2 2 3 6" xfId="14330" xr:uid="{00000000-0005-0000-0000-0000C80B0000}"/>
    <cellStyle name="Normal 13 4 2 2 3 6 2" xfId="14331" xr:uid="{00000000-0005-0000-0000-0000C90B0000}"/>
    <cellStyle name="Normal 13 4 2 2 3 6 3" xfId="14332" xr:uid="{00000000-0005-0000-0000-0000CA0B0000}"/>
    <cellStyle name="Normal 13 4 2 2 3 7" xfId="14333" xr:uid="{00000000-0005-0000-0000-0000CB0B0000}"/>
    <cellStyle name="Normal 13 4 2 2 3 8" xfId="14334" xr:uid="{00000000-0005-0000-0000-0000CC0B0000}"/>
    <cellStyle name="Normal 13 4 2 2 3 9" xfId="14335" xr:uid="{00000000-0005-0000-0000-0000CD0B0000}"/>
    <cellStyle name="Normal 13 4 2 2 4" xfId="4049" xr:uid="{00000000-0005-0000-0000-0000CE0B0000}"/>
    <cellStyle name="Normal 13 4 2 2 4 2" xfId="9080" xr:uid="{00000000-0005-0000-0000-0000CF0B0000}"/>
    <cellStyle name="Normal 13 4 2 2 4 2 2" xfId="14336" xr:uid="{00000000-0005-0000-0000-0000D00B0000}"/>
    <cellStyle name="Normal 13 4 2 2 4 2 3" xfId="14337" xr:uid="{00000000-0005-0000-0000-0000D10B0000}"/>
    <cellStyle name="Normal 13 4 2 2 4 2 4" xfId="14338" xr:uid="{00000000-0005-0000-0000-0000D20B0000}"/>
    <cellStyle name="Normal 13 4 2 2 4 3" xfId="14339" xr:uid="{00000000-0005-0000-0000-0000D30B0000}"/>
    <cellStyle name="Normal 13 4 2 2 4 3 2" xfId="14340" xr:uid="{00000000-0005-0000-0000-0000D40B0000}"/>
    <cellStyle name="Normal 13 4 2 2 4 3 3" xfId="14341" xr:uid="{00000000-0005-0000-0000-0000D50B0000}"/>
    <cellStyle name="Normal 13 4 2 2 4 4" xfId="14342" xr:uid="{00000000-0005-0000-0000-0000D60B0000}"/>
    <cellStyle name="Normal 13 4 2 2 4 5" xfId="14343" xr:uid="{00000000-0005-0000-0000-0000D70B0000}"/>
    <cellStyle name="Normal 13 4 2 2 4 6" xfId="14344" xr:uid="{00000000-0005-0000-0000-0000D80B0000}"/>
    <cellStyle name="Normal 13 4 2 2 5" xfId="5797" xr:uid="{00000000-0005-0000-0000-0000D90B0000}"/>
    <cellStyle name="Normal 13 4 2 2 5 2" xfId="10739" xr:uid="{00000000-0005-0000-0000-0000DA0B0000}"/>
    <cellStyle name="Normal 13 4 2 2 5 3" xfId="14345" xr:uid="{00000000-0005-0000-0000-0000DB0B0000}"/>
    <cellStyle name="Normal 13 4 2 2 5 4" xfId="14346" xr:uid="{00000000-0005-0000-0000-0000DC0B0000}"/>
    <cellStyle name="Normal 13 4 2 2 6" xfId="7305" xr:uid="{00000000-0005-0000-0000-0000DD0B0000}"/>
    <cellStyle name="Normal 13 4 2 2 6 2" xfId="14347" xr:uid="{00000000-0005-0000-0000-0000DE0B0000}"/>
    <cellStyle name="Normal 13 4 2 2 6 3" xfId="14348" xr:uid="{00000000-0005-0000-0000-0000DF0B0000}"/>
    <cellStyle name="Normal 13 4 2 2 6 4" xfId="14349" xr:uid="{00000000-0005-0000-0000-0000E00B0000}"/>
    <cellStyle name="Normal 13 4 2 2 7" xfId="2343" xr:uid="{00000000-0005-0000-0000-0000E10B0000}"/>
    <cellStyle name="Normal 13 4 2 2 7 2" xfId="14350" xr:uid="{00000000-0005-0000-0000-0000E20B0000}"/>
    <cellStyle name="Normal 13 4 2 2 7 3" xfId="14351" xr:uid="{00000000-0005-0000-0000-0000E30B0000}"/>
    <cellStyle name="Normal 13 4 2 2 7 4" xfId="14352" xr:uid="{00000000-0005-0000-0000-0000E40B0000}"/>
    <cellStyle name="Normal 13 4 2 2 8" xfId="14353" xr:uid="{00000000-0005-0000-0000-0000E50B0000}"/>
    <cellStyle name="Normal 13 4 2 2 8 2" xfId="14354" xr:uid="{00000000-0005-0000-0000-0000E60B0000}"/>
    <cellStyle name="Normal 13 4 2 2 8 3" xfId="14355" xr:uid="{00000000-0005-0000-0000-0000E70B0000}"/>
    <cellStyle name="Normal 13 4 2 2 9" xfId="14356" xr:uid="{00000000-0005-0000-0000-0000E80B0000}"/>
    <cellStyle name="Normal 13 4 2 3" xfId="735" xr:uid="{00000000-0005-0000-0000-0000E90B0000}"/>
    <cellStyle name="Normal 13 4 2 3 10" xfId="14357" xr:uid="{00000000-0005-0000-0000-0000EA0B0000}"/>
    <cellStyle name="Normal 13 4 2 3 11" xfId="14358" xr:uid="{00000000-0005-0000-0000-0000EB0B0000}"/>
    <cellStyle name="Normal 13 4 2 3 2" xfId="1200" xr:uid="{00000000-0005-0000-0000-0000EC0B0000}"/>
    <cellStyle name="Normal 13 4 2 3 2 10" xfId="14359" xr:uid="{00000000-0005-0000-0000-0000ED0B0000}"/>
    <cellStyle name="Normal 13 4 2 3 2 2" xfId="1340" xr:uid="{00000000-0005-0000-0000-0000EE0B0000}"/>
    <cellStyle name="Normal 13 4 2 3 2 2 2" xfId="4698" xr:uid="{00000000-0005-0000-0000-0000EF0B0000}"/>
    <cellStyle name="Normal 13 4 2 3 2 2 2 2" xfId="9682" xr:uid="{00000000-0005-0000-0000-0000F00B0000}"/>
    <cellStyle name="Normal 13 4 2 3 2 2 2 2 2" xfId="14360" xr:uid="{00000000-0005-0000-0000-0000F10B0000}"/>
    <cellStyle name="Normal 13 4 2 3 2 2 2 2 3" xfId="14361" xr:uid="{00000000-0005-0000-0000-0000F20B0000}"/>
    <cellStyle name="Normal 13 4 2 3 2 2 2 2 4" xfId="14362" xr:uid="{00000000-0005-0000-0000-0000F30B0000}"/>
    <cellStyle name="Normal 13 4 2 3 2 2 2 3" xfId="14363" xr:uid="{00000000-0005-0000-0000-0000F40B0000}"/>
    <cellStyle name="Normal 13 4 2 3 2 2 2 3 2" xfId="14364" xr:uid="{00000000-0005-0000-0000-0000F50B0000}"/>
    <cellStyle name="Normal 13 4 2 3 2 2 2 3 3" xfId="14365" xr:uid="{00000000-0005-0000-0000-0000F60B0000}"/>
    <cellStyle name="Normal 13 4 2 3 2 2 2 4" xfId="14366" xr:uid="{00000000-0005-0000-0000-0000F70B0000}"/>
    <cellStyle name="Normal 13 4 2 3 2 2 2 5" xfId="14367" xr:uid="{00000000-0005-0000-0000-0000F80B0000}"/>
    <cellStyle name="Normal 13 4 2 3 2 2 2 6" xfId="14368" xr:uid="{00000000-0005-0000-0000-0000F90B0000}"/>
    <cellStyle name="Normal 13 4 2 3 2 2 3" xfId="6427" xr:uid="{00000000-0005-0000-0000-0000FA0B0000}"/>
    <cellStyle name="Normal 13 4 2 3 2 2 3 2" xfId="11369" xr:uid="{00000000-0005-0000-0000-0000FB0B0000}"/>
    <cellStyle name="Normal 13 4 2 3 2 2 3 3" xfId="14369" xr:uid="{00000000-0005-0000-0000-0000FC0B0000}"/>
    <cellStyle name="Normal 13 4 2 3 2 2 3 4" xfId="14370" xr:uid="{00000000-0005-0000-0000-0000FD0B0000}"/>
    <cellStyle name="Normal 13 4 2 3 2 2 4" xfId="7935" xr:uid="{00000000-0005-0000-0000-0000FE0B0000}"/>
    <cellStyle name="Normal 13 4 2 3 2 2 4 2" xfId="14371" xr:uid="{00000000-0005-0000-0000-0000FF0B0000}"/>
    <cellStyle name="Normal 13 4 2 3 2 2 4 3" xfId="14372" xr:uid="{00000000-0005-0000-0000-0000000C0000}"/>
    <cellStyle name="Normal 13 4 2 3 2 2 4 4" xfId="14373" xr:uid="{00000000-0005-0000-0000-0000010C0000}"/>
    <cellStyle name="Normal 13 4 2 3 2 2 5" xfId="2973" xr:uid="{00000000-0005-0000-0000-0000020C0000}"/>
    <cellStyle name="Normal 13 4 2 3 2 2 5 2" xfId="14374" xr:uid="{00000000-0005-0000-0000-0000030C0000}"/>
    <cellStyle name="Normal 13 4 2 3 2 2 5 3" xfId="14375" xr:uid="{00000000-0005-0000-0000-0000040C0000}"/>
    <cellStyle name="Normal 13 4 2 3 2 2 5 4" xfId="14376" xr:uid="{00000000-0005-0000-0000-0000050C0000}"/>
    <cellStyle name="Normal 13 4 2 3 2 2 6" xfId="14377" xr:uid="{00000000-0005-0000-0000-0000060C0000}"/>
    <cellStyle name="Normal 13 4 2 3 2 2 6 2" xfId="14378" xr:uid="{00000000-0005-0000-0000-0000070C0000}"/>
    <cellStyle name="Normal 13 4 2 3 2 2 6 3" xfId="14379" xr:uid="{00000000-0005-0000-0000-0000080C0000}"/>
    <cellStyle name="Normal 13 4 2 3 2 2 7" xfId="14380" xr:uid="{00000000-0005-0000-0000-0000090C0000}"/>
    <cellStyle name="Normal 13 4 2 3 2 2 8" xfId="14381" xr:uid="{00000000-0005-0000-0000-00000A0C0000}"/>
    <cellStyle name="Normal 13 4 2 3 2 2 9" xfId="14382" xr:uid="{00000000-0005-0000-0000-00000B0C0000}"/>
    <cellStyle name="Normal 13 4 2 3 2 3" xfId="4568" xr:uid="{00000000-0005-0000-0000-00000C0C0000}"/>
    <cellStyle name="Normal 13 4 2 3 2 3 2" xfId="9552" xr:uid="{00000000-0005-0000-0000-00000D0C0000}"/>
    <cellStyle name="Normal 13 4 2 3 2 3 2 2" xfId="14383" xr:uid="{00000000-0005-0000-0000-00000E0C0000}"/>
    <cellStyle name="Normal 13 4 2 3 2 3 2 3" xfId="14384" xr:uid="{00000000-0005-0000-0000-00000F0C0000}"/>
    <cellStyle name="Normal 13 4 2 3 2 3 2 4" xfId="14385" xr:uid="{00000000-0005-0000-0000-0000100C0000}"/>
    <cellStyle name="Normal 13 4 2 3 2 3 3" xfId="14386" xr:uid="{00000000-0005-0000-0000-0000110C0000}"/>
    <cellStyle name="Normal 13 4 2 3 2 3 3 2" xfId="14387" xr:uid="{00000000-0005-0000-0000-0000120C0000}"/>
    <cellStyle name="Normal 13 4 2 3 2 3 3 3" xfId="14388" xr:uid="{00000000-0005-0000-0000-0000130C0000}"/>
    <cellStyle name="Normal 13 4 2 3 2 3 4" xfId="14389" xr:uid="{00000000-0005-0000-0000-0000140C0000}"/>
    <cellStyle name="Normal 13 4 2 3 2 3 5" xfId="14390" xr:uid="{00000000-0005-0000-0000-0000150C0000}"/>
    <cellStyle name="Normal 13 4 2 3 2 3 6" xfId="14391" xr:uid="{00000000-0005-0000-0000-0000160C0000}"/>
    <cellStyle name="Normal 13 4 2 3 2 4" xfId="6299" xr:uid="{00000000-0005-0000-0000-0000170C0000}"/>
    <cellStyle name="Normal 13 4 2 3 2 4 2" xfId="11241" xr:uid="{00000000-0005-0000-0000-0000180C0000}"/>
    <cellStyle name="Normal 13 4 2 3 2 4 3" xfId="14392" xr:uid="{00000000-0005-0000-0000-0000190C0000}"/>
    <cellStyle name="Normal 13 4 2 3 2 4 4" xfId="14393" xr:uid="{00000000-0005-0000-0000-00001A0C0000}"/>
    <cellStyle name="Normal 13 4 2 3 2 5" xfId="7807" xr:uid="{00000000-0005-0000-0000-00001B0C0000}"/>
    <cellStyle name="Normal 13 4 2 3 2 5 2" xfId="14394" xr:uid="{00000000-0005-0000-0000-00001C0C0000}"/>
    <cellStyle name="Normal 13 4 2 3 2 5 3" xfId="14395" xr:uid="{00000000-0005-0000-0000-00001D0C0000}"/>
    <cellStyle name="Normal 13 4 2 3 2 5 4" xfId="14396" xr:uid="{00000000-0005-0000-0000-00001E0C0000}"/>
    <cellStyle name="Normal 13 4 2 3 2 6" xfId="2845" xr:uid="{00000000-0005-0000-0000-00001F0C0000}"/>
    <cellStyle name="Normal 13 4 2 3 2 6 2" xfId="14397" xr:uid="{00000000-0005-0000-0000-0000200C0000}"/>
    <cellStyle name="Normal 13 4 2 3 2 6 3" xfId="14398" xr:uid="{00000000-0005-0000-0000-0000210C0000}"/>
    <cellStyle name="Normal 13 4 2 3 2 6 4" xfId="14399" xr:uid="{00000000-0005-0000-0000-0000220C0000}"/>
    <cellStyle name="Normal 13 4 2 3 2 7" xfId="14400" xr:uid="{00000000-0005-0000-0000-0000230C0000}"/>
    <cellStyle name="Normal 13 4 2 3 2 7 2" xfId="14401" xr:uid="{00000000-0005-0000-0000-0000240C0000}"/>
    <cellStyle name="Normal 13 4 2 3 2 7 3" xfId="14402" xr:uid="{00000000-0005-0000-0000-0000250C0000}"/>
    <cellStyle name="Normal 13 4 2 3 2 8" xfId="14403" xr:uid="{00000000-0005-0000-0000-0000260C0000}"/>
    <cellStyle name="Normal 13 4 2 3 2 9" xfId="14404" xr:uid="{00000000-0005-0000-0000-0000270C0000}"/>
    <cellStyle name="Normal 13 4 2 3 3" xfId="1339" xr:uid="{00000000-0005-0000-0000-0000280C0000}"/>
    <cellStyle name="Normal 13 4 2 3 3 2" xfId="4697" xr:uid="{00000000-0005-0000-0000-0000290C0000}"/>
    <cellStyle name="Normal 13 4 2 3 3 2 2" xfId="9681" xr:uid="{00000000-0005-0000-0000-00002A0C0000}"/>
    <cellStyle name="Normal 13 4 2 3 3 2 2 2" xfId="14405" xr:uid="{00000000-0005-0000-0000-00002B0C0000}"/>
    <cellStyle name="Normal 13 4 2 3 3 2 2 3" xfId="14406" xr:uid="{00000000-0005-0000-0000-00002C0C0000}"/>
    <cellStyle name="Normal 13 4 2 3 3 2 2 4" xfId="14407" xr:uid="{00000000-0005-0000-0000-00002D0C0000}"/>
    <cellStyle name="Normal 13 4 2 3 3 2 3" xfId="14408" xr:uid="{00000000-0005-0000-0000-00002E0C0000}"/>
    <cellStyle name="Normal 13 4 2 3 3 2 3 2" xfId="14409" xr:uid="{00000000-0005-0000-0000-00002F0C0000}"/>
    <cellStyle name="Normal 13 4 2 3 3 2 3 3" xfId="14410" xr:uid="{00000000-0005-0000-0000-0000300C0000}"/>
    <cellStyle name="Normal 13 4 2 3 3 2 4" xfId="14411" xr:uid="{00000000-0005-0000-0000-0000310C0000}"/>
    <cellStyle name="Normal 13 4 2 3 3 2 5" xfId="14412" xr:uid="{00000000-0005-0000-0000-0000320C0000}"/>
    <cellStyle name="Normal 13 4 2 3 3 2 6" xfId="14413" xr:uid="{00000000-0005-0000-0000-0000330C0000}"/>
    <cellStyle name="Normal 13 4 2 3 3 3" xfId="6426" xr:uid="{00000000-0005-0000-0000-0000340C0000}"/>
    <cellStyle name="Normal 13 4 2 3 3 3 2" xfId="11368" xr:uid="{00000000-0005-0000-0000-0000350C0000}"/>
    <cellStyle name="Normal 13 4 2 3 3 3 3" xfId="14414" xr:uid="{00000000-0005-0000-0000-0000360C0000}"/>
    <cellStyle name="Normal 13 4 2 3 3 3 4" xfId="14415" xr:uid="{00000000-0005-0000-0000-0000370C0000}"/>
    <cellStyle name="Normal 13 4 2 3 3 4" xfId="7934" xr:uid="{00000000-0005-0000-0000-0000380C0000}"/>
    <cellStyle name="Normal 13 4 2 3 3 4 2" xfId="14416" xr:uid="{00000000-0005-0000-0000-0000390C0000}"/>
    <cellStyle name="Normal 13 4 2 3 3 4 3" xfId="14417" xr:uid="{00000000-0005-0000-0000-00003A0C0000}"/>
    <cellStyle name="Normal 13 4 2 3 3 4 4" xfId="14418" xr:uid="{00000000-0005-0000-0000-00003B0C0000}"/>
    <cellStyle name="Normal 13 4 2 3 3 5" xfId="2972" xr:uid="{00000000-0005-0000-0000-00003C0C0000}"/>
    <cellStyle name="Normal 13 4 2 3 3 5 2" xfId="14419" xr:uid="{00000000-0005-0000-0000-00003D0C0000}"/>
    <cellStyle name="Normal 13 4 2 3 3 5 3" xfId="14420" xr:uid="{00000000-0005-0000-0000-00003E0C0000}"/>
    <cellStyle name="Normal 13 4 2 3 3 5 4" xfId="14421" xr:uid="{00000000-0005-0000-0000-00003F0C0000}"/>
    <cellStyle name="Normal 13 4 2 3 3 6" xfId="14422" xr:uid="{00000000-0005-0000-0000-0000400C0000}"/>
    <cellStyle name="Normal 13 4 2 3 3 6 2" xfId="14423" xr:uid="{00000000-0005-0000-0000-0000410C0000}"/>
    <cellStyle name="Normal 13 4 2 3 3 6 3" xfId="14424" xr:uid="{00000000-0005-0000-0000-0000420C0000}"/>
    <cellStyle name="Normal 13 4 2 3 3 7" xfId="14425" xr:uid="{00000000-0005-0000-0000-0000430C0000}"/>
    <cellStyle name="Normal 13 4 2 3 3 8" xfId="14426" xr:uid="{00000000-0005-0000-0000-0000440C0000}"/>
    <cellStyle name="Normal 13 4 2 3 3 9" xfId="14427" xr:uid="{00000000-0005-0000-0000-0000450C0000}"/>
    <cellStyle name="Normal 13 4 2 3 4" xfId="4185" xr:uid="{00000000-0005-0000-0000-0000460C0000}"/>
    <cellStyle name="Normal 13 4 2 3 4 2" xfId="9171" xr:uid="{00000000-0005-0000-0000-0000470C0000}"/>
    <cellStyle name="Normal 13 4 2 3 4 2 2" xfId="14428" xr:uid="{00000000-0005-0000-0000-0000480C0000}"/>
    <cellStyle name="Normal 13 4 2 3 4 2 3" xfId="14429" xr:uid="{00000000-0005-0000-0000-0000490C0000}"/>
    <cellStyle name="Normal 13 4 2 3 4 2 4" xfId="14430" xr:uid="{00000000-0005-0000-0000-00004A0C0000}"/>
    <cellStyle name="Normal 13 4 2 3 4 3" xfId="14431" xr:uid="{00000000-0005-0000-0000-00004B0C0000}"/>
    <cellStyle name="Normal 13 4 2 3 4 3 2" xfId="14432" xr:uid="{00000000-0005-0000-0000-00004C0C0000}"/>
    <cellStyle name="Normal 13 4 2 3 4 3 3" xfId="14433" xr:uid="{00000000-0005-0000-0000-00004D0C0000}"/>
    <cellStyle name="Normal 13 4 2 3 4 4" xfId="14434" xr:uid="{00000000-0005-0000-0000-00004E0C0000}"/>
    <cellStyle name="Normal 13 4 2 3 4 5" xfId="14435" xr:uid="{00000000-0005-0000-0000-00004F0C0000}"/>
    <cellStyle name="Normal 13 4 2 3 4 6" xfId="14436" xr:uid="{00000000-0005-0000-0000-0000500C0000}"/>
    <cellStyle name="Normal 13 4 2 3 5" xfId="5932" xr:uid="{00000000-0005-0000-0000-0000510C0000}"/>
    <cellStyle name="Normal 13 4 2 3 5 2" xfId="10874" xr:uid="{00000000-0005-0000-0000-0000520C0000}"/>
    <cellStyle name="Normal 13 4 2 3 5 3" xfId="14437" xr:uid="{00000000-0005-0000-0000-0000530C0000}"/>
    <cellStyle name="Normal 13 4 2 3 5 4" xfId="14438" xr:uid="{00000000-0005-0000-0000-0000540C0000}"/>
    <cellStyle name="Normal 13 4 2 3 6" xfId="7440" xr:uid="{00000000-0005-0000-0000-0000550C0000}"/>
    <cellStyle name="Normal 13 4 2 3 6 2" xfId="14439" xr:uid="{00000000-0005-0000-0000-0000560C0000}"/>
    <cellStyle name="Normal 13 4 2 3 6 3" xfId="14440" xr:uid="{00000000-0005-0000-0000-0000570C0000}"/>
    <cellStyle name="Normal 13 4 2 3 6 4" xfId="14441" xr:uid="{00000000-0005-0000-0000-0000580C0000}"/>
    <cellStyle name="Normal 13 4 2 3 7" xfId="2478" xr:uid="{00000000-0005-0000-0000-0000590C0000}"/>
    <cellStyle name="Normal 13 4 2 3 7 2" xfId="14442" xr:uid="{00000000-0005-0000-0000-00005A0C0000}"/>
    <cellStyle name="Normal 13 4 2 3 7 3" xfId="14443" xr:uid="{00000000-0005-0000-0000-00005B0C0000}"/>
    <cellStyle name="Normal 13 4 2 3 7 4" xfId="14444" xr:uid="{00000000-0005-0000-0000-00005C0C0000}"/>
    <cellStyle name="Normal 13 4 2 3 8" xfId="14445" xr:uid="{00000000-0005-0000-0000-00005D0C0000}"/>
    <cellStyle name="Normal 13 4 2 3 8 2" xfId="14446" xr:uid="{00000000-0005-0000-0000-00005E0C0000}"/>
    <cellStyle name="Normal 13 4 2 3 8 3" xfId="14447" xr:uid="{00000000-0005-0000-0000-00005F0C0000}"/>
    <cellStyle name="Normal 13 4 2 3 9" xfId="14448" xr:uid="{00000000-0005-0000-0000-0000600C0000}"/>
    <cellStyle name="Normal 13 4 2 4" xfId="785" xr:uid="{00000000-0005-0000-0000-0000610C0000}"/>
    <cellStyle name="Normal 13 4 2 4 10" xfId="14449" xr:uid="{00000000-0005-0000-0000-0000620C0000}"/>
    <cellStyle name="Normal 13 4 2 4 11" xfId="14450" xr:uid="{00000000-0005-0000-0000-0000630C0000}"/>
    <cellStyle name="Normal 13 4 2 4 2" xfId="1248" xr:uid="{00000000-0005-0000-0000-0000640C0000}"/>
    <cellStyle name="Normal 13 4 2 4 2 10" xfId="14451" xr:uid="{00000000-0005-0000-0000-0000650C0000}"/>
    <cellStyle name="Normal 13 4 2 4 2 2" xfId="1342" xr:uid="{00000000-0005-0000-0000-0000660C0000}"/>
    <cellStyle name="Normal 13 4 2 4 2 2 2" xfId="4700" xr:uid="{00000000-0005-0000-0000-0000670C0000}"/>
    <cellStyle name="Normal 13 4 2 4 2 2 2 2" xfId="9684" xr:uid="{00000000-0005-0000-0000-0000680C0000}"/>
    <cellStyle name="Normal 13 4 2 4 2 2 2 2 2" xfId="14452" xr:uid="{00000000-0005-0000-0000-0000690C0000}"/>
    <cellStyle name="Normal 13 4 2 4 2 2 2 2 3" xfId="14453" xr:uid="{00000000-0005-0000-0000-00006A0C0000}"/>
    <cellStyle name="Normal 13 4 2 4 2 2 2 2 4" xfId="14454" xr:uid="{00000000-0005-0000-0000-00006B0C0000}"/>
    <cellStyle name="Normal 13 4 2 4 2 2 2 3" xfId="14455" xr:uid="{00000000-0005-0000-0000-00006C0C0000}"/>
    <cellStyle name="Normal 13 4 2 4 2 2 2 3 2" xfId="14456" xr:uid="{00000000-0005-0000-0000-00006D0C0000}"/>
    <cellStyle name="Normal 13 4 2 4 2 2 2 3 3" xfId="14457" xr:uid="{00000000-0005-0000-0000-00006E0C0000}"/>
    <cellStyle name="Normal 13 4 2 4 2 2 2 4" xfId="14458" xr:uid="{00000000-0005-0000-0000-00006F0C0000}"/>
    <cellStyle name="Normal 13 4 2 4 2 2 2 5" xfId="14459" xr:uid="{00000000-0005-0000-0000-0000700C0000}"/>
    <cellStyle name="Normal 13 4 2 4 2 2 2 6" xfId="14460" xr:uid="{00000000-0005-0000-0000-0000710C0000}"/>
    <cellStyle name="Normal 13 4 2 4 2 2 3" xfId="6429" xr:uid="{00000000-0005-0000-0000-0000720C0000}"/>
    <cellStyle name="Normal 13 4 2 4 2 2 3 2" xfId="11371" xr:uid="{00000000-0005-0000-0000-0000730C0000}"/>
    <cellStyle name="Normal 13 4 2 4 2 2 3 3" xfId="14461" xr:uid="{00000000-0005-0000-0000-0000740C0000}"/>
    <cellStyle name="Normal 13 4 2 4 2 2 3 4" xfId="14462" xr:uid="{00000000-0005-0000-0000-0000750C0000}"/>
    <cellStyle name="Normal 13 4 2 4 2 2 4" xfId="7937" xr:uid="{00000000-0005-0000-0000-0000760C0000}"/>
    <cellStyle name="Normal 13 4 2 4 2 2 4 2" xfId="14463" xr:uid="{00000000-0005-0000-0000-0000770C0000}"/>
    <cellStyle name="Normal 13 4 2 4 2 2 4 3" xfId="14464" xr:uid="{00000000-0005-0000-0000-0000780C0000}"/>
    <cellStyle name="Normal 13 4 2 4 2 2 4 4" xfId="14465" xr:uid="{00000000-0005-0000-0000-0000790C0000}"/>
    <cellStyle name="Normal 13 4 2 4 2 2 5" xfId="2975" xr:uid="{00000000-0005-0000-0000-00007A0C0000}"/>
    <cellStyle name="Normal 13 4 2 4 2 2 5 2" xfId="14466" xr:uid="{00000000-0005-0000-0000-00007B0C0000}"/>
    <cellStyle name="Normal 13 4 2 4 2 2 5 3" xfId="14467" xr:uid="{00000000-0005-0000-0000-00007C0C0000}"/>
    <cellStyle name="Normal 13 4 2 4 2 2 5 4" xfId="14468" xr:uid="{00000000-0005-0000-0000-00007D0C0000}"/>
    <cellStyle name="Normal 13 4 2 4 2 2 6" xfId="14469" xr:uid="{00000000-0005-0000-0000-00007E0C0000}"/>
    <cellStyle name="Normal 13 4 2 4 2 2 6 2" xfId="14470" xr:uid="{00000000-0005-0000-0000-00007F0C0000}"/>
    <cellStyle name="Normal 13 4 2 4 2 2 6 3" xfId="14471" xr:uid="{00000000-0005-0000-0000-0000800C0000}"/>
    <cellStyle name="Normal 13 4 2 4 2 2 7" xfId="14472" xr:uid="{00000000-0005-0000-0000-0000810C0000}"/>
    <cellStyle name="Normal 13 4 2 4 2 2 8" xfId="14473" xr:uid="{00000000-0005-0000-0000-0000820C0000}"/>
    <cellStyle name="Normal 13 4 2 4 2 2 9" xfId="14474" xr:uid="{00000000-0005-0000-0000-0000830C0000}"/>
    <cellStyle name="Normal 13 4 2 4 2 3" xfId="4616" xr:uid="{00000000-0005-0000-0000-0000840C0000}"/>
    <cellStyle name="Normal 13 4 2 4 2 3 2" xfId="9600" xr:uid="{00000000-0005-0000-0000-0000850C0000}"/>
    <cellStyle name="Normal 13 4 2 4 2 3 2 2" xfId="14475" xr:uid="{00000000-0005-0000-0000-0000860C0000}"/>
    <cellStyle name="Normal 13 4 2 4 2 3 2 3" xfId="14476" xr:uid="{00000000-0005-0000-0000-0000870C0000}"/>
    <cellStyle name="Normal 13 4 2 4 2 3 2 4" xfId="14477" xr:uid="{00000000-0005-0000-0000-0000880C0000}"/>
    <cellStyle name="Normal 13 4 2 4 2 3 3" xfId="14478" xr:uid="{00000000-0005-0000-0000-0000890C0000}"/>
    <cellStyle name="Normal 13 4 2 4 2 3 3 2" xfId="14479" xr:uid="{00000000-0005-0000-0000-00008A0C0000}"/>
    <cellStyle name="Normal 13 4 2 4 2 3 3 3" xfId="14480" xr:uid="{00000000-0005-0000-0000-00008B0C0000}"/>
    <cellStyle name="Normal 13 4 2 4 2 3 4" xfId="14481" xr:uid="{00000000-0005-0000-0000-00008C0C0000}"/>
    <cellStyle name="Normal 13 4 2 4 2 3 5" xfId="14482" xr:uid="{00000000-0005-0000-0000-00008D0C0000}"/>
    <cellStyle name="Normal 13 4 2 4 2 3 6" xfId="14483" xr:uid="{00000000-0005-0000-0000-00008E0C0000}"/>
    <cellStyle name="Normal 13 4 2 4 2 4" xfId="6347" xr:uid="{00000000-0005-0000-0000-00008F0C0000}"/>
    <cellStyle name="Normal 13 4 2 4 2 4 2" xfId="11289" xr:uid="{00000000-0005-0000-0000-0000900C0000}"/>
    <cellStyle name="Normal 13 4 2 4 2 4 3" xfId="14484" xr:uid="{00000000-0005-0000-0000-0000910C0000}"/>
    <cellStyle name="Normal 13 4 2 4 2 4 4" xfId="14485" xr:uid="{00000000-0005-0000-0000-0000920C0000}"/>
    <cellStyle name="Normal 13 4 2 4 2 5" xfId="7855" xr:uid="{00000000-0005-0000-0000-0000930C0000}"/>
    <cellStyle name="Normal 13 4 2 4 2 5 2" xfId="14486" xr:uid="{00000000-0005-0000-0000-0000940C0000}"/>
    <cellStyle name="Normal 13 4 2 4 2 5 3" xfId="14487" xr:uid="{00000000-0005-0000-0000-0000950C0000}"/>
    <cellStyle name="Normal 13 4 2 4 2 5 4" xfId="14488" xr:uid="{00000000-0005-0000-0000-0000960C0000}"/>
    <cellStyle name="Normal 13 4 2 4 2 6" xfId="2893" xr:uid="{00000000-0005-0000-0000-0000970C0000}"/>
    <cellStyle name="Normal 13 4 2 4 2 6 2" xfId="14489" xr:uid="{00000000-0005-0000-0000-0000980C0000}"/>
    <cellStyle name="Normal 13 4 2 4 2 6 3" xfId="14490" xr:uid="{00000000-0005-0000-0000-0000990C0000}"/>
    <cellStyle name="Normal 13 4 2 4 2 6 4" xfId="14491" xr:uid="{00000000-0005-0000-0000-00009A0C0000}"/>
    <cellStyle name="Normal 13 4 2 4 2 7" xfId="14492" xr:uid="{00000000-0005-0000-0000-00009B0C0000}"/>
    <cellStyle name="Normal 13 4 2 4 2 7 2" xfId="14493" xr:uid="{00000000-0005-0000-0000-00009C0C0000}"/>
    <cellStyle name="Normal 13 4 2 4 2 7 3" xfId="14494" xr:uid="{00000000-0005-0000-0000-00009D0C0000}"/>
    <cellStyle name="Normal 13 4 2 4 2 8" xfId="14495" xr:uid="{00000000-0005-0000-0000-00009E0C0000}"/>
    <cellStyle name="Normal 13 4 2 4 2 9" xfId="14496" xr:uid="{00000000-0005-0000-0000-00009F0C0000}"/>
    <cellStyle name="Normal 13 4 2 4 3" xfId="1341" xr:uid="{00000000-0005-0000-0000-0000A00C0000}"/>
    <cellStyle name="Normal 13 4 2 4 3 2" xfId="4699" xr:uid="{00000000-0005-0000-0000-0000A10C0000}"/>
    <cellStyle name="Normal 13 4 2 4 3 2 2" xfId="9683" xr:uid="{00000000-0005-0000-0000-0000A20C0000}"/>
    <cellStyle name="Normal 13 4 2 4 3 2 2 2" xfId="14497" xr:uid="{00000000-0005-0000-0000-0000A30C0000}"/>
    <cellStyle name="Normal 13 4 2 4 3 2 2 3" xfId="14498" xr:uid="{00000000-0005-0000-0000-0000A40C0000}"/>
    <cellStyle name="Normal 13 4 2 4 3 2 2 4" xfId="14499" xr:uid="{00000000-0005-0000-0000-0000A50C0000}"/>
    <cellStyle name="Normal 13 4 2 4 3 2 3" xfId="14500" xr:uid="{00000000-0005-0000-0000-0000A60C0000}"/>
    <cellStyle name="Normal 13 4 2 4 3 2 3 2" xfId="14501" xr:uid="{00000000-0005-0000-0000-0000A70C0000}"/>
    <cellStyle name="Normal 13 4 2 4 3 2 3 3" xfId="14502" xr:uid="{00000000-0005-0000-0000-0000A80C0000}"/>
    <cellStyle name="Normal 13 4 2 4 3 2 4" xfId="14503" xr:uid="{00000000-0005-0000-0000-0000A90C0000}"/>
    <cellStyle name="Normal 13 4 2 4 3 2 5" xfId="14504" xr:uid="{00000000-0005-0000-0000-0000AA0C0000}"/>
    <cellStyle name="Normal 13 4 2 4 3 2 6" xfId="14505" xr:uid="{00000000-0005-0000-0000-0000AB0C0000}"/>
    <cellStyle name="Normal 13 4 2 4 3 3" xfId="6428" xr:uid="{00000000-0005-0000-0000-0000AC0C0000}"/>
    <cellStyle name="Normal 13 4 2 4 3 3 2" xfId="11370" xr:uid="{00000000-0005-0000-0000-0000AD0C0000}"/>
    <cellStyle name="Normal 13 4 2 4 3 3 3" xfId="14506" xr:uid="{00000000-0005-0000-0000-0000AE0C0000}"/>
    <cellStyle name="Normal 13 4 2 4 3 3 4" xfId="14507" xr:uid="{00000000-0005-0000-0000-0000AF0C0000}"/>
    <cellStyle name="Normal 13 4 2 4 3 4" xfId="7936" xr:uid="{00000000-0005-0000-0000-0000B00C0000}"/>
    <cellStyle name="Normal 13 4 2 4 3 4 2" xfId="14508" xr:uid="{00000000-0005-0000-0000-0000B10C0000}"/>
    <cellStyle name="Normal 13 4 2 4 3 4 3" xfId="14509" xr:uid="{00000000-0005-0000-0000-0000B20C0000}"/>
    <cellStyle name="Normal 13 4 2 4 3 4 4" xfId="14510" xr:uid="{00000000-0005-0000-0000-0000B30C0000}"/>
    <cellStyle name="Normal 13 4 2 4 3 5" xfId="2974" xr:uid="{00000000-0005-0000-0000-0000B40C0000}"/>
    <cellStyle name="Normal 13 4 2 4 3 5 2" xfId="14511" xr:uid="{00000000-0005-0000-0000-0000B50C0000}"/>
    <cellStyle name="Normal 13 4 2 4 3 5 3" xfId="14512" xr:uid="{00000000-0005-0000-0000-0000B60C0000}"/>
    <cellStyle name="Normal 13 4 2 4 3 5 4" xfId="14513" xr:uid="{00000000-0005-0000-0000-0000B70C0000}"/>
    <cellStyle name="Normal 13 4 2 4 3 6" xfId="14514" xr:uid="{00000000-0005-0000-0000-0000B80C0000}"/>
    <cellStyle name="Normal 13 4 2 4 3 6 2" xfId="14515" xr:uid="{00000000-0005-0000-0000-0000B90C0000}"/>
    <cellStyle name="Normal 13 4 2 4 3 6 3" xfId="14516" xr:uid="{00000000-0005-0000-0000-0000BA0C0000}"/>
    <cellStyle name="Normal 13 4 2 4 3 7" xfId="14517" xr:uid="{00000000-0005-0000-0000-0000BB0C0000}"/>
    <cellStyle name="Normal 13 4 2 4 3 8" xfId="14518" xr:uid="{00000000-0005-0000-0000-0000BC0C0000}"/>
    <cellStyle name="Normal 13 4 2 4 3 9" xfId="14519" xr:uid="{00000000-0005-0000-0000-0000BD0C0000}"/>
    <cellStyle name="Normal 13 4 2 4 4" xfId="4233" xr:uid="{00000000-0005-0000-0000-0000BE0C0000}"/>
    <cellStyle name="Normal 13 4 2 4 4 2" xfId="9219" xr:uid="{00000000-0005-0000-0000-0000BF0C0000}"/>
    <cellStyle name="Normal 13 4 2 4 4 2 2" xfId="14520" xr:uid="{00000000-0005-0000-0000-0000C00C0000}"/>
    <cellStyle name="Normal 13 4 2 4 4 2 3" xfId="14521" xr:uid="{00000000-0005-0000-0000-0000C10C0000}"/>
    <cellStyle name="Normal 13 4 2 4 4 2 4" xfId="14522" xr:uid="{00000000-0005-0000-0000-0000C20C0000}"/>
    <cellStyle name="Normal 13 4 2 4 4 3" xfId="14523" xr:uid="{00000000-0005-0000-0000-0000C30C0000}"/>
    <cellStyle name="Normal 13 4 2 4 4 3 2" xfId="14524" xr:uid="{00000000-0005-0000-0000-0000C40C0000}"/>
    <cellStyle name="Normal 13 4 2 4 4 3 3" xfId="14525" xr:uid="{00000000-0005-0000-0000-0000C50C0000}"/>
    <cellStyle name="Normal 13 4 2 4 4 4" xfId="14526" xr:uid="{00000000-0005-0000-0000-0000C60C0000}"/>
    <cellStyle name="Normal 13 4 2 4 4 5" xfId="14527" xr:uid="{00000000-0005-0000-0000-0000C70C0000}"/>
    <cellStyle name="Normal 13 4 2 4 4 6" xfId="14528" xr:uid="{00000000-0005-0000-0000-0000C80C0000}"/>
    <cellStyle name="Normal 13 4 2 4 5" xfId="5980" xr:uid="{00000000-0005-0000-0000-0000C90C0000}"/>
    <cellStyle name="Normal 13 4 2 4 5 2" xfId="10922" xr:uid="{00000000-0005-0000-0000-0000CA0C0000}"/>
    <cellStyle name="Normal 13 4 2 4 5 3" xfId="14529" xr:uid="{00000000-0005-0000-0000-0000CB0C0000}"/>
    <cellStyle name="Normal 13 4 2 4 5 4" xfId="14530" xr:uid="{00000000-0005-0000-0000-0000CC0C0000}"/>
    <cellStyle name="Normal 13 4 2 4 6" xfId="7488" xr:uid="{00000000-0005-0000-0000-0000CD0C0000}"/>
    <cellStyle name="Normal 13 4 2 4 6 2" xfId="14531" xr:uid="{00000000-0005-0000-0000-0000CE0C0000}"/>
    <cellStyle name="Normal 13 4 2 4 6 3" xfId="14532" xr:uid="{00000000-0005-0000-0000-0000CF0C0000}"/>
    <cellStyle name="Normal 13 4 2 4 6 4" xfId="14533" xr:uid="{00000000-0005-0000-0000-0000D00C0000}"/>
    <cellStyle name="Normal 13 4 2 4 7" xfId="2526" xr:uid="{00000000-0005-0000-0000-0000D10C0000}"/>
    <cellStyle name="Normal 13 4 2 4 7 2" xfId="14534" xr:uid="{00000000-0005-0000-0000-0000D20C0000}"/>
    <cellStyle name="Normal 13 4 2 4 7 3" xfId="14535" xr:uid="{00000000-0005-0000-0000-0000D30C0000}"/>
    <cellStyle name="Normal 13 4 2 4 7 4" xfId="14536" xr:uid="{00000000-0005-0000-0000-0000D40C0000}"/>
    <cellStyle name="Normal 13 4 2 4 8" xfId="14537" xr:uid="{00000000-0005-0000-0000-0000D50C0000}"/>
    <cellStyle name="Normal 13 4 2 4 8 2" xfId="14538" xr:uid="{00000000-0005-0000-0000-0000D60C0000}"/>
    <cellStyle name="Normal 13 4 2 4 8 3" xfId="14539" xr:uid="{00000000-0005-0000-0000-0000D70C0000}"/>
    <cellStyle name="Normal 13 4 2 4 9" xfId="14540" xr:uid="{00000000-0005-0000-0000-0000D80C0000}"/>
    <cellStyle name="Normal 13 4 2 5" xfId="888" xr:uid="{00000000-0005-0000-0000-0000D90C0000}"/>
    <cellStyle name="Normal 13 4 2 5 10" xfId="14541" xr:uid="{00000000-0005-0000-0000-0000DA0C0000}"/>
    <cellStyle name="Normal 13 4 2 5 2" xfId="1343" xr:uid="{00000000-0005-0000-0000-0000DB0C0000}"/>
    <cellStyle name="Normal 13 4 2 5 2 2" xfId="4701" xr:uid="{00000000-0005-0000-0000-0000DC0C0000}"/>
    <cellStyle name="Normal 13 4 2 5 2 2 2" xfId="9685" xr:uid="{00000000-0005-0000-0000-0000DD0C0000}"/>
    <cellStyle name="Normal 13 4 2 5 2 2 2 2" xfId="14542" xr:uid="{00000000-0005-0000-0000-0000DE0C0000}"/>
    <cellStyle name="Normal 13 4 2 5 2 2 2 3" xfId="14543" xr:uid="{00000000-0005-0000-0000-0000DF0C0000}"/>
    <cellStyle name="Normal 13 4 2 5 2 2 2 4" xfId="14544" xr:uid="{00000000-0005-0000-0000-0000E00C0000}"/>
    <cellStyle name="Normal 13 4 2 5 2 2 3" xfId="14545" xr:uid="{00000000-0005-0000-0000-0000E10C0000}"/>
    <cellStyle name="Normal 13 4 2 5 2 2 3 2" xfId="14546" xr:uid="{00000000-0005-0000-0000-0000E20C0000}"/>
    <cellStyle name="Normal 13 4 2 5 2 2 3 3" xfId="14547" xr:uid="{00000000-0005-0000-0000-0000E30C0000}"/>
    <cellStyle name="Normal 13 4 2 5 2 2 4" xfId="14548" xr:uid="{00000000-0005-0000-0000-0000E40C0000}"/>
    <cellStyle name="Normal 13 4 2 5 2 2 5" xfId="14549" xr:uid="{00000000-0005-0000-0000-0000E50C0000}"/>
    <cellStyle name="Normal 13 4 2 5 2 2 6" xfId="14550" xr:uid="{00000000-0005-0000-0000-0000E60C0000}"/>
    <cellStyle name="Normal 13 4 2 5 2 3" xfId="6430" xr:uid="{00000000-0005-0000-0000-0000E70C0000}"/>
    <cellStyle name="Normal 13 4 2 5 2 3 2" xfId="11372" xr:uid="{00000000-0005-0000-0000-0000E80C0000}"/>
    <cellStyle name="Normal 13 4 2 5 2 3 3" xfId="14551" xr:uid="{00000000-0005-0000-0000-0000E90C0000}"/>
    <cellStyle name="Normal 13 4 2 5 2 3 4" xfId="14552" xr:uid="{00000000-0005-0000-0000-0000EA0C0000}"/>
    <cellStyle name="Normal 13 4 2 5 2 4" xfId="7938" xr:uid="{00000000-0005-0000-0000-0000EB0C0000}"/>
    <cellStyle name="Normal 13 4 2 5 2 4 2" xfId="14553" xr:uid="{00000000-0005-0000-0000-0000EC0C0000}"/>
    <cellStyle name="Normal 13 4 2 5 2 4 3" xfId="14554" xr:uid="{00000000-0005-0000-0000-0000ED0C0000}"/>
    <cellStyle name="Normal 13 4 2 5 2 4 4" xfId="14555" xr:uid="{00000000-0005-0000-0000-0000EE0C0000}"/>
    <cellStyle name="Normal 13 4 2 5 2 5" xfId="2976" xr:uid="{00000000-0005-0000-0000-0000EF0C0000}"/>
    <cellStyle name="Normal 13 4 2 5 2 5 2" xfId="14556" xr:uid="{00000000-0005-0000-0000-0000F00C0000}"/>
    <cellStyle name="Normal 13 4 2 5 2 5 3" xfId="14557" xr:uid="{00000000-0005-0000-0000-0000F10C0000}"/>
    <cellStyle name="Normal 13 4 2 5 2 5 4" xfId="14558" xr:uid="{00000000-0005-0000-0000-0000F20C0000}"/>
    <cellStyle name="Normal 13 4 2 5 2 6" xfId="14559" xr:uid="{00000000-0005-0000-0000-0000F30C0000}"/>
    <cellStyle name="Normal 13 4 2 5 2 6 2" xfId="14560" xr:uid="{00000000-0005-0000-0000-0000F40C0000}"/>
    <cellStyle name="Normal 13 4 2 5 2 6 3" xfId="14561" xr:uid="{00000000-0005-0000-0000-0000F50C0000}"/>
    <cellStyle name="Normal 13 4 2 5 2 7" xfId="14562" xr:uid="{00000000-0005-0000-0000-0000F60C0000}"/>
    <cellStyle name="Normal 13 4 2 5 2 8" xfId="14563" xr:uid="{00000000-0005-0000-0000-0000F70C0000}"/>
    <cellStyle name="Normal 13 4 2 5 2 9" xfId="14564" xr:uid="{00000000-0005-0000-0000-0000F80C0000}"/>
    <cellStyle name="Normal 13 4 2 5 3" xfId="4327" xr:uid="{00000000-0005-0000-0000-0000F90C0000}"/>
    <cellStyle name="Normal 13 4 2 5 3 2" xfId="9312" xr:uid="{00000000-0005-0000-0000-0000FA0C0000}"/>
    <cellStyle name="Normal 13 4 2 5 3 2 2" xfId="14565" xr:uid="{00000000-0005-0000-0000-0000FB0C0000}"/>
    <cellStyle name="Normal 13 4 2 5 3 2 3" xfId="14566" xr:uid="{00000000-0005-0000-0000-0000FC0C0000}"/>
    <cellStyle name="Normal 13 4 2 5 3 2 4" xfId="14567" xr:uid="{00000000-0005-0000-0000-0000FD0C0000}"/>
    <cellStyle name="Normal 13 4 2 5 3 3" xfId="14568" xr:uid="{00000000-0005-0000-0000-0000FE0C0000}"/>
    <cellStyle name="Normal 13 4 2 5 3 3 2" xfId="14569" xr:uid="{00000000-0005-0000-0000-0000FF0C0000}"/>
    <cellStyle name="Normal 13 4 2 5 3 3 3" xfId="14570" xr:uid="{00000000-0005-0000-0000-0000000D0000}"/>
    <cellStyle name="Normal 13 4 2 5 3 4" xfId="14571" xr:uid="{00000000-0005-0000-0000-0000010D0000}"/>
    <cellStyle name="Normal 13 4 2 5 3 5" xfId="14572" xr:uid="{00000000-0005-0000-0000-0000020D0000}"/>
    <cellStyle name="Normal 13 4 2 5 3 6" xfId="14573" xr:uid="{00000000-0005-0000-0000-0000030D0000}"/>
    <cellStyle name="Normal 13 4 2 5 4" xfId="6070" xr:uid="{00000000-0005-0000-0000-0000040D0000}"/>
    <cellStyle name="Normal 13 4 2 5 4 2" xfId="11012" xr:uid="{00000000-0005-0000-0000-0000050D0000}"/>
    <cellStyle name="Normal 13 4 2 5 4 3" xfId="14574" xr:uid="{00000000-0005-0000-0000-0000060D0000}"/>
    <cellStyle name="Normal 13 4 2 5 4 4" xfId="14575" xr:uid="{00000000-0005-0000-0000-0000070D0000}"/>
    <cellStyle name="Normal 13 4 2 5 5" xfId="7578" xr:uid="{00000000-0005-0000-0000-0000080D0000}"/>
    <cellStyle name="Normal 13 4 2 5 5 2" xfId="14576" xr:uid="{00000000-0005-0000-0000-0000090D0000}"/>
    <cellStyle name="Normal 13 4 2 5 5 3" xfId="14577" xr:uid="{00000000-0005-0000-0000-00000A0D0000}"/>
    <cellStyle name="Normal 13 4 2 5 5 4" xfId="14578" xr:uid="{00000000-0005-0000-0000-00000B0D0000}"/>
    <cellStyle name="Normal 13 4 2 5 6" xfId="2616" xr:uid="{00000000-0005-0000-0000-00000C0D0000}"/>
    <cellStyle name="Normal 13 4 2 5 6 2" xfId="14579" xr:uid="{00000000-0005-0000-0000-00000D0D0000}"/>
    <cellStyle name="Normal 13 4 2 5 6 3" xfId="14580" xr:uid="{00000000-0005-0000-0000-00000E0D0000}"/>
    <cellStyle name="Normal 13 4 2 5 6 4" xfId="14581" xr:uid="{00000000-0005-0000-0000-00000F0D0000}"/>
    <cellStyle name="Normal 13 4 2 5 7" xfId="14582" xr:uid="{00000000-0005-0000-0000-0000100D0000}"/>
    <cellStyle name="Normal 13 4 2 5 7 2" xfId="14583" xr:uid="{00000000-0005-0000-0000-0000110D0000}"/>
    <cellStyle name="Normal 13 4 2 5 7 3" xfId="14584" xr:uid="{00000000-0005-0000-0000-0000120D0000}"/>
    <cellStyle name="Normal 13 4 2 5 8" xfId="14585" xr:uid="{00000000-0005-0000-0000-0000130D0000}"/>
    <cellStyle name="Normal 13 4 2 5 9" xfId="14586" xr:uid="{00000000-0005-0000-0000-0000140D0000}"/>
    <cellStyle name="Normal 13 4 2 6" xfId="1336" xr:uid="{00000000-0005-0000-0000-0000150D0000}"/>
    <cellStyle name="Normal 13 4 2 6 2" xfId="4694" xr:uid="{00000000-0005-0000-0000-0000160D0000}"/>
    <cellStyle name="Normal 13 4 2 6 2 2" xfId="9678" xr:uid="{00000000-0005-0000-0000-0000170D0000}"/>
    <cellStyle name="Normal 13 4 2 6 2 2 2" xfId="14587" xr:uid="{00000000-0005-0000-0000-0000180D0000}"/>
    <cellStyle name="Normal 13 4 2 6 2 2 3" xfId="14588" xr:uid="{00000000-0005-0000-0000-0000190D0000}"/>
    <cellStyle name="Normal 13 4 2 6 2 2 4" xfId="14589" xr:uid="{00000000-0005-0000-0000-00001A0D0000}"/>
    <cellStyle name="Normal 13 4 2 6 2 3" xfId="14590" xr:uid="{00000000-0005-0000-0000-00001B0D0000}"/>
    <cellStyle name="Normal 13 4 2 6 2 3 2" xfId="14591" xr:uid="{00000000-0005-0000-0000-00001C0D0000}"/>
    <cellStyle name="Normal 13 4 2 6 2 3 3" xfId="14592" xr:uid="{00000000-0005-0000-0000-00001D0D0000}"/>
    <cellStyle name="Normal 13 4 2 6 2 4" xfId="14593" xr:uid="{00000000-0005-0000-0000-00001E0D0000}"/>
    <cellStyle name="Normal 13 4 2 6 2 5" xfId="14594" xr:uid="{00000000-0005-0000-0000-00001F0D0000}"/>
    <cellStyle name="Normal 13 4 2 6 2 6" xfId="14595" xr:uid="{00000000-0005-0000-0000-0000200D0000}"/>
    <cellStyle name="Normal 13 4 2 6 3" xfId="6423" xr:uid="{00000000-0005-0000-0000-0000210D0000}"/>
    <cellStyle name="Normal 13 4 2 6 3 2" xfId="11365" xr:uid="{00000000-0005-0000-0000-0000220D0000}"/>
    <cellStyle name="Normal 13 4 2 6 3 3" xfId="14596" xr:uid="{00000000-0005-0000-0000-0000230D0000}"/>
    <cellStyle name="Normal 13 4 2 6 3 4" xfId="14597" xr:uid="{00000000-0005-0000-0000-0000240D0000}"/>
    <cellStyle name="Normal 13 4 2 6 4" xfId="7931" xr:uid="{00000000-0005-0000-0000-0000250D0000}"/>
    <cellStyle name="Normal 13 4 2 6 4 2" xfId="14598" xr:uid="{00000000-0005-0000-0000-0000260D0000}"/>
    <cellStyle name="Normal 13 4 2 6 4 3" xfId="14599" xr:uid="{00000000-0005-0000-0000-0000270D0000}"/>
    <cellStyle name="Normal 13 4 2 6 4 4" xfId="14600" xr:uid="{00000000-0005-0000-0000-0000280D0000}"/>
    <cellStyle name="Normal 13 4 2 6 5" xfId="2969" xr:uid="{00000000-0005-0000-0000-0000290D0000}"/>
    <cellStyle name="Normal 13 4 2 6 5 2" xfId="14601" xr:uid="{00000000-0005-0000-0000-00002A0D0000}"/>
    <cellStyle name="Normal 13 4 2 6 5 3" xfId="14602" xr:uid="{00000000-0005-0000-0000-00002B0D0000}"/>
    <cellStyle name="Normal 13 4 2 6 5 4" xfId="14603" xr:uid="{00000000-0005-0000-0000-00002C0D0000}"/>
    <cellStyle name="Normal 13 4 2 6 6" xfId="14604" xr:uid="{00000000-0005-0000-0000-00002D0D0000}"/>
    <cellStyle name="Normal 13 4 2 6 6 2" xfId="14605" xr:uid="{00000000-0005-0000-0000-00002E0D0000}"/>
    <cellStyle name="Normal 13 4 2 6 6 3" xfId="14606" xr:uid="{00000000-0005-0000-0000-00002F0D0000}"/>
    <cellStyle name="Normal 13 4 2 6 7" xfId="14607" xr:uid="{00000000-0005-0000-0000-0000300D0000}"/>
    <cellStyle name="Normal 13 4 2 6 8" xfId="14608" xr:uid="{00000000-0005-0000-0000-0000310D0000}"/>
    <cellStyle name="Normal 13 4 2 6 9" xfId="14609" xr:uid="{00000000-0005-0000-0000-0000320D0000}"/>
    <cellStyle name="Normal 13 4 2 7" xfId="3725" xr:uid="{00000000-0005-0000-0000-0000330D0000}"/>
    <cellStyle name="Normal 13 4 2 7 2" xfId="5556" xr:uid="{00000000-0005-0000-0000-0000340D0000}"/>
    <cellStyle name="Normal 13 4 2 7 2 2" xfId="10503" xr:uid="{00000000-0005-0000-0000-0000350D0000}"/>
    <cellStyle name="Normal 13 4 2 7 2 2 2" xfId="14610" xr:uid="{00000000-0005-0000-0000-0000360D0000}"/>
    <cellStyle name="Normal 13 4 2 7 2 2 3" xfId="14611" xr:uid="{00000000-0005-0000-0000-0000370D0000}"/>
    <cellStyle name="Normal 13 4 2 7 2 2 4" xfId="14612" xr:uid="{00000000-0005-0000-0000-0000380D0000}"/>
    <cellStyle name="Normal 13 4 2 7 2 3" xfId="14613" xr:uid="{00000000-0005-0000-0000-0000390D0000}"/>
    <cellStyle name="Normal 13 4 2 7 2 3 2" xfId="14614" xr:uid="{00000000-0005-0000-0000-00003A0D0000}"/>
    <cellStyle name="Normal 13 4 2 7 2 3 3" xfId="14615" xr:uid="{00000000-0005-0000-0000-00003B0D0000}"/>
    <cellStyle name="Normal 13 4 2 7 2 4" xfId="14616" xr:uid="{00000000-0005-0000-0000-00003C0D0000}"/>
    <cellStyle name="Normal 13 4 2 7 2 5" xfId="14617" xr:uid="{00000000-0005-0000-0000-00003D0D0000}"/>
    <cellStyle name="Normal 13 4 2 7 2 6" xfId="14618" xr:uid="{00000000-0005-0000-0000-00003E0D0000}"/>
    <cellStyle name="Normal 13 4 2 7 3" xfId="8685" xr:uid="{00000000-0005-0000-0000-00003F0D0000}"/>
    <cellStyle name="Normal 13 4 2 7 3 2" xfId="14619" xr:uid="{00000000-0005-0000-0000-0000400D0000}"/>
    <cellStyle name="Normal 13 4 2 7 3 3" xfId="14620" xr:uid="{00000000-0005-0000-0000-0000410D0000}"/>
    <cellStyle name="Normal 13 4 2 7 3 4" xfId="14621" xr:uid="{00000000-0005-0000-0000-0000420D0000}"/>
    <cellStyle name="Normal 13 4 2 7 4" xfId="14622" xr:uid="{00000000-0005-0000-0000-0000430D0000}"/>
    <cellStyle name="Normal 13 4 2 7 4 2" xfId="14623" xr:uid="{00000000-0005-0000-0000-0000440D0000}"/>
    <cellStyle name="Normal 13 4 2 7 4 3" xfId="14624" xr:uid="{00000000-0005-0000-0000-0000450D0000}"/>
    <cellStyle name="Normal 13 4 2 7 4 4" xfId="14625" xr:uid="{00000000-0005-0000-0000-0000460D0000}"/>
    <cellStyle name="Normal 13 4 2 7 5" xfId="14626" xr:uid="{00000000-0005-0000-0000-0000470D0000}"/>
    <cellStyle name="Normal 13 4 2 7 5 2" xfId="14627" xr:uid="{00000000-0005-0000-0000-0000480D0000}"/>
    <cellStyle name="Normal 13 4 2 7 5 3" xfId="14628" xr:uid="{00000000-0005-0000-0000-0000490D0000}"/>
    <cellStyle name="Normal 13 4 2 7 5 4" xfId="14629" xr:uid="{00000000-0005-0000-0000-00004A0D0000}"/>
    <cellStyle name="Normal 13 4 2 7 6" xfId="14630" xr:uid="{00000000-0005-0000-0000-00004B0D0000}"/>
    <cellStyle name="Normal 13 4 2 7 6 2" xfId="14631" xr:uid="{00000000-0005-0000-0000-00004C0D0000}"/>
    <cellStyle name="Normal 13 4 2 7 6 3" xfId="14632" xr:uid="{00000000-0005-0000-0000-00004D0D0000}"/>
    <cellStyle name="Normal 13 4 2 7 7" xfId="14633" xr:uid="{00000000-0005-0000-0000-00004E0D0000}"/>
    <cellStyle name="Normal 13 4 2 7 8" xfId="14634" xr:uid="{00000000-0005-0000-0000-00004F0D0000}"/>
    <cellStyle name="Normal 13 4 2 7 9" xfId="14635" xr:uid="{00000000-0005-0000-0000-0000500D0000}"/>
    <cellStyle name="Normal 13 4 2 8" xfId="3939" xr:uid="{00000000-0005-0000-0000-0000510D0000}"/>
    <cellStyle name="Normal 13 4 2 8 2" xfId="8821" xr:uid="{00000000-0005-0000-0000-0000520D0000}"/>
    <cellStyle name="Normal 13 4 2 8 2 2" xfId="14636" xr:uid="{00000000-0005-0000-0000-0000530D0000}"/>
    <cellStyle name="Normal 13 4 2 8 2 2 2" xfId="14637" xr:uid="{00000000-0005-0000-0000-0000540D0000}"/>
    <cellStyle name="Normal 13 4 2 8 2 2 3" xfId="14638" xr:uid="{00000000-0005-0000-0000-0000550D0000}"/>
    <cellStyle name="Normal 13 4 2 8 2 2 4" xfId="14639" xr:uid="{00000000-0005-0000-0000-0000560D0000}"/>
    <cellStyle name="Normal 13 4 2 8 2 3" xfId="14640" xr:uid="{00000000-0005-0000-0000-0000570D0000}"/>
    <cellStyle name="Normal 13 4 2 8 2 3 2" xfId="14641" xr:uid="{00000000-0005-0000-0000-0000580D0000}"/>
    <cellStyle name="Normal 13 4 2 8 2 3 3" xfId="14642" xr:uid="{00000000-0005-0000-0000-0000590D0000}"/>
    <cellStyle name="Normal 13 4 2 8 2 4" xfId="14643" xr:uid="{00000000-0005-0000-0000-00005A0D0000}"/>
    <cellStyle name="Normal 13 4 2 8 2 5" xfId="14644" xr:uid="{00000000-0005-0000-0000-00005B0D0000}"/>
    <cellStyle name="Normal 13 4 2 8 2 6" xfId="14645" xr:uid="{00000000-0005-0000-0000-00005C0D0000}"/>
    <cellStyle name="Normal 13 4 2 8 3" xfId="14646" xr:uid="{00000000-0005-0000-0000-00005D0D0000}"/>
    <cellStyle name="Normal 13 4 2 8 3 2" xfId="14647" xr:uid="{00000000-0005-0000-0000-00005E0D0000}"/>
    <cellStyle name="Normal 13 4 2 8 3 3" xfId="14648" xr:uid="{00000000-0005-0000-0000-00005F0D0000}"/>
    <cellStyle name="Normal 13 4 2 8 3 4" xfId="14649" xr:uid="{00000000-0005-0000-0000-0000600D0000}"/>
    <cellStyle name="Normal 13 4 2 8 4" xfId="14650" xr:uid="{00000000-0005-0000-0000-0000610D0000}"/>
    <cellStyle name="Normal 13 4 2 8 4 2" xfId="14651" xr:uid="{00000000-0005-0000-0000-0000620D0000}"/>
    <cellStyle name="Normal 13 4 2 8 4 3" xfId="14652" xr:uid="{00000000-0005-0000-0000-0000630D0000}"/>
    <cellStyle name="Normal 13 4 2 8 4 4" xfId="14653" xr:uid="{00000000-0005-0000-0000-0000640D0000}"/>
    <cellStyle name="Normal 13 4 2 8 5" xfId="14654" xr:uid="{00000000-0005-0000-0000-0000650D0000}"/>
    <cellStyle name="Normal 13 4 2 8 5 2" xfId="14655" xr:uid="{00000000-0005-0000-0000-0000660D0000}"/>
    <cellStyle name="Normal 13 4 2 8 5 3" xfId="14656" xr:uid="{00000000-0005-0000-0000-0000670D0000}"/>
    <cellStyle name="Normal 13 4 2 8 6" xfId="14657" xr:uid="{00000000-0005-0000-0000-0000680D0000}"/>
    <cellStyle name="Normal 13 4 2 8 7" xfId="14658" xr:uid="{00000000-0005-0000-0000-0000690D0000}"/>
    <cellStyle name="Normal 13 4 2 8 8" xfId="14659" xr:uid="{00000000-0005-0000-0000-00006A0D0000}"/>
    <cellStyle name="Normal 13 4 2 9" xfId="5436" xr:uid="{00000000-0005-0000-0000-00006B0D0000}"/>
    <cellStyle name="Normal 13 4 2 9 2" xfId="10402" xr:uid="{00000000-0005-0000-0000-00006C0D0000}"/>
    <cellStyle name="Normal 13 4 2 9 2 2" xfId="14660" xr:uid="{00000000-0005-0000-0000-00006D0D0000}"/>
    <cellStyle name="Normal 13 4 2 9 2 3" xfId="14661" xr:uid="{00000000-0005-0000-0000-00006E0D0000}"/>
    <cellStyle name="Normal 13 4 2 9 2 4" xfId="14662" xr:uid="{00000000-0005-0000-0000-00006F0D0000}"/>
    <cellStyle name="Normal 13 4 2 9 3" xfId="14663" xr:uid="{00000000-0005-0000-0000-0000700D0000}"/>
    <cellStyle name="Normal 13 4 2 9 3 2" xfId="14664" xr:uid="{00000000-0005-0000-0000-0000710D0000}"/>
    <cellStyle name="Normal 13 4 2 9 3 3" xfId="14665" xr:uid="{00000000-0005-0000-0000-0000720D0000}"/>
    <cellStyle name="Normal 13 4 2 9 4" xfId="14666" xr:uid="{00000000-0005-0000-0000-0000730D0000}"/>
    <cellStyle name="Normal 13 4 2 9 5" xfId="14667" xr:uid="{00000000-0005-0000-0000-0000740D0000}"/>
    <cellStyle name="Normal 13 4 2 9 6" xfId="14668" xr:uid="{00000000-0005-0000-0000-0000750D0000}"/>
    <cellStyle name="Normal 13 4 3" xfId="369" xr:uid="{00000000-0005-0000-0000-0000760D0000}"/>
    <cellStyle name="Normal 13 4 3 10" xfId="7213" xr:uid="{00000000-0005-0000-0000-0000770D0000}"/>
    <cellStyle name="Normal 13 4 3 10 2" xfId="14669" xr:uid="{00000000-0005-0000-0000-0000780D0000}"/>
    <cellStyle name="Normal 13 4 3 10 3" xfId="14670" xr:uid="{00000000-0005-0000-0000-0000790D0000}"/>
    <cellStyle name="Normal 13 4 3 10 4" xfId="14671" xr:uid="{00000000-0005-0000-0000-00007A0D0000}"/>
    <cellStyle name="Normal 13 4 3 11" xfId="2251" xr:uid="{00000000-0005-0000-0000-00007B0D0000}"/>
    <cellStyle name="Normal 13 4 3 11 2" xfId="14672" xr:uid="{00000000-0005-0000-0000-00007C0D0000}"/>
    <cellStyle name="Normal 13 4 3 11 3" xfId="14673" xr:uid="{00000000-0005-0000-0000-00007D0D0000}"/>
    <cellStyle name="Normal 13 4 3 11 4" xfId="14674" xr:uid="{00000000-0005-0000-0000-00007E0D0000}"/>
    <cellStyle name="Normal 13 4 3 12" xfId="14675" xr:uid="{00000000-0005-0000-0000-00007F0D0000}"/>
    <cellStyle name="Normal 13 4 3 12 2" xfId="14676" xr:uid="{00000000-0005-0000-0000-0000800D0000}"/>
    <cellStyle name="Normal 13 4 3 12 3" xfId="14677" xr:uid="{00000000-0005-0000-0000-0000810D0000}"/>
    <cellStyle name="Normal 13 4 3 13" xfId="14678" xr:uid="{00000000-0005-0000-0000-0000820D0000}"/>
    <cellStyle name="Normal 13 4 3 14" xfId="14679" xr:uid="{00000000-0005-0000-0000-0000830D0000}"/>
    <cellStyle name="Normal 13 4 3 15" xfId="14680" xr:uid="{00000000-0005-0000-0000-0000840D0000}"/>
    <cellStyle name="Normal 13 4 3 2" xfId="594" xr:uid="{00000000-0005-0000-0000-0000850D0000}"/>
    <cellStyle name="Normal 13 4 3 2 10" xfId="14681" xr:uid="{00000000-0005-0000-0000-0000860D0000}"/>
    <cellStyle name="Normal 13 4 3 2 11" xfId="14682" xr:uid="{00000000-0005-0000-0000-0000870D0000}"/>
    <cellStyle name="Normal 13 4 3 2 2" xfId="1111" xr:uid="{00000000-0005-0000-0000-0000880D0000}"/>
    <cellStyle name="Normal 13 4 3 2 2 10" xfId="14683" xr:uid="{00000000-0005-0000-0000-0000890D0000}"/>
    <cellStyle name="Normal 13 4 3 2 2 2" xfId="1346" xr:uid="{00000000-0005-0000-0000-00008A0D0000}"/>
    <cellStyle name="Normal 13 4 3 2 2 2 2" xfId="4704" xr:uid="{00000000-0005-0000-0000-00008B0D0000}"/>
    <cellStyle name="Normal 13 4 3 2 2 2 2 2" xfId="9688" xr:uid="{00000000-0005-0000-0000-00008C0D0000}"/>
    <cellStyle name="Normal 13 4 3 2 2 2 2 2 2" xfId="14684" xr:uid="{00000000-0005-0000-0000-00008D0D0000}"/>
    <cellStyle name="Normal 13 4 3 2 2 2 2 2 3" xfId="14685" xr:uid="{00000000-0005-0000-0000-00008E0D0000}"/>
    <cellStyle name="Normal 13 4 3 2 2 2 2 2 4" xfId="14686" xr:uid="{00000000-0005-0000-0000-00008F0D0000}"/>
    <cellStyle name="Normal 13 4 3 2 2 2 2 3" xfId="14687" xr:uid="{00000000-0005-0000-0000-0000900D0000}"/>
    <cellStyle name="Normal 13 4 3 2 2 2 2 3 2" xfId="14688" xr:uid="{00000000-0005-0000-0000-0000910D0000}"/>
    <cellStyle name="Normal 13 4 3 2 2 2 2 3 3" xfId="14689" xr:uid="{00000000-0005-0000-0000-0000920D0000}"/>
    <cellStyle name="Normal 13 4 3 2 2 2 2 4" xfId="14690" xr:uid="{00000000-0005-0000-0000-0000930D0000}"/>
    <cellStyle name="Normal 13 4 3 2 2 2 2 5" xfId="14691" xr:uid="{00000000-0005-0000-0000-0000940D0000}"/>
    <cellStyle name="Normal 13 4 3 2 2 2 2 6" xfId="14692" xr:uid="{00000000-0005-0000-0000-0000950D0000}"/>
    <cellStyle name="Normal 13 4 3 2 2 2 3" xfId="6433" xr:uid="{00000000-0005-0000-0000-0000960D0000}"/>
    <cellStyle name="Normal 13 4 3 2 2 2 3 2" xfId="11375" xr:uid="{00000000-0005-0000-0000-0000970D0000}"/>
    <cellStyle name="Normal 13 4 3 2 2 2 3 3" xfId="14693" xr:uid="{00000000-0005-0000-0000-0000980D0000}"/>
    <cellStyle name="Normal 13 4 3 2 2 2 3 4" xfId="14694" xr:uid="{00000000-0005-0000-0000-0000990D0000}"/>
    <cellStyle name="Normal 13 4 3 2 2 2 4" xfId="7941" xr:uid="{00000000-0005-0000-0000-00009A0D0000}"/>
    <cellStyle name="Normal 13 4 3 2 2 2 4 2" xfId="14695" xr:uid="{00000000-0005-0000-0000-00009B0D0000}"/>
    <cellStyle name="Normal 13 4 3 2 2 2 4 3" xfId="14696" xr:uid="{00000000-0005-0000-0000-00009C0D0000}"/>
    <cellStyle name="Normal 13 4 3 2 2 2 4 4" xfId="14697" xr:uid="{00000000-0005-0000-0000-00009D0D0000}"/>
    <cellStyle name="Normal 13 4 3 2 2 2 5" xfId="2979" xr:uid="{00000000-0005-0000-0000-00009E0D0000}"/>
    <cellStyle name="Normal 13 4 3 2 2 2 5 2" xfId="14698" xr:uid="{00000000-0005-0000-0000-00009F0D0000}"/>
    <cellStyle name="Normal 13 4 3 2 2 2 5 3" xfId="14699" xr:uid="{00000000-0005-0000-0000-0000A00D0000}"/>
    <cellStyle name="Normal 13 4 3 2 2 2 5 4" xfId="14700" xr:uid="{00000000-0005-0000-0000-0000A10D0000}"/>
    <cellStyle name="Normal 13 4 3 2 2 2 6" xfId="14701" xr:uid="{00000000-0005-0000-0000-0000A20D0000}"/>
    <cellStyle name="Normal 13 4 3 2 2 2 6 2" xfId="14702" xr:uid="{00000000-0005-0000-0000-0000A30D0000}"/>
    <cellStyle name="Normal 13 4 3 2 2 2 6 3" xfId="14703" xr:uid="{00000000-0005-0000-0000-0000A40D0000}"/>
    <cellStyle name="Normal 13 4 3 2 2 2 7" xfId="14704" xr:uid="{00000000-0005-0000-0000-0000A50D0000}"/>
    <cellStyle name="Normal 13 4 3 2 2 2 8" xfId="14705" xr:uid="{00000000-0005-0000-0000-0000A60D0000}"/>
    <cellStyle name="Normal 13 4 3 2 2 2 9" xfId="14706" xr:uid="{00000000-0005-0000-0000-0000A70D0000}"/>
    <cellStyle name="Normal 13 4 3 2 2 3" xfId="4479" xr:uid="{00000000-0005-0000-0000-0000A80D0000}"/>
    <cellStyle name="Normal 13 4 3 2 2 3 2" xfId="9463" xr:uid="{00000000-0005-0000-0000-0000A90D0000}"/>
    <cellStyle name="Normal 13 4 3 2 2 3 2 2" xfId="14707" xr:uid="{00000000-0005-0000-0000-0000AA0D0000}"/>
    <cellStyle name="Normal 13 4 3 2 2 3 2 3" xfId="14708" xr:uid="{00000000-0005-0000-0000-0000AB0D0000}"/>
    <cellStyle name="Normal 13 4 3 2 2 3 2 4" xfId="14709" xr:uid="{00000000-0005-0000-0000-0000AC0D0000}"/>
    <cellStyle name="Normal 13 4 3 2 2 3 3" xfId="14710" xr:uid="{00000000-0005-0000-0000-0000AD0D0000}"/>
    <cellStyle name="Normal 13 4 3 2 2 3 3 2" xfId="14711" xr:uid="{00000000-0005-0000-0000-0000AE0D0000}"/>
    <cellStyle name="Normal 13 4 3 2 2 3 3 3" xfId="14712" xr:uid="{00000000-0005-0000-0000-0000AF0D0000}"/>
    <cellStyle name="Normal 13 4 3 2 2 3 4" xfId="14713" xr:uid="{00000000-0005-0000-0000-0000B00D0000}"/>
    <cellStyle name="Normal 13 4 3 2 2 3 5" xfId="14714" xr:uid="{00000000-0005-0000-0000-0000B10D0000}"/>
    <cellStyle name="Normal 13 4 3 2 2 3 6" xfId="14715" xr:uid="{00000000-0005-0000-0000-0000B20D0000}"/>
    <cellStyle name="Normal 13 4 3 2 2 4" xfId="6210" xr:uid="{00000000-0005-0000-0000-0000B30D0000}"/>
    <cellStyle name="Normal 13 4 3 2 2 4 2" xfId="11152" xr:uid="{00000000-0005-0000-0000-0000B40D0000}"/>
    <cellStyle name="Normal 13 4 3 2 2 4 3" xfId="14716" xr:uid="{00000000-0005-0000-0000-0000B50D0000}"/>
    <cellStyle name="Normal 13 4 3 2 2 4 4" xfId="14717" xr:uid="{00000000-0005-0000-0000-0000B60D0000}"/>
    <cellStyle name="Normal 13 4 3 2 2 5" xfId="7718" xr:uid="{00000000-0005-0000-0000-0000B70D0000}"/>
    <cellStyle name="Normal 13 4 3 2 2 5 2" xfId="14718" xr:uid="{00000000-0005-0000-0000-0000B80D0000}"/>
    <cellStyle name="Normal 13 4 3 2 2 5 3" xfId="14719" xr:uid="{00000000-0005-0000-0000-0000B90D0000}"/>
    <cellStyle name="Normal 13 4 3 2 2 5 4" xfId="14720" xr:uid="{00000000-0005-0000-0000-0000BA0D0000}"/>
    <cellStyle name="Normal 13 4 3 2 2 6" xfId="2756" xr:uid="{00000000-0005-0000-0000-0000BB0D0000}"/>
    <cellStyle name="Normal 13 4 3 2 2 6 2" xfId="14721" xr:uid="{00000000-0005-0000-0000-0000BC0D0000}"/>
    <cellStyle name="Normal 13 4 3 2 2 6 3" xfId="14722" xr:uid="{00000000-0005-0000-0000-0000BD0D0000}"/>
    <cellStyle name="Normal 13 4 3 2 2 6 4" xfId="14723" xr:uid="{00000000-0005-0000-0000-0000BE0D0000}"/>
    <cellStyle name="Normal 13 4 3 2 2 7" xfId="14724" xr:uid="{00000000-0005-0000-0000-0000BF0D0000}"/>
    <cellStyle name="Normal 13 4 3 2 2 7 2" xfId="14725" xr:uid="{00000000-0005-0000-0000-0000C00D0000}"/>
    <cellStyle name="Normal 13 4 3 2 2 7 3" xfId="14726" xr:uid="{00000000-0005-0000-0000-0000C10D0000}"/>
    <cellStyle name="Normal 13 4 3 2 2 8" xfId="14727" xr:uid="{00000000-0005-0000-0000-0000C20D0000}"/>
    <cellStyle name="Normal 13 4 3 2 2 9" xfId="14728" xr:uid="{00000000-0005-0000-0000-0000C30D0000}"/>
    <cellStyle name="Normal 13 4 3 2 3" xfId="1345" xr:uid="{00000000-0005-0000-0000-0000C40D0000}"/>
    <cellStyle name="Normal 13 4 3 2 3 2" xfId="4703" xr:uid="{00000000-0005-0000-0000-0000C50D0000}"/>
    <cellStyle name="Normal 13 4 3 2 3 2 2" xfId="9687" xr:uid="{00000000-0005-0000-0000-0000C60D0000}"/>
    <cellStyle name="Normal 13 4 3 2 3 2 2 2" xfId="14729" xr:uid="{00000000-0005-0000-0000-0000C70D0000}"/>
    <cellStyle name="Normal 13 4 3 2 3 2 2 3" xfId="14730" xr:uid="{00000000-0005-0000-0000-0000C80D0000}"/>
    <cellStyle name="Normal 13 4 3 2 3 2 2 4" xfId="14731" xr:uid="{00000000-0005-0000-0000-0000C90D0000}"/>
    <cellStyle name="Normal 13 4 3 2 3 2 3" xfId="14732" xr:uid="{00000000-0005-0000-0000-0000CA0D0000}"/>
    <cellStyle name="Normal 13 4 3 2 3 2 3 2" xfId="14733" xr:uid="{00000000-0005-0000-0000-0000CB0D0000}"/>
    <cellStyle name="Normal 13 4 3 2 3 2 3 3" xfId="14734" xr:uid="{00000000-0005-0000-0000-0000CC0D0000}"/>
    <cellStyle name="Normal 13 4 3 2 3 2 4" xfId="14735" xr:uid="{00000000-0005-0000-0000-0000CD0D0000}"/>
    <cellStyle name="Normal 13 4 3 2 3 2 5" xfId="14736" xr:uid="{00000000-0005-0000-0000-0000CE0D0000}"/>
    <cellStyle name="Normal 13 4 3 2 3 2 6" xfId="14737" xr:uid="{00000000-0005-0000-0000-0000CF0D0000}"/>
    <cellStyle name="Normal 13 4 3 2 3 3" xfId="6432" xr:uid="{00000000-0005-0000-0000-0000D00D0000}"/>
    <cellStyle name="Normal 13 4 3 2 3 3 2" xfId="11374" xr:uid="{00000000-0005-0000-0000-0000D10D0000}"/>
    <cellStyle name="Normal 13 4 3 2 3 3 3" xfId="14738" xr:uid="{00000000-0005-0000-0000-0000D20D0000}"/>
    <cellStyle name="Normal 13 4 3 2 3 3 4" xfId="14739" xr:uid="{00000000-0005-0000-0000-0000D30D0000}"/>
    <cellStyle name="Normal 13 4 3 2 3 4" xfId="7940" xr:uid="{00000000-0005-0000-0000-0000D40D0000}"/>
    <cellStyle name="Normal 13 4 3 2 3 4 2" xfId="14740" xr:uid="{00000000-0005-0000-0000-0000D50D0000}"/>
    <cellStyle name="Normal 13 4 3 2 3 4 3" xfId="14741" xr:uid="{00000000-0005-0000-0000-0000D60D0000}"/>
    <cellStyle name="Normal 13 4 3 2 3 4 4" xfId="14742" xr:uid="{00000000-0005-0000-0000-0000D70D0000}"/>
    <cellStyle name="Normal 13 4 3 2 3 5" xfId="2978" xr:uid="{00000000-0005-0000-0000-0000D80D0000}"/>
    <cellStyle name="Normal 13 4 3 2 3 5 2" xfId="14743" xr:uid="{00000000-0005-0000-0000-0000D90D0000}"/>
    <cellStyle name="Normal 13 4 3 2 3 5 3" xfId="14744" xr:uid="{00000000-0005-0000-0000-0000DA0D0000}"/>
    <cellStyle name="Normal 13 4 3 2 3 5 4" xfId="14745" xr:uid="{00000000-0005-0000-0000-0000DB0D0000}"/>
    <cellStyle name="Normal 13 4 3 2 3 6" xfId="14746" xr:uid="{00000000-0005-0000-0000-0000DC0D0000}"/>
    <cellStyle name="Normal 13 4 3 2 3 6 2" xfId="14747" xr:uid="{00000000-0005-0000-0000-0000DD0D0000}"/>
    <cellStyle name="Normal 13 4 3 2 3 6 3" xfId="14748" xr:uid="{00000000-0005-0000-0000-0000DE0D0000}"/>
    <cellStyle name="Normal 13 4 3 2 3 7" xfId="14749" xr:uid="{00000000-0005-0000-0000-0000DF0D0000}"/>
    <cellStyle name="Normal 13 4 3 2 3 8" xfId="14750" xr:uid="{00000000-0005-0000-0000-0000E00D0000}"/>
    <cellStyle name="Normal 13 4 3 2 3 9" xfId="14751" xr:uid="{00000000-0005-0000-0000-0000E10D0000}"/>
    <cellStyle name="Normal 13 4 3 2 4" xfId="4050" xr:uid="{00000000-0005-0000-0000-0000E20D0000}"/>
    <cellStyle name="Normal 13 4 3 2 4 2" xfId="9081" xr:uid="{00000000-0005-0000-0000-0000E30D0000}"/>
    <cellStyle name="Normal 13 4 3 2 4 2 2" xfId="14752" xr:uid="{00000000-0005-0000-0000-0000E40D0000}"/>
    <cellStyle name="Normal 13 4 3 2 4 2 3" xfId="14753" xr:uid="{00000000-0005-0000-0000-0000E50D0000}"/>
    <cellStyle name="Normal 13 4 3 2 4 2 4" xfId="14754" xr:uid="{00000000-0005-0000-0000-0000E60D0000}"/>
    <cellStyle name="Normal 13 4 3 2 4 3" xfId="14755" xr:uid="{00000000-0005-0000-0000-0000E70D0000}"/>
    <cellStyle name="Normal 13 4 3 2 4 3 2" xfId="14756" xr:uid="{00000000-0005-0000-0000-0000E80D0000}"/>
    <cellStyle name="Normal 13 4 3 2 4 3 3" xfId="14757" xr:uid="{00000000-0005-0000-0000-0000E90D0000}"/>
    <cellStyle name="Normal 13 4 3 2 4 4" xfId="14758" xr:uid="{00000000-0005-0000-0000-0000EA0D0000}"/>
    <cellStyle name="Normal 13 4 3 2 4 5" xfId="14759" xr:uid="{00000000-0005-0000-0000-0000EB0D0000}"/>
    <cellStyle name="Normal 13 4 3 2 4 6" xfId="14760" xr:uid="{00000000-0005-0000-0000-0000EC0D0000}"/>
    <cellStyle name="Normal 13 4 3 2 5" xfId="5798" xr:uid="{00000000-0005-0000-0000-0000ED0D0000}"/>
    <cellStyle name="Normal 13 4 3 2 5 2" xfId="10740" xr:uid="{00000000-0005-0000-0000-0000EE0D0000}"/>
    <cellStyle name="Normal 13 4 3 2 5 3" xfId="14761" xr:uid="{00000000-0005-0000-0000-0000EF0D0000}"/>
    <cellStyle name="Normal 13 4 3 2 5 4" xfId="14762" xr:uid="{00000000-0005-0000-0000-0000F00D0000}"/>
    <cellStyle name="Normal 13 4 3 2 6" xfId="7306" xr:uid="{00000000-0005-0000-0000-0000F10D0000}"/>
    <cellStyle name="Normal 13 4 3 2 6 2" xfId="14763" xr:uid="{00000000-0005-0000-0000-0000F20D0000}"/>
    <cellStyle name="Normal 13 4 3 2 6 3" xfId="14764" xr:uid="{00000000-0005-0000-0000-0000F30D0000}"/>
    <cellStyle name="Normal 13 4 3 2 6 4" xfId="14765" xr:uid="{00000000-0005-0000-0000-0000F40D0000}"/>
    <cellStyle name="Normal 13 4 3 2 7" xfId="2344" xr:uid="{00000000-0005-0000-0000-0000F50D0000}"/>
    <cellStyle name="Normal 13 4 3 2 7 2" xfId="14766" xr:uid="{00000000-0005-0000-0000-0000F60D0000}"/>
    <cellStyle name="Normal 13 4 3 2 7 3" xfId="14767" xr:uid="{00000000-0005-0000-0000-0000F70D0000}"/>
    <cellStyle name="Normal 13 4 3 2 7 4" xfId="14768" xr:uid="{00000000-0005-0000-0000-0000F80D0000}"/>
    <cellStyle name="Normal 13 4 3 2 8" xfId="14769" xr:uid="{00000000-0005-0000-0000-0000F90D0000}"/>
    <cellStyle name="Normal 13 4 3 2 8 2" xfId="14770" xr:uid="{00000000-0005-0000-0000-0000FA0D0000}"/>
    <cellStyle name="Normal 13 4 3 2 8 3" xfId="14771" xr:uid="{00000000-0005-0000-0000-0000FB0D0000}"/>
    <cellStyle name="Normal 13 4 3 2 9" xfId="14772" xr:uid="{00000000-0005-0000-0000-0000FC0D0000}"/>
    <cellStyle name="Normal 13 4 3 3" xfId="736" xr:uid="{00000000-0005-0000-0000-0000FD0D0000}"/>
    <cellStyle name="Normal 13 4 3 3 10" xfId="14773" xr:uid="{00000000-0005-0000-0000-0000FE0D0000}"/>
    <cellStyle name="Normal 13 4 3 3 11" xfId="14774" xr:uid="{00000000-0005-0000-0000-0000FF0D0000}"/>
    <cellStyle name="Normal 13 4 3 3 2" xfId="1201" xr:uid="{00000000-0005-0000-0000-0000000E0000}"/>
    <cellStyle name="Normal 13 4 3 3 2 10" xfId="14775" xr:uid="{00000000-0005-0000-0000-0000010E0000}"/>
    <cellStyle name="Normal 13 4 3 3 2 2" xfId="1348" xr:uid="{00000000-0005-0000-0000-0000020E0000}"/>
    <cellStyle name="Normal 13 4 3 3 2 2 2" xfId="4706" xr:uid="{00000000-0005-0000-0000-0000030E0000}"/>
    <cellStyle name="Normal 13 4 3 3 2 2 2 2" xfId="9690" xr:uid="{00000000-0005-0000-0000-0000040E0000}"/>
    <cellStyle name="Normal 13 4 3 3 2 2 2 2 2" xfId="14776" xr:uid="{00000000-0005-0000-0000-0000050E0000}"/>
    <cellStyle name="Normal 13 4 3 3 2 2 2 2 3" xfId="14777" xr:uid="{00000000-0005-0000-0000-0000060E0000}"/>
    <cellStyle name="Normal 13 4 3 3 2 2 2 2 4" xfId="14778" xr:uid="{00000000-0005-0000-0000-0000070E0000}"/>
    <cellStyle name="Normal 13 4 3 3 2 2 2 3" xfId="14779" xr:uid="{00000000-0005-0000-0000-0000080E0000}"/>
    <cellStyle name="Normal 13 4 3 3 2 2 2 3 2" xfId="14780" xr:uid="{00000000-0005-0000-0000-0000090E0000}"/>
    <cellStyle name="Normal 13 4 3 3 2 2 2 3 3" xfId="14781" xr:uid="{00000000-0005-0000-0000-00000A0E0000}"/>
    <cellStyle name="Normal 13 4 3 3 2 2 2 4" xfId="14782" xr:uid="{00000000-0005-0000-0000-00000B0E0000}"/>
    <cellStyle name="Normal 13 4 3 3 2 2 2 5" xfId="14783" xr:uid="{00000000-0005-0000-0000-00000C0E0000}"/>
    <cellStyle name="Normal 13 4 3 3 2 2 2 6" xfId="14784" xr:uid="{00000000-0005-0000-0000-00000D0E0000}"/>
    <cellStyle name="Normal 13 4 3 3 2 2 3" xfId="6435" xr:uid="{00000000-0005-0000-0000-00000E0E0000}"/>
    <cellStyle name="Normal 13 4 3 3 2 2 3 2" xfId="11377" xr:uid="{00000000-0005-0000-0000-00000F0E0000}"/>
    <cellStyle name="Normal 13 4 3 3 2 2 3 3" xfId="14785" xr:uid="{00000000-0005-0000-0000-0000100E0000}"/>
    <cellStyle name="Normal 13 4 3 3 2 2 3 4" xfId="14786" xr:uid="{00000000-0005-0000-0000-0000110E0000}"/>
    <cellStyle name="Normal 13 4 3 3 2 2 4" xfId="7943" xr:uid="{00000000-0005-0000-0000-0000120E0000}"/>
    <cellStyle name="Normal 13 4 3 3 2 2 4 2" xfId="14787" xr:uid="{00000000-0005-0000-0000-0000130E0000}"/>
    <cellStyle name="Normal 13 4 3 3 2 2 4 3" xfId="14788" xr:uid="{00000000-0005-0000-0000-0000140E0000}"/>
    <cellStyle name="Normal 13 4 3 3 2 2 4 4" xfId="14789" xr:uid="{00000000-0005-0000-0000-0000150E0000}"/>
    <cellStyle name="Normal 13 4 3 3 2 2 5" xfId="2981" xr:uid="{00000000-0005-0000-0000-0000160E0000}"/>
    <cellStyle name="Normal 13 4 3 3 2 2 5 2" xfId="14790" xr:uid="{00000000-0005-0000-0000-0000170E0000}"/>
    <cellStyle name="Normal 13 4 3 3 2 2 5 3" xfId="14791" xr:uid="{00000000-0005-0000-0000-0000180E0000}"/>
    <cellStyle name="Normal 13 4 3 3 2 2 5 4" xfId="14792" xr:uid="{00000000-0005-0000-0000-0000190E0000}"/>
    <cellStyle name="Normal 13 4 3 3 2 2 6" xfId="14793" xr:uid="{00000000-0005-0000-0000-00001A0E0000}"/>
    <cellStyle name="Normal 13 4 3 3 2 2 6 2" xfId="14794" xr:uid="{00000000-0005-0000-0000-00001B0E0000}"/>
    <cellStyle name="Normal 13 4 3 3 2 2 6 3" xfId="14795" xr:uid="{00000000-0005-0000-0000-00001C0E0000}"/>
    <cellStyle name="Normal 13 4 3 3 2 2 7" xfId="14796" xr:uid="{00000000-0005-0000-0000-00001D0E0000}"/>
    <cellStyle name="Normal 13 4 3 3 2 2 8" xfId="14797" xr:uid="{00000000-0005-0000-0000-00001E0E0000}"/>
    <cellStyle name="Normal 13 4 3 3 2 2 9" xfId="14798" xr:uid="{00000000-0005-0000-0000-00001F0E0000}"/>
    <cellStyle name="Normal 13 4 3 3 2 3" xfId="4569" xr:uid="{00000000-0005-0000-0000-0000200E0000}"/>
    <cellStyle name="Normal 13 4 3 3 2 3 2" xfId="9553" xr:uid="{00000000-0005-0000-0000-0000210E0000}"/>
    <cellStyle name="Normal 13 4 3 3 2 3 2 2" xfId="14799" xr:uid="{00000000-0005-0000-0000-0000220E0000}"/>
    <cellStyle name="Normal 13 4 3 3 2 3 2 3" xfId="14800" xr:uid="{00000000-0005-0000-0000-0000230E0000}"/>
    <cellStyle name="Normal 13 4 3 3 2 3 2 4" xfId="14801" xr:uid="{00000000-0005-0000-0000-0000240E0000}"/>
    <cellStyle name="Normal 13 4 3 3 2 3 3" xfId="14802" xr:uid="{00000000-0005-0000-0000-0000250E0000}"/>
    <cellStyle name="Normal 13 4 3 3 2 3 3 2" xfId="14803" xr:uid="{00000000-0005-0000-0000-0000260E0000}"/>
    <cellStyle name="Normal 13 4 3 3 2 3 3 3" xfId="14804" xr:uid="{00000000-0005-0000-0000-0000270E0000}"/>
    <cellStyle name="Normal 13 4 3 3 2 3 4" xfId="14805" xr:uid="{00000000-0005-0000-0000-0000280E0000}"/>
    <cellStyle name="Normal 13 4 3 3 2 3 5" xfId="14806" xr:uid="{00000000-0005-0000-0000-0000290E0000}"/>
    <cellStyle name="Normal 13 4 3 3 2 3 6" xfId="14807" xr:uid="{00000000-0005-0000-0000-00002A0E0000}"/>
    <cellStyle name="Normal 13 4 3 3 2 4" xfId="6300" xr:uid="{00000000-0005-0000-0000-00002B0E0000}"/>
    <cellStyle name="Normal 13 4 3 3 2 4 2" xfId="11242" xr:uid="{00000000-0005-0000-0000-00002C0E0000}"/>
    <cellStyle name="Normal 13 4 3 3 2 4 3" xfId="14808" xr:uid="{00000000-0005-0000-0000-00002D0E0000}"/>
    <cellStyle name="Normal 13 4 3 3 2 4 4" xfId="14809" xr:uid="{00000000-0005-0000-0000-00002E0E0000}"/>
    <cellStyle name="Normal 13 4 3 3 2 5" xfId="7808" xr:uid="{00000000-0005-0000-0000-00002F0E0000}"/>
    <cellStyle name="Normal 13 4 3 3 2 5 2" xfId="14810" xr:uid="{00000000-0005-0000-0000-0000300E0000}"/>
    <cellStyle name="Normal 13 4 3 3 2 5 3" xfId="14811" xr:uid="{00000000-0005-0000-0000-0000310E0000}"/>
    <cellStyle name="Normal 13 4 3 3 2 5 4" xfId="14812" xr:uid="{00000000-0005-0000-0000-0000320E0000}"/>
    <cellStyle name="Normal 13 4 3 3 2 6" xfId="2846" xr:uid="{00000000-0005-0000-0000-0000330E0000}"/>
    <cellStyle name="Normal 13 4 3 3 2 6 2" xfId="14813" xr:uid="{00000000-0005-0000-0000-0000340E0000}"/>
    <cellStyle name="Normal 13 4 3 3 2 6 3" xfId="14814" xr:uid="{00000000-0005-0000-0000-0000350E0000}"/>
    <cellStyle name="Normal 13 4 3 3 2 6 4" xfId="14815" xr:uid="{00000000-0005-0000-0000-0000360E0000}"/>
    <cellStyle name="Normal 13 4 3 3 2 7" xfId="14816" xr:uid="{00000000-0005-0000-0000-0000370E0000}"/>
    <cellStyle name="Normal 13 4 3 3 2 7 2" xfId="14817" xr:uid="{00000000-0005-0000-0000-0000380E0000}"/>
    <cellStyle name="Normal 13 4 3 3 2 7 3" xfId="14818" xr:uid="{00000000-0005-0000-0000-0000390E0000}"/>
    <cellStyle name="Normal 13 4 3 3 2 8" xfId="14819" xr:uid="{00000000-0005-0000-0000-00003A0E0000}"/>
    <cellStyle name="Normal 13 4 3 3 2 9" xfId="14820" xr:uid="{00000000-0005-0000-0000-00003B0E0000}"/>
    <cellStyle name="Normal 13 4 3 3 3" xfId="1347" xr:uid="{00000000-0005-0000-0000-00003C0E0000}"/>
    <cellStyle name="Normal 13 4 3 3 3 2" xfId="4705" xr:uid="{00000000-0005-0000-0000-00003D0E0000}"/>
    <cellStyle name="Normal 13 4 3 3 3 2 2" xfId="9689" xr:uid="{00000000-0005-0000-0000-00003E0E0000}"/>
    <cellStyle name="Normal 13 4 3 3 3 2 2 2" xfId="14821" xr:uid="{00000000-0005-0000-0000-00003F0E0000}"/>
    <cellStyle name="Normal 13 4 3 3 3 2 2 3" xfId="14822" xr:uid="{00000000-0005-0000-0000-0000400E0000}"/>
    <cellStyle name="Normal 13 4 3 3 3 2 2 4" xfId="14823" xr:uid="{00000000-0005-0000-0000-0000410E0000}"/>
    <cellStyle name="Normal 13 4 3 3 3 2 3" xfId="14824" xr:uid="{00000000-0005-0000-0000-0000420E0000}"/>
    <cellStyle name="Normal 13 4 3 3 3 2 3 2" xfId="14825" xr:uid="{00000000-0005-0000-0000-0000430E0000}"/>
    <cellStyle name="Normal 13 4 3 3 3 2 3 3" xfId="14826" xr:uid="{00000000-0005-0000-0000-0000440E0000}"/>
    <cellStyle name="Normal 13 4 3 3 3 2 4" xfId="14827" xr:uid="{00000000-0005-0000-0000-0000450E0000}"/>
    <cellStyle name="Normal 13 4 3 3 3 2 5" xfId="14828" xr:uid="{00000000-0005-0000-0000-0000460E0000}"/>
    <cellStyle name="Normal 13 4 3 3 3 2 6" xfId="14829" xr:uid="{00000000-0005-0000-0000-0000470E0000}"/>
    <cellStyle name="Normal 13 4 3 3 3 3" xfId="6434" xr:uid="{00000000-0005-0000-0000-0000480E0000}"/>
    <cellStyle name="Normal 13 4 3 3 3 3 2" xfId="11376" xr:uid="{00000000-0005-0000-0000-0000490E0000}"/>
    <cellStyle name="Normal 13 4 3 3 3 3 3" xfId="14830" xr:uid="{00000000-0005-0000-0000-00004A0E0000}"/>
    <cellStyle name="Normal 13 4 3 3 3 3 4" xfId="14831" xr:uid="{00000000-0005-0000-0000-00004B0E0000}"/>
    <cellStyle name="Normal 13 4 3 3 3 4" xfId="7942" xr:uid="{00000000-0005-0000-0000-00004C0E0000}"/>
    <cellStyle name="Normal 13 4 3 3 3 4 2" xfId="14832" xr:uid="{00000000-0005-0000-0000-00004D0E0000}"/>
    <cellStyle name="Normal 13 4 3 3 3 4 3" xfId="14833" xr:uid="{00000000-0005-0000-0000-00004E0E0000}"/>
    <cellStyle name="Normal 13 4 3 3 3 4 4" xfId="14834" xr:uid="{00000000-0005-0000-0000-00004F0E0000}"/>
    <cellStyle name="Normal 13 4 3 3 3 5" xfId="2980" xr:uid="{00000000-0005-0000-0000-0000500E0000}"/>
    <cellStyle name="Normal 13 4 3 3 3 5 2" xfId="14835" xr:uid="{00000000-0005-0000-0000-0000510E0000}"/>
    <cellStyle name="Normal 13 4 3 3 3 5 3" xfId="14836" xr:uid="{00000000-0005-0000-0000-0000520E0000}"/>
    <cellStyle name="Normal 13 4 3 3 3 5 4" xfId="14837" xr:uid="{00000000-0005-0000-0000-0000530E0000}"/>
    <cellStyle name="Normal 13 4 3 3 3 6" xfId="14838" xr:uid="{00000000-0005-0000-0000-0000540E0000}"/>
    <cellStyle name="Normal 13 4 3 3 3 6 2" xfId="14839" xr:uid="{00000000-0005-0000-0000-0000550E0000}"/>
    <cellStyle name="Normal 13 4 3 3 3 6 3" xfId="14840" xr:uid="{00000000-0005-0000-0000-0000560E0000}"/>
    <cellStyle name="Normal 13 4 3 3 3 7" xfId="14841" xr:uid="{00000000-0005-0000-0000-0000570E0000}"/>
    <cellStyle name="Normal 13 4 3 3 3 8" xfId="14842" xr:uid="{00000000-0005-0000-0000-0000580E0000}"/>
    <cellStyle name="Normal 13 4 3 3 3 9" xfId="14843" xr:uid="{00000000-0005-0000-0000-0000590E0000}"/>
    <cellStyle name="Normal 13 4 3 3 4" xfId="4186" xr:uid="{00000000-0005-0000-0000-00005A0E0000}"/>
    <cellStyle name="Normal 13 4 3 3 4 2" xfId="9172" xr:uid="{00000000-0005-0000-0000-00005B0E0000}"/>
    <cellStyle name="Normal 13 4 3 3 4 2 2" xfId="14844" xr:uid="{00000000-0005-0000-0000-00005C0E0000}"/>
    <cellStyle name="Normal 13 4 3 3 4 2 3" xfId="14845" xr:uid="{00000000-0005-0000-0000-00005D0E0000}"/>
    <cellStyle name="Normal 13 4 3 3 4 2 4" xfId="14846" xr:uid="{00000000-0005-0000-0000-00005E0E0000}"/>
    <cellStyle name="Normal 13 4 3 3 4 3" xfId="14847" xr:uid="{00000000-0005-0000-0000-00005F0E0000}"/>
    <cellStyle name="Normal 13 4 3 3 4 3 2" xfId="14848" xr:uid="{00000000-0005-0000-0000-0000600E0000}"/>
    <cellStyle name="Normal 13 4 3 3 4 3 3" xfId="14849" xr:uid="{00000000-0005-0000-0000-0000610E0000}"/>
    <cellStyle name="Normal 13 4 3 3 4 4" xfId="14850" xr:uid="{00000000-0005-0000-0000-0000620E0000}"/>
    <cellStyle name="Normal 13 4 3 3 4 5" xfId="14851" xr:uid="{00000000-0005-0000-0000-0000630E0000}"/>
    <cellStyle name="Normal 13 4 3 3 4 6" xfId="14852" xr:uid="{00000000-0005-0000-0000-0000640E0000}"/>
    <cellStyle name="Normal 13 4 3 3 5" xfId="5933" xr:uid="{00000000-0005-0000-0000-0000650E0000}"/>
    <cellStyle name="Normal 13 4 3 3 5 2" xfId="10875" xr:uid="{00000000-0005-0000-0000-0000660E0000}"/>
    <cellStyle name="Normal 13 4 3 3 5 3" xfId="14853" xr:uid="{00000000-0005-0000-0000-0000670E0000}"/>
    <cellStyle name="Normal 13 4 3 3 5 4" xfId="14854" xr:uid="{00000000-0005-0000-0000-0000680E0000}"/>
    <cellStyle name="Normal 13 4 3 3 6" xfId="7441" xr:uid="{00000000-0005-0000-0000-0000690E0000}"/>
    <cellStyle name="Normal 13 4 3 3 6 2" xfId="14855" xr:uid="{00000000-0005-0000-0000-00006A0E0000}"/>
    <cellStyle name="Normal 13 4 3 3 6 3" xfId="14856" xr:uid="{00000000-0005-0000-0000-00006B0E0000}"/>
    <cellStyle name="Normal 13 4 3 3 6 4" xfId="14857" xr:uid="{00000000-0005-0000-0000-00006C0E0000}"/>
    <cellStyle name="Normal 13 4 3 3 7" xfId="2479" xr:uid="{00000000-0005-0000-0000-00006D0E0000}"/>
    <cellStyle name="Normal 13 4 3 3 7 2" xfId="14858" xr:uid="{00000000-0005-0000-0000-00006E0E0000}"/>
    <cellStyle name="Normal 13 4 3 3 7 3" xfId="14859" xr:uid="{00000000-0005-0000-0000-00006F0E0000}"/>
    <cellStyle name="Normal 13 4 3 3 7 4" xfId="14860" xr:uid="{00000000-0005-0000-0000-0000700E0000}"/>
    <cellStyle name="Normal 13 4 3 3 8" xfId="14861" xr:uid="{00000000-0005-0000-0000-0000710E0000}"/>
    <cellStyle name="Normal 13 4 3 3 8 2" xfId="14862" xr:uid="{00000000-0005-0000-0000-0000720E0000}"/>
    <cellStyle name="Normal 13 4 3 3 8 3" xfId="14863" xr:uid="{00000000-0005-0000-0000-0000730E0000}"/>
    <cellStyle name="Normal 13 4 3 3 9" xfId="14864" xr:uid="{00000000-0005-0000-0000-0000740E0000}"/>
    <cellStyle name="Normal 13 4 3 4" xfId="889" xr:uid="{00000000-0005-0000-0000-0000750E0000}"/>
    <cellStyle name="Normal 13 4 3 4 10" xfId="14865" xr:uid="{00000000-0005-0000-0000-0000760E0000}"/>
    <cellStyle name="Normal 13 4 3 4 2" xfId="1349" xr:uid="{00000000-0005-0000-0000-0000770E0000}"/>
    <cellStyle name="Normal 13 4 3 4 2 2" xfId="4707" xr:uid="{00000000-0005-0000-0000-0000780E0000}"/>
    <cellStyle name="Normal 13 4 3 4 2 2 2" xfId="9691" xr:uid="{00000000-0005-0000-0000-0000790E0000}"/>
    <cellStyle name="Normal 13 4 3 4 2 2 2 2" xfId="14866" xr:uid="{00000000-0005-0000-0000-00007A0E0000}"/>
    <cellStyle name="Normal 13 4 3 4 2 2 2 3" xfId="14867" xr:uid="{00000000-0005-0000-0000-00007B0E0000}"/>
    <cellStyle name="Normal 13 4 3 4 2 2 2 4" xfId="14868" xr:uid="{00000000-0005-0000-0000-00007C0E0000}"/>
    <cellStyle name="Normal 13 4 3 4 2 2 3" xfId="14869" xr:uid="{00000000-0005-0000-0000-00007D0E0000}"/>
    <cellStyle name="Normal 13 4 3 4 2 2 3 2" xfId="14870" xr:uid="{00000000-0005-0000-0000-00007E0E0000}"/>
    <cellStyle name="Normal 13 4 3 4 2 2 3 3" xfId="14871" xr:uid="{00000000-0005-0000-0000-00007F0E0000}"/>
    <cellStyle name="Normal 13 4 3 4 2 2 4" xfId="14872" xr:uid="{00000000-0005-0000-0000-0000800E0000}"/>
    <cellStyle name="Normal 13 4 3 4 2 2 5" xfId="14873" xr:uid="{00000000-0005-0000-0000-0000810E0000}"/>
    <cellStyle name="Normal 13 4 3 4 2 2 6" xfId="14874" xr:uid="{00000000-0005-0000-0000-0000820E0000}"/>
    <cellStyle name="Normal 13 4 3 4 2 3" xfId="6436" xr:uid="{00000000-0005-0000-0000-0000830E0000}"/>
    <cellStyle name="Normal 13 4 3 4 2 3 2" xfId="11378" xr:uid="{00000000-0005-0000-0000-0000840E0000}"/>
    <cellStyle name="Normal 13 4 3 4 2 3 3" xfId="14875" xr:uid="{00000000-0005-0000-0000-0000850E0000}"/>
    <cellStyle name="Normal 13 4 3 4 2 3 4" xfId="14876" xr:uid="{00000000-0005-0000-0000-0000860E0000}"/>
    <cellStyle name="Normal 13 4 3 4 2 4" xfId="7944" xr:uid="{00000000-0005-0000-0000-0000870E0000}"/>
    <cellStyle name="Normal 13 4 3 4 2 4 2" xfId="14877" xr:uid="{00000000-0005-0000-0000-0000880E0000}"/>
    <cellStyle name="Normal 13 4 3 4 2 4 3" xfId="14878" xr:uid="{00000000-0005-0000-0000-0000890E0000}"/>
    <cellStyle name="Normal 13 4 3 4 2 4 4" xfId="14879" xr:uid="{00000000-0005-0000-0000-00008A0E0000}"/>
    <cellStyle name="Normal 13 4 3 4 2 5" xfId="2982" xr:uid="{00000000-0005-0000-0000-00008B0E0000}"/>
    <cellStyle name="Normal 13 4 3 4 2 5 2" xfId="14880" xr:uid="{00000000-0005-0000-0000-00008C0E0000}"/>
    <cellStyle name="Normal 13 4 3 4 2 5 3" xfId="14881" xr:uid="{00000000-0005-0000-0000-00008D0E0000}"/>
    <cellStyle name="Normal 13 4 3 4 2 5 4" xfId="14882" xr:uid="{00000000-0005-0000-0000-00008E0E0000}"/>
    <cellStyle name="Normal 13 4 3 4 2 6" xfId="14883" xr:uid="{00000000-0005-0000-0000-00008F0E0000}"/>
    <cellStyle name="Normal 13 4 3 4 2 6 2" xfId="14884" xr:uid="{00000000-0005-0000-0000-0000900E0000}"/>
    <cellStyle name="Normal 13 4 3 4 2 6 3" xfId="14885" xr:uid="{00000000-0005-0000-0000-0000910E0000}"/>
    <cellStyle name="Normal 13 4 3 4 2 7" xfId="14886" xr:uid="{00000000-0005-0000-0000-0000920E0000}"/>
    <cellStyle name="Normal 13 4 3 4 2 8" xfId="14887" xr:uid="{00000000-0005-0000-0000-0000930E0000}"/>
    <cellStyle name="Normal 13 4 3 4 2 9" xfId="14888" xr:uid="{00000000-0005-0000-0000-0000940E0000}"/>
    <cellStyle name="Normal 13 4 3 4 3" xfId="4328" xr:uid="{00000000-0005-0000-0000-0000950E0000}"/>
    <cellStyle name="Normal 13 4 3 4 3 2" xfId="9313" xr:uid="{00000000-0005-0000-0000-0000960E0000}"/>
    <cellStyle name="Normal 13 4 3 4 3 2 2" xfId="14889" xr:uid="{00000000-0005-0000-0000-0000970E0000}"/>
    <cellStyle name="Normal 13 4 3 4 3 2 3" xfId="14890" xr:uid="{00000000-0005-0000-0000-0000980E0000}"/>
    <cellStyle name="Normal 13 4 3 4 3 2 4" xfId="14891" xr:uid="{00000000-0005-0000-0000-0000990E0000}"/>
    <cellStyle name="Normal 13 4 3 4 3 3" xfId="14892" xr:uid="{00000000-0005-0000-0000-00009A0E0000}"/>
    <cellStyle name="Normal 13 4 3 4 3 3 2" xfId="14893" xr:uid="{00000000-0005-0000-0000-00009B0E0000}"/>
    <cellStyle name="Normal 13 4 3 4 3 3 3" xfId="14894" xr:uid="{00000000-0005-0000-0000-00009C0E0000}"/>
    <cellStyle name="Normal 13 4 3 4 3 4" xfId="14895" xr:uid="{00000000-0005-0000-0000-00009D0E0000}"/>
    <cellStyle name="Normal 13 4 3 4 3 5" xfId="14896" xr:uid="{00000000-0005-0000-0000-00009E0E0000}"/>
    <cellStyle name="Normal 13 4 3 4 3 6" xfId="14897" xr:uid="{00000000-0005-0000-0000-00009F0E0000}"/>
    <cellStyle name="Normal 13 4 3 4 4" xfId="6071" xr:uid="{00000000-0005-0000-0000-0000A00E0000}"/>
    <cellStyle name="Normal 13 4 3 4 4 2" xfId="11013" xr:uid="{00000000-0005-0000-0000-0000A10E0000}"/>
    <cellStyle name="Normal 13 4 3 4 4 3" xfId="14898" xr:uid="{00000000-0005-0000-0000-0000A20E0000}"/>
    <cellStyle name="Normal 13 4 3 4 4 4" xfId="14899" xr:uid="{00000000-0005-0000-0000-0000A30E0000}"/>
    <cellStyle name="Normal 13 4 3 4 5" xfId="7579" xr:uid="{00000000-0005-0000-0000-0000A40E0000}"/>
    <cellStyle name="Normal 13 4 3 4 5 2" xfId="14900" xr:uid="{00000000-0005-0000-0000-0000A50E0000}"/>
    <cellStyle name="Normal 13 4 3 4 5 3" xfId="14901" xr:uid="{00000000-0005-0000-0000-0000A60E0000}"/>
    <cellStyle name="Normal 13 4 3 4 5 4" xfId="14902" xr:uid="{00000000-0005-0000-0000-0000A70E0000}"/>
    <cellStyle name="Normal 13 4 3 4 6" xfId="2617" xr:uid="{00000000-0005-0000-0000-0000A80E0000}"/>
    <cellStyle name="Normal 13 4 3 4 6 2" xfId="14903" xr:uid="{00000000-0005-0000-0000-0000A90E0000}"/>
    <cellStyle name="Normal 13 4 3 4 6 3" xfId="14904" xr:uid="{00000000-0005-0000-0000-0000AA0E0000}"/>
    <cellStyle name="Normal 13 4 3 4 6 4" xfId="14905" xr:uid="{00000000-0005-0000-0000-0000AB0E0000}"/>
    <cellStyle name="Normal 13 4 3 4 7" xfId="14906" xr:uid="{00000000-0005-0000-0000-0000AC0E0000}"/>
    <cellStyle name="Normal 13 4 3 4 7 2" xfId="14907" xr:uid="{00000000-0005-0000-0000-0000AD0E0000}"/>
    <cellStyle name="Normal 13 4 3 4 7 3" xfId="14908" xr:uid="{00000000-0005-0000-0000-0000AE0E0000}"/>
    <cellStyle name="Normal 13 4 3 4 8" xfId="14909" xr:uid="{00000000-0005-0000-0000-0000AF0E0000}"/>
    <cellStyle name="Normal 13 4 3 4 9" xfId="14910" xr:uid="{00000000-0005-0000-0000-0000B00E0000}"/>
    <cellStyle name="Normal 13 4 3 5" xfId="1344" xr:uid="{00000000-0005-0000-0000-0000B10E0000}"/>
    <cellStyle name="Normal 13 4 3 5 2" xfId="4702" xr:uid="{00000000-0005-0000-0000-0000B20E0000}"/>
    <cellStyle name="Normal 13 4 3 5 2 2" xfId="9686" xr:uid="{00000000-0005-0000-0000-0000B30E0000}"/>
    <cellStyle name="Normal 13 4 3 5 2 2 2" xfId="14911" xr:uid="{00000000-0005-0000-0000-0000B40E0000}"/>
    <cellStyle name="Normal 13 4 3 5 2 2 3" xfId="14912" xr:uid="{00000000-0005-0000-0000-0000B50E0000}"/>
    <cellStyle name="Normal 13 4 3 5 2 2 4" xfId="14913" xr:uid="{00000000-0005-0000-0000-0000B60E0000}"/>
    <cellStyle name="Normal 13 4 3 5 2 3" xfId="14914" xr:uid="{00000000-0005-0000-0000-0000B70E0000}"/>
    <cellStyle name="Normal 13 4 3 5 2 3 2" xfId="14915" xr:uid="{00000000-0005-0000-0000-0000B80E0000}"/>
    <cellStyle name="Normal 13 4 3 5 2 3 3" xfId="14916" xr:uid="{00000000-0005-0000-0000-0000B90E0000}"/>
    <cellStyle name="Normal 13 4 3 5 2 4" xfId="14917" xr:uid="{00000000-0005-0000-0000-0000BA0E0000}"/>
    <cellStyle name="Normal 13 4 3 5 2 5" xfId="14918" xr:uid="{00000000-0005-0000-0000-0000BB0E0000}"/>
    <cellStyle name="Normal 13 4 3 5 2 6" xfId="14919" xr:uid="{00000000-0005-0000-0000-0000BC0E0000}"/>
    <cellStyle name="Normal 13 4 3 5 3" xfId="6431" xr:uid="{00000000-0005-0000-0000-0000BD0E0000}"/>
    <cellStyle name="Normal 13 4 3 5 3 2" xfId="11373" xr:uid="{00000000-0005-0000-0000-0000BE0E0000}"/>
    <cellStyle name="Normal 13 4 3 5 3 3" xfId="14920" xr:uid="{00000000-0005-0000-0000-0000BF0E0000}"/>
    <cellStyle name="Normal 13 4 3 5 3 4" xfId="14921" xr:uid="{00000000-0005-0000-0000-0000C00E0000}"/>
    <cellStyle name="Normal 13 4 3 5 4" xfId="7939" xr:uid="{00000000-0005-0000-0000-0000C10E0000}"/>
    <cellStyle name="Normal 13 4 3 5 4 2" xfId="14922" xr:uid="{00000000-0005-0000-0000-0000C20E0000}"/>
    <cellStyle name="Normal 13 4 3 5 4 3" xfId="14923" xr:uid="{00000000-0005-0000-0000-0000C30E0000}"/>
    <cellStyle name="Normal 13 4 3 5 4 4" xfId="14924" xr:uid="{00000000-0005-0000-0000-0000C40E0000}"/>
    <cellStyle name="Normal 13 4 3 5 5" xfId="2977" xr:uid="{00000000-0005-0000-0000-0000C50E0000}"/>
    <cellStyle name="Normal 13 4 3 5 5 2" xfId="14925" xr:uid="{00000000-0005-0000-0000-0000C60E0000}"/>
    <cellStyle name="Normal 13 4 3 5 5 3" xfId="14926" xr:uid="{00000000-0005-0000-0000-0000C70E0000}"/>
    <cellStyle name="Normal 13 4 3 5 5 4" xfId="14927" xr:uid="{00000000-0005-0000-0000-0000C80E0000}"/>
    <cellStyle name="Normal 13 4 3 5 6" xfId="14928" xr:uid="{00000000-0005-0000-0000-0000C90E0000}"/>
    <cellStyle name="Normal 13 4 3 5 6 2" xfId="14929" xr:uid="{00000000-0005-0000-0000-0000CA0E0000}"/>
    <cellStyle name="Normal 13 4 3 5 6 3" xfId="14930" xr:uid="{00000000-0005-0000-0000-0000CB0E0000}"/>
    <cellStyle name="Normal 13 4 3 5 7" xfId="14931" xr:uid="{00000000-0005-0000-0000-0000CC0E0000}"/>
    <cellStyle name="Normal 13 4 3 5 8" xfId="14932" xr:uid="{00000000-0005-0000-0000-0000CD0E0000}"/>
    <cellStyle name="Normal 13 4 3 5 9" xfId="14933" xr:uid="{00000000-0005-0000-0000-0000CE0E0000}"/>
    <cellStyle name="Normal 13 4 3 6" xfId="3726" xr:uid="{00000000-0005-0000-0000-0000CF0E0000}"/>
    <cellStyle name="Normal 13 4 3 6 2" xfId="5566" xr:uid="{00000000-0005-0000-0000-0000D00E0000}"/>
    <cellStyle name="Normal 13 4 3 6 2 2" xfId="10512" xr:uid="{00000000-0005-0000-0000-0000D10E0000}"/>
    <cellStyle name="Normal 13 4 3 6 2 2 2" xfId="14934" xr:uid="{00000000-0005-0000-0000-0000D20E0000}"/>
    <cellStyle name="Normal 13 4 3 6 2 2 3" xfId="14935" xr:uid="{00000000-0005-0000-0000-0000D30E0000}"/>
    <cellStyle name="Normal 13 4 3 6 2 2 4" xfId="14936" xr:uid="{00000000-0005-0000-0000-0000D40E0000}"/>
    <cellStyle name="Normal 13 4 3 6 2 3" xfId="14937" xr:uid="{00000000-0005-0000-0000-0000D50E0000}"/>
    <cellStyle name="Normal 13 4 3 6 2 3 2" xfId="14938" xr:uid="{00000000-0005-0000-0000-0000D60E0000}"/>
    <cellStyle name="Normal 13 4 3 6 2 3 3" xfId="14939" xr:uid="{00000000-0005-0000-0000-0000D70E0000}"/>
    <cellStyle name="Normal 13 4 3 6 2 4" xfId="14940" xr:uid="{00000000-0005-0000-0000-0000D80E0000}"/>
    <cellStyle name="Normal 13 4 3 6 2 5" xfId="14941" xr:uid="{00000000-0005-0000-0000-0000D90E0000}"/>
    <cellStyle name="Normal 13 4 3 6 2 6" xfId="14942" xr:uid="{00000000-0005-0000-0000-0000DA0E0000}"/>
    <cellStyle name="Normal 13 4 3 6 3" xfId="8686" xr:uid="{00000000-0005-0000-0000-0000DB0E0000}"/>
    <cellStyle name="Normal 13 4 3 6 3 2" xfId="14943" xr:uid="{00000000-0005-0000-0000-0000DC0E0000}"/>
    <cellStyle name="Normal 13 4 3 6 3 3" xfId="14944" xr:uid="{00000000-0005-0000-0000-0000DD0E0000}"/>
    <cellStyle name="Normal 13 4 3 6 3 4" xfId="14945" xr:uid="{00000000-0005-0000-0000-0000DE0E0000}"/>
    <cellStyle name="Normal 13 4 3 6 4" xfId="14946" xr:uid="{00000000-0005-0000-0000-0000DF0E0000}"/>
    <cellStyle name="Normal 13 4 3 6 4 2" xfId="14947" xr:uid="{00000000-0005-0000-0000-0000E00E0000}"/>
    <cellStyle name="Normal 13 4 3 6 4 3" xfId="14948" xr:uid="{00000000-0005-0000-0000-0000E10E0000}"/>
    <cellStyle name="Normal 13 4 3 6 4 4" xfId="14949" xr:uid="{00000000-0005-0000-0000-0000E20E0000}"/>
    <cellStyle name="Normal 13 4 3 6 5" xfId="14950" xr:uid="{00000000-0005-0000-0000-0000E30E0000}"/>
    <cellStyle name="Normal 13 4 3 6 5 2" xfId="14951" xr:uid="{00000000-0005-0000-0000-0000E40E0000}"/>
    <cellStyle name="Normal 13 4 3 6 5 3" xfId="14952" xr:uid="{00000000-0005-0000-0000-0000E50E0000}"/>
    <cellStyle name="Normal 13 4 3 6 5 4" xfId="14953" xr:uid="{00000000-0005-0000-0000-0000E60E0000}"/>
    <cellStyle name="Normal 13 4 3 6 6" xfId="14954" xr:uid="{00000000-0005-0000-0000-0000E70E0000}"/>
    <cellStyle name="Normal 13 4 3 6 6 2" xfId="14955" xr:uid="{00000000-0005-0000-0000-0000E80E0000}"/>
    <cellStyle name="Normal 13 4 3 6 6 3" xfId="14956" xr:uid="{00000000-0005-0000-0000-0000E90E0000}"/>
    <cellStyle name="Normal 13 4 3 6 7" xfId="14957" xr:uid="{00000000-0005-0000-0000-0000EA0E0000}"/>
    <cellStyle name="Normal 13 4 3 6 8" xfId="14958" xr:uid="{00000000-0005-0000-0000-0000EB0E0000}"/>
    <cellStyle name="Normal 13 4 3 6 9" xfId="14959" xr:uid="{00000000-0005-0000-0000-0000EC0E0000}"/>
    <cellStyle name="Normal 13 4 3 7" xfId="3940" xr:uid="{00000000-0005-0000-0000-0000ED0E0000}"/>
    <cellStyle name="Normal 13 4 3 7 2" xfId="8822" xr:uid="{00000000-0005-0000-0000-0000EE0E0000}"/>
    <cellStyle name="Normal 13 4 3 7 2 2" xfId="14960" xr:uid="{00000000-0005-0000-0000-0000EF0E0000}"/>
    <cellStyle name="Normal 13 4 3 7 2 2 2" xfId="14961" xr:uid="{00000000-0005-0000-0000-0000F00E0000}"/>
    <cellStyle name="Normal 13 4 3 7 2 2 3" xfId="14962" xr:uid="{00000000-0005-0000-0000-0000F10E0000}"/>
    <cellStyle name="Normal 13 4 3 7 2 2 4" xfId="14963" xr:uid="{00000000-0005-0000-0000-0000F20E0000}"/>
    <cellStyle name="Normal 13 4 3 7 2 3" xfId="14964" xr:uid="{00000000-0005-0000-0000-0000F30E0000}"/>
    <cellStyle name="Normal 13 4 3 7 2 3 2" xfId="14965" xr:uid="{00000000-0005-0000-0000-0000F40E0000}"/>
    <cellStyle name="Normal 13 4 3 7 2 3 3" xfId="14966" xr:uid="{00000000-0005-0000-0000-0000F50E0000}"/>
    <cellStyle name="Normal 13 4 3 7 2 4" xfId="14967" xr:uid="{00000000-0005-0000-0000-0000F60E0000}"/>
    <cellStyle name="Normal 13 4 3 7 2 5" xfId="14968" xr:uid="{00000000-0005-0000-0000-0000F70E0000}"/>
    <cellStyle name="Normal 13 4 3 7 2 6" xfId="14969" xr:uid="{00000000-0005-0000-0000-0000F80E0000}"/>
    <cellStyle name="Normal 13 4 3 7 3" xfId="14970" xr:uid="{00000000-0005-0000-0000-0000F90E0000}"/>
    <cellStyle name="Normal 13 4 3 7 3 2" xfId="14971" xr:uid="{00000000-0005-0000-0000-0000FA0E0000}"/>
    <cellStyle name="Normal 13 4 3 7 3 3" xfId="14972" xr:uid="{00000000-0005-0000-0000-0000FB0E0000}"/>
    <cellStyle name="Normal 13 4 3 7 3 4" xfId="14973" xr:uid="{00000000-0005-0000-0000-0000FC0E0000}"/>
    <cellStyle name="Normal 13 4 3 7 4" xfId="14974" xr:uid="{00000000-0005-0000-0000-0000FD0E0000}"/>
    <cellStyle name="Normal 13 4 3 7 4 2" xfId="14975" xr:uid="{00000000-0005-0000-0000-0000FE0E0000}"/>
    <cellStyle name="Normal 13 4 3 7 4 3" xfId="14976" xr:uid="{00000000-0005-0000-0000-0000FF0E0000}"/>
    <cellStyle name="Normal 13 4 3 7 4 4" xfId="14977" xr:uid="{00000000-0005-0000-0000-0000000F0000}"/>
    <cellStyle name="Normal 13 4 3 7 5" xfId="14978" xr:uid="{00000000-0005-0000-0000-0000010F0000}"/>
    <cellStyle name="Normal 13 4 3 7 5 2" xfId="14979" xr:uid="{00000000-0005-0000-0000-0000020F0000}"/>
    <cellStyle name="Normal 13 4 3 7 5 3" xfId="14980" xr:uid="{00000000-0005-0000-0000-0000030F0000}"/>
    <cellStyle name="Normal 13 4 3 7 6" xfId="14981" xr:uid="{00000000-0005-0000-0000-0000040F0000}"/>
    <cellStyle name="Normal 13 4 3 7 7" xfId="14982" xr:uid="{00000000-0005-0000-0000-0000050F0000}"/>
    <cellStyle name="Normal 13 4 3 7 8" xfId="14983" xr:uid="{00000000-0005-0000-0000-0000060F0000}"/>
    <cellStyle name="Normal 13 4 3 8" xfId="5444" xr:uid="{00000000-0005-0000-0000-0000070F0000}"/>
    <cellStyle name="Normal 13 4 3 8 2" xfId="10410" xr:uid="{00000000-0005-0000-0000-0000080F0000}"/>
    <cellStyle name="Normal 13 4 3 8 2 2" xfId="14984" xr:uid="{00000000-0005-0000-0000-0000090F0000}"/>
    <cellStyle name="Normal 13 4 3 8 2 3" xfId="14985" xr:uid="{00000000-0005-0000-0000-00000A0F0000}"/>
    <cellStyle name="Normal 13 4 3 8 2 4" xfId="14986" xr:uid="{00000000-0005-0000-0000-00000B0F0000}"/>
    <cellStyle name="Normal 13 4 3 8 3" xfId="14987" xr:uid="{00000000-0005-0000-0000-00000C0F0000}"/>
    <cellStyle name="Normal 13 4 3 8 3 2" xfId="14988" xr:uid="{00000000-0005-0000-0000-00000D0F0000}"/>
    <cellStyle name="Normal 13 4 3 8 3 3" xfId="14989" xr:uid="{00000000-0005-0000-0000-00000E0F0000}"/>
    <cellStyle name="Normal 13 4 3 8 4" xfId="14990" xr:uid="{00000000-0005-0000-0000-00000F0F0000}"/>
    <cellStyle name="Normal 13 4 3 8 5" xfId="14991" xr:uid="{00000000-0005-0000-0000-0000100F0000}"/>
    <cellStyle name="Normal 13 4 3 8 6" xfId="14992" xr:uid="{00000000-0005-0000-0000-0000110F0000}"/>
    <cellStyle name="Normal 13 4 3 9" xfId="5705" xr:uid="{00000000-0005-0000-0000-0000120F0000}"/>
    <cellStyle name="Normal 13 4 3 9 2" xfId="10647" xr:uid="{00000000-0005-0000-0000-0000130F0000}"/>
    <cellStyle name="Normal 13 4 3 9 3" xfId="14993" xr:uid="{00000000-0005-0000-0000-0000140F0000}"/>
    <cellStyle name="Normal 13 4 3 9 4" xfId="14994" xr:uid="{00000000-0005-0000-0000-0000150F0000}"/>
    <cellStyle name="Normal 13 4 4" xfId="480" xr:uid="{00000000-0005-0000-0000-0000160F0000}"/>
    <cellStyle name="Normal 13 4 4 10" xfId="14995" xr:uid="{00000000-0005-0000-0000-0000170F0000}"/>
    <cellStyle name="Normal 13 4 4 11" xfId="14996" xr:uid="{00000000-0005-0000-0000-0000180F0000}"/>
    <cellStyle name="Normal 13 4 4 2" xfId="1040" xr:uid="{00000000-0005-0000-0000-0000190F0000}"/>
    <cellStyle name="Normal 13 4 4 2 10" xfId="14997" xr:uid="{00000000-0005-0000-0000-00001A0F0000}"/>
    <cellStyle name="Normal 13 4 4 2 2" xfId="1351" xr:uid="{00000000-0005-0000-0000-00001B0F0000}"/>
    <cellStyle name="Normal 13 4 4 2 2 2" xfId="4709" xr:uid="{00000000-0005-0000-0000-00001C0F0000}"/>
    <cellStyle name="Normal 13 4 4 2 2 2 2" xfId="9693" xr:uid="{00000000-0005-0000-0000-00001D0F0000}"/>
    <cellStyle name="Normal 13 4 4 2 2 2 2 2" xfId="14998" xr:uid="{00000000-0005-0000-0000-00001E0F0000}"/>
    <cellStyle name="Normal 13 4 4 2 2 2 2 3" xfId="14999" xr:uid="{00000000-0005-0000-0000-00001F0F0000}"/>
    <cellStyle name="Normal 13 4 4 2 2 2 2 4" xfId="15000" xr:uid="{00000000-0005-0000-0000-0000200F0000}"/>
    <cellStyle name="Normal 13 4 4 2 2 2 3" xfId="15001" xr:uid="{00000000-0005-0000-0000-0000210F0000}"/>
    <cellStyle name="Normal 13 4 4 2 2 2 3 2" xfId="15002" xr:uid="{00000000-0005-0000-0000-0000220F0000}"/>
    <cellStyle name="Normal 13 4 4 2 2 2 3 3" xfId="15003" xr:uid="{00000000-0005-0000-0000-0000230F0000}"/>
    <cellStyle name="Normal 13 4 4 2 2 2 4" xfId="15004" xr:uid="{00000000-0005-0000-0000-0000240F0000}"/>
    <cellStyle name="Normal 13 4 4 2 2 2 5" xfId="15005" xr:uid="{00000000-0005-0000-0000-0000250F0000}"/>
    <cellStyle name="Normal 13 4 4 2 2 2 6" xfId="15006" xr:uid="{00000000-0005-0000-0000-0000260F0000}"/>
    <cellStyle name="Normal 13 4 4 2 2 3" xfId="6438" xr:uid="{00000000-0005-0000-0000-0000270F0000}"/>
    <cellStyle name="Normal 13 4 4 2 2 3 2" xfId="11380" xr:uid="{00000000-0005-0000-0000-0000280F0000}"/>
    <cellStyle name="Normal 13 4 4 2 2 3 3" xfId="15007" xr:uid="{00000000-0005-0000-0000-0000290F0000}"/>
    <cellStyle name="Normal 13 4 4 2 2 3 4" xfId="15008" xr:uid="{00000000-0005-0000-0000-00002A0F0000}"/>
    <cellStyle name="Normal 13 4 4 2 2 4" xfId="7946" xr:uid="{00000000-0005-0000-0000-00002B0F0000}"/>
    <cellStyle name="Normal 13 4 4 2 2 4 2" xfId="15009" xr:uid="{00000000-0005-0000-0000-00002C0F0000}"/>
    <cellStyle name="Normal 13 4 4 2 2 4 3" xfId="15010" xr:uid="{00000000-0005-0000-0000-00002D0F0000}"/>
    <cellStyle name="Normal 13 4 4 2 2 4 4" xfId="15011" xr:uid="{00000000-0005-0000-0000-00002E0F0000}"/>
    <cellStyle name="Normal 13 4 4 2 2 5" xfId="2984" xr:uid="{00000000-0005-0000-0000-00002F0F0000}"/>
    <cellStyle name="Normal 13 4 4 2 2 5 2" xfId="15012" xr:uid="{00000000-0005-0000-0000-0000300F0000}"/>
    <cellStyle name="Normal 13 4 4 2 2 5 3" xfId="15013" xr:uid="{00000000-0005-0000-0000-0000310F0000}"/>
    <cellStyle name="Normal 13 4 4 2 2 5 4" xfId="15014" xr:uid="{00000000-0005-0000-0000-0000320F0000}"/>
    <cellStyle name="Normal 13 4 4 2 2 6" xfId="15015" xr:uid="{00000000-0005-0000-0000-0000330F0000}"/>
    <cellStyle name="Normal 13 4 4 2 2 6 2" xfId="15016" xr:uid="{00000000-0005-0000-0000-0000340F0000}"/>
    <cellStyle name="Normal 13 4 4 2 2 6 3" xfId="15017" xr:uid="{00000000-0005-0000-0000-0000350F0000}"/>
    <cellStyle name="Normal 13 4 4 2 2 7" xfId="15018" xr:uid="{00000000-0005-0000-0000-0000360F0000}"/>
    <cellStyle name="Normal 13 4 4 2 2 8" xfId="15019" xr:uid="{00000000-0005-0000-0000-0000370F0000}"/>
    <cellStyle name="Normal 13 4 4 2 2 9" xfId="15020" xr:uid="{00000000-0005-0000-0000-0000380F0000}"/>
    <cellStyle name="Normal 13 4 4 2 3" xfId="4462" xr:uid="{00000000-0005-0000-0000-0000390F0000}"/>
    <cellStyle name="Normal 13 4 4 2 3 2" xfId="9447" xr:uid="{00000000-0005-0000-0000-00003A0F0000}"/>
    <cellStyle name="Normal 13 4 4 2 3 2 2" xfId="15021" xr:uid="{00000000-0005-0000-0000-00003B0F0000}"/>
    <cellStyle name="Normal 13 4 4 2 3 2 3" xfId="15022" xr:uid="{00000000-0005-0000-0000-00003C0F0000}"/>
    <cellStyle name="Normal 13 4 4 2 3 2 4" xfId="15023" xr:uid="{00000000-0005-0000-0000-00003D0F0000}"/>
    <cellStyle name="Normal 13 4 4 2 3 3" xfId="15024" xr:uid="{00000000-0005-0000-0000-00003E0F0000}"/>
    <cellStyle name="Normal 13 4 4 2 3 3 2" xfId="15025" xr:uid="{00000000-0005-0000-0000-00003F0F0000}"/>
    <cellStyle name="Normal 13 4 4 2 3 3 3" xfId="15026" xr:uid="{00000000-0005-0000-0000-0000400F0000}"/>
    <cellStyle name="Normal 13 4 4 2 3 4" xfId="15027" xr:uid="{00000000-0005-0000-0000-0000410F0000}"/>
    <cellStyle name="Normal 13 4 4 2 3 5" xfId="15028" xr:uid="{00000000-0005-0000-0000-0000420F0000}"/>
    <cellStyle name="Normal 13 4 4 2 3 6" xfId="15029" xr:uid="{00000000-0005-0000-0000-0000430F0000}"/>
    <cellStyle name="Normal 13 4 4 2 4" xfId="6202" xr:uid="{00000000-0005-0000-0000-0000440F0000}"/>
    <cellStyle name="Normal 13 4 4 2 4 2" xfId="11144" xr:uid="{00000000-0005-0000-0000-0000450F0000}"/>
    <cellStyle name="Normal 13 4 4 2 4 3" xfId="15030" xr:uid="{00000000-0005-0000-0000-0000460F0000}"/>
    <cellStyle name="Normal 13 4 4 2 4 4" xfId="15031" xr:uid="{00000000-0005-0000-0000-0000470F0000}"/>
    <cellStyle name="Normal 13 4 4 2 5" xfId="7710" xr:uid="{00000000-0005-0000-0000-0000480F0000}"/>
    <cellStyle name="Normal 13 4 4 2 5 2" xfId="15032" xr:uid="{00000000-0005-0000-0000-0000490F0000}"/>
    <cellStyle name="Normal 13 4 4 2 5 3" xfId="15033" xr:uid="{00000000-0005-0000-0000-00004A0F0000}"/>
    <cellStyle name="Normal 13 4 4 2 5 4" xfId="15034" xr:uid="{00000000-0005-0000-0000-00004B0F0000}"/>
    <cellStyle name="Normal 13 4 4 2 6" xfId="2748" xr:uid="{00000000-0005-0000-0000-00004C0F0000}"/>
    <cellStyle name="Normal 13 4 4 2 6 2" xfId="15035" xr:uid="{00000000-0005-0000-0000-00004D0F0000}"/>
    <cellStyle name="Normal 13 4 4 2 6 3" xfId="15036" xr:uid="{00000000-0005-0000-0000-00004E0F0000}"/>
    <cellStyle name="Normal 13 4 4 2 6 4" xfId="15037" xr:uid="{00000000-0005-0000-0000-00004F0F0000}"/>
    <cellStyle name="Normal 13 4 4 2 7" xfId="15038" xr:uid="{00000000-0005-0000-0000-0000500F0000}"/>
    <cellStyle name="Normal 13 4 4 2 7 2" xfId="15039" xr:uid="{00000000-0005-0000-0000-0000510F0000}"/>
    <cellStyle name="Normal 13 4 4 2 7 3" xfId="15040" xr:uid="{00000000-0005-0000-0000-0000520F0000}"/>
    <cellStyle name="Normal 13 4 4 2 8" xfId="15041" xr:uid="{00000000-0005-0000-0000-0000530F0000}"/>
    <cellStyle name="Normal 13 4 4 2 9" xfId="15042" xr:uid="{00000000-0005-0000-0000-0000540F0000}"/>
    <cellStyle name="Normal 13 4 4 3" xfId="1350" xr:uid="{00000000-0005-0000-0000-0000550F0000}"/>
    <cellStyle name="Normal 13 4 4 3 2" xfId="4708" xr:uid="{00000000-0005-0000-0000-0000560F0000}"/>
    <cellStyle name="Normal 13 4 4 3 2 2" xfId="9692" xr:uid="{00000000-0005-0000-0000-0000570F0000}"/>
    <cellStyle name="Normal 13 4 4 3 2 2 2" xfId="15043" xr:uid="{00000000-0005-0000-0000-0000580F0000}"/>
    <cellStyle name="Normal 13 4 4 3 2 2 3" xfId="15044" xr:uid="{00000000-0005-0000-0000-0000590F0000}"/>
    <cellStyle name="Normal 13 4 4 3 2 2 4" xfId="15045" xr:uid="{00000000-0005-0000-0000-00005A0F0000}"/>
    <cellStyle name="Normal 13 4 4 3 2 3" xfId="15046" xr:uid="{00000000-0005-0000-0000-00005B0F0000}"/>
    <cellStyle name="Normal 13 4 4 3 2 3 2" xfId="15047" xr:uid="{00000000-0005-0000-0000-00005C0F0000}"/>
    <cellStyle name="Normal 13 4 4 3 2 3 3" xfId="15048" xr:uid="{00000000-0005-0000-0000-00005D0F0000}"/>
    <cellStyle name="Normal 13 4 4 3 2 4" xfId="15049" xr:uid="{00000000-0005-0000-0000-00005E0F0000}"/>
    <cellStyle name="Normal 13 4 4 3 2 5" xfId="15050" xr:uid="{00000000-0005-0000-0000-00005F0F0000}"/>
    <cellStyle name="Normal 13 4 4 3 2 6" xfId="15051" xr:uid="{00000000-0005-0000-0000-0000600F0000}"/>
    <cellStyle name="Normal 13 4 4 3 3" xfId="6437" xr:uid="{00000000-0005-0000-0000-0000610F0000}"/>
    <cellStyle name="Normal 13 4 4 3 3 2" xfId="11379" xr:uid="{00000000-0005-0000-0000-0000620F0000}"/>
    <cellStyle name="Normal 13 4 4 3 3 3" xfId="15052" xr:uid="{00000000-0005-0000-0000-0000630F0000}"/>
    <cellStyle name="Normal 13 4 4 3 3 4" xfId="15053" xr:uid="{00000000-0005-0000-0000-0000640F0000}"/>
    <cellStyle name="Normal 13 4 4 3 4" xfId="7945" xr:uid="{00000000-0005-0000-0000-0000650F0000}"/>
    <cellStyle name="Normal 13 4 4 3 4 2" xfId="15054" xr:uid="{00000000-0005-0000-0000-0000660F0000}"/>
    <cellStyle name="Normal 13 4 4 3 4 3" xfId="15055" xr:uid="{00000000-0005-0000-0000-0000670F0000}"/>
    <cellStyle name="Normal 13 4 4 3 4 4" xfId="15056" xr:uid="{00000000-0005-0000-0000-0000680F0000}"/>
    <cellStyle name="Normal 13 4 4 3 5" xfId="2983" xr:uid="{00000000-0005-0000-0000-0000690F0000}"/>
    <cellStyle name="Normal 13 4 4 3 5 2" xfId="15057" xr:uid="{00000000-0005-0000-0000-00006A0F0000}"/>
    <cellStyle name="Normal 13 4 4 3 5 3" xfId="15058" xr:uid="{00000000-0005-0000-0000-00006B0F0000}"/>
    <cellStyle name="Normal 13 4 4 3 5 4" xfId="15059" xr:uid="{00000000-0005-0000-0000-00006C0F0000}"/>
    <cellStyle name="Normal 13 4 4 3 6" xfId="15060" xr:uid="{00000000-0005-0000-0000-00006D0F0000}"/>
    <cellStyle name="Normal 13 4 4 3 6 2" xfId="15061" xr:uid="{00000000-0005-0000-0000-00006E0F0000}"/>
    <cellStyle name="Normal 13 4 4 3 6 3" xfId="15062" xr:uid="{00000000-0005-0000-0000-00006F0F0000}"/>
    <cellStyle name="Normal 13 4 4 3 7" xfId="15063" xr:uid="{00000000-0005-0000-0000-0000700F0000}"/>
    <cellStyle name="Normal 13 4 4 3 8" xfId="15064" xr:uid="{00000000-0005-0000-0000-0000710F0000}"/>
    <cellStyle name="Normal 13 4 4 3 9" xfId="15065" xr:uid="{00000000-0005-0000-0000-0000720F0000}"/>
    <cellStyle name="Normal 13 4 4 4" xfId="3995" xr:uid="{00000000-0005-0000-0000-0000730F0000}"/>
    <cellStyle name="Normal 13 4 4 4 2" xfId="9066" xr:uid="{00000000-0005-0000-0000-0000740F0000}"/>
    <cellStyle name="Normal 13 4 4 4 2 2" xfId="15066" xr:uid="{00000000-0005-0000-0000-0000750F0000}"/>
    <cellStyle name="Normal 13 4 4 4 2 3" xfId="15067" xr:uid="{00000000-0005-0000-0000-0000760F0000}"/>
    <cellStyle name="Normal 13 4 4 4 2 4" xfId="15068" xr:uid="{00000000-0005-0000-0000-0000770F0000}"/>
    <cellStyle name="Normal 13 4 4 4 3" xfId="15069" xr:uid="{00000000-0005-0000-0000-0000780F0000}"/>
    <cellStyle name="Normal 13 4 4 4 3 2" xfId="15070" xr:uid="{00000000-0005-0000-0000-0000790F0000}"/>
    <cellStyle name="Normal 13 4 4 4 3 3" xfId="15071" xr:uid="{00000000-0005-0000-0000-00007A0F0000}"/>
    <cellStyle name="Normal 13 4 4 4 4" xfId="15072" xr:uid="{00000000-0005-0000-0000-00007B0F0000}"/>
    <cellStyle name="Normal 13 4 4 4 5" xfId="15073" xr:uid="{00000000-0005-0000-0000-00007C0F0000}"/>
    <cellStyle name="Normal 13 4 4 4 6" xfId="15074" xr:uid="{00000000-0005-0000-0000-00007D0F0000}"/>
    <cellStyle name="Normal 13 4 4 5" xfId="5750" xr:uid="{00000000-0005-0000-0000-00007E0F0000}"/>
    <cellStyle name="Normal 13 4 4 5 2" xfId="10692" xr:uid="{00000000-0005-0000-0000-00007F0F0000}"/>
    <cellStyle name="Normal 13 4 4 5 3" xfId="15075" xr:uid="{00000000-0005-0000-0000-0000800F0000}"/>
    <cellStyle name="Normal 13 4 4 5 4" xfId="15076" xr:uid="{00000000-0005-0000-0000-0000810F0000}"/>
    <cellStyle name="Normal 13 4 4 6" xfId="7258" xr:uid="{00000000-0005-0000-0000-0000820F0000}"/>
    <cellStyle name="Normal 13 4 4 6 2" xfId="15077" xr:uid="{00000000-0005-0000-0000-0000830F0000}"/>
    <cellStyle name="Normal 13 4 4 6 3" xfId="15078" xr:uid="{00000000-0005-0000-0000-0000840F0000}"/>
    <cellStyle name="Normal 13 4 4 6 4" xfId="15079" xr:uid="{00000000-0005-0000-0000-0000850F0000}"/>
    <cellStyle name="Normal 13 4 4 7" xfId="2296" xr:uid="{00000000-0005-0000-0000-0000860F0000}"/>
    <cellStyle name="Normal 13 4 4 7 2" xfId="15080" xr:uid="{00000000-0005-0000-0000-0000870F0000}"/>
    <cellStyle name="Normal 13 4 4 7 3" xfId="15081" xr:uid="{00000000-0005-0000-0000-0000880F0000}"/>
    <cellStyle name="Normal 13 4 4 7 4" xfId="15082" xr:uid="{00000000-0005-0000-0000-0000890F0000}"/>
    <cellStyle name="Normal 13 4 4 8" xfId="15083" xr:uid="{00000000-0005-0000-0000-00008A0F0000}"/>
    <cellStyle name="Normal 13 4 4 8 2" xfId="15084" xr:uid="{00000000-0005-0000-0000-00008B0F0000}"/>
    <cellStyle name="Normal 13 4 4 8 3" xfId="15085" xr:uid="{00000000-0005-0000-0000-00008C0F0000}"/>
    <cellStyle name="Normal 13 4 4 9" xfId="15086" xr:uid="{00000000-0005-0000-0000-00008D0F0000}"/>
    <cellStyle name="Normal 13 4 5" xfId="687" xr:uid="{00000000-0005-0000-0000-00008E0F0000}"/>
    <cellStyle name="Normal 13 4 5 10" xfId="15087" xr:uid="{00000000-0005-0000-0000-00008F0F0000}"/>
    <cellStyle name="Normal 13 4 5 11" xfId="15088" xr:uid="{00000000-0005-0000-0000-0000900F0000}"/>
    <cellStyle name="Normal 13 4 5 2" xfId="1153" xr:uid="{00000000-0005-0000-0000-0000910F0000}"/>
    <cellStyle name="Normal 13 4 5 2 10" xfId="15089" xr:uid="{00000000-0005-0000-0000-0000920F0000}"/>
    <cellStyle name="Normal 13 4 5 2 2" xfId="1353" xr:uid="{00000000-0005-0000-0000-0000930F0000}"/>
    <cellStyle name="Normal 13 4 5 2 2 2" xfId="4711" xr:uid="{00000000-0005-0000-0000-0000940F0000}"/>
    <cellStyle name="Normal 13 4 5 2 2 2 2" xfId="9695" xr:uid="{00000000-0005-0000-0000-0000950F0000}"/>
    <cellStyle name="Normal 13 4 5 2 2 2 2 2" xfId="15090" xr:uid="{00000000-0005-0000-0000-0000960F0000}"/>
    <cellStyle name="Normal 13 4 5 2 2 2 2 3" xfId="15091" xr:uid="{00000000-0005-0000-0000-0000970F0000}"/>
    <cellStyle name="Normal 13 4 5 2 2 2 2 4" xfId="15092" xr:uid="{00000000-0005-0000-0000-0000980F0000}"/>
    <cellStyle name="Normal 13 4 5 2 2 2 3" xfId="15093" xr:uid="{00000000-0005-0000-0000-0000990F0000}"/>
    <cellStyle name="Normal 13 4 5 2 2 2 3 2" xfId="15094" xr:uid="{00000000-0005-0000-0000-00009A0F0000}"/>
    <cellStyle name="Normal 13 4 5 2 2 2 3 3" xfId="15095" xr:uid="{00000000-0005-0000-0000-00009B0F0000}"/>
    <cellStyle name="Normal 13 4 5 2 2 2 4" xfId="15096" xr:uid="{00000000-0005-0000-0000-00009C0F0000}"/>
    <cellStyle name="Normal 13 4 5 2 2 2 5" xfId="15097" xr:uid="{00000000-0005-0000-0000-00009D0F0000}"/>
    <cellStyle name="Normal 13 4 5 2 2 2 6" xfId="15098" xr:uid="{00000000-0005-0000-0000-00009E0F0000}"/>
    <cellStyle name="Normal 13 4 5 2 2 3" xfId="6440" xr:uid="{00000000-0005-0000-0000-00009F0F0000}"/>
    <cellStyle name="Normal 13 4 5 2 2 3 2" xfId="11382" xr:uid="{00000000-0005-0000-0000-0000A00F0000}"/>
    <cellStyle name="Normal 13 4 5 2 2 3 3" xfId="15099" xr:uid="{00000000-0005-0000-0000-0000A10F0000}"/>
    <cellStyle name="Normal 13 4 5 2 2 3 4" xfId="15100" xr:uid="{00000000-0005-0000-0000-0000A20F0000}"/>
    <cellStyle name="Normal 13 4 5 2 2 4" xfId="7948" xr:uid="{00000000-0005-0000-0000-0000A30F0000}"/>
    <cellStyle name="Normal 13 4 5 2 2 4 2" xfId="15101" xr:uid="{00000000-0005-0000-0000-0000A40F0000}"/>
    <cellStyle name="Normal 13 4 5 2 2 4 3" xfId="15102" xr:uid="{00000000-0005-0000-0000-0000A50F0000}"/>
    <cellStyle name="Normal 13 4 5 2 2 4 4" xfId="15103" xr:uid="{00000000-0005-0000-0000-0000A60F0000}"/>
    <cellStyle name="Normal 13 4 5 2 2 5" xfId="2986" xr:uid="{00000000-0005-0000-0000-0000A70F0000}"/>
    <cellStyle name="Normal 13 4 5 2 2 5 2" xfId="15104" xr:uid="{00000000-0005-0000-0000-0000A80F0000}"/>
    <cellStyle name="Normal 13 4 5 2 2 5 3" xfId="15105" xr:uid="{00000000-0005-0000-0000-0000A90F0000}"/>
    <cellStyle name="Normal 13 4 5 2 2 5 4" xfId="15106" xr:uid="{00000000-0005-0000-0000-0000AA0F0000}"/>
    <cellStyle name="Normal 13 4 5 2 2 6" xfId="15107" xr:uid="{00000000-0005-0000-0000-0000AB0F0000}"/>
    <cellStyle name="Normal 13 4 5 2 2 6 2" xfId="15108" xr:uid="{00000000-0005-0000-0000-0000AC0F0000}"/>
    <cellStyle name="Normal 13 4 5 2 2 6 3" xfId="15109" xr:uid="{00000000-0005-0000-0000-0000AD0F0000}"/>
    <cellStyle name="Normal 13 4 5 2 2 7" xfId="15110" xr:uid="{00000000-0005-0000-0000-0000AE0F0000}"/>
    <cellStyle name="Normal 13 4 5 2 2 8" xfId="15111" xr:uid="{00000000-0005-0000-0000-0000AF0F0000}"/>
    <cellStyle name="Normal 13 4 5 2 2 9" xfId="15112" xr:uid="{00000000-0005-0000-0000-0000B00F0000}"/>
    <cellStyle name="Normal 13 4 5 2 3" xfId="4521" xr:uid="{00000000-0005-0000-0000-0000B10F0000}"/>
    <cellStyle name="Normal 13 4 5 2 3 2" xfId="9505" xr:uid="{00000000-0005-0000-0000-0000B20F0000}"/>
    <cellStyle name="Normal 13 4 5 2 3 2 2" xfId="15113" xr:uid="{00000000-0005-0000-0000-0000B30F0000}"/>
    <cellStyle name="Normal 13 4 5 2 3 2 3" xfId="15114" xr:uid="{00000000-0005-0000-0000-0000B40F0000}"/>
    <cellStyle name="Normal 13 4 5 2 3 2 4" xfId="15115" xr:uid="{00000000-0005-0000-0000-0000B50F0000}"/>
    <cellStyle name="Normal 13 4 5 2 3 3" xfId="15116" xr:uid="{00000000-0005-0000-0000-0000B60F0000}"/>
    <cellStyle name="Normal 13 4 5 2 3 3 2" xfId="15117" xr:uid="{00000000-0005-0000-0000-0000B70F0000}"/>
    <cellStyle name="Normal 13 4 5 2 3 3 3" xfId="15118" xr:uid="{00000000-0005-0000-0000-0000B80F0000}"/>
    <cellStyle name="Normal 13 4 5 2 3 4" xfId="15119" xr:uid="{00000000-0005-0000-0000-0000B90F0000}"/>
    <cellStyle name="Normal 13 4 5 2 3 5" xfId="15120" xr:uid="{00000000-0005-0000-0000-0000BA0F0000}"/>
    <cellStyle name="Normal 13 4 5 2 3 6" xfId="15121" xr:uid="{00000000-0005-0000-0000-0000BB0F0000}"/>
    <cellStyle name="Normal 13 4 5 2 4" xfId="6252" xr:uid="{00000000-0005-0000-0000-0000BC0F0000}"/>
    <cellStyle name="Normal 13 4 5 2 4 2" xfId="11194" xr:uid="{00000000-0005-0000-0000-0000BD0F0000}"/>
    <cellStyle name="Normal 13 4 5 2 4 3" xfId="15122" xr:uid="{00000000-0005-0000-0000-0000BE0F0000}"/>
    <cellStyle name="Normal 13 4 5 2 4 4" xfId="15123" xr:uid="{00000000-0005-0000-0000-0000BF0F0000}"/>
    <cellStyle name="Normal 13 4 5 2 5" xfId="7760" xr:uid="{00000000-0005-0000-0000-0000C00F0000}"/>
    <cellStyle name="Normal 13 4 5 2 5 2" xfId="15124" xr:uid="{00000000-0005-0000-0000-0000C10F0000}"/>
    <cellStyle name="Normal 13 4 5 2 5 3" xfId="15125" xr:uid="{00000000-0005-0000-0000-0000C20F0000}"/>
    <cellStyle name="Normal 13 4 5 2 5 4" xfId="15126" xr:uid="{00000000-0005-0000-0000-0000C30F0000}"/>
    <cellStyle name="Normal 13 4 5 2 6" xfId="2798" xr:uid="{00000000-0005-0000-0000-0000C40F0000}"/>
    <cellStyle name="Normal 13 4 5 2 6 2" xfId="15127" xr:uid="{00000000-0005-0000-0000-0000C50F0000}"/>
    <cellStyle name="Normal 13 4 5 2 6 3" xfId="15128" xr:uid="{00000000-0005-0000-0000-0000C60F0000}"/>
    <cellStyle name="Normal 13 4 5 2 6 4" xfId="15129" xr:uid="{00000000-0005-0000-0000-0000C70F0000}"/>
    <cellStyle name="Normal 13 4 5 2 7" xfId="15130" xr:uid="{00000000-0005-0000-0000-0000C80F0000}"/>
    <cellStyle name="Normal 13 4 5 2 7 2" xfId="15131" xr:uid="{00000000-0005-0000-0000-0000C90F0000}"/>
    <cellStyle name="Normal 13 4 5 2 7 3" xfId="15132" xr:uid="{00000000-0005-0000-0000-0000CA0F0000}"/>
    <cellStyle name="Normal 13 4 5 2 8" xfId="15133" xr:uid="{00000000-0005-0000-0000-0000CB0F0000}"/>
    <cellStyle name="Normal 13 4 5 2 9" xfId="15134" xr:uid="{00000000-0005-0000-0000-0000CC0F0000}"/>
    <cellStyle name="Normal 13 4 5 3" xfId="1352" xr:uid="{00000000-0005-0000-0000-0000CD0F0000}"/>
    <cellStyle name="Normal 13 4 5 3 2" xfId="4710" xr:uid="{00000000-0005-0000-0000-0000CE0F0000}"/>
    <cellStyle name="Normal 13 4 5 3 2 2" xfId="9694" xr:uid="{00000000-0005-0000-0000-0000CF0F0000}"/>
    <cellStyle name="Normal 13 4 5 3 2 2 2" xfId="15135" xr:uid="{00000000-0005-0000-0000-0000D00F0000}"/>
    <cellStyle name="Normal 13 4 5 3 2 2 3" xfId="15136" xr:uid="{00000000-0005-0000-0000-0000D10F0000}"/>
    <cellStyle name="Normal 13 4 5 3 2 2 4" xfId="15137" xr:uid="{00000000-0005-0000-0000-0000D20F0000}"/>
    <cellStyle name="Normal 13 4 5 3 2 3" xfId="15138" xr:uid="{00000000-0005-0000-0000-0000D30F0000}"/>
    <cellStyle name="Normal 13 4 5 3 2 3 2" xfId="15139" xr:uid="{00000000-0005-0000-0000-0000D40F0000}"/>
    <cellStyle name="Normal 13 4 5 3 2 3 3" xfId="15140" xr:uid="{00000000-0005-0000-0000-0000D50F0000}"/>
    <cellStyle name="Normal 13 4 5 3 2 4" xfId="15141" xr:uid="{00000000-0005-0000-0000-0000D60F0000}"/>
    <cellStyle name="Normal 13 4 5 3 2 5" xfId="15142" xr:uid="{00000000-0005-0000-0000-0000D70F0000}"/>
    <cellStyle name="Normal 13 4 5 3 2 6" xfId="15143" xr:uid="{00000000-0005-0000-0000-0000D80F0000}"/>
    <cellStyle name="Normal 13 4 5 3 3" xfId="6439" xr:uid="{00000000-0005-0000-0000-0000D90F0000}"/>
    <cellStyle name="Normal 13 4 5 3 3 2" xfId="11381" xr:uid="{00000000-0005-0000-0000-0000DA0F0000}"/>
    <cellStyle name="Normal 13 4 5 3 3 3" xfId="15144" xr:uid="{00000000-0005-0000-0000-0000DB0F0000}"/>
    <cellStyle name="Normal 13 4 5 3 3 4" xfId="15145" xr:uid="{00000000-0005-0000-0000-0000DC0F0000}"/>
    <cellStyle name="Normal 13 4 5 3 4" xfId="7947" xr:uid="{00000000-0005-0000-0000-0000DD0F0000}"/>
    <cellStyle name="Normal 13 4 5 3 4 2" xfId="15146" xr:uid="{00000000-0005-0000-0000-0000DE0F0000}"/>
    <cellStyle name="Normal 13 4 5 3 4 3" xfId="15147" xr:uid="{00000000-0005-0000-0000-0000DF0F0000}"/>
    <cellStyle name="Normal 13 4 5 3 4 4" xfId="15148" xr:uid="{00000000-0005-0000-0000-0000E00F0000}"/>
    <cellStyle name="Normal 13 4 5 3 5" xfId="2985" xr:uid="{00000000-0005-0000-0000-0000E10F0000}"/>
    <cellStyle name="Normal 13 4 5 3 5 2" xfId="15149" xr:uid="{00000000-0005-0000-0000-0000E20F0000}"/>
    <cellStyle name="Normal 13 4 5 3 5 3" xfId="15150" xr:uid="{00000000-0005-0000-0000-0000E30F0000}"/>
    <cellStyle name="Normal 13 4 5 3 5 4" xfId="15151" xr:uid="{00000000-0005-0000-0000-0000E40F0000}"/>
    <cellStyle name="Normal 13 4 5 3 6" xfId="15152" xr:uid="{00000000-0005-0000-0000-0000E50F0000}"/>
    <cellStyle name="Normal 13 4 5 3 6 2" xfId="15153" xr:uid="{00000000-0005-0000-0000-0000E60F0000}"/>
    <cellStyle name="Normal 13 4 5 3 6 3" xfId="15154" xr:uid="{00000000-0005-0000-0000-0000E70F0000}"/>
    <cellStyle name="Normal 13 4 5 3 7" xfId="15155" xr:uid="{00000000-0005-0000-0000-0000E80F0000}"/>
    <cellStyle name="Normal 13 4 5 3 8" xfId="15156" xr:uid="{00000000-0005-0000-0000-0000E90F0000}"/>
    <cellStyle name="Normal 13 4 5 3 9" xfId="15157" xr:uid="{00000000-0005-0000-0000-0000EA0F0000}"/>
    <cellStyle name="Normal 13 4 5 4" xfId="4138" xr:uid="{00000000-0005-0000-0000-0000EB0F0000}"/>
    <cellStyle name="Normal 13 4 5 4 2" xfId="9124" xr:uid="{00000000-0005-0000-0000-0000EC0F0000}"/>
    <cellStyle name="Normal 13 4 5 4 2 2" xfId="15158" xr:uid="{00000000-0005-0000-0000-0000ED0F0000}"/>
    <cellStyle name="Normal 13 4 5 4 2 3" xfId="15159" xr:uid="{00000000-0005-0000-0000-0000EE0F0000}"/>
    <cellStyle name="Normal 13 4 5 4 2 4" xfId="15160" xr:uid="{00000000-0005-0000-0000-0000EF0F0000}"/>
    <cellStyle name="Normal 13 4 5 4 3" xfId="15161" xr:uid="{00000000-0005-0000-0000-0000F00F0000}"/>
    <cellStyle name="Normal 13 4 5 4 3 2" xfId="15162" xr:uid="{00000000-0005-0000-0000-0000F10F0000}"/>
    <cellStyle name="Normal 13 4 5 4 3 3" xfId="15163" xr:uid="{00000000-0005-0000-0000-0000F20F0000}"/>
    <cellStyle name="Normal 13 4 5 4 4" xfId="15164" xr:uid="{00000000-0005-0000-0000-0000F30F0000}"/>
    <cellStyle name="Normal 13 4 5 4 5" xfId="15165" xr:uid="{00000000-0005-0000-0000-0000F40F0000}"/>
    <cellStyle name="Normal 13 4 5 4 6" xfId="15166" xr:uid="{00000000-0005-0000-0000-0000F50F0000}"/>
    <cellStyle name="Normal 13 4 5 5" xfId="5885" xr:uid="{00000000-0005-0000-0000-0000F60F0000}"/>
    <cellStyle name="Normal 13 4 5 5 2" xfId="10827" xr:uid="{00000000-0005-0000-0000-0000F70F0000}"/>
    <cellStyle name="Normal 13 4 5 5 3" xfId="15167" xr:uid="{00000000-0005-0000-0000-0000F80F0000}"/>
    <cellStyle name="Normal 13 4 5 5 4" xfId="15168" xr:uid="{00000000-0005-0000-0000-0000F90F0000}"/>
    <cellStyle name="Normal 13 4 5 6" xfId="7393" xr:uid="{00000000-0005-0000-0000-0000FA0F0000}"/>
    <cellStyle name="Normal 13 4 5 6 2" xfId="15169" xr:uid="{00000000-0005-0000-0000-0000FB0F0000}"/>
    <cellStyle name="Normal 13 4 5 6 3" xfId="15170" xr:uid="{00000000-0005-0000-0000-0000FC0F0000}"/>
    <cellStyle name="Normal 13 4 5 6 4" xfId="15171" xr:uid="{00000000-0005-0000-0000-0000FD0F0000}"/>
    <cellStyle name="Normal 13 4 5 7" xfId="2431" xr:uid="{00000000-0005-0000-0000-0000FE0F0000}"/>
    <cellStyle name="Normal 13 4 5 7 2" xfId="15172" xr:uid="{00000000-0005-0000-0000-0000FF0F0000}"/>
    <cellStyle name="Normal 13 4 5 7 3" xfId="15173" xr:uid="{00000000-0005-0000-0000-000000100000}"/>
    <cellStyle name="Normal 13 4 5 7 4" xfId="15174" xr:uid="{00000000-0005-0000-0000-000001100000}"/>
    <cellStyle name="Normal 13 4 5 8" xfId="15175" xr:uid="{00000000-0005-0000-0000-000002100000}"/>
    <cellStyle name="Normal 13 4 5 8 2" xfId="15176" xr:uid="{00000000-0005-0000-0000-000003100000}"/>
    <cellStyle name="Normal 13 4 5 8 3" xfId="15177" xr:uid="{00000000-0005-0000-0000-000004100000}"/>
    <cellStyle name="Normal 13 4 5 9" xfId="15178" xr:uid="{00000000-0005-0000-0000-000005100000}"/>
    <cellStyle name="Normal 13 4 6" xfId="784" xr:uid="{00000000-0005-0000-0000-000006100000}"/>
    <cellStyle name="Normal 13 4 6 10" xfId="15179" xr:uid="{00000000-0005-0000-0000-000007100000}"/>
    <cellStyle name="Normal 13 4 6 11" xfId="15180" xr:uid="{00000000-0005-0000-0000-000008100000}"/>
    <cellStyle name="Normal 13 4 6 2" xfId="1247" xr:uid="{00000000-0005-0000-0000-000009100000}"/>
    <cellStyle name="Normal 13 4 6 2 10" xfId="15181" xr:uid="{00000000-0005-0000-0000-00000A100000}"/>
    <cellStyle name="Normal 13 4 6 2 2" xfId="1355" xr:uid="{00000000-0005-0000-0000-00000B100000}"/>
    <cellStyle name="Normal 13 4 6 2 2 2" xfId="4713" xr:uid="{00000000-0005-0000-0000-00000C100000}"/>
    <cellStyle name="Normal 13 4 6 2 2 2 2" xfId="9697" xr:uid="{00000000-0005-0000-0000-00000D100000}"/>
    <cellStyle name="Normal 13 4 6 2 2 2 2 2" xfId="15182" xr:uid="{00000000-0005-0000-0000-00000E100000}"/>
    <cellStyle name="Normal 13 4 6 2 2 2 2 3" xfId="15183" xr:uid="{00000000-0005-0000-0000-00000F100000}"/>
    <cellStyle name="Normal 13 4 6 2 2 2 2 4" xfId="15184" xr:uid="{00000000-0005-0000-0000-000010100000}"/>
    <cellStyle name="Normal 13 4 6 2 2 2 3" xfId="15185" xr:uid="{00000000-0005-0000-0000-000011100000}"/>
    <cellStyle name="Normal 13 4 6 2 2 2 3 2" xfId="15186" xr:uid="{00000000-0005-0000-0000-000012100000}"/>
    <cellStyle name="Normal 13 4 6 2 2 2 3 3" xfId="15187" xr:uid="{00000000-0005-0000-0000-000013100000}"/>
    <cellStyle name="Normal 13 4 6 2 2 2 4" xfId="15188" xr:uid="{00000000-0005-0000-0000-000014100000}"/>
    <cellStyle name="Normal 13 4 6 2 2 2 5" xfId="15189" xr:uid="{00000000-0005-0000-0000-000015100000}"/>
    <cellStyle name="Normal 13 4 6 2 2 2 6" xfId="15190" xr:uid="{00000000-0005-0000-0000-000016100000}"/>
    <cellStyle name="Normal 13 4 6 2 2 3" xfId="6442" xr:uid="{00000000-0005-0000-0000-000017100000}"/>
    <cellStyle name="Normal 13 4 6 2 2 3 2" xfId="11384" xr:uid="{00000000-0005-0000-0000-000018100000}"/>
    <cellStyle name="Normal 13 4 6 2 2 3 3" xfId="15191" xr:uid="{00000000-0005-0000-0000-000019100000}"/>
    <cellStyle name="Normal 13 4 6 2 2 3 4" xfId="15192" xr:uid="{00000000-0005-0000-0000-00001A100000}"/>
    <cellStyle name="Normal 13 4 6 2 2 4" xfId="7950" xr:uid="{00000000-0005-0000-0000-00001B100000}"/>
    <cellStyle name="Normal 13 4 6 2 2 4 2" xfId="15193" xr:uid="{00000000-0005-0000-0000-00001C100000}"/>
    <cellStyle name="Normal 13 4 6 2 2 4 3" xfId="15194" xr:uid="{00000000-0005-0000-0000-00001D100000}"/>
    <cellStyle name="Normal 13 4 6 2 2 4 4" xfId="15195" xr:uid="{00000000-0005-0000-0000-00001E100000}"/>
    <cellStyle name="Normal 13 4 6 2 2 5" xfId="2988" xr:uid="{00000000-0005-0000-0000-00001F100000}"/>
    <cellStyle name="Normal 13 4 6 2 2 5 2" xfId="15196" xr:uid="{00000000-0005-0000-0000-000020100000}"/>
    <cellStyle name="Normal 13 4 6 2 2 5 3" xfId="15197" xr:uid="{00000000-0005-0000-0000-000021100000}"/>
    <cellStyle name="Normal 13 4 6 2 2 5 4" xfId="15198" xr:uid="{00000000-0005-0000-0000-000022100000}"/>
    <cellStyle name="Normal 13 4 6 2 2 6" xfId="15199" xr:uid="{00000000-0005-0000-0000-000023100000}"/>
    <cellStyle name="Normal 13 4 6 2 2 6 2" xfId="15200" xr:uid="{00000000-0005-0000-0000-000024100000}"/>
    <cellStyle name="Normal 13 4 6 2 2 6 3" xfId="15201" xr:uid="{00000000-0005-0000-0000-000025100000}"/>
    <cellStyle name="Normal 13 4 6 2 2 7" xfId="15202" xr:uid="{00000000-0005-0000-0000-000026100000}"/>
    <cellStyle name="Normal 13 4 6 2 2 8" xfId="15203" xr:uid="{00000000-0005-0000-0000-000027100000}"/>
    <cellStyle name="Normal 13 4 6 2 2 9" xfId="15204" xr:uid="{00000000-0005-0000-0000-000028100000}"/>
    <cellStyle name="Normal 13 4 6 2 3" xfId="4615" xr:uid="{00000000-0005-0000-0000-000029100000}"/>
    <cellStyle name="Normal 13 4 6 2 3 2" xfId="9599" xr:uid="{00000000-0005-0000-0000-00002A100000}"/>
    <cellStyle name="Normal 13 4 6 2 3 2 2" xfId="15205" xr:uid="{00000000-0005-0000-0000-00002B100000}"/>
    <cellStyle name="Normal 13 4 6 2 3 2 3" xfId="15206" xr:uid="{00000000-0005-0000-0000-00002C100000}"/>
    <cellStyle name="Normal 13 4 6 2 3 2 4" xfId="15207" xr:uid="{00000000-0005-0000-0000-00002D100000}"/>
    <cellStyle name="Normal 13 4 6 2 3 3" xfId="15208" xr:uid="{00000000-0005-0000-0000-00002E100000}"/>
    <cellStyle name="Normal 13 4 6 2 3 3 2" xfId="15209" xr:uid="{00000000-0005-0000-0000-00002F100000}"/>
    <cellStyle name="Normal 13 4 6 2 3 3 3" xfId="15210" xr:uid="{00000000-0005-0000-0000-000030100000}"/>
    <cellStyle name="Normal 13 4 6 2 3 4" xfId="15211" xr:uid="{00000000-0005-0000-0000-000031100000}"/>
    <cellStyle name="Normal 13 4 6 2 3 5" xfId="15212" xr:uid="{00000000-0005-0000-0000-000032100000}"/>
    <cellStyle name="Normal 13 4 6 2 3 6" xfId="15213" xr:uid="{00000000-0005-0000-0000-000033100000}"/>
    <cellStyle name="Normal 13 4 6 2 4" xfId="6346" xr:uid="{00000000-0005-0000-0000-000034100000}"/>
    <cellStyle name="Normal 13 4 6 2 4 2" xfId="11288" xr:uid="{00000000-0005-0000-0000-000035100000}"/>
    <cellStyle name="Normal 13 4 6 2 4 3" xfId="15214" xr:uid="{00000000-0005-0000-0000-000036100000}"/>
    <cellStyle name="Normal 13 4 6 2 4 4" xfId="15215" xr:uid="{00000000-0005-0000-0000-000037100000}"/>
    <cellStyle name="Normal 13 4 6 2 5" xfId="7854" xr:uid="{00000000-0005-0000-0000-000038100000}"/>
    <cellStyle name="Normal 13 4 6 2 5 2" xfId="15216" xr:uid="{00000000-0005-0000-0000-000039100000}"/>
    <cellStyle name="Normal 13 4 6 2 5 3" xfId="15217" xr:uid="{00000000-0005-0000-0000-00003A100000}"/>
    <cellStyle name="Normal 13 4 6 2 5 4" xfId="15218" xr:uid="{00000000-0005-0000-0000-00003B100000}"/>
    <cellStyle name="Normal 13 4 6 2 6" xfId="2892" xr:uid="{00000000-0005-0000-0000-00003C100000}"/>
    <cellStyle name="Normal 13 4 6 2 6 2" xfId="15219" xr:uid="{00000000-0005-0000-0000-00003D100000}"/>
    <cellStyle name="Normal 13 4 6 2 6 3" xfId="15220" xr:uid="{00000000-0005-0000-0000-00003E100000}"/>
    <cellStyle name="Normal 13 4 6 2 6 4" xfId="15221" xr:uid="{00000000-0005-0000-0000-00003F100000}"/>
    <cellStyle name="Normal 13 4 6 2 7" xfId="15222" xr:uid="{00000000-0005-0000-0000-000040100000}"/>
    <cellStyle name="Normal 13 4 6 2 7 2" xfId="15223" xr:uid="{00000000-0005-0000-0000-000041100000}"/>
    <cellStyle name="Normal 13 4 6 2 7 3" xfId="15224" xr:uid="{00000000-0005-0000-0000-000042100000}"/>
    <cellStyle name="Normal 13 4 6 2 8" xfId="15225" xr:uid="{00000000-0005-0000-0000-000043100000}"/>
    <cellStyle name="Normal 13 4 6 2 9" xfId="15226" xr:uid="{00000000-0005-0000-0000-000044100000}"/>
    <cellStyle name="Normal 13 4 6 3" xfId="1354" xr:uid="{00000000-0005-0000-0000-000045100000}"/>
    <cellStyle name="Normal 13 4 6 3 2" xfId="4712" xr:uid="{00000000-0005-0000-0000-000046100000}"/>
    <cellStyle name="Normal 13 4 6 3 2 2" xfId="9696" xr:uid="{00000000-0005-0000-0000-000047100000}"/>
    <cellStyle name="Normal 13 4 6 3 2 2 2" xfId="15227" xr:uid="{00000000-0005-0000-0000-000048100000}"/>
    <cellStyle name="Normal 13 4 6 3 2 2 3" xfId="15228" xr:uid="{00000000-0005-0000-0000-000049100000}"/>
    <cellStyle name="Normal 13 4 6 3 2 2 4" xfId="15229" xr:uid="{00000000-0005-0000-0000-00004A100000}"/>
    <cellStyle name="Normal 13 4 6 3 2 3" xfId="15230" xr:uid="{00000000-0005-0000-0000-00004B100000}"/>
    <cellStyle name="Normal 13 4 6 3 2 3 2" xfId="15231" xr:uid="{00000000-0005-0000-0000-00004C100000}"/>
    <cellStyle name="Normal 13 4 6 3 2 3 3" xfId="15232" xr:uid="{00000000-0005-0000-0000-00004D100000}"/>
    <cellStyle name="Normal 13 4 6 3 2 4" xfId="15233" xr:uid="{00000000-0005-0000-0000-00004E100000}"/>
    <cellStyle name="Normal 13 4 6 3 2 5" xfId="15234" xr:uid="{00000000-0005-0000-0000-00004F100000}"/>
    <cellStyle name="Normal 13 4 6 3 2 6" xfId="15235" xr:uid="{00000000-0005-0000-0000-000050100000}"/>
    <cellStyle name="Normal 13 4 6 3 3" xfId="6441" xr:uid="{00000000-0005-0000-0000-000051100000}"/>
    <cellStyle name="Normal 13 4 6 3 3 2" xfId="11383" xr:uid="{00000000-0005-0000-0000-000052100000}"/>
    <cellStyle name="Normal 13 4 6 3 3 3" xfId="15236" xr:uid="{00000000-0005-0000-0000-000053100000}"/>
    <cellStyle name="Normal 13 4 6 3 3 4" xfId="15237" xr:uid="{00000000-0005-0000-0000-000054100000}"/>
    <cellStyle name="Normal 13 4 6 3 4" xfId="7949" xr:uid="{00000000-0005-0000-0000-000055100000}"/>
    <cellStyle name="Normal 13 4 6 3 4 2" xfId="15238" xr:uid="{00000000-0005-0000-0000-000056100000}"/>
    <cellStyle name="Normal 13 4 6 3 4 3" xfId="15239" xr:uid="{00000000-0005-0000-0000-000057100000}"/>
    <cellStyle name="Normal 13 4 6 3 4 4" xfId="15240" xr:uid="{00000000-0005-0000-0000-000058100000}"/>
    <cellStyle name="Normal 13 4 6 3 5" xfId="2987" xr:uid="{00000000-0005-0000-0000-000059100000}"/>
    <cellStyle name="Normal 13 4 6 3 5 2" xfId="15241" xr:uid="{00000000-0005-0000-0000-00005A100000}"/>
    <cellStyle name="Normal 13 4 6 3 5 3" xfId="15242" xr:uid="{00000000-0005-0000-0000-00005B100000}"/>
    <cellStyle name="Normal 13 4 6 3 5 4" xfId="15243" xr:uid="{00000000-0005-0000-0000-00005C100000}"/>
    <cellStyle name="Normal 13 4 6 3 6" xfId="15244" xr:uid="{00000000-0005-0000-0000-00005D100000}"/>
    <cellStyle name="Normal 13 4 6 3 6 2" xfId="15245" xr:uid="{00000000-0005-0000-0000-00005E100000}"/>
    <cellStyle name="Normal 13 4 6 3 6 3" xfId="15246" xr:uid="{00000000-0005-0000-0000-00005F100000}"/>
    <cellStyle name="Normal 13 4 6 3 7" xfId="15247" xr:uid="{00000000-0005-0000-0000-000060100000}"/>
    <cellStyle name="Normal 13 4 6 3 8" xfId="15248" xr:uid="{00000000-0005-0000-0000-000061100000}"/>
    <cellStyle name="Normal 13 4 6 3 9" xfId="15249" xr:uid="{00000000-0005-0000-0000-000062100000}"/>
    <cellStyle name="Normal 13 4 6 4" xfId="4232" xr:uid="{00000000-0005-0000-0000-000063100000}"/>
    <cellStyle name="Normal 13 4 6 4 2" xfId="9218" xr:uid="{00000000-0005-0000-0000-000064100000}"/>
    <cellStyle name="Normal 13 4 6 4 2 2" xfId="15250" xr:uid="{00000000-0005-0000-0000-000065100000}"/>
    <cellStyle name="Normal 13 4 6 4 2 3" xfId="15251" xr:uid="{00000000-0005-0000-0000-000066100000}"/>
    <cellStyle name="Normal 13 4 6 4 2 4" xfId="15252" xr:uid="{00000000-0005-0000-0000-000067100000}"/>
    <cellStyle name="Normal 13 4 6 4 3" xfId="15253" xr:uid="{00000000-0005-0000-0000-000068100000}"/>
    <cellStyle name="Normal 13 4 6 4 3 2" xfId="15254" xr:uid="{00000000-0005-0000-0000-000069100000}"/>
    <cellStyle name="Normal 13 4 6 4 3 3" xfId="15255" xr:uid="{00000000-0005-0000-0000-00006A100000}"/>
    <cellStyle name="Normal 13 4 6 4 4" xfId="15256" xr:uid="{00000000-0005-0000-0000-00006B100000}"/>
    <cellStyle name="Normal 13 4 6 4 5" xfId="15257" xr:uid="{00000000-0005-0000-0000-00006C100000}"/>
    <cellStyle name="Normal 13 4 6 4 6" xfId="15258" xr:uid="{00000000-0005-0000-0000-00006D100000}"/>
    <cellStyle name="Normal 13 4 6 5" xfId="5979" xr:uid="{00000000-0005-0000-0000-00006E100000}"/>
    <cellStyle name="Normal 13 4 6 5 2" xfId="10921" xr:uid="{00000000-0005-0000-0000-00006F100000}"/>
    <cellStyle name="Normal 13 4 6 5 3" xfId="15259" xr:uid="{00000000-0005-0000-0000-000070100000}"/>
    <cellStyle name="Normal 13 4 6 5 4" xfId="15260" xr:uid="{00000000-0005-0000-0000-000071100000}"/>
    <cellStyle name="Normal 13 4 6 6" xfId="7487" xr:uid="{00000000-0005-0000-0000-000072100000}"/>
    <cellStyle name="Normal 13 4 6 6 2" xfId="15261" xr:uid="{00000000-0005-0000-0000-000073100000}"/>
    <cellStyle name="Normal 13 4 6 6 3" xfId="15262" xr:uid="{00000000-0005-0000-0000-000074100000}"/>
    <cellStyle name="Normal 13 4 6 6 4" xfId="15263" xr:uid="{00000000-0005-0000-0000-000075100000}"/>
    <cellStyle name="Normal 13 4 6 7" xfId="2525" xr:uid="{00000000-0005-0000-0000-000076100000}"/>
    <cellStyle name="Normal 13 4 6 7 2" xfId="15264" xr:uid="{00000000-0005-0000-0000-000077100000}"/>
    <cellStyle name="Normal 13 4 6 7 3" xfId="15265" xr:uid="{00000000-0005-0000-0000-000078100000}"/>
    <cellStyle name="Normal 13 4 6 7 4" xfId="15266" xr:uid="{00000000-0005-0000-0000-000079100000}"/>
    <cellStyle name="Normal 13 4 6 8" xfId="15267" xr:uid="{00000000-0005-0000-0000-00007A100000}"/>
    <cellStyle name="Normal 13 4 6 8 2" xfId="15268" xr:uid="{00000000-0005-0000-0000-00007B100000}"/>
    <cellStyle name="Normal 13 4 6 8 3" xfId="15269" xr:uid="{00000000-0005-0000-0000-00007C100000}"/>
    <cellStyle name="Normal 13 4 6 9" xfId="15270" xr:uid="{00000000-0005-0000-0000-00007D100000}"/>
    <cellStyle name="Normal 13 4 7" xfId="364" xr:uid="{00000000-0005-0000-0000-00007E100000}"/>
    <cellStyle name="Normal 13 4 7 10" xfId="15271" xr:uid="{00000000-0005-0000-0000-00007F100000}"/>
    <cellStyle name="Normal 13 4 7 11" xfId="15272" xr:uid="{00000000-0005-0000-0000-000080100000}"/>
    <cellStyle name="Normal 13 4 7 2" xfId="989" xr:uid="{00000000-0005-0000-0000-000081100000}"/>
    <cellStyle name="Normal 13 4 7 2 10" xfId="15273" xr:uid="{00000000-0005-0000-0000-000082100000}"/>
    <cellStyle name="Normal 13 4 7 2 2" xfId="1357" xr:uid="{00000000-0005-0000-0000-000083100000}"/>
    <cellStyle name="Normal 13 4 7 2 2 2" xfId="4715" xr:uid="{00000000-0005-0000-0000-000084100000}"/>
    <cellStyle name="Normal 13 4 7 2 2 2 2" xfId="9699" xr:uid="{00000000-0005-0000-0000-000085100000}"/>
    <cellStyle name="Normal 13 4 7 2 2 2 2 2" xfId="15274" xr:uid="{00000000-0005-0000-0000-000086100000}"/>
    <cellStyle name="Normal 13 4 7 2 2 2 2 3" xfId="15275" xr:uid="{00000000-0005-0000-0000-000087100000}"/>
    <cellStyle name="Normal 13 4 7 2 2 2 2 4" xfId="15276" xr:uid="{00000000-0005-0000-0000-000088100000}"/>
    <cellStyle name="Normal 13 4 7 2 2 2 3" xfId="15277" xr:uid="{00000000-0005-0000-0000-000089100000}"/>
    <cellStyle name="Normal 13 4 7 2 2 2 3 2" xfId="15278" xr:uid="{00000000-0005-0000-0000-00008A100000}"/>
    <cellStyle name="Normal 13 4 7 2 2 2 3 3" xfId="15279" xr:uid="{00000000-0005-0000-0000-00008B100000}"/>
    <cellStyle name="Normal 13 4 7 2 2 2 4" xfId="15280" xr:uid="{00000000-0005-0000-0000-00008C100000}"/>
    <cellStyle name="Normal 13 4 7 2 2 2 5" xfId="15281" xr:uid="{00000000-0005-0000-0000-00008D100000}"/>
    <cellStyle name="Normal 13 4 7 2 2 2 6" xfId="15282" xr:uid="{00000000-0005-0000-0000-00008E100000}"/>
    <cellStyle name="Normal 13 4 7 2 2 3" xfId="6444" xr:uid="{00000000-0005-0000-0000-00008F100000}"/>
    <cellStyle name="Normal 13 4 7 2 2 3 2" xfId="11386" xr:uid="{00000000-0005-0000-0000-000090100000}"/>
    <cellStyle name="Normal 13 4 7 2 2 3 3" xfId="15283" xr:uid="{00000000-0005-0000-0000-000091100000}"/>
    <cellStyle name="Normal 13 4 7 2 2 3 4" xfId="15284" xr:uid="{00000000-0005-0000-0000-000092100000}"/>
    <cellStyle name="Normal 13 4 7 2 2 4" xfId="7952" xr:uid="{00000000-0005-0000-0000-000093100000}"/>
    <cellStyle name="Normal 13 4 7 2 2 4 2" xfId="15285" xr:uid="{00000000-0005-0000-0000-000094100000}"/>
    <cellStyle name="Normal 13 4 7 2 2 4 3" xfId="15286" xr:uid="{00000000-0005-0000-0000-000095100000}"/>
    <cellStyle name="Normal 13 4 7 2 2 4 4" xfId="15287" xr:uid="{00000000-0005-0000-0000-000096100000}"/>
    <cellStyle name="Normal 13 4 7 2 2 5" xfId="2990" xr:uid="{00000000-0005-0000-0000-000097100000}"/>
    <cellStyle name="Normal 13 4 7 2 2 5 2" xfId="15288" xr:uid="{00000000-0005-0000-0000-000098100000}"/>
    <cellStyle name="Normal 13 4 7 2 2 5 3" xfId="15289" xr:uid="{00000000-0005-0000-0000-000099100000}"/>
    <cellStyle name="Normal 13 4 7 2 2 5 4" xfId="15290" xr:uid="{00000000-0005-0000-0000-00009A100000}"/>
    <cellStyle name="Normal 13 4 7 2 2 6" xfId="15291" xr:uid="{00000000-0005-0000-0000-00009B100000}"/>
    <cellStyle name="Normal 13 4 7 2 2 6 2" xfId="15292" xr:uid="{00000000-0005-0000-0000-00009C100000}"/>
    <cellStyle name="Normal 13 4 7 2 2 6 3" xfId="15293" xr:uid="{00000000-0005-0000-0000-00009D100000}"/>
    <cellStyle name="Normal 13 4 7 2 2 7" xfId="15294" xr:uid="{00000000-0005-0000-0000-00009E100000}"/>
    <cellStyle name="Normal 13 4 7 2 2 8" xfId="15295" xr:uid="{00000000-0005-0000-0000-00009F100000}"/>
    <cellStyle name="Normal 13 4 7 2 2 9" xfId="15296" xr:uid="{00000000-0005-0000-0000-0000A0100000}"/>
    <cellStyle name="Normal 13 4 7 2 3" xfId="4416" xr:uid="{00000000-0005-0000-0000-0000A1100000}"/>
    <cellStyle name="Normal 13 4 7 2 3 2" xfId="9401" xr:uid="{00000000-0005-0000-0000-0000A2100000}"/>
    <cellStyle name="Normal 13 4 7 2 3 2 2" xfId="15297" xr:uid="{00000000-0005-0000-0000-0000A3100000}"/>
    <cellStyle name="Normal 13 4 7 2 3 2 3" xfId="15298" xr:uid="{00000000-0005-0000-0000-0000A4100000}"/>
    <cellStyle name="Normal 13 4 7 2 3 2 4" xfId="15299" xr:uid="{00000000-0005-0000-0000-0000A5100000}"/>
    <cellStyle name="Normal 13 4 7 2 3 3" xfId="15300" xr:uid="{00000000-0005-0000-0000-0000A6100000}"/>
    <cellStyle name="Normal 13 4 7 2 3 3 2" xfId="15301" xr:uid="{00000000-0005-0000-0000-0000A7100000}"/>
    <cellStyle name="Normal 13 4 7 2 3 3 3" xfId="15302" xr:uid="{00000000-0005-0000-0000-0000A8100000}"/>
    <cellStyle name="Normal 13 4 7 2 3 4" xfId="15303" xr:uid="{00000000-0005-0000-0000-0000A9100000}"/>
    <cellStyle name="Normal 13 4 7 2 3 5" xfId="15304" xr:uid="{00000000-0005-0000-0000-0000AA100000}"/>
    <cellStyle name="Normal 13 4 7 2 3 6" xfId="15305" xr:uid="{00000000-0005-0000-0000-0000AB100000}"/>
    <cellStyle name="Normal 13 4 7 2 4" xfId="6158" xr:uid="{00000000-0005-0000-0000-0000AC100000}"/>
    <cellStyle name="Normal 13 4 7 2 4 2" xfId="11100" xr:uid="{00000000-0005-0000-0000-0000AD100000}"/>
    <cellStyle name="Normal 13 4 7 2 4 3" xfId="15306" xr:uid="{00000000-0005-0000-0000-0000AE100000}"/>
    <cellStyle name="Normal 13 4 7 2 4 4" xfId="15307" xr:uid="{00000000-0005-0000-0000-0000AF100000}"/>
    <cellStyle name="Normal 13 4 7 2 5" xfId="7666" xr:uid="{00000000-0005-0000-0000-0000B0100000}"/>
    <cellStyle name="Normal 13 4 7 2 5 2" xfId="15308" xr:uid="{00000000-0005-0000-0000-0000B1100000}"/>
    <cellStyle name="Normal 13 4 7 2 5 3" xfId="15309" xr:uid="{00000000-0005-0000-0000-0000B2100000}"/>
    <cellStyle name="Normal 13 4 7 2 5 4" xfId="15310" xr:uid="{00000000-0005-0000-0000-0000B3100000}"/>
    <cellStyle name="Normal 13 4 7 2 6" xfId="2704" xr:uid="{00000000-0005-0000-0000-0000B4100000}"/>
    <cellStyle name="Normal 13 4 7 2 6 2" xfId="15311" xr:uid="{00000000-0005-0000-0000-0000B5100000}"/>
    <cellStyle name="Normal 13 4 7 2 6 3" xfId="15312" xr:uid="{00000000-0005-0000-0000-0000B6100000}"/>
    <cellStyle name="Normal 13 4 7 2 6 4" xfId="15313" xr:uid="{00000000-0005-0000-0000-0000B7100000}"/>
    <cellStyle name="Normal 13 4 7 2 7" xfId="15314" xr:uid="{00000000-0005-0000-0000-0000B8100000}"/>
    <cellStyle name="Normal 13 4 7 2 7 2" xfId="15315" xr:uid="{00000000-0005-0000-0000-0000B9100000}"/>
    <cellStyle name="Normal 13 4 7 2 7 3" xfId="15316" xr:uid="{00000000-0005-0000-0000-0000BA100000}"/>
    <cellStyle name="Normal 13 4 7 2 8" xfId="15317" xr:uid="{00000000-0005-0000-0000-0000BB100000}"/>
    <cellStyle name="Normal 13 4 7 2 9" xfId="15318" xr:uid="{00000000-0005-0000-0000-0000BC100000}"/>
    <cellStyle name="Normal 13 4 7 3" xfId="1356" xr:uid="{00000000-0005-0000-0000-0000BD100000}"/>
    <cellStyle name="Normal 13 4 7 3 2" xfId="4714" xr:uid="{00000000-0005-0000-0000-0000BE100000}"/>
    <cellStyle name="Normal 13 4 7 3 2 2" xfId="9698" xr:uid="{00000000-0005-0000-0000-0000BF100000}"/>
    <cellStyle name="Normal 13 4 7 3 2 2 2" xfId="15319" xr:uid="{00000000-0005-0000-0000-0000C0100000}"/>
    <cellStyle name="Normal 13 4 7 3 2 2 3" xfId="15320" xr:uid="{00000000-0005-0000-0000-0000C1100000}"/>
    <cellStyle name="Normal 13 4 7 3 2 2 4" xfId="15321" xr:uid="{00000000-0005-0000-0000-0000C2100000}"/>
    <cellStyle name="Normal 13 4 7 3 2 3" xfId="15322" xr:uid="{00000000-0005-0000-0000-0000C3100000}"/>
    <cellStyle name="Normal 13 4 7 3 2 3 2" xfId="15323" xr:uid="{00000000-0005-0000-0000-0000C4100000}"/>
    <cellStyle name="Normal 13 4 7 3 2 3 3" xfId="15324" xr:uid="{00000000-0005-0000-0000-0000C5100000}"/>
    <cellStyle name="Normal 13 4 7 3 2 4" xfId="15325" xr:uid="{00000000-0005-0000-0000-0000C6100000}"/>
    <cellStyle name="Normal 13 4 7 3 2 5" xfId="15326" xr:uid="{00000000-0005-0000-0000-0000C7100000}"/>
    <cellStyle name="Normal 13 4 7 3 2 6" xfId="15327" xr:uid="{00000000-0005-0000-0000-0000C8100000}"/>
    <cellStyle name="Normal 13 4 7 3 3" xfId="6443" xr:uid="{00000000-0005-0000-0000-0000C9100000}"/>
    <cellStyle name="Normal 13 4 7 3 3 2" xfId="11385" xr:uid="{00000000-0005-0000-0000-0000CA100000}"/>
    <cellStyle name="Normal 13 4 7 3 3 3" xfId="15328" xr:uid="{00000000-0005-0000-0000-0000CB100000}"/>
    <cellStyle name="Normal 13 4 7 3 3 4" xfId="15329" xr:uid="{00000000-0005-0000-0000-0000CC100000}"/>
    <cellStyle name="Normal 13 4 7 3 4" xfId="7951" xr:uid="{00000000-0005-0000-0000-0000CD100000}"/>
    <cellStyle name="Normal 13 4 7 3 4 2" xfId="15330" xr:uid="{00000000-0005-0000-0000-0000CE100000}"/>
    <cellStyle name="Normal 13 4 7 3 4 3" xfId="15331" xr:uid="{00000000-0005-0000-0000-0000CF100000}"/>
    <cellStyle name="Normal 13 4 7 3 4 4" xfId="15332" xr:uid="{00000000-0005-0000-0000-0000D0100000}"/>
    <cellStyle name="Normal 13 4 7 3 5" xfId="2989" xr:uid="{00000000-0005-0000-0000-0000D1100000}"/>
    <cellStyle name="Normal 13 4 7 3 5 2" xfId="15333" xr:uid="{00000000-0005-0000-0000-0000D2100000}"/>
    <cellStyle name="Normal 13 4 7 3 5 3" xfId="15334" xr:uid="{00000000-0005-0000-0000-0000D3100000}"/>
    <cellStyle name="Normal 13 4 7 3 5 4" xfId="15335" xr:uid="{00000000-0005-0000-0000-0000D4100000}"/>
    <cellStyle name="Normal 13 4 7 3 6" xfId="15336" xr:uid="{00000000-0005-0000-0000-0000D5100000}"/>
    <cellStyle name="Normal 13 4 7 3 6 2" xfId="15337" xr:uid="{00000000-0005-0000-0000-0000D6100000}"/>
    <cellStyle name="Normal 13 4 7 3 6 3" xfId="15338" xr:uid="{00000000-0005-0000-0000-0000D7100000}"/>
    <cellStyle name="Normal 13 4 7 3 7" xfId="15339" xr:uid="{00000000-0005-0000-0000-0000D8100000}"/>
    <cellStyle name="Normal 13 4 7 3 8" xfId="15340" xr:uid="{00000000-0005-0000-0000-0000D9100000}"/>
    <cellStyle name="Normal 13 4 7 3 9" xfId="15341" xr:uid="{00000000-0005-0000-0000-0000DA100000}"/>
    <cellStyle name="Normal 13 4 7 4" xfId="3936" xr:uid="{00000000-0005-0000-0000-0000DB100000}"/>
    <cellStyle name="Normal 13 4 7 4 2" xfId="9015" xr:uid="{00000000-0005-0000-0000-0000DC100000}"/>
    <cellStyle name="Normal 13 4 7 4 2 2" xfId="15342" xr:uid="{00000000-0005-0000-0000-0000DD100000}"/>
    <cellStyle name="Normal 13 4 7 4 2 3" xfId="15343" xr:uid="{00000000-0005-0000-0000-0000DE100000}"/>
    <cellStyle name="Normal 13 4 7 4 2 4" xfId="15344" xr:uid="{00000000-0005-0000-0000-0000DF100000}"/>
    <cellStyle name="Normal 13 4 7 4 3" xfId="15345" xr:uid="{00000000-0005-0000-0000-0000E0100000}"/>
    <cellStyle name="Normal 13 4 7 4 3 2" xfId="15346" xr:uid="{00000000-0005-0000-0000-0000E1100000}"/>
    <cellStyle name="Normal 13 4 7 4 3 3" xfId="15347" xr:uid="{00000000-0005-0000-0000-0000E2100000}"/>
    <cellStyle name="Normal 13 4 7 4 4" xfId="15348" xr:uid="{00000000-0005-0000-0000-0000E3100000}"/>
    <cellStyle name="Normal 13 4 7 4 5" xfId="15349" xr:uid="{00000000-0005-0000-0000-0000E4100000}"/>
    <cellStyle name="Normal 13 4 7 4 6" xfId="15350" xr:uid="{00000000-0005-0000-0000-0000E5100000}"/>
    <cellStyle name="Normal 13 4 7 5" xfId="5701" xr:uid="{00000000-0005-0000-0000-0000E6100000}"/>
    <cellStyle name="Normal 13 4 7 5 2" xfId="10643" xr:uid="{00000000-0005-0000-0000-0000E7100000}"/>
    <cellStyle name="Normal 13 4 7 5 3" xfId="15351" xr:uid="{00000000-0005-0000-0000-0000E8100000}"/>
    <cellStyle name="Normal 13 4 7 5 4" xfId="15352" xr:uid="{00000000-0005-0000-0000-0000E9100000}"/>
    <cellStyle name="Normal 13 4 7 6" xfId="7209" xr:uid="{00000000-0005-0000-0000-0000EA100000}"/>
    <cellStyle name="Normal 13 4 7 6 2" xfId="15353" xr:uid="{00000000-0005-0000-0000-0000EB100000}"/>
    <cellStyle name="Normal 13 4 7 6 3" xfId="15354" xr:uid="{00000000-0005-0000-0000-0000EC100000}"/>
    <cellStyle name="Normal 13 4 7 6 4" xfId="15355" xr:uid="{00000000-0005-0000-0000-0000ED100000}"/>
    <cellStyle name="Normal 13 4 7 7" xfId="2247" xr:uid="{00000000-0005-0000-0000-0000EE100000}"/>
    <cellStyle name="Normal 13 4 7 7 2" xfId="15356" xr:uid="{00000000-0005-0000-0000-0000EF100000}"/>
    <cellStyle name="Normal 13 4 7 7 3" xfId="15357" xr:uid="{00000000-0005-0000-0000-0000F0100000}"/>
    <cellStyle name="Normal 13 4 7 7 4" xfId="15358" xr:uid="{00000000-0005-0000-0000-0000F1100000}"/>
    <cellStyle name="Normal 13 4 7 8" xfId="15359" xr:uid="{00000000-0005-0000-0000-0000F2100000}"/>
    <cellStyle name="Normal 13 4 7 8 2" xfId="15360" xr:uid="{00000000-0005-0000-0000-0000F3100000}"/>
    <cellStyle name="Normal 13 4 7 8 3" xfId="15361" xr:uid="{00000000-0005-0000-0000-0000F4100000}"/>
    <cellStyle name="Normal 13 4 7 9" xfId="15362" xr:uid="{00000000-0005-0000-0000-0000F5100000}"/>
    <cellStyle name="Normal 13 4 8" xfId="838" xr:uid="{00000000-0005-0000-0000-0000F6100000}"/>
    <cellStyle name="Normal 13 4 8 10" xfId="15363" xr:uid="{00000000-0005-0000-0000-0000F7100000}"/>
    <cellStyle name="Normal 13 4 8 2" xfId="1358" xr:uid="{00000000-0005-0000-0000-0000F8100000}"/>
    <cellStyle name="Normal 13 4 8 2 2" xfId="4716" xr:uid="{00000000-0005-0000-0000-0000F9100000}"/>
    <cellStyle name="Normal 13 4 8 2 2 2" xfId="9700" xr:uid="{00000000-0005-0000-0000-0000FA100000}"/>
    <cellStyle name="Normal 13 4 8 2 2 2 2" xfId="15364" xr:uid="{00000000-0005-0000-0000-0000FB100000}"/>
    <cellStyle name="Normal 13 4 8 2 2 2 3" xfId="15365" xr:uid="{00000000-0005-0000-0000-0000FC100000}"/>
    <cellStyle name="Normal 13 4 8 2 2 2 4" xfId="15366" xr:uid="{00000000-0005-0000-0000-0000FD100000}"/>
    <cellStyle name="Normal 13 4 8 2 2 3" xfId="15367" xr:uid="{00000000-0005-0000-0000-0000FE100000}"/>
    <cellStyle name="Normal 13 4 8 2 2 3 2" xfId="15368" xr:uid="{00000000-0005-0000-0000-0000FF100000}"/>
    <cellStyle name="Normal 13 4 8 2 2 3 3" xfId="15369" xr:uid="{00000000-0005-0000-0000-000000110000}"/>
    <cellStyle name="Normal 13 4 8 2 2 4" xfId="15370" xr:uid="{00000000-0005-0000-0000-000001110000}"/>
    <cellStyle name="Normal 13 4 8 2 2 5" xfId="15371" xr:uid="{00000000-0005-0000-0000-000002110000}"/>
    <cellStyle name="Normal 13 4 8 2 2 6" xfId="15372" xr:uid="{00000000-0005-0000-0000-000003110000}"/>
    <cellStyle name="Normal 13 4 8 2 3" xfId="6445" xr:uid="{00000000-0005-0000-0000-000004110000}"/>
    <cellStyle name="Normal 13 4 8 2 3 2" xfId="11387" xr:uid="{00000000-0005-0000-0000-000005110000}"/>
    <cellStyle name="Normal 13 4 8 2 3 3" xfId="15373" xr:uid="{00000000-0005-0000-0000-000006110000}"/>
    <cellStyle name="Normal 13 4 8 2 3 4" xfId="15374" xr:uid="{00000000-0005-0000-0000-000007110000}"/>
    <cellStyle name="Normal 13 4 8 2 4" xfId="7953" xr:uid="{00000000-0005-0000-0000-000008110000}"/>
    <cellStyle name="Normal 13 4 8 2 4 2" xfId="15375" xr:uid="{00000000-0005-0000-0000-000009110000}"/>
    <cellStyle name="Normal 13 4 8 2 4 3" xfId="15376" xr:uid="{00000000-0005-0000-0000-00000A110000}"/>
    <cellStyle name="Normal 13 4 8 2 4 4" xfId="15377" xr:uid="{00000000-0005-0000-0000-00000B110000}"/>
    <cellStyle name="Normal 13 4 8 2 5" xfId="2991" xr:uid="{00000000-0005-0000-0000-00000C110000}"/>
    <cellStyle name="Normal 13 4 8 2 5 2" xfId="15378" xr:uid="{00000000-0005-0000-0000-00000D110000}"/>
    <cellStyle name="Normal 13 4 8 2 5 3" xfId="15379" xr:uid="{00000000-0005-0000-0000-00000E110000}"/>
    <cellStyle name="Normal 13 4 8 2 5 4" xfId="15380" xr:uid="{00000000-0005-0000-0000-00000F110000}"/>
    <cellStyle name="Normal 13 4 8 2 6" xfId="15381" xr:uid="{00000000-0005-0000-0000-000010110000}"/>
    <cellStyle name="Normal 13 4 8 2 6 2" xfId="15382" xr:uid="{00000000-0005-0000-0000-000011110000}"/>
    <cellStyle name="Normal 13 4 8 2 6 3" xfId="15383" xr:uid="{00000000-0005-0000-0000-000012110000}"/>
    <cellStyle name="Normal 13 4 8 2 7" xfId="15384" xr:uid="{00000000-0005-0000-0000-000013110000}"/>
    <cellStyle name="Normal 13 4 8 2 8" xfId="15385" xr:uid="{00000000-0005-0000-0000-000014110000}"/>
    <cellStyle name="Normal 13 4 8 2 9" xfId="15386" xr:uid="{00000000-0005-0000-0000-000015110000}"/>
    <cellStyle name="Normal 13 4 8 3" xfId="4279" xr:uid="{00000000-0005-0000-0000-000016110000}"/>
    <cellStyle name="Normal 13 4 8 3 2" xfId="9265" xr:uid="{00000000-0005-0000-0000-000017110000}"/>
    <cellStyle name="Normal 13 4 8 3 2 2" xfId="15387" xr:uid="{00000000-0005-0000-0000-000018110000}"/>
    <cellStyle name="Normal 13 4 8 3 2 3" xfId="15388" xr:uid="{00000000-0005-0000-0000-000019110000}"/>
    <cellStyle name="Normal 13 4 8 3 2 4" xfId="15389" xr:uid="{00000000-0005-0000-0000-00001A110000}"/>
    <cellStyle name="Normal 13 4 8 3 3" xfId="15390" xr:uid="{00000000-0005-0000-0000-00001B110000}"/>
    <cellStyle name="Normal 13 4 8 3 3 2" xfId="15391" xr:uid="{00000000-0005-0000-0000-00001C110000}"/>
    <cellStyle name="Normal 13 4 8 3 3 3" xfId="15392" xr:uid="{00000000-0005-0000-0000-00001D110000}"/>
    <cellStyle name="Normal 13 4 8 3 4" xfId="15393" xr:uid="{00000000-0005-0000-0000-00001E110000}"/>
    <cellStyle name="Normal 13 4 8 3 5" xfId="15394" xr:uid="{00000000-0005-0000-0000-00001F110000}"/>
    <cellStyle name="Normal 13 4 8 3 6" xfId="15395" xr:uid="{00000000-0005-0000-0000-000020110000}"/>
    <cellStyle name="Normal 13 4 8 4" xfId="6023" xr:uid="{00000000-0005-0000-0000-000021110000}"/>
    <cellStyle name="Normal 13 4 8 4 2" xfId="10965" xr:uid="{00000000-0005-0000-0000-000022110000}"/>
    <cellStyle name="Normal 13 4 8 4 3" xfId="15396" xr:uid="{00000000-0005-0000-0000-000023110000}"/>
    <cellStyle name="Normal 13 4 8 4 4" xfId="15397" xr:uid="{00000000-0005-0000-0000-000024110000}"/>
    <cellStyle name="Normal 13 4 8 5" xfId="7531" xr:uid="{00000000-0005-0000-0000-000025110000}"/>
    <cellStyle name="Normal 13 4 8 5 2" xfId="15398" xr:uid="{00000000-0005-0000-0000-000026110000}"/>
    <cellStyle name="Normal 13 4 8 5 3" xfId="15399" xr:uid="{00000000-0005-0000-0000-000027110000}"/>
    <cellStyle name="Normal 13 4 8 5 4" xfId="15400" xr:uid="{00000000-0005-0000-0000-000028110000}"/>
    <cellStyle name="Normal 13 4 8 6" xfId="2569" xr:uid="{00000000-0005-0000-0000-000029110000}"/>
    <cellStyle name="Normal 13 4 8 6 2" xfId="15401" xr:uid="{00000000-0005-0000-0000-00002A110000}"/>
    <cellStyle name="Normal 13 4 8 6 3" xfId="15402" xr:uid="{00000000-0005-0000-0000-00002B110000}"/>
    <cellStyle name="Normal 13 4 8 6 4" xfId="15403" xr:uid="{00000000-0005-0000-0000-00002C110000}"/>
    <cellStyle name="Normal 13 4 8 7" xfId="15404" xr:uid="{00000000-0005-0000-0000-00002D110000}"/>
    <cellStyle name="Normal 13 4 8 7 2" xfId="15405" xr:uid="{00000000-0005-0000-0000-00002E110000}"/>
    <cellStyle name="Normal 13 4 8 7 3" xfId="15406" xr:uid="{00000000-0005-0000-0000-00002F110000}"/>
    <cellStyle name="Normal 13 4 8 8" xfId="15407" xr:uid="{00000000-0005-0000-0000-000030110000}"/>
    <cellStyle name="Normal 13 4 8 9" xfId="15408" xr:uid="{00000000-0005-0000-0000-000031110000}"/>
    <cellStyle name="Normal 13 4 9" xfId="1303" xr:uid="{00000000-0005-0000-0000-000032110000}"/>
    <cellStyle name="Normal 13 4 9 2" xfId="4661" xr:uid="{00000000-0005-0000-0000-000033110000}"/>
    <cellStyle name="Normal 13 4 9 2 2" xfId="9645" xr:uid="{00000000-0005-0000-0000-000034110000}"/>
    <cellStyle name="Normal 13 4 9 2 2 2" xfId="15409" xr:uid="{00000000-0005-0000-0000-000035110000}"/>
    <cellStyle name="Normal 13 4 9 2 2 3" xfId="15410" xr:uid="{00000000-0005-0000-0000-000036110000}"/>
    <cellStyle name="Normal 13 4 9 2 2 4" xfId="15411" xr:uid="{00000000-0005-0000-0000-000037110000}"/>
    <cellStyle name="Normal 13 4 9 2 3" xfId="15412" xr:uid="{00000000-0005-0000-0000-000038110000}"/>
    <cellStyle name="Normal 13 4 9 2 3 2" xfId="15413" xr:uid="{00000000-0005-0000-0000-000039110000}"/>
    <cellStyle name="Normal 13 4 9 2 3 3" xfId="15414" xr:uid="{00000000-0005-0000-0000-00003A110000}"/>
    <cellStyle name="Normal 13 4 9 2 4" xfId="15415" xr:uid="{00000000-0005-0000-0000-00003B110000}"/>
    <cellStyle name="Normal 13 4 9 2 5" xfId="15416" xr:uid="{00000000-0005-0000-0000-00003C110000}"/>
    <cellStyle name="Normal 13 4 9 2 6" xfId="15417" xr:uid="{00000000-0005-0000-0000-00003D110000}"/>
    <cellStyle name="Normal 13 4 9 3" xfId="6390" xr:uid="{00000000-0005-0000-0000-00003E110000}"/>
    <cellStyle name="Normal 13 4 9 3 2" xfId="11332" xr:uid="{00000000-0005-0000-0000-00003F110000}"/>
    <cellStyle name="Normal 13 4 9 3 3" xfId="15418" xr:uid="{00000000-0005-0000-0000-000040110000}"/>
    <cellStyle name="Normal 13 4 9 3 4" xfId="15419" xr:uid="{00000000-0005-0000-0000-000041110000}"/>
    <cellStyle name="Normal 13 4 9 4" xfId="7898" xr:uid="{00000000-0005-0000-0000-000042110000}"/>
    <cellStyle name="Normal 13 4 9 4 2" xfId="15420" xr:uid="{00000000-0005-0000-0000-000043110000}"/>
    <cellStyle name="Normal 13 4 9 4 3" xfId="15421" xr:uid="{00000000-0005-0000-0000-000044110000}"/>
    <cellStyle name="Normal 13 4 9 4 4" xfId="15422" xr:uid="{00000000-0005-0000-0000-000045110000}"/>
    <cellStyle name="Normal 13 4 9 5" xfId="2936" xr:uid="{00000000-0005-0000-0000-000046110000}"/>
    <cellStyle name="Normal 13 4 9 5 2" xfId="15423" xr:uid="{00000000-0005-0000-0000-000047110000}"/>
    <cellStyle name="Normal 13 4 9 5 3" xfId="15424" xr:uid="{00000000-0005-0000-0000-000048110000}"/>
    <cellStyle name="Normal 13 4 9 5 4" xfId="15425" xr:uid="{00000000-0005-0000-0000-000049110000}"/>
    <cellStyle name="Normal 13 4 9 6" xfId="15426" xr:uid="{00000000-0005-0000-0000-00004A110000}"/>
    <cellStyle name="Normal 13 4 9 6 2" xfId="15427" xr:uid="{00000000-0005-0000-0000-00004B110000}"/>
    <cellStyle name="Normal 13 4 9 6 3" xfId="15428" xr:uid="{00000000-0005-0000-0000-00004C110000}"/>
    <cellStyle name="Normal 13 4 9 7" xfId="15429" xr:uid="{00000000-0005-0000-0000-00004D110000}"/>
    <cellStyle name="Normal 13 4 9 8" xfId="15430" xr:uid="{00000000-0005-0000-0000-00004E110000}"/>
    <cellStyle name="Normal 13 4 9 9" xfId="15431" xr:uid="{00000000-0005-0000-0000-00004F110000}"/>
    <cellStyle name="Normal 13 5" xfId="370" xr:uid="{00000000-0005-0000-0000-000050110000}"/>
    <cellStyle name="Normal 13 5 10" xfId="5706" xr:uid="{00000000-0005-0000-0000-000051110000}"/>
    <cellStyle name="Normal 13 5 10 2" xfId="10648" xr:uid="{00000000-0005-0000-0000-000052110000}"/>
    <cellStyle name="Normal 13 5 10 3" xfId="15432" xr:uid="{00000000-0005-0000-0000-000053110000}"/>
    <cellStyle name="Normal 13 5 10 4" xfId="15433" xr:uid="{00000000-0005-0000-0000-000054110000}"/>
    <cellStyle name="Normal 13 5 11" xfId="7214" xr:uid="{00000000-0005-0000-0000-000055110000}"/>
    <cellStyle name="Normal 13 5 11 2" xfId="15434" xr:uid="{00000000-0005-0000-0000-000056110000}"/>
    <cellStyle name="Normal 13 5 11 3" xfId="15435" xr:uid="{00000000-0005-0000-0000-000057110000}"/>
    <cellStyle name="Normal 13 5 11 4" xfId="15436" xr:uid="{00000000-0005-0000-0000-000058110000}"/>
    <cellStyle name="Normal 13 5 12" xfId="2252" xr:uid="{00000000-0005-0000-0000-000059110000}"/>
    <cellStyle name="Normal 13 5 12 2" xfId="15437" xr:uid="{00000000-0005-0000-0000-00005A110000}"/>
    <cellStyle name="Normal 13 5 12 3" xfId="15438" xr:uid="{00000000-0005-0000-0000-00005B110000}"/>
    <cellStyle name="Normal 13 5 12 4" xfId="15439" xr:uid="{00000000-0005-0000-0000-00005C110000}"/>
    <cellStyle name="Normal 13 5 13" xfId="15440" xr:uid="{00000000-0005-0000-0000-00005D110000}"/>
    <cellStyle name="Normal 13 5 13 2" xfId="15441" xr:uid="{00000000-0005-0000-0000-00005E110000}"/>
    <cellStyle name="Normal 13 5 13 3" xfId="15442" xr:uid="{00000000-0005-0000-0000-00005F110000}"/>
    <cellStyle name="Normal 13 5 14" xfId="15443" xr:uid="{00000000-0005-0000-0000-000060110000}"/>
    <cellStyle name="Normal 13 5 15" xfId="15444" xr:uid="{00000000-0005-0000-0000-000061110000}"/>
    <cellStyle name="Normal 13 5 16" xfId="15445" xr:uid="{00000000-0005-0000-0000-000062110000}"/>
    <cellStyle name="Normal 13 5 2" xfId="637" xr:uid="{00000000-0005-0000-0000-000063110000}"/>
    <cellStyle name="Normal 13 5 2 10" xfId="2386" xr:uid="{00000000-0005-0000-0000-000064110000}"/>
    <cellStyle name="Normal 13 5 2 10 2" xfId="15446" xr:uid="{00000000-0005-0000-0000-000065110000}"/>
    <cellStyle name="Normal 13 5 2 10 3" xfId="15447" xr:uid="{00000000-0005-0000-0000-000066110000}"/>
    <cellStyle name="Normal 13 5 2 10 4" xfId="15448" xr:uid="{00000000-0005-0000-0000-000067110000}"/>
    <cellStyle name="Normal 13 5 2 11" xfId="15449" xr:uid="{00000000-0005-0000-0000-000068110000}"/>
    <cellStyle name="Normal 13 5 2 11 2" xfId="15450" xr:uid="{00000000-0005-0000-0000-000069110000}"/>
    <cellStyle name="Normal 13 5 2 11 3" xfId="15451" xr:uid="{00000000-0005-0000-0000-00006A110000}"/>
    <cellStyle name="Normal 13 5 2 12" xfId="15452" xr:uid="{00000000-0005-0000-0000-00006B110000}"/>
    <cellStyle name="Normal 13 5 2 13" xfId="15453" xr:uid="{00000000-0005-0000-0000-00006C110000}"/>
    <cellStyle name="Normal 13 5 2 14" xfId="15454" xr:uid="{00000000-0005-0000-0000-00006D110000}"/>
    <cellStyle name="Normal 13 5 2 2" xfId="778" xr:uid="{00000000-0005-0000-0000-00006E110000}"/>
    <cellStyle name="Normal 13 5 2 2 10" xfId="15455" xr:uid="{00000000-0005-0000-0000-00006F110000}"/>
    <cellStyle name="Normal 13 5 2 2 11" xfId="15456" xr:uid="{00000000-0005-0000-0000-000070110000}"/>
    <cellStyle name="Normal 13 5 2 2 2" xfId="1243" xr:uid="{00000000-0005-0000-0000-000071110000}"/>
    <cellStyle name="Normal 13 5 2 2 2 10" xfId="15457" xr:uid="{00000000-0005-0000-0000-000072110000}"/>
    <cellStyle name="Normal 13 5 2 2 2 2" xfId="1362" xr:uid="{00000000-0005-0000-0000-000073110000}"/>
    <cellStyle name="Normal 13 5 2 2 2 2 2" xfId="4720" xr:uid="{00000000-0005-0000-0000-000074110000}"/>
    <cellStyle name="Normal 13 5 2 2 2 2 2 2" xfId="9704" xr:uid="{00000000-0005-0000-0000-000075110000}"/>
    <cellStyle name="Normal 13 5 2 2 2 2 2 2 2" xfId="15458" xr:uid="{00000000-0005-0000-0000-000076110000}"/>
    <cellStyle name="Normal 13 5 2 2 2 2 2 2 3" xfId="15459" xr:uid="{00000000-0005-0000-0000-000077110000}"/>
    <cellStyle name="Normal 13 5 2 2 2 2 2 2 4" xfId="15460" xr:uid="{00000000-0005-0000-0000-000078110000}"/>
    <cellStyle name="Normal 13 5 2 2 2 2 2 3" xfId="15461" xr:uid="{00000000-0005-0000-0000-000079110000}"/>
    <cellStyle name="Normal 13 5 2 2 2 2 2 3 2" xfId="15462" xr:uid="{00000000-0005-0000-0000-00007A110000}"/>
    <cellStyle name="Normal 13 5 2 2 2 2 2 3 3" xfId="15463" xr:uid="{00000000-0005-0000-0000-00007B110000}"/>
    <cellStyle name="Normal 13 5 2 2 2 2 2 4" xfId="15464" xr:uid="{00000000-0005-0000-0000-00007C110000}"/>
    <cellStyle name="Normal 13 5 2 2 2 2 2 5" xfId="15465" xr:uid="{00000000-0005-0000-0000-00007D110000}"/>
    <cellStyle name="Normal 13 5 2 2 2 2 2 6" xfId="15466" xr:uid="{00000000-0005-0000-0000-00007E110000}"/>
    <cellStyle name="Normal 13 5 2 2 2 2 3" xfId="6449" xr:uid="{00000000-0005-0000-0000-00007F110000}"/>
    <cellStyle name="Normal 13 5 2 2 2 2 3 2" xfId="11391" xr:uid="{00000000-0005-0000-0000-000080110000}"/>
    <cellStyle name="Normal 13 5 2 2 2 2 3 3" xfId="15467" xr:uid="{00000000-0005-0000-0000-000081110000}"/>
    <cellStyle name="Normal 13 5 2 2 2 2 3 4" xfId="15468" xr:uid="{00000000-0005-0000-0000-000082110000}"/>
    <cellStyle name="Normal 13 5 2 2 2 2 4" xfId="7957" xr:uid="{00000000-0005-0000-0000-000083110000}"/>
    <cellStyle name="Normal 13 5 2 2 2 2 4 2" xfId="15469" xr:uid="{00000000-0005-0000-0000-000084110000}"/>
    <cellStyle name="Normal 13 5 2 2 2 2 4 3" xfId="15470" xr:uid="{00000000-0005-0000-0000-000085110000}"/>
    <cellStyle name="Normal 13 5 2 2 2 2 4 4" xfId="15471" xr:uid="{00000000-0005-0000-0000-000086110000}"/>
    <cellStyle name="Normal 13 5 2 2 2 2 5" xfId="2995" xr:uid="{00000000-0005-0000-0000-000087110000}"/>
    <cellStyle name="Normal 13 5 2 2 2 2 5 2" xfId="15472" xr:uid="{00000000-0005-0000-0000-000088110000}"/>
    <cellStyle name="Normal 13 5 2 2 2 2 5 3" xfId="15473" xr:uid="{00000000-0005-0000-0000-000089110000}"/>
    <cellStyle name="Normal 13 5 2 2 2 2 5 4" xfId="15474" xr:uid="{00000000-0005-0000-0000-00008A110000}"/>
    <cellStyle name="Normal 13 5 2 2 2 2 6" xfId="15475" xr:uid="{00000000-0005-0000-0000-00008B110000}"/>
    <cellStyle name="Normal 13 5 2 2 2 2 6 2" xfId="15476" xr:uid="{00000000-0005-0000-0000-00008C110000}"/>
    <cellStyle name="Normal 13 5 2 2 2 2 6 3" xfId="15477" xr:uid="{00000000-0005-0000-0000-00008D110000}"/>
    <cellStyle name="Normal 13 5 2 2 2 2 7" xfId="15478" xr:uid="{00000000-0005-0000-0000-00008E110000}"/>
    <cellStyle name="Normal 13 5 2 2 2 2 8" xfId="15479" xr:uid="{00000000-0005-0000-0000-00008F110000}"/>
    <cellStyle name="Normal 13 5 2 2 2 2 9" xfId="15480" xr:uid="{00000000-0005-0000-0000-000090110000}"/>
    <cellStyle name="Normal 13 5 2 2 2 3" xfId="4611" xr:uid="{00000000-0005-0000-0000-000091110000}"/>
    <cellStyle name="Normal 13 5 2 2 2 3 2" xfId="9595" xr:uid="{00000000-0005-0000-0000-000092110000}"/>
    <cellStyle name="Normal 13 5 2 2 2 3 2 2" xfId="15481" xr:uid="{00000000-0005-0000-0000-000093110000}"/>
    <cellStyle name="Normal 13 5 2 2 2 3 2 3" xfId="15482" xr:uid="{00000000-0005-0000-0000-000094110000}"/>
    <cellStyle name="Normal 13 5 2 2 2 3 2 4" xfId="15483" xr:uid="{00000000-0005-0000-0000-000095110000}"/>
    <cellStyle name="Normal 13 5 2 2 2 3 3" xfId="15484" xr:uid="{00000000-0005-0000-0000-000096110000}"/>
    <cellStyle name="Normal 13 5 2 2 2 3 3 2" xfId="15485" xr:uid="{00000000-0005-0000-0000-000097110000}"/>
    <cellStyle name="Normal 13 5 2 2 2 3 3 3" xfId="15486" xr:uid="{00000000-0005-0000-0000-000098110000}"/>
    <cellStyle name="Normal 13 5 2 2 2 3 4" xfId="15487" xr:uid="{00000000-0005-0000-0000-000099110000}"/>
    <cellStyle name="Normal 13 5 2 2 2 3 5" xfId="15488" xr:uid="{00000000-0005-0000-0000-00009A110000}"/>
    <cellStyle name="Normal 13 5 2 2 2 3 6" xfId="15489" xr:uid="{00000000-0005-0000-0000-00009B110000}"/>
    <cellStyle name="Normal 13 5 2 2 2 4" xfId="6342" xr:uid="{00000000-0005-0000-0000-00009C110000}"/>
    <cellStyle name="Normal 13 5 2 2 2 4 2" xfId="11284" xr:uid="{00000000-0005-0000-0000-00009D110000}"/>
    <cellStyle name="Normal 13 5 2 2 2 4 3" xfId="15490" xr:uid="{00000000-0005-0000-0000-00009E110000}"/>
    <cellStyle name="Normal 13 5 2 2 2 4 4" xfId="15491" xr:uid="{00000000-0005-0000-0000-00009F110000}"/>
    <cellStyle name="Normal 13 5 2 2 2 5" xfId="7850" xr:uid="{00000000-0005-0000-0000-0000A0110000}"/>
    <cellStyle name="Normal 13 5 2 2 2 5 2" xfId="15492" xr:uid="{00000000-0005-0000-0000-0000A1110000}"/>
    <cellStyle name="Normal 13 5 2 2 2 5 3" xfId="15493" xr:uid="{00000000-0005-0000-0000-0000A2110000}"/>
    <cellStyle name="Normal 13 5 2 2 2 5 4" xfId="15494" xr:uid="{00000000-0005-0000-0000-0000A3110000}"/>
    <cellStyle name="Normal 13 5 2 2 2 6" xfId="2888" xr:uid="{00000000-0005-0000-0000-0000A4110000}"/>
    <cellStyle name="Normal 13 5 2 2 2 6 2" xfId="15495" xr:uid="{00000000-0005-0000-0000-0000A5110000}"/>
    <cellStyle name="Normal 13 5 2 2 2 6 3" xfId="15496" xr:uid="{00000000-0005-0000-0000-0000A6110000}"/>
    <cellStyle name="Normal 13 5 2 2 2 6 4" xfId="15497" xr:uid="{00000000-0005-0000-0000-0000A7110000}"/>
    <cellStyle name="Normal 13 5 2 2 2 7" xfId="15498" xr:uid="{00000000-0005-0000-0000-0000A8110000}"/>
    <cellStyle name="Normal 13 5 2 2 2 7 2" xfId="15499" xr:uid="{00000000-0005-0000-0000-0000A9110000}"/>
    <cellStyle name="Normal 13 5 2 2 2 7 3" xfId="15500" xr:uid="{00000000-0005-0000-0000-0000AA110000}"/>
    <cellStyle name="Normal 13 5 2 2 2 8" xfId="15501" xr:uid="{00000000-0005-0000-0000-0000AB110000}"/>
    <cellStyle name="Normal 13 5 2 2 2 9" xfId="15502" xr:uid="{00000000-0005-0000-0000-0000AC110000}"/>
    <cellStyle name="Normal 13 5 2 2 3" xfId="1361" xr:uid="{00000000-0005-0000-0000-0000AD110000}"/>
    <cellStyle name="Normal 13 5 2 2 3 2" xfId="4719" xr:uid="{00000000-0005-0000-0000-0000AE110000}"/>
    <cellStyle name="Normal 13 5 2 2 3 2 2" xfId="9703" xr:uid="{00000000-0005-0000-0000-0000AF110000}"/>
    <cellStyle name="Normal 13 5 2 2 3 2 2 2" xfId="15503" xr:uid="{00000000-0005-0000-0000-0000B0110000}"/>
    <cellStyle name="Normal 13 5 2 2 3 2 2 3" xfId="15504" xr:uid="{00000000-0005-0000-0000-0000B1110000}"/>
    <cellStyle name="Normal 13 5 2 2 3 2 2 4" xfId="15505" xr:uid="{00000000-0005-0000-0000-0000B2110000}"/>
    <cellStyle name="Normal 13 5 2 2 3 2 3" xfId="15506" xr:uid="{00000000-0005-0000-0000-0000B3110000}"/>
    <cellStyle name="Normal 13 5 2 2 3 2 3 2" xfId="15507" xr:uid="{00000000-0005-0000-0000-0000B4110000}"/>
    <cellStyle name="Normal 13 5 2 2 3 2 3 3" xfId="15508" xr:uid="{00000000-0005-0000-0000-0000B5110000}"/>
    <cellStyle name="Normal 13 5 2 2 3 2 4" xfId="15509" xr:uid="{00000000-0005-0000-0000-0000B6110000}"/>
    <cellStyle name="Normal 13 5 2 2 3 2 5" xfId="15510" xr:uid="{00000000-0005-0000-0000-0000B7110000}"/>
    <cellStyle name="Normal 13 5 2 2 3 2 6" xfId="15511" xr:uid="{00000000-0005-0000-0000-0000B8110000}"/>
    <cellStyle name="Normal 13 5 2 2 3 3" xfId="6448" xr:uid="{00000000-0005-0000-0000-0000B9110000}"/>
    <cellStyle name="Normal 13 5 2 2 3 3 2" xfId="11390" xr:uid="{00000000-0005-0000-0000-0000BA110000}"/>
    <cellStyle name="Normal 13 5 2 2 3 3 3" xfId="15512" xr:uid="{00000000-0005-0000-0000-0000BB110000}"/>
    <cellStyle name="Normal 13 5 2 2 3 3 4" xfId="15513" xr:uid="{00000000-0005-0000-0000-0000BC110000}"/>
    <cellStyle name="Normal 13 5 2 2 3 4" xfId="7956" xr:uid="{00000000-0005-0000-0000-0000BD110000}"/>
    <cellStyle name="Normal 13 5 2 2 3 4 2" xfId="15514" xr:uid="{00000000-0005-0000-0000-0000BE110000}"/>
    <cellStyle name="Normal 13 5 2 2 3 4 3" xfId="15515" xr:uid="{00000000-0005-0000-0000-0000BF110000}"/>
    <cellStyle name="Normal 13 5 2 2 3 4 4" xfId="15516" xr:uid="{00000000-0005-0000-0000-0000C0110000}"/>
    <cellStyle name="Normal 13 5 2 2 3 5" xfId="2994" xr:uid="{00000000-0005-0000-0000-0000C1110000}"/>
    <cellStyle name="Normal 13 5 2 2 3 5 2" xfId="15517" xr:uid="{00000000-0005-0000-0000-0000C2110000}"/>
    <cellStyle name="Normal 13 5 2 2 3 5 3" xfId="15518" xr:uid="{00000000-0005-0000-0000-0000C3110000}"/>
    <cellStyle name="Normal 13 5 2 2 3 5 4" xfId="15519" xr:uid="{00000000-0005-0000-0000-0000C4110000}"/>
    <cellStyle name="Normal 13 5 2 2 3 6" xfId="15520" xr:uid="{00000000-0005-0000-0000-0000C5110000}"/>
    <cellStyle name="Normal 13 5 2 2 3 6 2" xfId="15521" xr:uid="{00000000-0005-0000-0000-0000C6110000}"/>
    <cellStyle name="Normal 13 5 2 2 3 6 3" xfId="15522" xr:uid="{00000000-0005-0000-0000-0000C7110000}"/>
    <cellStyle name="Normal 13 5 2 2 3 7" xfId="15523" xr:uid="{00000000-0005-0000-0000-0000C8110000}"/>
    <cellStyle name="Normal 13 5 2 2 3 8" xfId="15524" xr:uid="{00000000-0005-0000-0000-0000C9110000}"/>
    <cellStyle name="Normal 13 5 2 2 3 9" xfId="15525" xr:uid="{00000000-0005-0000-0000-0000CA110000}"/>
    <cellStyle name="Normal 13 5 2 2 4" xfId="4228" xr:uid="{00000000-0005-0000-0000-0000CB110000}"/>
    <cellStyle name="Normal 13 5 2 2 4 2" xfId="9214" xr:uid="{00000000-0005-0000-0000-0000CC110000}"/>
    <cellStyle name="Normal 13 5 2 2 4 2 2" xfId="15526" xr:uid="{00000000-0005-0000-0000-0000CD110000}"/>
    <cellStyle name="Normal 13 5 2 2 4 2 3" xfId="15527" xr:uid="{00000000-0005-0000-0000-0000CE110000}"/>
    <cellStyle name="Normal 13 5 2 2 4 2 4" xfId="15528" xr:uid="{00000000-0005-0000-0000-0000CF110000}"/>
    <cellStyle name="Normal 13 5 2 2 4 3" xfId="15529" xr:uid="{00000000-0005-0000-0000-0000D0110000}"/>
    <cellStyle name="Normal 13 5 2 2 4 3 2" xfId="15530" xr:uid="{00000000-0005-0000-0000-0000D1110000}"/>
    <cellStyle name="Normal 13 5 2 2 4 3 3" xfId="15531" xr:uid="{00000000-0005-0000-0000-0000D2110000}"/>
    <cellStyle name="Normal 13 5 2 2 4 4" xfId="15532" xr:uid="{00000000-0005-0000-0000-0000D3110000}"/>
    <cellStyle name="Normal 13 5 2 2 4 5" xfId="15533" xr:uid="{00000000-0005-0000-0000-0000D4110000}"/>
    <cellStyle name="Normal 13 5 2 2 4 6" xfId="15534" xr:uid="{00000000-0005-0000-0000-0000D5110000}"/>
    <cellStyle name="Normal 13 5 2 2 5" xfId="5975" xr:uid="{00000000-0005-0000-0000-0000D6110000}"/>
    <cellStyle name="Normal 13 5 2 2 5 2" xfId="10917" xr:uid="{00000000-0005-0000-0000-0000D7110000}"/>
    <cellStyle name="Normal 13 5 2 2 5 3" xfId="15535" xr:uid="{00000000-0005-0000-0000-0000D8110000}"/>
    <cellStyle name="Normal 13 5 2 2 5 4" xfId="15536" xr:uid="{00000000-0005-0000-0000-0000D9110000}"/>
    <cellStyle name="Normal 13 5 2 2 6" xfId="7483" xr:uid="{00000000-0005-0000-0000-0000DA110000}"/>
    <cellStyle name="Normal 13 5 2 2 6 2" xfId="15537" xr:uid="{00000000-0005-0000-0000-0000DB110000}"/>
    <cellStyle name="Normal 13 5 2 2 6 3" xfId="15538" xr:uid="{00000000-0005-0000-0000-0000DC110000}"/>
    <cellStyle name="Normal 13 5 2 2 6 4" xfId="15539" xr:uid="{00000000-0005-0000-0000-0000DD110000}"/>
    <cellStyle name="Normal 13 5 2 2 7" xfId="2521" xr:uid="{00000000-0005-0000-0000-0000DE110000}"/>
    <cellStyle name="Normal 13 5 2 2 7 2" xfId="15540" xr:uid="{00000000-0005-0000-0000-0000DF110000}"/>
    <cellStyle name="Normal 13 5 2 2 7 3" xfId="15541" xr:uid="{00000000-0005-0000-0000-0000E0110000}"/>
    <cellStyle name="Normal 13 5 2 2 7 4" xfId="15542" xr:uid="{00000000-0005-0000-0000-0000E1110000}"/>
    <cellStyle name="Normal 13 5 2 2 8" xfId="15543" xr:uid="{00000000-0005-0000-0000-0000E2110000}"/>
    <cellStyle name="Normal 13 5 2 2 8 2" xfId="15544" xr:uid="{00000000-0005-0000-0000-0000E3110000}"/>
    <cellStyle name="Normal 13 5 2 2 8 3" xfId="15545" xr:uid="{00000000-0005-0000-0000-0000E4110000}"/>
    <cellStyle name="Normal 13 5 2 2 9" xfId="15546" xr:uid="{00000000-0005-0000-0000-0000E5110000}"/>
    <cellStyle name="Normal 13 5 2 3" xfId="931" xr:uid="{00000000-0005-0000-0000-0000E6110000}"/>
    <cellStyle name="Normal 13 5 2 3 10" xfId="15547" xr:uid="{00000000-0005-0000-0000-0000E7110000}"/>
    <cellStyle name="Normal 13 5 2 3 2" xfId="1363" xr:uid="{00000000-0005-0000-0000-0000E8110000}"/>
    <cellStyle name="Normal 13 5 2 3 2 2" xfId="4721" xr:uid="{00000000-0005-0000-0000-0000E9110000}"/>
    <cellStyle name="Normal 13 5 2 3 2 2 2" xfId="9705" xr:uid="{00000000-0005-0000-0000-0000EA110000}"/>
    <cellStyle name="Normal 13 5 2 3 2 2 2 2" xfId="15548" xr:uid="{00000000-0005-0000-0000-0000EB110000}"/>
    <cellStyle name="Normal 13 5 2 3 2 2 2 3" xfId="15549" xr:uid="{00000000-0005-0000-0000-0000EC110000}"/>
    <cellStyle name="Normal 13 5 2 3 2 2 2 4" xfId="15550" xr:uid="{00000000-0005-0000-0000-0000ED110000}"/>
    <cellStyle name="Normal 13 5 2 3 2 2 3" xfId="15551" xr:uid="{00000000-0005-0000-0000-0000EE110000}"/>
    <cellStyle name="Normal 13 5 2 3 2 2 3 2" xfId="15552" xr:uid="{00000000-0005-0000-0000-0000EF110000}"/>
    <cellStyle name="Normal 13 5 2 3 2 2 3 3" xfId="15553" xr:uid="{00000000-0005-0000-0000-0000F0110000}"/>
    <cellStyle name="Normal 13 5 2 3 2 2 4" xfId="15554" xr:uid="{00000000-0005-0000-0000-0000F1110000}"/>
    <cellStyle name="Normal 13 5 2 3 2 2 5" xfId="15555" xr:uid="{00000000-0005-0000-0000-0000F2110000}"/>
    <cellStyle name="Normal 13 5 2 3 2 2 6" xfId="15556" xr:uid="{00000000-0005-0000-0000-0000F3110000}"/>
    <cellStyle name="Normal 13 5 2 3 2 3" xfId="6450" xr:uid="{00000000-0005-0000-0000-0000F4110000}"/>
    <cellStyle name="Normal 13 5 2 3 2 3 2" xfId="11392" xr:uid="{00000000-0005-0000-0000-0000F5110000}"/>
    <cellStyle name="Normal 13 5 2 3 2 3 3" xfId="15557" xr:uid="{00000000-0005-0000-0000-0000F6110000}"/>
    <cellStyle name="Normal 13 5 2 3 2 3 4" xfId="15558" xr:uid="{00000000-0005-0000-0000-0000F7110000}"/>
    <cellStyle name="Normal 13 5 2 3 2 4" xfId="7958" xr:uid="{00000000-0005-0000-0000-0000F8110000}"/>
    <cellStyle name="Normal 13 5 2 3 2 4 2" xfId="15559" xr:uid="{00000000-0005-0000-0000-0000F9110000}"/>
    <cellStyle name="Normal 13 5 2 3 2 4 3" xfId="15560" xr:uid="{00000000-0005-0000-0000-0000FA110000}"/>
    <cellStyle name="Normal 13 5 2 3 2 4 4" xfId="15561" xr:uid="{00000000-0005-0000-0000-0000FB110000}"/>
    <cellStyle name="Normal 13 5 2 3 2 5" xfId="2996" xr:uid="{00000000-0005-0000-0000-0000FC110000}"/>
    <cellStyle name="Normal 13 5 2 3 2 5 2" xfId="15562" xr:uid="{00000000-0005-0000-0000-0000FD110000}"/>
    <cellStyle name="Normal 13 5 2 3 2 5 3" xfId="15563" xr:uid="{00000000-0005-0000-0000-0000FE110000}"/>
    <cellStyle name="Normal 13 5 2 3 2 5 4" xfId="15564" xr:uid="{00000000-0005-0000-0000-0000FF110000}"/>
    <cellStyle name="Normal 13 5 2 3 2 6" xfId="15565" xr:uid="{00000000-0005-0000-0000-000000120000}"/>
    <cellStyle name="Normal 13 5 2 3 2 6 2" xfId="15566" xr:uid="{00000000-0005-0000-0000-000001120000}"/>
    <cellStyle name="Normal 13 5 2 3 2 6 3" xfId="15567" xr:uid="{00000000-0005-0000-0000-000002120000}"/>
    <cellStyle name="Normal 13 5 2 3 2 7" xfId="15568" xr:uid="{00000000-0005-0000-0000-000003120000}"/>
    <cellStyle name="Normal 13 5 2 3 2 8" xfId="15569" xr:uid="{00000000-0005-0000-0000-000004120000}"/>
    <cellStyle name="Normal 13 5 2 3 2 9" xfId="15570" xr:uid="{00000000-0005-0000-0000-000005120000}"/>
    <cellStyle name="Normal 13 5 2 3 3" xfId="4370" xr:uid="{00000000-0005-0000-0000-000006120000}"/>
    <cellStyle name="Normal 13 5 2 3 3 2" xfId="9355" xr:uid="{00000000-0005-0000-0000-000007120000}"/>
    <cellStyle name="Normal 13 5 2 3 3 2 2" xfId="15571" xr:uid="{00000000-0005-0000-0000-000008120000}"/>
    <cellStyle name="Normal 13 5 2 3 3 2 3" xfId="15572" xr:uid="{00000000-0005-0000-0000-000009120000}"/>
    <cellStyle name="Normal 13 5 2 3 3 2 4" xfId="15573" xr:uid="{00000000-0005-0000-0000-00000A120000}"/>
    <cellStyle name="Normal 13 5 2 3 3 3" xfId="15574" xr:uid="{00000000-0005-0000-0000-00000B120000}"/>
    <cellStyle name="Normal 13 5 2 3 3 3 2" xfId="15575" xr:uid="{00000000-0005-0000-0000-00000C120000}"/>
    <cellStyle name="Normal 13 5 2 3 3 3 3" xfId="15576" xr:uid="{00000000-0005-0000-0000-00000D120000}"/>
    <cellStyle name="Normal 13 5 2 3 3 4" xfId="15577" xr:uid="{00000000-0005-0000-0000-00000E120000}"/>
    <cellStyle name="Normal 13 5 2 3 3 5" xfId="15578" xr:uid="{00000000-0005-0000-0000-00000F120000}"/>
    <cellStyle name="Normal 13 5 2 3 3 6" xfId="15579" xr:uid="{00000000-0005-0000-0000-000010120000}"/>
    <cellStyle name="Normal 13 5 2 3 4" xfId="6113" xr:uid="{00000000-0005-0000-0000-000011120000}"/>
    <cellStyle name="Normal 13 5 2 3 4 2" xfId="11055" xr:uid="{00000000-0005-0000-0000-000012120000}"/>
    <cellStyle name="Normal 13 5 2 3 4 3" xfId="15580" xr:uid="{00000000-0005-0000-0000-000013120000}"/>
    <cellStyle name="Normal 13 5 2 3 4 4" xfId="15581" xr:uid="{00000000-0005-0000-0000-000014120000}"/>
    <cellStyle name="Normal 13 5 2 3 5" xfId="7621" xr:uid="{00000000-0005-0000-0000-000015120000}"/>
    <cellStyle name="Normal 13 5 2 3 5 2" xfId="15582" xr:uid="{00000000-0005-0000-0000-000016120000}"/>
    <cellStyle name="Normal 13 5 2 3 5 3" xfId="15583" xr:uid="{00000000-0005-0000-0000-000017120000}"/>
    <cellStyle name="Normal 13 5 2 3 5 4" xfId="15584" xr:uid="{00000000-0005-0000-0000-000018120000}"/>
    <cellStyle name="Normal 13 5 2 3 6" xfId="2659" xr:uid="{00000000-0005-0000-0000-000019120000}"/>
    <cellStyle name="Normal 13 5 2 3 6 2" xfId="15585" xr:uid="{00000000-0005-0000-0000-00001A120000}"/>
    <cellStyle name="Normal 13 5 2 3 6 3" xfId="15586" xr:uid="{00000000-0005-0000-0000-00001B120000}"/>
    <cellStyle name="Normal 13 5 2 3 6 4" xfId="15587" xr:uid="{00000000-0005-0000-0000-00001C120000}"/>
    <cellStyle name="Normal 13 5 2 3 7" xfId="15588" xr:uid="{00000000-0005-0000-0000-00001D120000}"/>
    <cellStyle name="Normal 13 5 2 3 7 2" xfId="15589" xr:uid="{00000000-0005-0000-0000-00001E120000}"/>
    <cellStyle name="Normal 13 5 2 3 7 3" xfId="15590" xr:uid="{00000000-0005-0000-0000-00001F120000}"/>
    <cellStyle name="Normal 13 5 2 3 8" xfId="15591" xr:uid="{00000000-0005-0000-0000-000020120000}"/>
    <cellStyle name="Normal 13 5 2 3 9" xfId="15592" xr:uid="{00000000-0005-0000-0000-000021120000}"/>
    <cellStyle name="Normal 13 5 2 4" xfId="1360" xr:uid="{00000000-0005-0000-0000-000022120000}"/>
    <cellStyle name="Normal 13 5 2 4 2" xfId="4718" xr:uid="{00000000-0005-0000-0000-000023120000}"/>
    <cellStyle name="Normal 13 5 2 4 2 2" xfId="9702" xr:uid="{00000000-0005-0000-0000-000024120000}"/>
    <cellStyle name="Normal 13 5 2 4 2 2 2" xfId="15593" xr:uid="{00000000-0005-0000-0000-000025120000}"/>
    <cellStyle name="Normal 13 5 2 4 2 2 3" xfId="15594" xr:uid="{00000000-0005-0000-0000-000026120000}"/>
    <cellStyle name="Normal 13 5 2 4 2 2 4" xfId="15595" xr:uid="{00000000-0005-0000-0000-000027120000}"/>
    <cellStyle name="Normal 13 5 2 4 2 3" xfId="15596" xr:uid="{00000000-0005-0000-0000-000028120000}"/>
    <cellStyle name="Normal 13 5 2 4 2 3 2" xfId="15597" xr:uid="{00000000-0005-0000-0000-000029120000}"/>
    <cellStyle name="Normal 13 5 2 4 2 3 3" xfId="15598" xr:uid="{00000000-0005-0000-0000-00002A120000}"/>
    <cellStyle name="Normal 13 5 2 4 2 4" xfId="15599" xr:uid="{00000000-0005-0000-0000-00002B120000}"/>
    <cellStyle name="Normal 13 5 2 4 2 5" xfId="15600" xr:uid="{00000000-0005-0000-0000-00002C120000}"/>
    <cellStyle name="Normal 13 5 2 4 2 6" xfId="15601" xr:uid="{00000000-0005-0000-0000-00002D120000}"/>
    <cellStyle name="Normal 13 5 2 4 3" xfId="6447" xr:uid="{00000000-0005-0000-0000-00002E120000}"/>
    <cellStyle name="Normal 13 5 2 4 3 2" xfId="11389" xr:uid="{00000000-0005-0000-0000-00002F120000}"/>
    <cellStyle name="Normal 13 5 2 4 3 3" xfId="15602" xr:uid="{00000000-0005-0000-0000-000030120000}"/>
    <cellStyle name="Normal 13 5 2 4 3 4" xfId="15603" xr:uid="{00000000-0005-0000-0000-000031120000}"/>
    <cellStyle name="Normal 13 5 2 4 4" xfId="7955" xr:uid="{00000000-0005-0000-0000-000032120000}"/>
    <cellStyle name="Normal 13 5 2 4 4 2" xfId="15604" xr:uid="{00000000-0005-0000-0000-000033120000}"/>
    <cellStyle name="Normal 13 5 2 4 4 3" xfId="15605" xr:uid="{00000000-0005-0000-0000-000034120000}"/>
    <cellStyle name="Normal 13 5 2 4 4 4" xfId="15606" xr:uid="{00000000-0005-0000-0000-000035120000}"/>
    <cellStyle name="Normal 13 5 2 4 5" xfId="2993" xr:uid="{00000000-0005-0000-0000-000036120000}"/>
    <cellStyle name="Normal 13 5 2 4 5 2" xfId="15607" xr:uid="{00000000-0005-0000-0000-000037120000}"/>
    <cellStyle name="Normal 13 5 2 4 5 3" xfId="15608" xr:uid="{00000000-0005-0000-0000-000038120000}"/>
    <cellStyle name="Normal 13 5 2 4 5 4" xfId="15609" xr:uid="{00000000-0005-0000-0000-000039120000}"/>
    <cellStyle name="Normal 13 5 2 4 6" xfId="15610" xr:uid="{00000000-0005-0000-0000-00003A120000}"/>
    <cellStyle name="Normal 13 5 2 4 6 2" xfId="15611" xr:uid="{00000000-0005-0000-0000-00003B120000}"/>
    <cellStyle name="Normal 13 5 2 4 6 3" xfId="15612" xr:uid="{00000000-0005-0000-0000-00003C120000}"/>
    <cellStyle name="Normal 13 5 2 4 7" xfId="15613" xr:uid="{00000000-0005-0000-0000-00003D120000}"/>
    <cellStyle name="Normal 13 5 2 4 8" xfId="15614" xr:uid="{00000000-0005-0000-0000-00003E120000}"/>
    <cellStyle name="Normal 13 5 2 4 9" xfId="15615" xr:uid="{00000000-0005-0000-0000-00003F120000}"/>
    <cellStyle name="Normal 13 5 2 5" xfId="3768" xr:uid="{00000000-0005-0000-0000-000040120000}"/>
    <cellStyle name="Normal 13 5 2 5 2" xfId="5564" xr:uid="{00000000-0005-0000-0000-000041120000}"/>
    <cellStyle name="Normal 13 5 2 5 2 2" xfId="10510" xr:uid="{00000000-0005-0000-0000-000042120000}"/>
    <cellStyle name="Normal 13 5 2 5 2 2 2" xfId="15616" xr:uid="{00000000-0005-0000-0000-000043120000}"/>
    <cellStyle name="Normal 13 5 2 5 2 2 3" xfId="15617" xr:uid="{00000000-0005-0000-0000-000044120000}"/>
    <cellStyle name="Normal 13 5 2 5 2 2 4" xfId="15618" xr:uid="{00000000-0005-0000-0000-000045120000}"/>
    <cellStyle name="Normal 13 5 2 5 2 3" xfId="15619" xr:uid="{00000000-0005-0000-0000-000046120000}"/>
    <cellStyle name="Normal 13 5 2 5 2 3 2" xfId="15620" xr:uid="{00000000-0005-0000-0000-000047120000}"/>
    <cellStyle name="Normal 13 5 2 5 2 3 3" xfId="15621" xr:uid="{00000000-0005-0000-0000-000048120000}"/>
    <cellStyle name="Normal 13 5 2 5 2 4" xfId="15622" xr:uid="{00000000-0005-0000-0000-000049120000}"/>
    <cellStyle name="Normal 13 5 2 5 2 5" xfId="15623" xr:uid="{00000000-0005-0000-0000-00004A120000}"/>
    <cellStyle name="Normal 13 5 2 5 2 6" xfId="15624" xr:uid="{00000000-0005-0000-0000-00004B120000}"/>
    <cellStyle name="Normal 13 5 2 5 3" xfId="8728" xr:uid="{00000000-0005-0000-0000-00004C120000}"/>
    <cellStyle name="Normal 13 5 2 5 3 2" xfId="15625" xr:uid="{00000000-0005-0000-0000-00004D120000}"/>
    <cellStyle name="Normal 13 5 2 5 3 3" xfId="15626" xr:uid="{00000000-0005-0000-0000-00004E120000}"/>
    <cellStyle name="Normal 13 5 2 5 3 4" xfId="15627" xr:uid="{00000000-0005-0000-0000-00004F120000}"/>
    <cellStyle name="Normal 13 5 2 5 4" xfId="15628" xr:uid="{00000000-0005-0000-0000-000050120000}"/>
    <cellStyle name="Normal 13 5 2 5 4 2" xfId="15629" xr:uid="{00000000-0005-0000-0000-000051120000}"/>
    <cellStyle name="Normal 13 5 2 5 4 3" xfId="15630" xr:uid="{00000000-0005-0000-0000-000052120000}"/>
    <cellStyle name="Normal 13 5 2 5 4 4" xfId="15631" xr:uid="{00000000-0005-0000-0000-000053120000}"/>
    <cellStyle name="Normal 13 5 2 5 5" xfId="15632" xr:uid="{00000000-0005-0000-0000-000054120000}"/>
    <cellStyle name="Normal 13 5 2 5 5 2" xfId="15633" xr:uid="{00000000-0005-0000-0000-000055120000}"/>
    <cellStyle name="Normal 13 5 2 5 5 3" xfId="15634" xr:uid="{00000000-0005-0000-0000-000056120000}"/>
    <cellStyle name="Normal 13 5 2 5 5 4" xfId="15635" xr:uid="{00000000-0005-0000-0000-000057120000}"/>
    <cellStyle name="Normal 13 5 2 5 6" xfId="15636" xr:uid="{00000000-0005-0000-0000-000058120000}"/>
    <cellStyle name="Normal 13 5 2 5 6 2" xfId="15637" xr:uid="{00000000-0005-0000-0000-000059120000}"/>
    <cellStyle name="Normal 13 5 2 5 6 3" xfId="15638" xr:uid="{00000000-0005-0000-0000-00005A120000}"/>
    <cellStyle name="Normal 13 5 2 5 7" xfId="15639" xr:uid="{00000000-0005-0000-0000-00005B120000}"/>
    <cellStyle name="Normal 13 5 2 5 8" xfId="15640" xr:uid="{00000000-0005-0000-0000-00005C120000}"/>
    <cellStyle name="Normal 13 5 2 5 9" xfId="15641" xr:uid="{00000000-0005-0000-0000-00005D120000}"/>
    <cellStyle name="Normal 13 5 2 6" xfId="4093" xr:uid="{00000000-0005-0000-0000-00005E120000}"/>
    <cellStyle name="Normal 13 5 2 6 2" xfId="8864" xr:uid="{00000000-0005-0000-0000-00005F120000}"/>
    <cellStyle name="Normal 13 5 2 6 2 2" xfId="15642" xr:uid="{00000000-0005-0000-0000-000060120000}"/>
    <cellStyle name="Normal 13 5 2 6 2 2 2" xfId="15643" xr:uid="{00000000-0005-0000-0000-000061120000}"/>
    <cellStyle name="Normal 13 5 2 6 2 2 3" xfId="15644" xr:uid="{00000000-0005-0000-0000-000062120000}"/>
    <cellStyle name="Normal 13 5 2 6 2 2 4" xfId="15645" xr:uid="{00000000-0005-0000-0000-000063120000}"/>
    <cellStyle name="Normal 13 5 2 6 2 3" xfId="15646" xr:uid="{00000000-0005-0000-0000-000064120000}"/>
    <cellStyle name="Normal 13 5 2 6 2 3 2" xfId="15647" xr:uid="{00000000-0005-0000-0000-000065120000}"/>
    <cellStyle name="Normal 13 5 2 6 2 3 3" xfId="15648" xr:uid="{00000000-0005-0000-0000-000066120000}"/>
    <cellStyle name="Normal 13 5 2 6 2 4" xfId="15649" xr:uid="{00000000-0005-0000-0000-000067120000}"/>
    <cellStyle name="Normal 13 5 2 6 2 5" xfId="15650" xr:uid="{00000000-0005-0000-0000-000068120000}"/>
    <cellStyle name="Normal 13 5 2 6 2 6" xfId="15651" xr:uid="{00000000-0005-0000-0000-000069120000}"/>
    <cellStyle name="Normal 13 5 2 6 3" xfId="15652" xr:uid="{00000000-0005-0000-0000-00006A120000}"/>
    <cellStyle name="Normal 13 5 2 6 3 2" xfId="15653" xr:uid="{00000000-0005-0000-0000-00006B120000}"/>
    <cellStyle name="Normal 13 5 2 6 3 3" xfId="15654" xr:uid="{00000000-0005-0000-0000-00006C120000}"/>
    <cellStyle name="Normal 13 5 2 6 3 4" xfId="15655" xr:uid="{00000000-0005-0000-0000-00006D120000}"/>
    <cellStyle name="Normal 13 5 2 6 4" xfId="15656" xr:uid="{00000000-0005-0000-0000-00006E120000}"/>
    <cellStyle name="Normal 13 5 2 6 4 2" xfId="15657" xr:uid="{00000000-0005-0000-0000-00006F120000}"/>
    <cellStyle name="Normal 13 5 2 6 4 3" xfId="15658" xr:uid="{00000000-0005-0000-0000-000070120000}"/>
    <cellStyle name="Normal 13 5 2 6 4 4" xfId="15659" xr:uid="{00000000-0005-0000-0000-000071120000}"/>
    <cellStyle name="Normal 13 5 2 6 5" xfId="15660" xr:uid="{00000000-0005-0000-0000-000072120000}"/>
    <cellStyle name="Normal 13 5 2 6 5 2" xfId="15661" xr:uid="{00000000-0005-0000-0000-000073120000}"/>
    <cellStyle name="Normal 13 5 2 6 5 3" xfId="15662" xr:uid="{00000000-0005-0000-0000-000074120000}"/>
    <cellStyle name="Normal 13 5 2 6 6" xfId="15663" xr:uid="{00000000-0005-0000-0000-000075120000}"/>
    <cellStyle name="Normal 13 5 2 6 7" xfId="15664" xr:uid="{00000000-0005-0000-0000-000076120000}"/>
    <cellStyle name="Normal 13 5 2 6 8" xfId="15665" xr:uid="{00000000-0005-0000-0000-000077120000}"/>
    <cellStyle name="Normal 13 5 2 7" xfId="5371" xr:uid="{00000000-0005-0000-0000-000078120000}"/>
    <cellStyle name="Normal 13 5 2 7 2" xfId="10350" xr:uid="{00000000-0005-0000-0000-000079120000}"/>
    <cellStyle name="Normal 13 5 2 7 2 2" xfId="15666" xr:uid="{00000000-0005-0000-0000-00007A120000}"/>
    <cellStyle name="Normal 13 5 2 7 2 3" xfId="15667" xr:uid="{00000000-0005-0000-0000-00007B120000}"/>
    <cellStyle name="Normal 13 5 2 7 2 4" xfId="15668" xr:uid="{00000000-0005-0000-0000-00007C120000}"/>
    <cellStyle name="Normal 13 5 2 7 3" xfId="15669" xr:uid="{00000000-0005-0000-0000-00007D120000}"/>
    <cellStyle name="Normal 13 5 2 7 3 2" xfId="15670" xr:uid="{00000000-0005-0000-0000-00007E120000}"/>
    <cellStyle name="Normal 13 5 2 7 3 3" xfId="15671" xr:uid="{00000000-0005-0000-0000-00007F120000}"/>
    <cellStyle name="Normal 13 5 2 7 4" xfId="15672" xr:uid="{00000000-0005-0000-0000-000080120000}"/>
    <cellStyle name="Normal 13 5 2 7 5" xfId="15673" xr:uid="{00000000-0005-0000-0000-000081120000}"/>
    <cellStyle name="Normal 13 5 2 7 6" xfId="15674" xr:uid="{00000000-0005-0000-0000-000082120000}"/>
    <cellStyle name="Normal 13 5 2 8" xfId="5840" xr:uid="{00000000-0005-0000-0000-000083120000}"/>
    <cellStyle name="Normal 13 5 2 8 2" xfId="10782" xr:uid="{00000000-0005-0000-0000-000084120000}"/>
    <cellStyle name="Normal 13 5 2 8 3" xfId="15675" xr:uid="{00000000-0005-0000-0000-000085120000}"/>
    <cellStyle name="Normal 13 5 2 8 4" xfId="15676" xr:uid="{00000000-0005-0000-0000-000086120000}"/>
    <cellStyle name="Normal 13 5 2 9" xfId="7348" xr:uid="{00000000-0005-0000-0000-000087120000}"/>
    <cellStyle name="Normal 13 5 2 9 2" xfId="15677" xr:uid="{00000000-0005-0000-0000-000088120000}"/>
    <cellStyle name="Normal 13 5 2 9 3" xfId="15678" xr:uid="{00000000-0005-0000-0000-000089120000}"/>
    <cellStyle name="Normal 13 5 2 9 4" xfId="15679" xr:uid="{00000000-0005-0000-0000-00008A120000}"/>
    <cellStyle name="Normal 13 5 3" xfId="488" xr:uid="{00000000-0005-0000-0000-00008B120000}"/>
    <cellStyle name="Normal 13 5 3 10" xfId="15680" xr:uid="{00000000-0005-0000-0000-00008C120000}"/>
    <cellStyle name="Normal 13 5 3 11" xfId="15681" xr:uid="{00000000-0005-0000-0000-00008D120000}"/>
    <cellStyle name="Normal 13 5 3 2" xfId="1047" xr:uid="{00000000-0005-0000-0000-00008E120000}"/>
    <cellStyle name="Normal 13 5 3 2 10" xfId="15682" xr:uid="{00000000-0005-0000-0000-00008F120000}"/>
    <cellStyle name="Normal 13 5 3 2 2" xfId="1365" xr:uid="{00000000-0005-0000-0000-000090120000}"/>
    <cellStyle name="Normal 13 5 3 2 2 2" xfId="4723" xr:uid="{00000000-0005-0000-0000-000091120000}"/>
    <cellStyle name="Normal 13 5 3 2 2 2 2" xfId="9707" xr:uid="{00000000-0005-0000-0000-000092120000}"/>
    <cellStyle name="Normal 13 5 3 2 2 2 2 2" xfId="15683" xr:uid="{00000000-0005-0000-0000-000093120000}"/>
    <cellStyle name="Normal 13 5 3 2 2 2 2 3" xfId="15684" xr:uid="{00000000-0005-0000-0000-000094120000}"/>
    <cellStyle name="Normal 13 5 3 2 2 2 2 4" xfId="15685" xr:uid="{00000000-0005-0000-0000-000095120000}"/>
    <cellStyle name="Normal 13 5 3 2 2 2 3" xfId="15686" xr:uid="{00000000-0005-0000-0000-000096120000}"/>
    <cellStyle name="Normal 13 5 3 2 2 2 3 2" xfId="15687" xr:uid="{00000000-0005-0000-0000-000097120000}"/>
    <cellStyle name="Normal 13 5 3 2 2 2 3 3" xfId="15688" xr:uid="{00000000-0005-0000-0000-000098120000}"/>
    <cellStyle name="Normal 13 5 3 2 2 2 4" xfId="15689" xr:uid="{00000000-0005-0000-0000-000099120000}"/>
    <cellStyle name="Normal 13 5 3 2 2 2 5" xfId="15690" xr:uid="{00000000-0005-0000-0000-00009A120000}"/>
    <cellStyle name="Normal 13 5 3 2 2 2 6" xfId="15691" xr:uid="{00000000-0005-0000-0000-00009B120000}"/>
    <cellStyle name="Normal 13 5 3 2 2 3" xfId="6452" xr:uid="{00000000-0005-0000-0000-00009C120000}"/>
    <cellStyle name="Normal 13 5 3 2 2 3 2" xfId="11394" xr:uid="{00000000-0005-0000-0000-00009D120000}"/>
    <cellStyle name="Normal 13 5 3 2 2 3 3" xfId="15692" xr:uid="{00000000-0005-0000-0000-00009E120000}"/>
    <cellStyle name="Normal 13 5 3 2 2 3 4" xfId="15693" xr:uid="{00000000-0005-0000-0000-00009F120000}"/>
    <cellStyle name="Normal 13 5 3 2 2 4" xfId="7960" xr:uid="{00000000-0005-0000-0000-0000A0120000}"/>
    <cellStyle name="Normal 13 5 3 2 2 4 2" xfId="15694" xr:uid="{00000000-0005-0000-0000-0000A1120000}"/>
    <cellStyle name="Normal 13 5 3 2 2 4 3" xfId="15695" xr:uid="{00000000-0005-0000-0000-0000A2120000}"/>
    <cellStyle name="Normal 13 5 3 2 2 4 4" xfId="15696" xr:uid="{00000000-0005-0000-0000-0000A3120000}"/>
    <cellStyle name="Normal 13 5 3 2 2 5" xfId="2998" xr:uid="{00000000-0005-0000-0000-0000A4120000}"/>
    <cellStyle name="Normal 13 5 3 2 2 5 2" xfId="15697" xr:uid="{00000000-0005-0000-0000-0000A5120000}"/>
    <cellStyle name="Normal 13 5 3 2 2 5 3" xfId="15698" xr:uid="{00000000-0005-0000-0000-0000A6120000}"/>
    <cellStyle name="Normal 13 5 3 2 2 5 4" xfId="15699" xr:uid="{00000000-0005-0000-0000-0000A7120000}"/>
    <cellStyle name="Normal 13 5 3 2 2 6" xfId="15700" xr:uid="{00000000-0005-0000-0000-0000A8120000}"/>
    <cellStyle name="Normal 13 5 3 2 2 6 2" xfId="15701" xr:uid="{00000000-0005-0000-0000-0000A9120000}"/>
    <cellStyle name="Normal 13 5 3 2 2 6 3" xfId="15702" xr:uid="{00000000-0005-0000-0000-0000AA120000}"/>
    <cellStyle name="Normal 13 5 3 2 2 7" xfId="15703" xr:uid="{00000000-0005-0000-0000-0000AB120000}"/>
    <cellStyle name="Normal 13 5 3 2 2 8" xfId="15704" xr:uid="{00000000-0005-0000-0000-0000AC120000}"/>
    <cellStyle name="Normal 13 5 3 2 2 9" xfId="15705" xr:uid="{00000000-0005-0000-0000-0000AD120000}"/>
    <cellStyle name="Normal 13 5 3 2 3" xfId="4467" xr:uid="{00000000-0005-0000-0000-0000AE120000}"/>
    <cellStyle name="Normal 13 5 3 2 3 2" xfId="9452" xr:uid="{00000000-0005-0000-0000-0000AF120000}"/>
    <cellStyle name="Normal 13 5 3 2 3 2 2" xfId="15706" xr:uid="{00000000-0005-0000-0000-0000B0120000}"/>
    <cellStyle name="Normal 13 5 3 2 3 2 3" xfId="15707" xr:uid="{00000000-0005-0000-0000-0000B1120000}"/>
    <cellStyle name="Normal 13 5 3 2 3 2 4" xfId="15708" xr:uid="{00000000-0005-0000-0000-0000B2120000}"/>
    <cellStyle name="Normal 13 5 3 2 3 3" xfId="15709" xr:uid="{00000000-0005-0000-0000-0000B3120000}"/>
    <cellStyle name="Normal 13 5 3 2 3 3 2" xfId="15710" xr:uid="{00000000-0005-0000-0000-0000B4120000}"/>
    <cellStyle name="Normal 13 5 3 2 3 3 3" xfId="15711" xr:uid="{00000000-0005-0000-0000-0000B5120000}"/>
    <cellStyle name="Normal 13 5 3 2 3 4" xfId="15712" xr:uid="{00000000-0005-0000-0000-0000B6120000}"/>
    <cellStyle name="Normal 13 5 3 2 3 5" xfId="15713" xr:uid="{00000000-0005-0000-0000-0000B7120000}"/>
    <cellStyle name="Normal 13 5 3 2 3 6" xfId="15714" xr:uid="{00000000-0005-0000-0000-0000B8120000}"/>
    <cellStyle name="Normal 13 5 3 2 4" xfId="6207" xr:uid="{00000000-0005-0000-0000-0000B9120000}"/>
    <cellStyle name="Normal 13 5 3 2 4 2" xfId="11149" xr:uid="{00000000-0005-0000-0000-0000BA120000}"/>
    <cellStyle name="Normal 13 5 3 2 4 3" xfId="15715" xr:uid="{00000000-0005-0000-0000-0000BB120000}"/>
    <cellStyle name="Normal 13 5 3 2 4 4" xfId="15716" xr:uid="{00000000-0005-0000-0000-0000BC120000}"/>
    <cellStyle name="Normal 13 5 3 2 5" xfId="7715" xr:uid="{00000000-0005-0000-0000-0000BD120000}"/>
    <cellStyle name="Normal 13 5 3 2 5 2" xfId="15717" xr:uid="{00000000-0005-0000-0000-0000BE120000}"/>
    <cellStyle name="Normal 13 5 3 2 5 3" xfId="15718" xr:uid="{00000000-0005-0000-0000-0000BF120000}"/>
    <cellStyle name="Normal 13 5 3 2 5 4" xfId="15719" xr:uid="{00000000-0005-0000-0000-0000C0120000}"/>
    <cellStyle name="Normal 13 5 3 2 6" xfId="2753" xr:uid="{00000000-0005-0000-0000-0000C1120000}"/>
    <cellStyle name="Normal 13 5 3 2 6 2" xfId="15720" xr:uid="{00000000-0005-0000-0000-0000C2120000}"/>
    <cellStyle name="Normal 13 5 3 2 6 3" xfId="15721" xr:uid="{00000000-0005-0000-0000-0000C3120000}"/>
    <cellStyle name="Normal 13 5 3 2 6 4" xfId="15722" xr:uid="{00000000-0005-0000-0000-0000C4120000}"/>
    <cellStyle name="Normal 13 5 3 2 7" xfId="15723" xr:uid="{00000000-0005-0000-0000-0000C5120000}"/>
    <cellStyle name="Normal 13 5 3 2 7 2" xfId="15724" xr:uid="{00000000-0005-0000-0000-0000C6120000}"/>
    <cellStyle name="Normal 13 5 3 2 7 3" xfId="15725" xr:uid="{00000000-0005-0000-0000-0000C7120000}"/>
    <cellStyle name="Normal 13 5 3 2 8" xfId="15726" xr:uid="{00000000-0005-0000-0000-0000C8120000}"/>
    <cellStyle name="Normal 13 5 3 2 9" xfId="15727" xr:uid="{00000000-0005-0000-0000-0000C9120000}"/>
    <cellStyle name="Normal 13 5 3 3" xfId="1364" xr:uid="{00000000-0005-0000-0000-0000CA120000}"/>
    <cellStyle name="Normal 13 5 3 3 2" xfId="4722" xr:uid="{00000000-0005-0000-0000-0000CB120000}"/>
    <cellStyle name="Normal 13 5 3 3 2 2" xfId="9706" xr:uid="{00000000-0005-0000-0000-0000CC120000}"/>
    <cellStyle name="Normal 13 5 3 3 2 2 2" xfId="15728" xr:uid="{00000000-0005-0000-0000-0000CD120000}"/>
    <cellStyle name="Normal 13 5 3 3 2 2 3" xfId="15729" xr:uid="{00000000-0005-0000-0000-0000CE120000}"/>
    <cellStyle name="Normal 13 5 3 3 2 2 4" xfId="15730" xr:uid="{00000000-0005-0000-0000-0000CF120000}"/>
    <cellStyle name="Normal 13 5 3 3 2 3" xfId="15731" xr:uid="{00000000-0005-0000-0000-0000D0120000}"/>
    <cellStyle name="Normal 13 5 3 3 2 3 2" xfId="15732" xr:uid="{00000000-0005-0000-0000-0000D1120000}"/>
    <cellStyle name="Normal 13 5 3 3 2 3 3" xfId="15733" xr:uid="{00000000-0005-0000-0000-0000D2120000}"/>
    <cellStyle name="Normal 13 5 3 3 2 4" xfId="15734" xr:uid="{00000000-0005-0000-0000-0000D3120000}"/>
    <cellStyle name="Normal 13 5 3 3 2 5" xfId="15735" xr:uid="{00000000-0005-0000-0000-0000D4120000}"/>
    <cellStyle name="Normal 13 5 3 3 2 6" xfId="15736" xr:uid="{00000000-0005-0000-0000-0000D5120000}"/>
    <cellStyle name="Normal 13 5 3 3 3" xfId="6451" xr:uid="{00000000-0005-0000-0000-0000D6120000}"/>
    <cellStyle name="Normal 13 5 3 3 3 2" xfId="11393" xr:uid="{00000000-0005-0000-0000-0000D7120000}"/>
    <cellStyle name="Normal 13 5 3 3 3 3" xfId="15737" xr:uid="{00000000-0005-0000-0000-0000D8120000}"/>
    <cellStyle name="Normal 13 5 3 3 3 4" xfId="15738" xr:uid="{00000000-0005-0000-0000-0000D9120000}"/>
    <cellStyle name="Normal 13 5 3 3 4" xfId="7959" xr:uid="{00000000-0005-0000-0000-0000DA120000}"/>
    <cellStyle name="Normal 13 5 3 3 4 2" xfId="15739" xr:uid="{00000000-0005-0000-0000-0000DB120000}"/>
    <cellStyle name="Normal 13 5 3 3 4 3" xfId="15740" xr:uid="{00000000-0005-0000-0000-0000DC120000}"/>
    <cellStyle name="Normal 13 5 3 3 4 4" xfId="15741" xr:uid="{00000000-0005-0000-0000-0000DD120000}"/>
    <cellStyle name="Normal 13 5 3 3 5" xfId="2997" xr:uid="{00000000-0005-0000-0000-0000DE120000}"/>
    <cellStyle name="Normal 13 5 3 3 5 2" xfId="15742" xr:uid="{00000000-0005-0000-0000-0000DF120000}"/>
    <cellStyle name="Normal 13 5 3 3 5 3" xfId="15743" xr:uid="{00000000-0005-0000-0000-0000E0120000}"/>
    <cellStyle name="Normal 13 5 3 3 5 4" xfId="15744" xr:uid="{00000000-0005-0000-0000-0000E1120000}"/>
    <cellStyle name="Normal 13 5 3 3 6" xfId="15745" xr:uid="{00000000-0005-0000-0000-0000E2120000}"/>
    <cellStyle name="Normal 13 5 3 3 6 2" xfId="15746" xr:uid="{00000000-0005-0000-0000-0000E3120000}"/>
    <cellStyle name="Normal 13 5 3 3 6 3" xfId="15747" xr:uid="{00000000-0005-0000-0000-0000E4120000}"/>
    <cellStyle name="Normal 13 5 3 3 7" xfId="15748" xr:uid="{00000000-0005-0000-0000-0000E5120000}"/>
    <cellStyle name="Normal 13 5 3 3 8" xfId="15749" xr:uid="{00000000-0005-0000-0000-0000E6120000}"/>
    <cellStyle name="Normal 13 5 3 3 9" xfId="15750" xr:uid="{00000000-0005-0000-0000-0000E7120000}"/>
    <cellStyle name="Normal 13 5 3 4" xfId="4001" xr:uid="{00000000-0005-0000-0000-0000E8120000}"/>
    <cellStyle name="Normal 13 5 3 4 2" xfId="9072" xr:uid="{00000000-0005-0000-0000-0000E9120000}"/>
    <cellStyle name="Normal 13 5 3 4 2 2" xfId="15751" xr:uid="{00000000-0005-0000-0000-0000EA120000}"/>
    <cellStyle name="Normal 13 5 3 4 2 3" xfId="15752" xr:uid="{00000000-0005-0000-0000-0000EB120000}"/>
    <cellStyle name="Normal 13 5 3 4 2 4" xfId="15753" xr:uid="{00000000-0005-0000-0000-0000EC120000}"/>
    <cellStyle name="Normal 13 5 3 4 3" xfId="15754" xr:uid="{00000000-0005-0000-0000-0000ED120000}"/>
    <cellStyle name="Normal 13 5 3 4 3 2" xfId="15755" xr:uid="{00000000-0005-0000-0000-0000EE120000}"/>
    <cellStyle name="Normal 13 5 3 4 3 3" xfId="15756" xr:uid="{00000000-0005-0000-0000-0000EF120000}"/>
    <cellStyle name="Normal 13 5 3 4 4" xfId="15757" xr:uid="{00000000-0005-0000-0000-0000F0120000}"/>
    <cellStyle name="Normal 13 5 3 4 5" xfId="15758" xr:uid="{00000000-0005-0000-0000-0000F1120000}"/>
    <cellStyle name="Normal 13 5 3 4 6" xfId="15759" xr:uid="{00000000-0005-0000-0000-0000F2120000}"/>
    <cellStyle name="Normal 13 5 3 5" xfId="5756" xr:uid="{00000000-0005-0000-0000-0000F3120000}"/>
    <cellStyle name="Normal 13 5 3 5 2" xfId="10698" xr:uid="{00000000-0005-0000-0000-0000F4120000}"/>
    <cellStyle name="Normal 13 5 3 5 3" xfId="15760" xr:uid="{00000000-0005-0000-0000-0000F5120000}"/>
    <cellStyle name="Normal 13 5 3 5 4" xfId="15761" xr:uid="{00000000-0005-0000-0000-0000F6120000}"/>
    <cellStyle name="Normal 13 5 3 6" xfId="7264" xr:uid="{00000000-0005-0000-0000-0000F7120000}"/>
    <cellStyle name="Normal 13 5 3 6 2" xfId="15762" xr:uid="{00000000-0005-0000-0000-0000F8120000}"/>
    <cellStyle name="Normal 13 5 3 6 3" xfId="15763" xr:uid="{00000000-0005-0000-0000-0000F9120000}"/>
    <cellStyle name="Normal 13 5 3 6 4" xfId="15764" xr:uid="{00000000-0005-0000-0000-0000FA120000}"/>
    <cellStyle name="Normal 13 5 3 7" xfId="2302" xr:uid="{00000000-0005-0000-0000-0000FB120000}"/>
    <cellStyle name="Normal 13 5 3 7 2" xfId="15765" xr:uid="{00000000-0005-0000-0000-0000FC120000}"/>
    <cellStyle name="Normal 13 5 3 7 3" xfId="15766" xr:uid="{00000000-0005-0000-0000-0000FD120000}"/>
    <cellStyle name="Normal 13 5 3 7 4" xfId="15767" xr:uid="{00000000-0005-0000-0000-0000FE120000}"/>
    <cellStyle name="Normal 13 5 3 8" xfId="15768" xr:uid="{00000000-0005-0000-0000-0000FF120000}"/>
    <cellStyle name="Normal 13 5 3 8 2" xfId="15769" xr:uid="{00000000-0005-0000-0000-000000130000}"/>
    <cellStyle name="Normal 13 5 3 8 3" xfId="15770" xr:uid="{00000000-0005-0000-0000-000001130000}"/>
    <cellStyle name="Normal 13 5 3 9" xfId="15771" xr:uid="{00000000-0005-0000-0000-000002130000}"/>
    <cellStyle name="Normal 13 5 4" xfId="693" xr:uid="{00000000-0005-0000-0000-000003130000}"/>
    <cellStyle name="Normal 13 5 4 10" xfId="15772" xr:uid="{00000000-0005-0000-0000-000004130000}"/>
    <cellStyle name="Normal 13 5 4 11" xfId="15773" xr:uid="{00000000-0005-0000-0000-000005130000}"/>
    <cellStyle name="Normal 13 5 4 2" xfId="1159" xr:uid="{00000000-0005-0000-0000-000006130000}"/>
    <cellStyle name="Normal 13 5 4 2 10" xfId="15774" xr:uid="{00000000-0005-0000-0000-000007130000}"/>
    <cellStyle name="Normal 13 5 4 2 2" xfId="1367" xr:uid="{00000000-0005-0000-0000-000008130000}"/>
    <cellStyle name="Normal 13 5 4 2 2 2" xfId="4725" xr:uid="{00000000-0005-0000-0000-000009130000}"/>
    <cellStyle name="Normal 13 5 4 2 2 2 2" xfId="9709" xr:uid="{00000000-0005-0000-0000-00000A130000}"/>
    <cellStyle name="Normal 13 5 4 2 2 2 2 2" xfId="15775" xr:uid="{00000000-0005-0000-0000-00000B130000}"/>
    <cellStyle name="Normal 13 5 4 2 2 2 2 3" xfId="15776" xr:uid="{00000000-0005-0000-0000-00000C130000}"/>
    <cellStyle name="Normal 13 5 4 2 2 2 2 4" xfId="15777" xr:uid="{00000000-0005-0000-0000-00000D130000}"/>
    <cellStyle name="Normal 13 5 4 2 2 2 3" xfId="15778" xr:uid="{00000000-0005-0000-0000-00000E130000}"/>
    <cellStyle name="Normal 13 5 4 2 2 2 3 2" xfId="15779" xr:uid="{00000000-0005-0000-0000-00000F130000}"/>
    <cellStyle name="Normal 13 5 4 2 2 2 3 3" xfId="15780" xr:uid="{00000000-0005-0000-0000-000010130000}"/>
    <cellStyle name="Normal 13 5 4 2 2 2 4" xfId="15781" xr:uid="{00000000-0005-0000-0000-000011130000}"/>
    <cellStyle name="Normal 13 5 4 2 2 2 5" xfId="15782" xr:uid="{00000000-0005-0000-0000-000012130000}"/>
    <cellStyle name="Normal 13 5 4 2 2 2 6" xfId="15783" xr:uid="{00000000-0005-0000-0000-000013130000}"/>
    <cellStyle name="Normal 13 5 4 2 2 3" xfId="6454" xr:uid="{00000000-0005-0000-0000-000014130000}"/>
    <cellStyle name="Normal 13 5 4 2 2 3 2" xfId="11396" xr:uid="{00000000-0005-0000-0000-000015130000}"/>
    <cellStyle name="Normal 13 5 4 2 2 3 3" xfId="15784" xr:uid="{00000000-0005-0000-0000-000016130000}"/>
    <cellStyle name="Normal 13 5 4 2 2 3 4" xfId="15785" xr:uid="{00000000-0005-0000-0000-000017130000}"/>
    <cellStyle name="Normal 13 5 4 2 2 4" xfId="7962" xr:uid="{00000000-0005-0000-0000-000018130000}"/>
    <cellStyle name="Normal 13 5 4 2 2 4 2" xfId="15786" xr:uid="{00000000-0005-0000-0000-000019130000}"/>
    <cellStyle name="Normal 13 5 4 2 2 4 3" xfId="15787" xr:uid="{00000000-0005-0000-0000-00001A130000}"/>
    <cellStyle name="Normal 13 5 4 2 2 4 4" xfId="15788" xr:uid="{00000000-0005-0000-0000-00001B130000}"/>
    <cellStyle name="Normal 13 5 4 2 2 5" xfId="3000" xr:uid="{00000000-0005-0000-0000-00001C130000}"/>
    <cellStyle name="Normal 13 5 4 2 2 5 2" xfId="15789" xr:uid="{00000000-0005-0000-0000-00001D130000}"/>
    <cellStyle name="Normal 13 5 4 2 2 5 3" xfId="15790" xr:uid="{00000000-0005-0000-0000-00001E130000}"/>
    <cellStyle name="Normal 13 5 4 2 2 5 4" xfId="15791" xr:uid="{00000000-0005-0000-0000-00001F130000}"/>
    <cellStyle name="Normal 13 5 4 2 2 6" xfId="15792" xr:uid="{00000000-0005-0000-0000-000020130000}"/>
    <cellStyle name="Normal 13 5 4 2 2 6 2" xfId="15793" xr:uid="{00000000-0005-0000-0000-000021130000}"/>
    <cellStyle name="Normal 13 5 4 2 2 6 3" xfId="15794" xr:uid="{00000000-0005-0000-0000-000022130000}"/>
    <cellStyle name="Normal 13 5 4 2 2 7" xfId="15795" xr:uid="{00000000-0005-0000-0000-000023130000}"/>
    <cellStyle name="Normal 13 5 4 2 2 8" xfId="15796" xr:uid="{00000000-0005-0000-0000-000024130000}"/>
    <cellStyle name="Normal 13 5 4 2 2 9" xfId="15797" xr:uid="{00000000-0005-0000-0000-000025130000}"/>
    <cellStyle name="Normal 13 5 4 2 3" xfId="4527" xr:uid="{00000000-0005-0000-0000-000026130000}"/>
    <cellStyle name="Normal 13 5 4 2 3 2" xfId="9511" xr:uid="{00000000-0005-0000-0000-000027130000}"/>
    <cellStyle name="Normal 13 5 4 2 3 2 2" xfId="15798" xr:uid="{00000000-0005-0000-0000-000028130000}"/>
    <cellStyle name="Normal 13 5 4 2 3 2 3" xfId="15799" xr:uid="{00000000-0005-0000-0000-000029130000}"/>
    <cellStyle name="Normal 13 5 4 2 3 2 4" xfId="15800" xr:uid="{00000000-0005-0000-0000-00002A130000}"/>
    <cellStyle name="Normal 13 5 4 2 3 3" xfId="15801" xr:uid="{00000000-0005-0000-0000-00002B130000}"/>
    <cellStyle name="Normal 13 5 4 2 3 3 2" xfId="15802" xr:uid="{00000000-0005-0000-0000-00002C130000}"/>
    <cellStyle name="Normal 13 5 4 2 3 3 3" xfId="15803" xr:uid="{00000000-0005-0000-0000-00002D130000}"/>
    <cellStyle name="Normal 13 5 4 2 3 4" xfId="15804" xr:uid="{00000000-0005-0000-0000-00002E130000}"/>
    <cellStyle name="Normal 13 5 4 2 3 5" xfId="15805" xr:uid="{00000000-0005-0000-0000-00002F130000}"/>
    <cellStyle name="Normal 13 5 4 2 3 6" xfId="15806" xr:uid="{00000000-0005-0000-0000-000030130000}"/>
    <cellStyle name="Normal 13 5 4 2 4" xfId="6258" xr:uid="{00000000-0005-0000-0000-000031130000}"/>
    <cellStyle name="Normal 13 5 4 2 4 2" xfId="11200" xr:uid="{00000000-0005-0000-0000-000032130000}"/>
    <cellStyle name="Normal 13 5 4 2 4 3" xfId="15807" xr:uid="{00000000-0005-0000-0000-000033130000}"/>
    <cellStyle name="Normal 13 5 4 2 4 4" xfId="15808" xr:uid="{00000000-0005-0000-0000-000034130000}"/>
    <cellStyle name="Normal 13 5 4 2 5" xfId="7766" xr:uid="{00000000-0005-0000-0000-000035130000}"/>
    <cellStyle name="Normal 13 5 4 2 5 2" xfId="15809" xr:uid="{00000000-0005-0000-0000-000036130000}"/>
    <cellStyle name="Normal 13 5 4 2 5 3" xfId="15810" xr:uid="{00000000-0005-0000-0000-000037130000}"/>
    <cellStyle name="Normal 13 5 4 2 5 4" xfId="15811" xr:uid="{00000000-0005-0000-0000-000038130000}"/>
    <cellStyle name="Normal 13 5 4 2 6" xfId="2804" xr:uid="{00000000-0005-0000-0000-000039130000}"/>
    <cellStyle name="Normal 13 5 4 2 6 2" xfId="15812" xr:uid="{00000000-0005-0000-0000-00003A130000}"/>
    <cellStyle name="Normal 13 5 4 2 6 3" xfId="15813" xr:uid="{00000000-0005-0000-0000-00003B130000}"/>
    <cellStyle name="Normal 13 5 4 2 6 4" xfId="15814" xr:uid="{00000000-0005-0000-0000-00003C130000}"/>
    <cellStyle name="Normal 13 5 4 2 7" xfId="15815" xr:uid="{00000000-0005-0000-0000-00003D130000}"/>
    <cellStyle name="Normal 13 5 4 2 7 2" xfId="15816" xr:uid="{00000000-0005-0000-0000-00003E130000}"/>
    <cellStyle name="Normal 13 5 4 2 7 3" xfId="15817" xr:uid="{00000000-0005-0000-0000-00003F130000}"/>
    <cellStyle name="Normal 13 5 4 2 8" xfId="15818" xr:uid="{00000000-0005-0000-0000-000040130000}"/>
    <cellStyle name="Normal 13 5 4 2 9" xfId="15819" xr:uid="{00000000-0005-0000-0000-000041130000}"/>
    <cellStyle name="Normal 13 5 4 3" xfId="1366" xr:uid="{00000000-0005-0000-0000-000042130000}"/>
    <cellStyle name="Normal 13 5 4 3 2" xfId="4724" xr:uid="{00000000-0005-0000-0000-000043130000}"/>
    <cellStyle name="Normal 13 5 4 3 2 2" xfId="9708" xr:uid="{00000000-0005-0000-0000-000044130000}"/>
    <cellStyle name="Normal 13 5 4 3 2 2 2" xfId="15820" xr:uid="{00000000-0005-0000-0000-000045130000}"/>
    <cellStyle name="Normal 13 5 4 3 2 2 3" xfId="15821" xr:uid="{00000000-0005-0000-0000-000046130000}"/>
    <cellStyle name="Normal 13 5 4 3 2 2 4" xfId="15822" xr:uid="{00000000-0005-0000-0000-000047130000}"/>
    <cellStyle name="Normal 13 5 4 3 2 3" xfId="15823" xr:uid="{00000000-0005-0000-0000-000048130000}"/>
    <cellStyle name="Normal 13 5 4 3 2 3 2" xfId="15824" xr:uid="{00000000-0005-0000-0000-000049130000}"/>
    <cellStyle name="Normal 13 5 4 3 2 3 3" xfId="15825" xr:uid="{00000000-0005-0000-0000-00004A130000}"/>
    <cellStyle name="Normal 13 5 4 3 2 4" xfId="15826" xr:uid="{00000000-0005-0000-0000-00004B130000}"/>
    <cellStyle name="Normal 13 5 4 3 2 5" xfId="15827" xr:uid="{00000000-0005-0000-0000-00004C130000}"/>
    <cellStyle name="Normal 13 5 4 3 2 6" xfId="15828" xr:uid="{00000000-0005-0000-0000-00004D130000}"/>
    <cellStyle name="Normal 13 5 4 3 3" xfId="6453" xr:uid="{00000000-0005-0000-0000-00004E130000}"/>
    <cellStyle name="Normal 13 5 4 3 3 2" xfId="11395" xr:uid="{00000000-0005-0000-0000-00004F130000}"/>
    <cellStyle name="Normal 13 5 4 3 3 3" xfId="15829" xr:uid="{00000000-0005-0000-0000-000050130000}"/>
    <cellStyle name="Normal 13 5 4 3 3 4" xfId="15830" xr:uid="{00000000-0005-0000-0000-000051130000}"/>
    <cellStyle name="Normal 13 5 4 3 4" xfId="7961" xr:uid="{00000000-0005-0000-0000-000052130000}"/>
    <cellStyle name="Normal 13 5 4 3 4 2" xfId="15831" xr:uid="{00000000-0005-0000-0000-000053130000}"/>
    <cellStyle name="Normal 13 5 4 3 4 3" xfId="15832" xr:uid="{00000000-0005-0000-0000-000054130000}"/>
    <cellStyle name="Normal 13 5 4 3 4 4" xfId="15833" xr:uid="{00000000-0005-0000-0000-000055130000}"/>
    <cellStyle name="Normal 13 5 4 3 5" xfId="2999" xr:uid="{00000000-0005-0000-0000-000056130000}"/>
    <cellStyle name="Normal 13 5 4 3 5 2" xfId="15834" xr:uid="{00000000-0005-0000-0000-000057130000}"/>
    <cellStyle name="Normal 13 5 4 3 5 3" xfId="15835" xr:uid="{00000000-0005-0000-0000-000058130000}"/>
    <cellStyle name="Normal 13 5 4 3 5 4" xfId="15836" xr:uid="{00000000-0005-0000-0000-000059130000}"/>
    <cellStyle name="Normal 13 5 4 3 6" xfId="15837" xr:uid="{00000000-0005-0000-0000-00005A130000}"/>
    <cellStyle name="Normal 13 5 4 3 6 2" xfId="15838" xr:uid="{00000000-0005-0000-0000-00005B130000}"/>
    <cellStyle name="Normal 13 5 4 3 6 3" xfId="15839" xr:uid="{00000000-0005-0000-0000-00005C130000}"/>
    <cellStyle name="Normal 13 5 4 3 7" xfId="15840" xr:uid="{00000000-0005-0000-0000-00005D130000}"/>
    <cellStyle name="Normal 13 5 4 3 8" xfId="15841" xr:uid="{00000000-0005-0000-0000-00005E130000}"/>
    <cellStyle name="Normal 13 5 4 3 9" xfId="15842" xr:uid="{00000000-0005-0000-0000-00005F130000}"/>
    <cellStyle name="Normal 13 5 4 4" xfId="4144" xr:uid="{00000000-0005-0000-0000-000060130000}"/>
    <cellStyle name="Normal 13 5 4 4 2" xfId="9130" xr:uid="{00000000-0005-0000-0000-000061130000}"/>
    <cellStyle name="Normal 13 5 4 4 2 2" xfId="15843" xr:uid="{00000000-0005-0000-0000-000062130000}"/>
    <cellStyle name="Normal 13 5 4 4 2 3" xfId="15844" xr:uid="{00000000-0005-0000-0000-000063130000}"/>
    <cellStyle name="Normal 13 5 4 4 2 4" xfId="15845" xr:uid="{00000000-0005-0000-0000-000064130000}"/>
    <cellStyle name="Normal 13 5 4 4 3" xfId="15846" xr:uid="{00000000-0005-0000-0000-000065130000}"/>
    <cellStyle name="Normal 13 5 4 4 3 2" xfId="15847" xr:uid="{00000000-0005-0000-0000-000066130000}"/>
    <cellStyle name="Normal 13 5 4 4 3 3" xfId="15848" xr:uid="{00000000-0005-0000-0000-000067130000}"/>
    <cellStyle name="Normal 13 5 4 4 4" xfId="15849" xr:uid="{00000000-0005-0000-0000-000068130000}"/>
    <cellStyle name="Normal 13 5 4 4 5" xfId="15850" xr:uid="{00000000-0005-0000-0000-000069130000}"/>
    <cellStyle name="Normal 13 5 4 4 6" xfId="15851" xr:uid="{00000000-0005-0000-0000-00006A130000}"/>
    <cellStyle name="Normal 13 5 4 5" xfId="5891" xr:uid="{00000000-0005-0000-0000-00006B130000}"/>
    <cellStyle name="Normal 13 5 4 5 2" xfId="10833" xr:uid="{00000000-0005-0000-0000-00006C130000}"/>
    <cellStyle name="Normal 13 5 4 5 3" xfId="15852" xr:uid="{00000000-0005-0000-0000-00006D130000}"/>
    <cellStyle name="Normal 13 5 4 5 4" xfId="15853" xr:uid="{00000000-0005-0000-0000-00006E130000}"/>
    <cellStyle name="Normal 13 5 4 6" xfId="7399" xr:uid="{00000000-0005-0000-0000-00006F130000}"/>
    <cellStyle name="Normal 13 5 4 6 2" xfId="15854" xr:uid="{00000000-0005-0000-0000-000070130000}"/>
    <cellStyle name="Normal 13 5 4 6 3" xfId="15855" xr:uid="{00000000-0005-0000-0000-000071130000}"/>
    <cellStyle name="Normal 13 5 4 6 4" xfId="15856" xr:uid="{00000000-0005-0000-0000-000072130000}"/>
    <cellStyle name="Normal 13 5 4 7" xfId="2437" xr:uid="{00000000-0005-0000-0000-000073130000}"/>
    <cellStyle name="Normal 13 5 4 7 2" xfId="15857" xr:uid="{00000000-0005-0000-0000-000074130000}"/>
    <cellStyle name="Normal 13 5 4 7 3" xfId="15858" xr:uid="{00000000-0005-0000-0000-000075130000}"/>
    <cellStyle name="Normal 13 5 4 7 4" xfId="15859" xr:uid="{00000000-0005-0000-0000-000076130000}"/>
    <cellStyle name="Normal 13 5 4 8" xfId="15860" xr:uid="{00000000-0005-0000-0000-000077130000}"/>
    <cellStyle name="Normal 13 5 4 8 2" xfId="15861" xr:uid="{00000000-0005-0000-0000-000078130000}"/>
    <cellStyle name="Normal 13 5 4 8 3" xfId="15862" xr:uid="{00000000-0005-0000-0000-000079130000}"/>
    <cellStyle name="Normal 13 5 4 9" xfId="15863" xr:uid="{00000000-0005-0000-0000-00007A130000}"/>
    <cellStyle name="Normal 13 5 5" xfId="844" xr:uid="{00000000-0005-0000-0000-00007B130000}"/>
    <cellStyle name="Normal 13 5 5 10" xfId="15864" xr:uid="{00000000-0005-0000-0000-00007C130000}"/>
    <cellStyle name="Normal 13 5 5 2" xfId="1368" xr:uid="{00000000-0005-0000-0000-00007D130000}"/>
    <cellStyle name="Normal 13 5 5 2 2" xfId="4726" xr:uid="{00000000-0005-0000-0000-00007E130000}"/>
    <cellStyle name="Normal 13 5 5 2 2 2" xfId="9710" xr:uid="{00000000-0005-0000-0000-00007F130000}"/>
    <cellStyle name="Normal 13 5 5 2 2 2 2" xfId="15865" xr:uid="{00000000-0005-0000-0000-000080130000}"/>
    <cellStyle name="Normal 13 5 5 2 2 2 3" xfId="15866" xr:uid="{00000000-0005-0000-0000-000081130000}"/>
    <cellStyle name="Normal 13 5 5 2 2 2 4" xfId="15867" xr:uid="{00000000-0005-0000-0000-000082130000}"/>
    <cellStyle name="Normal 13 5 5 2 2 3" xfId="15868" xr:uid="{00000000-0005-0000-0000-000083130000}"/>
    <cellStyle name="Normal 13 5 5 2 2 3 2" xfId="15869" xr:uid="{00000000-0005-0000-0000-000084130000}"/>
    <cellStyle name="Normal 13 5 5 2 2 3 3" xfId="15870" xr:uid="{00000000-0005-0000-0000-000085130000}"/>
    <cellStyle name="Normal 13 5 5 2 2 4" xfId="15871" xr:uid="{00000000-0005-0000-0000-000086130000}"/>
    <cellStyle name="Normal 13 5 5 2 2 5" xfId="15872" xr:uid="{00000000-0005-0000-0000-000087130000}"/>
    <cellStyle name="Normal 13 5 5 2 2 6" xfId="15873" xr:uid="{00000000-0005-0000-0000-000088130000}"/>
    <cellStyle name="Normal 13 5 5 2 3" xfId="6455" xr:uid="{00000000-0005-0000-0000-000089130000}"/>
    <cellStyle name="Normal 13 5 5 2 3 2" xfId="11397" xr:uid="{00000000-0005-0000-0000-00008A130000}"/>
    <cellStyle name="Normal 13 5 5 2 3 3" xfId="15874" xr:uid="{00000000-0005-0000-0000-00008B130000}"/>
    <cellStyle name="Normal 13 5 5 2 3 4" xfId="15875" xr:uid="{00000000-0005-0000-0000-00008C130000}"/>
    <cellStyle name="Normal 13 5 5 2 4" xfId="7963" xr:uid="{00000000-0005-0000-0000-00008D130000}"/>
    <cellStyle name="Normal 13 5 5 2 4 2" xfId="15876" xr:uid="{00000000-0005-0000-0000-00008E130000}"/>
    <cellStyle name="Normal 13 5 5 2 4 3" xfId="15877" xr:uid="{00000000-0005-0000-0000-00008F130000}"/>
    <cellStyle name="Normal 13 5 5 2 4 4" xfId="15878" xr:uid="{00000000-0005-0000-0000-000090130000}"/>
    <cellStyle name="Normal 13 5 5 2 5" xfId="3001" xr:uid="{00000000-0005-0000-0000-000091130000}"/>
    <cellStyle name="Normal 13 5 5 2 5 2" xfId="15879" xr:uid="{00000000-0005-0000-0000-000092130000}"/>
    <cellStyle name="Normal 13 5 5 2 5 3" xfId="15880" xr:uid="{00000000-0005-0000-0000-000093130000}"/>
    <cellStyle name="Normal 13 5 5 2 5 4" xfId="15881" xr:uid="{00000000-0005-0000-0000-000094130000}"/>
    <cellStyle name="Normal 13 5 5 2 6" xfId="15882" xr:uid="{00000000-0005-0000-0000-000095130000}"/>
    <cellStyle name="Normal 13 5 5 2 6 2" xfId="15883" xr:uid="{00000000-0005-0000-0000-000096130000}"/>
    <cellStyle name="Normal 13 5 5 2 6 3" xfId="15884" xr:uid="{00000000-0005-0000-0000-000097130000}"/>
    <cellStyle name="Normal 13 5 5 2 7" xfId="15885" xr:uid="{00000000-0005-0000-0000-000098130000}"/>
    <cellStyle name="Normal 13 5 5 2 8" xfId="15886" xr:uid="{00000000-0005-0000-0000-000099130000}"/>
    <cellStyle name="Normal 13 5 5 2 9" xfId="15887" xr:uid="{00000000-0005-0000-0000-00009A130000}"/>
    <cellStyle name="Normal 13 5 5 3" xfId="4285" xr:uid="{00000000-0005-0000-0000-00009B130000}"/>
    <cellStyle name="Normal 13 5 5 3 2" xfId="9271" xr:uid="{00000000-0005-0000-0000-00009C130000}"/>
    <cellStyle name="Normal 13 5 5 3 2 2" xfId="15888" xr:uid="{00000000-0005-0000-0000-00009D130000}"/>
    <cellStyle name="Normal 13 5 5 3 2 3" xfId="15889" xr:uid="{00000000-0005-0000-0000-00009E130000}"/>
    <cellStyle name="Normal 13 5 5 3 2 4" xfId="15890" xr:uid="{00000000-0005-0000-0000-00009F130000}"/>
    <cellStyle name="Normal 13 5 5 3 3" xfId="15891" xr:uid="{00000000-0005-0000-0000-0000A0130000}"/>
    <cellStyle name="Normal 13 5 5 3 3 2" xfId="15892" xr:uid="{00000000-0005-0000-0000-0000A1130000}"/>
    <cellStyle name="Normal 13 5 5 3 3 3" xfId="15893" xr:uid="{00000000-0005-0000-0000-0000A2130000}"/>
    <cellStyle name="Normal 13 5 5 3 4" xfId="15894" xr:uid="{00000000-0005-0000-0000-0000A3130000}"/>
    <cellStyle name="Normal 13 5 5 3 5" xfId="15895" xr:uid="{00000000-0005-0000-0000-0000A4130000}"/>
    <cellStyle name="Normal 13 5 5 3 6" xfId="15896" xr:uid="{00000000-0005-0000-0000-0000A5130000}"/>
    <cellStyle name="Normal 13 5 5 4" xfId="6029" xr:uid="{00000000-0005-0000-0000-0000A6130000}"/>
    <cellStyle name="Normal 13 5 5 4 2" xfId="10971" xr:uid="{00000000-0005-0000-0000-0000A7130000}"/>
    <cellStyle name="Normal 13 5 5 4 3" xfId="15897" xr:uid="{00000000-0005-0000-0000-0000A8130000}"/>
    <cellStyle name="Normal 13 5 5 4 4" xfId="15898" xr:uid="{00000000-0005-0000-0000-0000A9130000}"/>
    <cellStyle name="Normal 13 5 5 5" xfId="7537" xr:uid="{00000000-0005-0000-0000-0000AA130000}"/>
    <cellStyle name="Normal 13 5 5 5 2" xfId="15899" xr:uid="{00000000-0005-0000-0000-0000AB130000}"/>
    <cellStyle name="Normal 13 5 5 5 3" xfId="15900" xr:uid="{00000000-0005-0000-0000-0000AC130000}"/>
    <cellStyle name="Normal 13 5 5 5 4" xfId="15901" xr:uid="{00000000-0005-0000-0000-0000AD130000}"/>
    <cellStyle name="Normal 13 5 5 6" xfId="2575" xr:uid="{00000000-0005-0000-0000-0000AE130000}"/>
    <cellStyle name="Normal 13 5 5 6 2" xfId="15902" xr:uid="{00000000-0005-0000-0000-0000AF130000}"/>
    <cellStyle name="Normal 13 5 5 6 3" xfId="15903" xr:uid="{00000000-0005-0000-0000-0000B0130000}"/>
    <cellStyle name="Normal 13 5 5 6 4" xfId="15904" xr:uid="{00000000-0005-0000-0000-0000B1130000}"/>
    <cellStyle name="Normal 13 5 5 7" xfId="15905" xr:uid="{00000000-0005-0000-0000-0000B2130000}"/>
    <cellStyle name="Normal 13 5 5 7 2" xfId="15906" xr:uid="{00000000-0005-0000-0000-0000B3130000}"/>
    <cellStyle name="Normal 13 5 5 7 3" xfId="15907" xr:uid="{00000000-0005-0000-0000-0000B4130000}"/>
    <cellStyle name="Normal 13 5 5 8" xfId="15908" xr:uid="{00000000-0005-0000-0000-0000B5130000}"/>
    <cellStyle name="Normal 13 5 5 9" xfId="15909" xr:uid="{00000000-0005-0000-0000-0000B6130000}"/>
    <cellStyle name="Normal 13 5 6" xfId="1359" xr:uid="{00000000-0005-0000-0000-0000B7130000}"/>
    <cellStyle name="Normal 13 5 6 2" xfId="4717" xr:uid="{00000000-0005-0000-0000-0000B8130000}"/>
    <cellStyle name="Normal 13 5 6 2 2" xfId="9701" xr:uid="{00000000-0005-0000-0000-0000B9130000}"/>
    <cellStyle name="Normal 13 5 6 2 2 2" xfId="15910" xr:uid="{00000000-0005-0000-0000-0000BA130000}"/>
    <cellStyle name="Normal 13 5 6 2 2 3" xfId="15911" xr:uid="{00000000-0005-0000-0000-0000BB130000}"/>
    <cellStyle name="Normal 13 5 6 2 2 4" xfId="15912" xr:uid="{00000000-0005-0000-0000-0000BC130000}"/>
    <cellStyle name="Normal 13 5 6 2 3" xfId="15913" xr:uid="{00000000-0005-0000-0000-0000BD130000}"/>
    <cellStyle name="Normal 13 5 6 2 3 2" xfId="15914" xr:uid="{00000000-0005-0000-0000-0000BE130000}"/>
    <cellStyle name="Normal 13 5 6 2 3 3" xfId="15915" xr:uid="{00000000-0005-0000-0000-0000BF130000}"/>
    <cellStyle name="Normal 13 5 6 2 4" xfId="15916" xr:uid="{00000000-0005-0000-0000-0000C0130000}"/>
    <cellStyle name="Normal 13 5 6 2 5" xfId="15917" xr:uid="{00000000-0005-0000-0000-0000C1130000}"/>
    <cellStyle name="Normal 13 5 6 2 6" xfId="15918" xr:uid="{00000000-0005-0000-0000-0000C2130000}"/>
    <cellStyle name="Normal 13 5 6 3" xfId="6446" xr:uid="{00000000-0005-0000-0000-0000C3130000}"/>
    <cellStyle name="Normal 13 5 6 3 2" xfId="11388" xr:uid="{00000000-0005-0000-0000-0000C4130000}"/>
    <cellStyle name="Normal 13 5 6 3 3" xfId="15919" xr:uid="{00000000-0005-0000-0000-0000C5130000}"/>
    <cellStyle name="Normal 13 5 6 3 4" xfId="15920" xr:uid="{00000000-0005-0000-0000-0000C6130000}"/>
    <cellStyle name="Normal 13 5 6 4" xfId="7954" xr:uid="{00000000-0005-0000-0000-0000C7130000}"/>
    <cellStyle name="Normal 13 5 6 4 2" xfId="15921" xr:uid="{00000000-0005-0000-0000-0000C8130000}"/>
    <cellStyle name="Normal 13 5 6 4 3" xfId="15922" xr:uid="{00000000-0005-0000-0000-0000C9130000}"/>
    <cellStyle name="Normal 13 5 6 4 4" xfId="15923" xr:uid="{00000000-0005-0000-0000-0000CA130000}"/>
    <cellStyle name="Normal 13 5 6 5" xfId="2992" xr:uid="{00000000-0005-0000-0000-0000CB130000}"/>
    <cellStyle name="Normal 13 5 6 5 2" xfId="15924" xr:uid="{00000000-0005-0000-0000-0000CC130000}"/>
    <cellStyle name="Normal 13 5 6 5 3" xfId="15925" xr:uid="{00000000-0005-0000-0000-0000CD130000}"/>
    <cellStyle name="Normal 13 5 6 5 4" xfId="15926" xr:uid="{00000000-0005-0000-0000-0000CE130000}"/>
    <cellStyle name="Normal 13 5 6 6" xfId="15927" xr:uid="{00000000-0005-0000-0000-0000CF130000}"/>
    <cellStyle name="Normal 13 5 6 6 2" xfId="15928" xr:uid="{00000000-0005-0000-0000-0000D0130000}"/>
    <cellStyle name="Normal 13 5 6 6 3" xfId="15929" xr:uid="{00000000-0005-0000-0000-0000D1130000}"/>
    <cellStyle name="Normal 13 5 6 7" xfId="15930" xr:uid="{00000000-0005-0000-0000-0000D2130000}"/>
    <cellStyle name="Normal 13 5 6 8" xfId="15931" xr:uid="{00000000-0005-0000-0000-0000D3130000}"/>
    <cellStyle name="Normal 13 5 6 9" xfId="15932" xr:uid="{00000000-0005-0000-0000-0000D4130000}"/>
    <cellStyle name="Normal 13 5 7" xfId="3683" xr:uid="{00000000-0005-0000-0000-0000D5130000}"/>
    <cellStyle name="Normal 13 5 7 2" xfId="5534" xr:uid="{00000000-0005-0000-0000-0000D6130000}"/>
    <cellStyle name="Normal 13 5 7 2 2" xfId="10484" xr:uid="{00000000-0005-0000-0000-0000D7130000}"/>
    <cellStyle name="Normal 13 5 7 2 2 2" xfId="15933" xr:uid="{00000000-0005-0000-0000-0000D8130000}"/>
    <cellStyle name="Normal 13 5 7 2 2 3" xfId="15934" xr:uid="{00000000-0005-0000-0000-0000D9130000}"/>
    <cellStyle name="Normal 13 5 7 2 2 4" xfId="15935" xr:uid="{00000000-0005-0000-0000-0000DA130000}"/>
    <cellStyle name="Normal 13 5 7 2 3" xfId="15936" xr:uid="{00000000-0005-0000-0000-0000DB130000}"/>
    <cellStyle name="Normal 13 5 7 2 3 2" xfId="15937" xr:uid="{00000000-0005-0000-0000-0000DC130000}"/>
    <cellStyle name="Normal 13 5 7 2 3 3" xfId="15938" xr:uid="{00000000-0005-0000-0000-0000DD130000}"/>
    <cellStyle name="Normal 13 5 7 2 4" xfId="15939" xr:uid="{00000000-0005-0000-0000-0000DE130000}"/>
    <cellStyle name="Normal 13 5 7 2 5" xfId="15940" xr:uid="{00000000-0005-0000-0000-0000DF130000}"/>
    <cellStyle name="Normal 13 5 7 2 6" xfId="15941" xr:uid="{00000000-0005-0000-0000-0000E0130000}"/>
    <cellStyle name="Normal 13 5 7 3" xfId="8643" xr:uid="{00000000-0005-0000-0000-0000E1130000}"/>
    <cellStyle name="Normal 13 5 7 3 2" xfId="15942" xr:uid="{00000000-0005-0000-0000-0000E2130000}"/>
    <cellStyle name="Normal 13 5 7 3 3" xfId="15943" xr:uid="{00000000-0005-0000-0000-0000E3130000}"/>
    <cellStyle name="Normal 13 5 7 3 4" xfId="15944" xr:uid="{00000000-0005-0000-0000-0000E4130000}"/>
    <cellStyle name="Normal 13 5 7 4" xfId="15945" xr:uid="{00000000-0005-0000-0000-0000E5130000}"/>
    <cellStyle name="Normal 13 5 7 4 2" xfId="15946" xr:uid="{00000000-0005-0000-0000-0000E6130000}"/>
    <cellStyle name="Normal 13 5 7 4 3" xfId="15947" xr:uid="{00000000-0005-0000-0000-0000E7130000}"/>
    <cellStyle name="Normal 13 5 7 4 4" xfId="15948" xr:uid="{00000000-0005-0000-0000-0000E8130000}"/>
    <cellStyle name="Normal 13 5 7 5" xfId="15949" xr:uid="{00000000-0005-0000-0000-0000E9130000}"/>
    <cellStyle name="Normal 13 5 7 5 2" xfId="15950" xr:uid="{00000000-0005-0000-0000-0000EA130000}"/>
    <cellStyle name="Normal 13 5 7 5 3" xfId="15951" xr:uid="{00000000-0005-0000-0000-0000EB130000}"/>
    <cellStyle name="Normal 13 5 7 5 4" xfId="15952" xr:uid="{00000000-0005-0000-0000-0000EC130000}"/>
    <cellStyle name="Normal 13 5 7 6" xfId="15953" xr:uid="{00000000-0005-0000-0000-0000ED130000}"/>
    <cellStyle name="Normal 13 5 7 6 2" xfId="15954" xr:uid="{00000000-0005-0000-0000-0000EE130000}"/>
    <cellStyle name="Normal 13 5 7 6 3" xfId="15955" xr:uid="{00000000-0005-0000-0000-0000EF130000}"/>
    <cellStyle name="Normal 13 5 7 7" xfId="15956" xr:uid="{00000000-0005-0000-0000-0000F0130000}"/>
    <cellStyle name="Normal 13 5 7 8" xfId="15957" xr:uid="{00000000-0005-0000-0000-0000F1130000}"/>
    <cellStyle name="Normal 13 5 7 9" xfId="15958" xr:uid="{00000000-0005-0000-0000-0000F2130000}"/>
    <cellStyle name="Normal 13 5 8" xfId="3941" xr:uid="{00000000-0005-0000-0000-0000F3130000}"/>
    <cellStyle name="Normal 13 5 8 2" xfId="8780" xr:uid="{00000000-0005-0000-0000-0000F4130000}"/>
    <cellStyle name="Normal 13 5 8 2 2" xfId="15959" xr:uid="{00000000-0005-0000-0000-0000F5130000}"/>
    <cellStyle name="Normal 13 5 8 2 2 2" xfId="15960" xr:uid="{00000000-0005-0000-0000-0000F6130000}"/>
    <cellStyle name="Normal 13 5 8 2 2 3" xfId="15961" xr:uid="{00000000-0005-0000-0000-0000F7130000}"/>
    <cellStyle name="Normal 13 5 8 2 2 4" xfId="15962" xr:uid="{00000000-0005-0000-0000-0000F8130000}"/>
    <cellStyle name="Normal 13 5 8 2 3" xfId="15963" xr:uid="{00000000-0005-0000-0000-0000F9130000}"/>
    <cellStyle name="Normal 13 5 8 2 3 2" xfId="15964" xr:uid="{00000000-0005-0000-0000-0000FA130000}"/>
    <cellStyle name="Normal 13 5 8 2 3 3" xfId="15965" xr:uid="{00000000-0005-0000-0000-0000FB130000}"/>
    <cellStyle name="Normal 13 5 8 2 4" xfId="15966" xr:uid="{00000000-0005-0000-0000-0000FC130000}"/>
    <cellStyle name="Normal 13 5 8 2 5" xfId="15967" xr:uid="{00000000-0005-0000-0000-0000FD130000}"/>
    <cellStyle name="Normal 13 5 8 2 6" xfId="15968" xr:uid="{00000000-0005-0000-0000-0000FE130000}"/>
    <cellStyle name="Normal 13 5 8 3" xfId="15969" xr:uid="{00000000-0005-0000-0000-0000FF130000}"/>
    <cellStyle name="Normal 13 5 8 3 2" xfId="15970" xr:uid="{00000000-0005-0000-0000-000000140000}"/>
    <cellStyle name="Normal 13 5 8 3 3" xfId="15971" xr:uid="{00000000-0005-0000-0000-000001140000}"/>
    <cellStyle name="Normal 13 5 8 3 4" xfId="15972" xr:uid="{00000000-0005-0000-0000-000002140000}"/>
    <cellStyle name="Normal 13 5 8 4" xfId="15973" xr:uid="{00000000-0005-0000-0000-000003140000}"/>
    <cellStyle name="Normal 13 5 8 4 2" xfId="15974" xr:uid="{00000000-0005-0000-0000-000004140000}"/>
    <cellStyle name="Normal 13 5 8 4 3" xfId="15975" xr:uid="{00000000-0005-0000-0000-000005140000}"/>
    <cellStyle name="Normal 13 5 8 4 4" xfId="15976" xr:uid="{00000000-0005-0000-0000-000006140000}"/>
    <cellStyle name="Normal 13 5 8 5" xfId="15977" xr:uid="{00000000-0005-0000-0000-000007140000}"/>
    <cellStyle name="Normal 13 5 8 5 2" xfId="15978" xr:uid="{00000000-0005-0000-0000-000008140000}"/>
    <cellStyle name="Normal 13 5 8 5 3" xfId="15979" xr:uid="{00000000-0005-0000-0000-000009140000}"/>
    <cellStyle name="Normal 13 5 8 6" xfId="15980" xr:uid="{00000000-0005-0000-0000-00000A140000}"/>
    <cellStyle name="Normal 13 5 8 7" xfId="15981" xr:uid="{00000000-0005-0000-0000-00000B140000}"/>
    <cellStyle name="Normal 13 5 8 8" xfId="15982" xr:uid="{00000000-0005-0000-0000-00000C140000}"/>
    <cellStyle name="Normal 13 5 9" xfId="3884" xr:uid="{00000000-0005-0000-0000-00000D140000}"/>
    <cellStyle name="Normal 13 5 9 2" xfId="8968" xr:uid="{00000000-0005-0000-0000-00000E140000}"/>
    <cellStyle name="Normal 13 5 9 2 2" xfId="15983" xr:uid="{00000000-0005-0000-0000-00000F140000}"/>
    <cellStyle name="Normal 13 5 9 2 3" xfId="15984" xr:uid="{00000000-0005-0000-0000-000010140000}"/>
    <cellStyle name="Normal 13 5 9 2 4" xfId="15985" xr:uid="{00000000-0005-0000-0000-000011140000}"/>
    <cellStyle name="Normal 13 5 9 3" xfId="15986" xr:uid="{00000000-0005-0000-0000-000012140000}"/>
    <cellStyle name="Normal 13 5 9 3 2" xfId="15987" xr:uid="{00000000-0005-0000-0000-000013140000}"/>
    <cellStyle name="Normal 13 5 9 3 3" xfId="15988" xr:uid="{00000000-0005-0000-0000-000014140000}"/>
    <cellStyle name="Normal 13 5 9 4" xfId="15989" xr:uid="{00000000-0005-0000-0000-000015140000}"/>
    <cellStyle name="Normal 13 5 9 5" xfId="15990" xr:uid="{00000000-0005-0000-0000-000016140000}"/>
    <cellStyle name="Normal 13 5 9 6" xfId="15991" xr:uid="{00000000-0005-0000-0000-000017140000}"/>
    <cellStyle name="Normal 13 6" xfId="429" xr:uid="{00000000-0005-0000-0000-000018140000}"/>
    <cellStyle name="Normal 13 6 10" xfId="15992" xr:uid="{00000000-0005-0000-0000-000019140000}"/>
    <cellStyle name="Normal 13 6 11" xfId="15993" xr:uid="{00000000-0005-0000-0000-00001A140000}"/>
    <cellStyle name="Normal 13 6 2" xfId="1000" xr:uid="{00000000-0005-0000-0000-00001B140000}"/>
    <cellStyle name="Normal 13 6 2 10" xfId="15994" xr:uid="{00000000-0005-0000-0000-00001C140000}"/>
    <cellStyle name="Normal 13 6 2 2" xfId="1370" xr:uid="{00000000-0005-0000-0000-00001D140000}"/>
    <cellStyle name="Normal 13 6 2 2 2" xfId="4728" xr:uid="{00000000-0005-0000-0000-00001E140000}"/>
    <cellStyle name="Normal 13 6 2 2 2 2" xfId="9712" xr:uid="{00000000-0005-0000-0000-00001F140000}"/>
    <cellStyle name="Normal 13 6 2 2 2 2 2" xfId="15995" xr:uid="{00000000-0005-0000-0000-000020140000}"/>
    <cellStyle name="Normal 13 6 2 2 2 2 3" xfId="15996" xr:uid="{00000000-0005-0000-0000-000021140000}"/>
    <cellStyle name="Normal 13 6 2 2 2 2 4" xfId="15997" xr:uid="{00000000-0005-0000-0000-000022140000}"/>
    <cellStyle name="Normal 13 6 2 2 2 3" xfId="15998" xr:uid="{00000000-0005-0000-0000-000023140000}"/>
    <cellStyle name="Normal 13 6 2 2 2 3 2" xfId="15999" xr:uid="{00000000-0005-0000-0000-000024140000}"/>
    <cellStyle name="Normal 13 6 2 2 2 3 3" xfId="16000" xr:uid="{00000000-0005-0000-0000-000025140000}"/>
    <cellStyle name="Normal 13 6 2 2 2 4" xfId="16001" xr:uid="{00000000-0005-0000-0000-000026140000}"/>
    <cellStyle name="Normal 13 6 2 2 2 5" xfId="16002" xr:uid="{00000000-0005-0000-0000-000027140000}"/>
    <cellStyle name="Normal 13 6 2 2 2 6" xfId="16003" xr:uid="{00000000-0005-0000-0000-000028140000}"/>
    <cellStyle name="Normal 13 6 2 2 3" xfId="6457" xr:uid="{00000000-0005-0000-0000-000029140000}"/>
    <cellStyle name="Normal 13 6 2 2 3 2" xfId="11399" xr:uid="{00000000-0005-0000-0000-00002A140000}"/>
    <cellStyle name="Normal 13 6 2 2 3 3" xfId="16004" xr:uid="{00000000-0005-0000-0000-00002B140000}"/>
    <cellStyle name="Normal 13 6 2 2 3 4" xfId="16005" xr:uid="{00000000-0005-0000-0000-00002C140000}"/>
    <cellStyle name="Normal 13 6 2 2 4" xfId="7965" xr:uid="{00000000-0005-0000-0000-00002D140000}"/>
    <cellStyle name="Normal 13 6 2 2 4 2" xfId="16006" xr:uid="{00000000-0005-0000-0000-00002E140000}"/>
    <cellStyle name="Normal 13 6 2 2 4 3" xfId="16007" xr:uid="{00000000-0005-0000-0000-00002F140000}"/>
    <cellStyle name="Normal 13 6 2 2 4 4" xfId="16008" xr:uid="{00000000-0005-0000-0000-000030140000}"/>
    <cellStyle name="Normal 13 6 2 2 5" xfId="3003" xr:uid="{00000000-0005-0000-0000-000031140000}"/>
    <cellStyle name="Normal 13 6 2 2 5 2" xfId="16009" xr:uid="{00000000-0005-0000-0000-000032140000}"/>
    <cellStyle name="Normal 13 6 2 2 5 3" xfId="16010" xr:uid="{00000000-0005-0000-0000-000033140000}"/>
    <cellStyle name="Normal 13 6 2 2 5 4" xfId="16011" xr:uid="{00000000-0005-0000-0000-000034140000}"/>
    <cellStyle name="Normal 13 6 2 2 6" xfId="16012" xr:uid="{00000000-0005-0000-0000-000035140000}"/>
    <cellStyle name="Normal 13 6 2 2 6 2" xfId="16013" xr:uid="{00000000-0005-0000-0000-000036140000}"/>
    <cellStyle name="Normal 13 6 2 2 6 3" xfId="16014" xr:uid="{00000000-0005-0000-0000-000037140000}"/>
    <cellStyle name="Normal 13 6 2 2 7" xfId="16015" xr:uid="{00000000-0005-0000-0000-000038140000}"/>
    <cellStyle name="Normal 13 6 2 2 8" xfId="16016" xr:uid="{00000000-0005-0000-0000-000039140000}"/>
    <cellStyle name="Normal 13 6 2 2 9" xfId="16017" xr:uid="{00000000-0005-0000-0000-00003A140000}"/>
    <cellStyle name="Normal 13 6 2 3" xfId="4422" xr:uid="{00000000-0005-0000-0000-00003B140000}"/>
    <cellStyle name="Normal 13 6 2 3 2" xfId="9407" xr:uid="{00000000-0005-0000-0000-00003C140000}"/>
    <cellStyle name="Normal 13 6 2 3 2 2" xfId="16018" xr:uid="{00000000-0005-0000-0000-00003D140000}"/>
    <cellStyle name="Normal 13 6 2 3 2 3" xfId="16019" xr:uid="{00000000-0005-0000-0000-00003E140000}"/>
    <cellStyle name="Normal 13 6 2 3 2 4" xfId="16020" xr:uid="{00000000-0005-0000-0000-00003F140000}"/>
    <cellStyle name="Normal 13 6 2 3 3" xfId="16021" xr:uid="{00000000-0005-0000-0000-000040140000}"/>
    <cellStyle name="Normal 13 6 2 3 3 2" xfId="16022" xr:uid="{00000000-0005-0000-0000-000041140000}"/>
    <cellStyle name="Normal 13 6 2 3 3 3" xfId="16023" xr:uid="{00000000-0005-0000-0000-000042140000}"/>
    <cellStyle name="Normal 13 6 2 3 4" xfId="16024" xr:uid="{00000000-0005-0000-0000-000043140000}"/>
    <cellStyle name="Normal 13 6 2 3 5" xfId="16025" xr:uid="{00000000-0005-0000-0000-000044140000}"/>
    <cellStyle name="Normal 13 6 2 3 6" xfId="16026" xr:uid="{00000000-0005-0000-0000-000045140000}"/>
    <cellStyle name="Normal 13 6 2 4" xfId="6162" xr:uid="{00000000-0005-0000-0000-000046140000}"/>
    <cellStyle name="Normal 13 6 2 4 2" xfId="11104" xr:uid="{00000000-0005-0000-0000-000047140000}"/>
    <cellStyle name="Normal 13 6 2 4 3" xfId="16027" xr:uid="{00000000-0005-0000-0000-000048140000}"/>
    <cellStyle name="Normal 13 6 2 4 4" xfId="16028" xr:uid="{00000000-0005-0000-0000-000049140000}"/>
    <cellStyle name="Normal 13 6 2 5" xfId="7670" xr:uid="{00000000-0005-0000-0000-00004A140000}"/>
    <cellStyle name="Normal 13 6 2 5 2" xfId="16029" xr:uid="{00000000-0005-0000-0000-00004B140000}"/>
    <cellStyle name="Normal 13 6 2 5 3" xfId="16030" xr:uid="{00000000-0005-0000-0000-00004C140000}"/>
    <cellStyle name="Normal 13 6 2 5 4" xfId="16031" xr:uid="{00000000-0005-0000-0000-00004D140000}"/>
    <cellStyle name="Normal 13 6 2 6" xfId="2708" xr:uid="{00000000-0005-0000-0000-00004E140000}"/>
    <cellStyle name="Normal 13 6 2 6 2" xfId="16032" xr:uid="{00000000-0005-0000-0000-00004F140000}"/>
    <cellStyle name="Normal 13 6 2 6 3" xfId="16033" xr:uid="{00000000-0005-0000-0000-000050140000}"/>
    <cellStyle name="Normal 13 6 2 6 4" xfId="16034" xr:uid="{00000000-0005-0000-0000-000051140000}"/>
    <cellStyle name="Normal 13 6 2 7" xfId="16035" xr:uid="{00000000-0005-0000-0000-000052140000}"/>
    <cellStyle name="Normal 13 6 2 7 2" xfId="16036" xr:uid="{00000000-0005-0000-0000-000053140000}"/>
    <cellStyle name="Normal 13 6 2 7 3" xfId="16037" xr:uid="{00000000-0005-0000-0000-000054140000}"/>
    <cellStyle name="Normal 13 6 2 8" xfId="16038" xr:uid="{00000000-0005-0000-0000-000055140000}"/>
    <cellStyle name="Normal 13 6 2 9" xfId="16039" xr:uid="{00000000-0005-0000-0000-000056140000}"/>
    <cellStyle name="Normal 13 6 3" xfId="1369" xr:uid="{00000000-0005-0000-0000-000057140000}"/>
    <cellStyle name="Normal 13 6 3 2" xfId="4727" xr:uid="{00000000-0005-0000-0000-000058140000}"/>
    <cellStyle name="Normal 13 6 3 2 2" xfId="9711" xr:uid="{00000000-0005-0000-0000-000059140000}"/>
    <cellStyle name="Normal 13 6 3 2 2 2" xfId="16040" xr:uid="{00000000-0005-0000-0000-00005A140000}"/>
    <cellStyle name="Normal 13 6 3 2 2 3" xfId="16041" xr:uid="{00000000-0005-0000-0000-00005B140000}"/>
    <cellStyle name="Normal 13 6 3 2 2 4" xfId="16042" xr:uid="{00000000-0005-0000-0000-00005C140000}"/>
    <cellStyle name="Normal 13 6 3 2 3" xfId="16043" xr:uid="{00000000-0005-0000-0000-00005D140000}"/>
    <cellStyle name="Normal 13 6 3 2 3 2" xfId="16044" xr:uid="{00000000-0005-0000-0000-00005E140000}"/>
    <cellStyle name="Normal 13 6 3 2 3 3" xfId="16045" xr:uid="{00000000-0005-0000-0000-00005F140000}"/>
    <cellStyle name="Normal 13 6 3 2 4" xfId="16046" xr:uid="{00000000-0005-0000-0000-000060140000}"/>
    <cellStyle name="Normal 13 6 3 2 5" xfId="16047" xr:uid="{00000000-0005-0000-0000-000061140000}"/>
    <cellStyle name="Normal 13 6 3 2 6" xfId="16048" xr:uid="{00000000-0005-0000-0000-000062140000}"/>
    <cellStyle name="Normal 13 6 3 3" xfId="6456" xr:uid="{00000000-0005-0000-0000-000063140000}"/>
    <cellStyle name="Normal 13 6 3 3 2" xfId="11398" xr:uid="{00000000-0005-0000-0000-000064140000}"/>
    <cellStyle name="Normal 13 6 3 3 3" xfId="16049" xr:uid="{00000000-0005-0000-0000-000065140000}"/>
    <cellStyle name="Normal 13 6 3 3 4" xfId="16050" xr:uid="{00000000-0005-0000-0000-000066140000}"/>
    <cellStyle name="Normal 13 6 3 4" xfId="7964" xr:uid="{00000000-0005-0000-0000-000067140000}"/>
    <cellStyle name="Normal 13 6 3 4 2" xfId="16051" xr:uid="{00000000-0005-0000-0000-000068140000}"/>
    <cellStyle name="Normal 13 6 3 4 3" xfId="16052" xr:uid="{00000000-0005-0000-0000-000069140000}"/>
    <cellStyle name="Normal 13 6 3 4 4" xfId="16053" xr:uid="{00000000-0005-0000-0000-00006A140000}"/>
    <cellStyle name="Normal 13 6 3 5" xfId="3002" xr:uid="{00000000-0005-0000-0000-00006B140000}"/>
    <cellStyle name="Normal 13 6 3 5 2" xfId="16054" xr:uid="{00000000-0005-0000-0000-00006C140000}"/>
    <cellStyle name="Normal 13 6 3 5 3" xfId="16055" xr:uid="{00000000-0005-0000-0000-00006D140000}"/>
    <cellStyle name="Normal 13 6 3 5 4" xfId="16056" xr:uid="{00000000-0005-0000-0000-00006E140000}"/>
    <cellStyle name="Normal 13 6 3 6" xfId="16057" xr:uid="{00000000-0005-0000-0000-00006F140000}"/>
    <cellStyle name="Normal 13 6 3 6 2" xfId="16058" xr:uid="{00000000-0005-0000-0000-000070140000}"/>
    <cellStyle name="Normal 13 6 3 6 3" xfId="16059" xr:uid="{00000000-0005-0000-0000-000071140000}"/>
    <cellStyle name="Normal 13 6 3 7" xfId="16060" xr:uid="{00000000-0005-0000-0000-000072140000}"/>
    <cellStyle name="Normal 13 6 3 8" xfId="16061" xr:uid="{00000000-0005-0000-0000-000073140000}"/>
    <cellStyle name="Normal 13 6 3 9" xfId="16062" xr:uid="{00000000-0005-0000-0000-000074140000}"/>
    <cellStyle name="Normal 13 6 4" xfId="3953" xr:uid="{00000000-0005-0000-0000-000075140000}"/>
    <cellStyle name="Normal 13 6 4 2" xfId="9025" xr:uid="{00000000-0005-0000-0000-000076140000}"/>
    <cellStyle name="Normal 13 6 4 2 2" xfId="16063" xr:uid="{00000000-0005-0000-0000-000077140000}"/>
    <cellStyle name="Normal 13 6 4 2 3" xfId="16064" xr:uid="{00000000-0005-0000-0000-000078140000}"/>
    <cellStyle name="Normal 13 6 4 2 4" xfId="16065" xr:uid="{00000000-0005-0000-0000-000079140000}"/>
    <cellStyle name="Normal 13 6 4 3" xfId="16066" xr:uid="{00000000-0005-0000-0000-00007A140000}"/>
    <cellStyle name="Normal 13 6 4 3 2" xfId="16067" xr:uid="{00000000-0005-0000-0000-00007B140000}"/>
    <cellStyle name="Normal 13 6 4 3 3" xfId="16068" xr:uid="{00000000-0005-0000-0000-00007C140000}"/>
    <cellStyle name="Normal 13 6 4 4" xfId="16069" xr:uid="{00000000-0005-0000-0000-00007D140000}"/>
    <cellStyle name="Normal 13 6 4 5" xfId="16070" xr:uid="{00000000-0005-0000-0000-00007E140000}"/>
    <cellStyle name="Normal 13 6 4 6" xfId="16071" xr:uid="{00000000-0005-0000-0000-00007F140000}"/>
    <cellStyle name="Normal 13 6 5" xfId="5710" xr:uid="{00000000-0005-0000-0000-000080140000}"/>
    <cellStyle name="Normal 13 6 5 2" xfId="10652" xr:uid="{00000000-0005-0000-0000-000081140000}"/>
    <cellStyle name="Normal 13 6 5 3" xfId="16072" xr:uid="{00000000-0005-0000-0000-000082140000}"/>
    <cellStyle name="Normal 13 6 5 4" xfId="16073" xr:uid="{00000000-0005-0000-0000-000083140000}"/>
    <cellStyle name="Normal 13 6 6" xfId="7218" xr:uid="{00000000-0005-0000-0000-000084140000}"/>
    <cellStyle name="Normal 13 6 6 2" xfId="16074" xr:uid="{00000000-0005-0000-0000-000085140000}"/>
    <cellStyle name="Normal 13 6 6 3" xfId="16075" xr:uid="{00000000-0005-0000-0000-000086140000}"/>
    <cellStyle name="Normal 13 6 6 4" xfId="16076" xr:uid="{00000000-0005-0000-0000-000087140000}"/>
    <cellStyle name="Normal 13 6 7" xfId="2256" xr:uid="{00000000-0005-0000-0000-000088140000}"/>
    <cellStyle name="Normal 13 6 7 2" xfId="16077" xr:uid="{00000000-0005-0000-0000-000089140000}"/>
    <cellStyle name="Normal 13 6 7 3" xfId="16078" xr:uid="{00000000-0005-0000-0000-00008A140000}"/>
    <cellStyle name="Normal 13 6 7 4" xfId="16079" xr:uid="{00000000-0005-0000-0000-00008B140000}"/>
    <cellStyle name="Normal 13 6 8" xfId="16080" xr:uid="{00000000-0005-0000-0000-00008C140000}"/>
    <cellStyle name="Normal 13 6 8 2" xfId="16081" xr:uid="{00000000-0005-0000-0000-00008D140000}"/>
    <cellStyle name="Normal 13 6 8 3" xfId="16082" xr:uid="{00000000-0005-0000-0000-00008E140000}"/>
    <cellStyle name="Normal 13 6 9" xfId="16083" xr:uid="{00000000-0005-0000-0000-00008F140000}"/>
    <cellStyle name="Normal 13 7" xfId="647" xr:uid="{00000000-0005-0000-0000-000090140000}"/>
    <cellStyle name="Normal 13 7 10" xfId="16084" xr:uid="{00000000-0005-0000-0000-000091140000}"/>
    <cellStyle name="Normal 13 7 11" xfId="16085" xr:uid="{00000000-0005-0000-0000-000092140000}"/>
    <cellStyle name="Normal 13 7 2" xfId="1113" xr:uid="{00000000-0005-0000-0000-000093140000}"/>
    <cellStyle name="Normal 13 7 2 10" xfId="16086" xr:uid="{00000000-0005-0000-0000-000094140000}"/>
    <cellStyle name="Normal 13 7 2 2" xfId="1372" xr:uid="{00000000-0005-0000-0000-000095140000}"/>
    <cellStyle name="Normal 13 7 2 2 2" xfId="4730" xr:uid="{00000000-0005-0000-0000-000096140000}"/>
    <cellStyle name="Normal 13 7 2 2 2 2" xfId="9714" xr:uid="{00000000-0005-0000-0000-000097140000}"/>
    <cellStyle name="Normal 13 7 2 2 2 2 2" xfId="16087" xr:uid="{00000000-0005-0000-0000-000098140000}"/>
    <cellStyle name="Normal 13 7 2 2 2 2 3" xfId="16088" xr:uid="{00000000-0005-0000-0000-000099140000}"/>
    <cellStyle name="Normal 13 7 2 2 2 2 4" xfId="16089" xr:uid="{00000000-0005-0000-0000-00009A140000}"/>
    <cellStyle name="Normal 13 7 2 2 2 3" xfId="16090" xr:uid="{00000000-0005-0000-0000-00009B140000}"/>
    <cellStyle name="Normal 13 7 2 2 2 3 2" xfId="16091" xr:uid="{00000000-0005-0000-0000-00009C140000}"/>
    <cellStyle name="Normal 13 7 2 2 2 3 3" xfId="16092" xr:uid="{00000000-0005-0000-0000-00009D140000}"/>
    <cellStyle name="Normal 13 7 2 2 2 4" xfId="16093" xr:uid="{00000000-0005-0000-0000-00009E140000}"/>
    <cellStyle name="Normal 13 7 2 2 2 5" xfId="16094" xr:uid="{00000000-0005-0000-0000-00009F140000}"/>
    <cellStyle name="Normal 13 7 2 2 2 6" xfId="16095" xr:uid="{00000000-0005-0000-0000-0000A0140000}"/>
    <cellStyle name="Normal 13 7 2 2 3" xfId="6459" xr:uid="{00000000-0005-0000-0000-0000A1140000}"/>
    <cellStyle name="Normal 13 7 2 2 3 2" xfId="11401" xr:uid="{00000000-0005-0000-0000-0000A2140000}"/>
    <cellStyle name="Normal 13 7 2 2 3 3" xfId="16096" xr:uid="{00000000-0005-0000-0000-0000A3140000}"/>
    <cellStyle name="Normal 13 7 2 2 3 4" xfId="16097" xr:uid="{00000000-0005-0000-0000-0000A4140000}"/>
    <cellStyle name="Normal 13 7 2 2 4" xfId="7967" xr:uid="{00000000-0005-0000-0000-0000A5140000}"/>
    <cellStyle name="Normal 13 7 2 2 4 2" xfId="16098" xr:uid="{00000000-0005-0000-0000-0000A6140000}"/>
    <cellStyle name="Normal 13 7 2 2 4 3" xfId="16099" xr:uid="{00000000-0005-0000-0000-0000A7140000}"/>
    <cellStyle name="Normal 13 7 2 2 4 4" xfId="16100" xr:uid="{00000000-0005-0000-0000-0000A8140000}"/>
    <cellStyle name="Normal 13 7 2 2 5" xfId="3005" xr:uid="{00000000-0005-0000-0000-0000A9140000}"/>
    <cellStyle name="Normal 13 7 2 2 5 2" xfId="16101" xr:uid="{00000000-0005-0000-0000-0000AA140000}"/>
    <cellStyle name="Normal 13 7 2 2 5 3" xfId="16102" xr:uid="{00000000-0005-0000-0000-0000AB140000}"/>
    <cellStyle name="Normal 13 7 2 2 5 4" xfId="16103" xr:uid="{00000000-0005-0000-0000-0000AC140000}"/>
    <cellStyle name="Normal 13 7 2 2 6" xfId="16104" xr:uid="{00000000-0005-0000-0000-0000AD140000}"/>
    <cellStyle name="Normal 13 7 2 2 6 2" xfId="16105" xr:uid="{00000000-0005-0000-0000-0000AE140000}"/>
    <cellStyle name="Normal 13 7 2 2 6 3" xfId="16106" xr:uid="{00000000-0005-0000-0000-0000AF140000}"/>
    <cellStyle name="Normal 13 7 2 2 7" xfId="16107" xr:uid="{00000000-0005-0000-0000-0000B0140000}"/>
    <cellStyle name="Normal 13 7 2 2 8" xfId="16108" xr:uid="{00000000-0005-0000-0000-0000B1140000}"/>
    <cellStyle name="Normal 13 7 2 2 9" xfId="16109" xr:uid="{00000000-0005-0000-0000-0000B2140000}"/>
    <cellStyle name="Normal 13 7 2 3" xfId="4481" xr:uid="{00000000-0005-0000-0000-0000B3140000}"/>
    <cellStyle name="Normal 13 7 2 3 2" xfId="9465" xr:uid="{00000000-0005-0000-0000-0000B4140000}"/>
    <cellStyle name="Normal 13 7 2 3 2 2" xfId="16110" xr:uid="{00000000-0005-0000-0000-0000B5140000}"/>
    <cellStyle name="Normal 13 7 2 3 2 3" xfId="16111" xr:uid="{00000000-0005-0000-0000-0000B6140000}"/>
    <cellStyle name="Normal 13 7 2 3 2 4" xfId="16112" xr:uid="{00000000-0005-0000-0000-0000B7140000}"/>
    <cellStyle name="Normal 13 7 2 3 3" xfId="16113" xr:uid="{00000000-0005-0000-0000-0000B8140000}"/>
    <cellStyle name="Normal 13 7 2 3 3 2" xfId="16114" xr:uid="{00000000-0005-0000-0000-0000B9140000}"/>
    <cellStyle name="Normal 13 7 2 3 3 3" xfId="16115" xr:uid="{00000000-0005-0000-0000-0000BA140000}"/>
    <cellStyle name="Normal 13 7 2 3 4" xfId="16116" xr:uid="{00000000-0005-0000-0000-0000BB140000}"/>
    <cellStyle name="Normal 13 7 2 3 5" xfId="16117" xr:uid="{00000000-0005-0000-0000-0000BC140000}"/>
    <cellStyle name="Normal 13 7 2 3 6" xfId="16118" xr:uid="{00000000-0005-0000-0000-0000BD140000}"/>
    <cellStyle name="Normal 13 7 2 4" xfId="6212" xr:uid="{00000000-0005-0000-0000-0000BE140000}"/>
    <cellStyle name="Normal 13 7 2 4 2" xfId="11154" xr:uid="{00000000-0005-0000-0000-0000BF140000}"/>
    <cellStyle name="Normal 13 7 2 4 3" xfId="16119" xr:uid="{00000000-0005-0000-0000-0000C0140000}"/>
    <cellStyle name="Normal 13 7 2 4 4" xfId="16120" xr:uid="{00000000-0005-0000-0000-0000C1140000}"/>
    <cellStyle name="Normal 13 7 2 5" xfId="7720" xr:uid="{00000000-0005-0000-0000-0000C2140000}"/>
    <cellStyle name="Normal 13 7 2 5 2" xfId="16121" xr:uid="{00000000-0005-0000-0000-0000C3140000}"/>
    <cellStyle name="Normal 13 7 2 5 3" xfId="16122" xr:uid="{00000000-0005-0000-0000-0000C4140000}"/>
    <cellStyle name="Normal 13 7 2 5 4" xfId="16123" xr:uid="{00000000-0005-0000-0000-0000C5140000}"/>
    <cellStyle name="Normal 13 7 2 6" xfId="2758" xr:uid="{00000000-0005-0000-0000-0000C6140000}"/>
    <cellStyle name="Normal 13 7 2 6 2" xfId="16124" xr:uid="{00000000-0005-0000-0000-0000C7140000}"/>
    <cellStyle name="Normal 13 7 2 6 3" xfId="16125" xr:uid="{00000000-0005-0000-0000-0000C8140000}"/>
    <cellStyle name="Normal 13 7 2 6 4" xfId="16126" xr:uid="{00000000-0005-0000-0000-0000C9140000}"/>
    <cellStyle name="Normal 13 7 2 7" xfId="16127" xr:uid="{00000000-0005-0000-0000-0000CA140000}"/>
    <cellStyle name="Normal 13 7 2 7 2" xfId="16128" xr:uid="{00000000-0005-0000-0000-0000CB140000}"/>
    <cellStyle name="Normal 13 7 2 7 3" xfId="16129" xr:uid="{00000000-0005-0000-0000-0000CC140000}"/>
    <cellStyle name="Normal 13 7 2 8" xfId="16130" xr:uid="{00000000-0005-0000-0000-0000CD140000}"/>
    <cellStyle name="Normal 13 7 2 9" xfId="16131" xr:uid="{00000000-0005-0000-0000-0000CE140000}"/>
    <cellStyle name="Normal 13 7 3" xfId="1371" xr:uid="{00000000-0005-0000-0000-0000CF140000}"/>
    <cellStyle name="Normal 13 7 3 2" xfId="4729" xr:uid="{00000000-0005-0000-0000-0000D0140000}"/>
    <cellStyle name="Normal 13 7 3 2 2" xfId="9713" xr:uid="{00000000-0005-0000-0000-0000D1140000}"/>
    <cellStyle name="Normal 13 7 3 2 2 2" xfId="16132" xr:uid="{00000000-0005-0000-0000-0000D2140000}"/>
    <cellStyle name="Normal 13 7 3 2 2 3" xfId="16133" xr:uid="{00000000-0005-0000-0000-0000D3140000}"/>
    <cellStyle name="Normal 13 7 3 2 2 4" xfId="16134" xr:uid="{00000000-0005-0000-0000-0000D4140000}"/>
    <cellStyle name="Normal 13 7 3 2 3" xfId="16135" xr:uid="{00000000-0005-0000-0000-0000D5140000}"/>
    <cellStyle name="Normal 13 7 3 2 3 2" xfId="16136" xr:uid="{00000000-0005-0000-0000-0000D6140000}"/>
    <cellStyle name="Normal 13 7 3 2 3 3" xfId="16137" xr:uid="{00000000-0005-0000-0000-0000D7140000}"/>
    <cellStyle name="Normal 13 7 3 2 4" xfId="16138" xr:uid="{00000000-0005-0000-0000-0000D8140000}"/>
    <cellStyle name="Normal 13 7 3 2 5" xfId="16139" xr:uid="{00000000-0005-0000-0000-0000D9140000}"/>
    <cellStyle name="Normal 13 7 3 2 6" xfId="16140" xr:uid="{00000000-0005-0000-0000-0000DA140000}"/>
    <cellStyle name="Normal 13 7 3 3" xfId="6458" xr:uid="{00000000-0005-0000-0000-0000DB140000}"/>
    <cellStyle name="Normal 13 7 3 3 2" xfId="11400" xr:uid="{00000000-0005-0000-0000-0000DC140000}"/>
    <cellStyle name="Normal 13 7 3 3 3" xfId="16141" xr:uid="{00000000-0005-0000-0000-0000DD140000}"/>
    <cellStyle name="Normal 13 7 3 3 4" xfId="16142" xr:uid="{00000000-0005-0000-0000-0000DE140000}"/>
    <cellStyle name="Normal 13 7 3 4" xfId="7966" xr:uid="{00000000-0005-0000-0000-0000DF140000}"/>
    <cellStyle name="Normal 13 7 3 4 2" xfId="16143" xr:uid="{00000000-0005-0000-0000-0000E0140000}"/>
    <cellStyle name="Normal 13 7 3 4 3" xfId="16144" xr:uid="{00000000-0005-0000-0000-0000E1140000}"/>
    <cellStyle name="Normal 13 7 3 4 4" xfId="16145" xr:uid="{00000000-0005-0000-0000-0000E2140000}"/>
    <cellStyle name="Normal 13 7 3 5" xfId="3004" xr:uid="{00000000-0005-0000-0000-0000E3140000}"/>
    <cellStyle name="Normal 13 7 3 5 2" xfId="16146" xr:uid="{00000000-0005-0000-0000-0000E4140000}"/>
    <cellStyle name="Normal 13 7 3 5 3" xfId="16147" xr:uid="{00000000-0005-0000-0000-0000E5140000}"/>
    <cellStyle name="Normal 13 7 3 5 4" xfId="16148" xr:uid="{00000000-0005-0000-0000-0000E6140000}"/>
    <cellStyle name="Normal 13 7 3 6" xfId="16149" xr:uid="{00000000-0005-0000-0000-0000E7140000}"/>
    <cellStyle name="Normal 13 7 3 6 2" xfId="16150" xr:uid="{00000000-0005-0000-0000-0000E8140000}"/>
    <cellStyle name="Normal 13 7 3 6 3" xfId="16151" xr:uid="{00000000-0005-0000-0000-0000E9140000}"/>
    <cellStyle name="Normal 13 7 3 7" xfId="16152" xr:uid="{00000000-0005-0000-0000-0000EA140000}"/>
    <cellStyle name="Normal 13 7 3 8" xfId="16153" xr:uid="{00000000-0005-0000-0000-0000EB140000}"/>
    <cellStyle name="Normal 13 7 3 9" xfId="16154" xr:uid="{00000000-0005-0000-0000-0000EC140000}"/>
    <cellStyle name="Normal 13 7 4" xfId="4098" xr:uid="{00000000-0005-0000-0000-0000ED140000}"/>
    <cellStyle name="Normal 13 7 4 2" xfId="9084" xr:uid="{00000000-0005-0000-0000-0000EE140000}"/>
    <cellStyle name="Normal 13 7 4 2 2" xfId="16155" xr:uid="{00000000-0005-0000-0000-0000EF140000}"/>
    <cellStyle name="Normal 13 7 4 2 3" xfId="16156" xr:uid="{00000000-0005-0000-0000-0000F0140000}"/>
    <cellStyle name="Normal 13 7 4 2 4" xfId="16157" xr:uid="{00000000-0005-0000-0000-0000F1140000}"/>
    <cellStyle name="Normal 13 7 4 3" xfId="16158" xr:uid="{00000000-0005-0000-0000-0000F2140000}"/>
    <cellStyle name="Normal 13 7 4 3 2" xfId="16159" xr:uid="{00000000-0005-0000-0000-0000F3140000}"/>
    <cellStyle name="Normal 13 7 4 3 3" xfId="16160" xr:uid="{00000000-0005-0000-0000-0000F4140000}"/>
    <cellStyle name="Normal 13 7 4 4" xfId="16161" xr:uid="{00000000-0005-0000-0000-0000F5140000}"/>
    <cellStyle name="Normal 13 7 4 5" xfId="16162" xr:uid="{00000000-0005-0000-0000-0000F6140000}"/>
    <cellStyle name="Normal 13 7 4 6" xfId="16163" xr:uid="{00000000-0005-0000-0000-0000F7140000}"/>
    <cellStyle name="Normal 13 7 5" xfId="5845" xr:uid="{00000000-0005-0000-0000-0000F8140000}"/>
    <cellStyle name="Normal 13 7 5 2" xfId="10787" xr:uid="{00000000-0005-0000-0000-0000F9140000}"/>
    <cellStyle name="Normal 13 7 5 3" xfId="16164" xr:uid="{00000000-0005-0000-0000-0000FA140000}"/>
    <cellStyle name="Normal 13 7 5 4" xfId="16165" xr:uid="{00000000-0005-0000-0000-0000FB140000}"/>
    <cellStyle name="Normal 13 7 6" xfId="7353" xr:uid="{00000000-0005-0000-0000-0000FC140000}"/>
    <cellStyle name="Normal 13 7 6 2" xfId="16166" xr:uid="{00000000-0005-0000-0000-0000FD140000}"/>
    <cellStyle name="Normal 13 7 6 3" xfId="16167" xr:uid="{00000000-0005-0000-0000-0000FE140000}"/>
    <cellStyle name="Normal 13 7 6 4" xfId="16168" xr:uid="{00000000-0005-0000-0000-0000FF140000}"/>
    <cellStyle name="Normal 13 7 7" xfId="2391" xr:uid="{00000000-0005-0000-0000-000000150000}"/>
    <cellStyle name="Normal 13 7 7 2" xfId="16169" xr:uid="{00000000-0005-0000-0000-000001150000}"/>
    <cellStyle name="Normal 13 7 7 3" xfId="16170" xr:uid="{00000000-0005-0000-0000-000002150000}"/>
    <cellStyle name="Normal 13 7 7 4" xfId="16171" xr:uid="{00000000-0005-0000-0000-000003150000}"/>
    <cellStyle name="Normal 13 7 8" xfId="16172" xr:uid="{00000000-0005-0000-0000-000004150000}"/>
    <cellStyle name="Normal 13 7 8 2" xfId="16173" xr:uid="{00000000-0005-0000-0000-000005150000}"/>
    <cellStyle name="Normal 13 7 8 3" xfId="16174" xr:uid="{00000000-0005-0000-0000-000006150000}"/>
    <cellStyle name="Normal 13 7 9" xfId="16175" xr:uid="{00000000-0005-0000-0000-000007150000}"/>
    <cellStyle name="Normal 13 8" xfId="313" xr:uid="{00000000-0005-0000-0000-000008150000}"/>
    <cellStyle name="Normal 13 8 10" xfId="16176" xr:uid="{00000000-0005-0000-0000-000009150000}"/>
    <cellStyle name="Normal 13 8 11" xfId="16177" xr:uid="{00000000-0005-0000-0000-00000A150000}"/>
    <cellStyle name="Normal 13 8 2" xfId="941" xr:uid="{00000000-0005-0000-0000-00000B150000}"/>
    <cellStyle name="Normal 13 8 2 10" xfId="16178" xr:uid="{00000000-0005-0000-0000-00000C150000}"/>
    <cellStyle name="Normal 13 8 2 2" xfId="1374" xr:uid="{00000000-0005-0000-0000-00000D150000}"/>
    <cellStyle name="Normal 13 8 2 2 2" xfId="4732" xr:uid="{00000000-0005-0000-0000-00000E150000}"/>
    <cellStyle name="Normal 13 8 2 2 2 2" xfId="9716" xr:uid="{00000000-0005-0000-0000-00000F150000}"/>
    <cellStyle name="Normal 13 8 2 2 2 2 2" xfId="16179" xr:uid="{00000000-0005-0000-0000-000010150000}"/>
    <cellStyle name="Normal 13 8 2 2 2 2 3" xfId="16180" xr:uid="{00000000-0005-0000-0000-000011150000}"/>
    <cellStyle name="Normal 13 8 2 2 2 2 4" xfId="16181" xr:uid="{00000000-0005-0000-0000-000012150000}"/>
    <cellStyle name="Normal 13 8 2 2 2 3" xfId="16182" xr:uid="{00000000-0005-0000-0000-000013150000}"/>
    <cellStyle name="Normal 13 8 2 2 2 3 2" xfId="16183" xr:uid="{00000000-0005-0000-0000-000014150000}"/>
    <cellStyle name="Normal 13 8 2 2 2 3 3" xfId="16184" xr:uid="{00000000-0005-0000-0000-000015150000}"/>
    <cellStyle name="Normal 13 8 2 2 2 4" xfId="16185" xr:uid="{00000000-0005-0000-0000-000016150000}"/>
    <cellStyle name="Normal 13 8 2 2 2 5" xfId="16186" xr:uid="{00000000-0005-0000-0000-000017150000}"/>
    <cellStyle name="Normal 13 8 2 2 2 6" xfId="16187" xr:uid="{00000000-0005-0000-0000-000018150000}"/>
    <cellStyle name="Normal 13 8 2 2 3" xfId="6461" xr:uid="{00000000-0005-0000-0000-000019150000}"/>
    <cellStyle name="Normal 13 8 2 2 3 2" xfId="11403" xr:uid="{00000000-0005-0000-0000-00001A150000}"/>
    <cellStyle name="Normal 13 8 2 2 3 3" xfId="16188" xr:uid="{00000000-0005-0000-0000-00001B150000}"/>
    <cellStyle name="Normal 13 8 2 2 3 4" xfId="16189" xr:uid="{00000000-0005-0000-0000-00001C150000}"/>
    <cellStyle name="Normal 13 8 2 2 4" xfId="7969" xr:uid="{00000000-0005-0000-0000-00001D150000}"/>
    <cellStyle name="Normal 13 8 2 2 4 2" xfId="16190" xr:uid="{00000000-0005-0000-0000-00001E150000}"/>
    <cellStyle name="Normal 13 8 2 2 4 3" xfId="16191" xr:uid="{00000000-0005-0000-0000-00001F150000}"/>
    <cellStyle name="Normal 13 8 2 2 4 4" xfId="16192" xr:uid="{00000000-0005-0000-0000-000020150000}"/>
    <cellStyle name="Normal 13 8 2 2 5" xfId="3007" xr:uid="{00000000-0005-0000-0000-000021150000}"/>
    <cellStyle name="Normal 13 8 2 2 5 2" xfId="16193" xr:uid="{00000000-0005-0000-0000-000022150000}"/>
    <cellStyle name="Normal 13 8 2 2 5 3" xfId="16194" xr:uid="{00000000-0005-0000-0000-000023150000}"/>
    <cellStyle name="Normal 13 8 2 2 5 4" xfId="16195" xr:uid="{00000000-0005-0000-0000-000024150000}"/>
    <cellStyle name="Normal 13 8 2 2 6" xfId="16196" xr:uid="{00000000-0005-0000-0000-000025150000}"/>
    <cellStyle name="Normal 13 8 2 2 6 2" xfId="16197" xr:uid="{00000000-0005-0000-0000-000026150000}"/>
    <cellStyle name="Normal 13 8 2 2 6 3" xfId="16198" xr:uid="{00000000-0005-0000-0000-000027150000}"/>
    <cellStyle name="Normal 13 8 2 2 7" xfId="16199" xr:uid="{00000000-0005-0000-0000-000028150000}"/>
    <cellStyle name="Normal 13 8 2 2 8" xfId="16200" xr:uid="{00000000-0005-0000-0000-000029150000}"/>
    <cellStyle name="Normal 13 8 2 2 9" xfId="16201" xr:uid="{00000000-0005-0000-0000-00002A150000}"/>
    <cellStyle name="Normal 13 8 2 3" xfId="4375" xr:uid="{00000000-0005-0000-0000-00002B150000}"/>
    <cellStyle name="Normal 13 8 2 3 2" xfId="9360" xr:uid="{00000000-0005-0000-0000-00002C150000}"/>
    <cellStyle name="Normal 13 8 2 3 2 2" xfId="16202" xr:uid="{00000000-0005-0000-0000-00002D150000}"/>
    <cellStyle name="Normal 13 8 2 3 2 3" xfId="16203" xr:uid="{00000000-0005-0000-0000-00002E150000}"/>
    <cellStyle name="Normal 13 8 2 3 2 4" xfId="16204" xr:uid="{00000000-0005-0000-0000-00002F150000}"/>
    <cellStyle name="Normal 13 8 2 3 3" xfId="16205" xr:uid="{00000000-0005-0000-0000-000030150000}"/>
    <cellStyle name="Normal 13 8 2 3 3 2" xfId="16206" xr:uid="{00000000-0005-0000-0000-000031150000}"/>
    <cellStyle name="Normal 13 8 2 3 3 3" xfId="16207" xr:uid="{00000000-0005-0000-0000-000032150000}"/>
    <cellStyle name="Normal 13 8 2 3 4" xfId="16208" xr:uid="{00000000-0005-0000-0000-000033150000}"/>
    <cellStyle name="Normal 13 8 2 3 5" xfId="16209" xr:uid="{00000000-0005-0000-0000-000034150000}"/>
    <cellStyle name="Normal 13 8 2 3 6" xfId="16210" xr:uid="{00000000-0005-0000-0000-000035150000}"/>
    <cellStyle name="Normal 13 8 2 4" xfId="6118" xr:uid="{00000000-0005-0000-0000-000036150000}"/>
    <cellStyle name="Normal 13 8 2 4 2" xfId="11060" xr:uid="{00000000-0005-0000-0000-000037150000}"/>
    <cellStyle name="Normal 13 8 2 4 3" xfId="16211" xr:uid="{00000000-0005-0000-0000-000038150000}"/>
    <cellStyle name="Normal 13 8 2 4 4" xfId="16212" xr:uid="{00000000-0005-0000-0000-000039150000}"/>
    <cellStyle name="Normal 13 8 2 5" xfId="7626" xr:uid="{00000000-0005-0000-0000-00003A150000}"/>
    <cellStyle name="Normal 13 8 2 5 2" xfId="16213" xr:uid="{00000000-0005-0000-0000-00003B150000}"/>
    <cellStyle name="Normal 13 8 2 5 3" xfId="16214" xr:uid="{00000000-0005-0000-0000-00003C150000}"/>
    <cellStyle name="Normal 13 8 2 5 4" xfId="16215" xr:uid="{00000000-0005-0000-0000-00003D150000}"/>
    <cellStyle name="Normal 13 8 2 6" xfId="2664" xr:uid="{00000000-0005-0000-0000-00003E150000}"/>
    <cellStyle name="Normal 13 8 2 6 2" xfId="16216" xr:uid="{00000000-0005-0000-0000-00003F150000}"/>
    <cellStyle name="Normal 13 8 2 6 3" xfId="16217" xr:uid="{00000000-0005-0000-0000-000040150000}"/>
    <cellStyle name="Normal 13 8 2 6 4" xfId="16218" xr:uid="{00000000-0005-0000-0000-000041150000}"/>
    <cellStyle name="Normal 13 8 2 7" xfId="16219" xr:uid="{00000000-0005-0000-0000-000042150000}"/>
    <cellStyle name="Normal 13 8 2 7 2" xfId="16220" xr:uid="{00000000-0005-0000-0000-000043150000}"/>
    <cellStyle name="Normal 13 8 2 7 3" xfId="16221" xr:uid="{00000000-0005-0000-0000-000044150000}"/>
    <cellStyle name="Normal 13 8 2 8" xfId="16222" xr:uid="{00000000-0005-0000-0000-000045150000}"/>
    <cellStyle name="Normal 13 8 2 9" xfId="16223" xr:uid="{00000000-0005-0000-0000-000046150000}"/>
    <cellStyle name="Normal 13 8 3" xfId="1373" xr:uid="{00000000-0005-0000-0000-000047150000}"/>
    <cellStyle name="Normal 13 8 3 2" xfId="4731" xr:uid="{00000000-0005-0000-0000-000048150000}"/>
    <cellStyle name="Normal 13 8 3 2 2" xfId="9715" xr:uid="{00000000-0005-0000-0000-000049150000}"/>
    <cellStyle name="Normal 13 8 3 2 2 2" xfId="16224" xr:uid="{00000000-0005-0000-0000-00004A150000}"/>
    <cellStyle name="Normal 13 8 3 2 2 3" xfId="16225" xr:uid="{00000000-0005-0000-0000-00004B150000}"/>
    <cellStyle name="Normal 13 8 3 2 2 4" xfId="16226" xr:uid="{00000000-0005-0000-0000-00004C150000}"/>
    <cellStyle name="Normal 13 8 3 2 3" xfId="16227" xr:uid="{00000000-0005-0000-0000-00004D150000}"/>
    <cellStyle name="Normal 13 8 3 2 3 2" xfId="16228" xr:uid="{00000000-0005-0000-0000-00004E150000}"/>
    <cellStyle name="Normal 13 8 3 2 3 3" xfId="16229" xr:uid="{00000000-0005-0000-0000-00004F150000}"/>
    <cellStyle name="Normal 13 8 3 2 4" xfId="16230" xr:uid="{00000000-0005-0000-0000-000050150000}"/>
    <cellStyle name="Normal 13 8 3 2 5" xfId="16231" xr:uid="{00000000-0005-0000-0000-000051150000}"/>
    <cellStyle name="Normal 13 8 3 2 6" xfId="16232" xr:uid="{00000000-0005-0000-0000-000052150000}"/>
    <cellStyle name="Normal 13 8 3 3" xfId="6460" xr:uid="{00000000-0005-0000-0000-000053150000}"/>
    <cellStyle name="Normal 13 8 3 3 2" xfId="11402" xr:uid="{00000000-0005-0000-0000-000054150000}"/>
    <cellStyle name="Normal 13 8 3 3 3" xfId="16233" xr:uid="{00000000-0005-0000-0000-000055150000}"/>
    <cellStyle name="Normal 13 8 3 3 4" xfId="16234" xr:uid="{00000000-0005-0000-0000-000056150000}"/>
    <cellStyle name="Normal 13 8 3 4" xfId="7968" xr:uid="{00000000-0005-0000-0000-000057150000}"/>
    <cellStyle name="Normal 13 8 3 4 2" xfId="16235" xr:uid="{00000000-0005-0000-0000-000058150000}"/>
    <cellStyle name="Normal 13 8 3 4 3" xfId="16236" xr:uid="{00000000-0005-0000-0000-000059150000}"/>
    <cellStyle name="Normal 13 8 3 4 4" xfId="16237" xr:uid="{00000000-0005-0000-0000-00005A150000}"/>
    <cellStyle name="Normal 13 8 3 5" xfId="3006" xr:uid="{00000000-0005-0000-0000-00005B150000}"/>
    <cellStyle name="Normal 13 8 3 5 2" xfId="16238" xr:uid="{00000000-0005-0000-0000-00005C150000}"/>
    <cellStyle name="Normal 13 8 3 5 3" xfId="16239" xr:uid="{00000000-0005-0000-0000-00005D150000}"/>
    <cellStyle name="Normal 13 8 3 5 4" xfId="16240" xr:uid="{00000000-0005-0000-0000-00005E150000}"/>
    <cellStyle name="Normal 13 8 3 6" xfId="16241" xr:uid="{00000000-0005-0000-0000-00005F150000}"/>
    <cellStyle name="Normal 13 8 3 6 2" xfId="16242" xr:uid="{00000000-0005-0000-0000-000060150000}"/>
    <cellStyle name="Normal 13 8 3 6 3" xfId="16243" xr:uid="{00000000-0005-0000-0000-000061150000}"/>
    <cellStyle name="Normal 13 8 3 7" xfId="16244" xr:uid="{00000000-0005-0000-0000-000062150000}"/>
    <cellStyle name="Normal 13 8 3 8" xfId="16245" xr:uid="{00000000-0005-0000-0000-000063150000}"/>
    <cellStyle name="Normal 13 8 3 9" xfId="16246" xr:uid="{00000000-0005-0000-0000-000064150000}"/>
    <cellStyle name="Normal 13 8 4" xfId="3893" xr:uid="{00000000-0005-0000-0000-000065150000}"/>
    <cellStyle name="Normal 13 8 4 2" xfId="8973" xr:uid="{00000000-0005-0000-0000-000066150000}"/>
    <cellStyle name="Normal 13 8 4 2 2" xfId="16247" xr:uid="{00000000-0005-0000-0000-000067150000}"/>
    <cellStyle name="Normal 13 8 4 2 3" xfId="16248" xr:uid="{00000000-0005-0000-0000-000068150000}"/>
    <cellStyle name="Normal 13 8 4 2 4" xfId="16249" xr:uid="{00000000-0005-0000-0000-000069150000}"/>
    <cellStyle name="Normal 13 8 4 3" xfId="16250" xr:uid="{00000000-0005-0000-0000-00006A150000}"/>
    <cellStyle name="Normal 13 8 4 3 2" xfId="16251" xr:uid="{00000000-0005-0000-0000-00006B150000}"/>
    <cellStyle name="Normal 13 8 4 3 3" xfId="16252" xr:uid="{00000000-0005-0000-0000-00006C150000}"/>
    <cellStyle name="Normal 13 8 4 4" xfId="16253" xr:uid="{00000000-0005-0000-0000-00006D150000}"/>
    <cellStyle name="Normal 13 8 4 5" xfId="16254" xr:uid="{00000000-0005-0000-0000-00006E150000}"/>
    <cellStyle name="Normal 13 8 4 6" xfId="16255" xr:uid="{00000000-0005-0000-0000-00006F150000}"/>
    <cellStyle name="Normal 13 8 5" xfId="5661" xr:uid="{00000000-0005-0000-0000-000070150000}"/>
    <cellStyle name="Normal 13 8 5 2" xfId="10603" xr:uid="{00000000-0005-0000-0000-000071150000}"/>
    <cellStyle name="Normal 13 8 5 3" xfId="16256" xr:uid="{00000000-0005-0000-0000-000072150000}"/>
    <cellStyle name="Normal 13 8 5 4" xfId="16257" xr:uid="{00000000-0005-0000-0000-000073150000}"/>
    <cellStyle name="Normal 13 8 6" xfId="7169" xr:uid="{00000000-0005-0000-0000-000074150000}"/>
    <cellStyle name="Normal 13 8 6 2" xfId="16258" xr:uid="{00000000-0005-0000-0000-000075150000}"/>
    <cellStyle name="Normal 13 8 6 3" xfId="16259" xr:uid="{00000000-0005-0000-0000-000076150000}"/>
    <cellStyle name="Normal 13 8 6 4" xfId="16260" xr:uid="{00000000-0005-0000-0000-000077150000}"/>
    <cellStyle name="Normal 13 8 7" xfId="2207" xr:uid="{00000000-0005-0000-0000-000078150000}"/>
    <cellStyle name="Normal 13 8 7 2" xfId="16261" xr:uid="{00000000-0005-0000-0000-000079150000}"/>
    <cellStyle name="Normal 13 8 7 3" xfId="16262" xr:uid="{00000000-0005-0000-0000-00007A150000}"/>
    <cellStyle name="Normal 13 8 7 4" xfId="16263" xr:uid="{00000000-0005-0000-0000-00007B150000}"/>
    <cellStyle name="Normal 13 8 8" xfId="16264" xr:uid="{00000000-0005-0000-0000-00007C150000}"/>
    <cellStyle name="Normal 13 8 8 2" xfId="16265" xr:uid="{00000000-0005-0000-0000-00007D150000}"/>
    <cellStyle name="Normal 13 8 8 3" xfId="16266" xr:uid="{00000000-0005-0000-0000-00007E150000}"/>
    <cellStyle name="Normal 13 8 9" xfId="16267" xr:uid="{00000000-0005-0000-0000-00007F150000}"/>
    <cellStyle name="Normal 13 9" xfId="796" xr:uid="{00000000-0005-0000-0000-000080150000}"/>
    <cellStyle name="Normal 13 9 10" xfId="16268" xr:uid="{00000000-0005-0000-0000-000081150000}"/>
    <cellStyle name="Normal 13 9 2" xfId="1375" xr:uid="{00000000-0005-0000-0000-000082150000}"/>
    <cellStyle name="Normal 13 9 2 2" xfId="4733" xr:uid="{00000000-0005-0000-0000-000083150000}"/>
    <cellStyle name="Normal 13 9 2 2 2" xfId="9717" xr:uid="{00000000-0005-0000-0000-000084150000}"/>
    <cellStyle name="Normal 13 9 2 2 2 2" xfId="16269" xr:uid="{00000000-0005-0000-0000-000085150000}"/>
    <cellStyle name="Normal 13 9 2 2 2 3" xfId="16270" xr:uid="{00000000-0005-0000-0000-000086150000}"/>
    <cellStyle name="Normal 13 9 2 2 2 4" xfId="16271" xr:uid="{00000000-0005-0000-0000-000087150000}"/>
    <cellStyle name="Normal 13 9 2 2 3" xfId="16272" xr:uid="{00000000-0005-0000-0000-000088150000}"/>
    <cellStyle name="Normal 13 9 2 2 3 2" xfId="16273" xr:uid="{00000000-0005-0000-0000-000089150000}"/>
    <cellStyle name="Normal 13 9 2 2 3 3" xfId="16274" xr:uid="{00000000-0005-0000-0000-00008A150000}"/>
    <cellStyle name="Normal 13 9 2 2 4" xfId="16275" xr:uid="{00000000-0005-0000-0000-00008B150000}"/>
    <cellStyle name="Normal 13 9 2 2 5" xfId="16276" xr:uid="{00000000-0005-0000-0000-00008C150000}"/>
    <cellStyle name="Normal 13 9 2 2 6" xfId="16277" xr:uid="{00000000-0005-0000-0000-00008D150000}"/>
    <cellStyle name="Normal 13 9 2 3" xfId="6462" xr:uid="{00000000-0005-0000-0000-00008E150000}"/>
    <cellStyle name="Normal 13 9 2 3 2" xfId="11404" xr:uid="{00000000-0005-0000-0000-00008F150000}"/>
    <cellStyle name="Normal 13 9 2 3 3" xfId="16278" xr:uid="{00000000-0005-0000-0000-000090150000}"/>
    <cellStyle name="Normal 13 9 2 3 4" xfId="16279" xr:uid="{00000000-0005-0000-0000-000091150000}"/>
    <cellStyle name="Normal 13 9 2 4" xfId="7970" xr:uid="{00000000-0005-0000-0000-000092150000}"/>
    <cellStyle name="Normal 13 9 2 4 2" xfId="16280" xr:uid="{00000000-0005-0000-0000-000093150000}"/>
    <cellStyle name="Normal 13 9 2 4 3" xfId="16281" xr:uid="{00000000-0005-0000-0000-000094150000}"/>
    <cellStyle name="Normal 13 9 2 4 4" xfId="16282" xr:uid="{00000000-0005-0000-0000-000095150000}"/>
    <cellStyle name="Normal 13 9 2 5" xfId="3008" xr:uid="{00000000-0005-0000-0000-000096150000}"/>
    <cellStyle name="Normal 13 9 2 5 2" xfId="16283" xr:uid="{00000000-0005-0000-0000-000097150000}"/>
    <cellStyle name="Normal 13 9 2 5 3" xfId="16284" xr:uid="{00000000-0005-0000-0000-000098150000}"/>
    <cellStyle name="Normal 13 9 2 5 4" xfId="16285" xr:uid="{00000000-0005-0000-0000-000099150000}"/>
    <cellStyle name="Normal 13 9 2 6" xfId="16286" xr:uid="{00000000-0005-0000-0000-00009A150000}"/>
    <cellStyle name="Normal 13 9 2 6 2" xfId="16287" xr:uid="{00000000-0005-0000-0000-00009B150000}"/>
    <cellStyle name="Normal 13 9 2 6 3" xfId="16288" xr:uid="{00000000-0005-0000-0000-00009C150000}"/>
    <cellStyle name="Normal 13 9 2 7" xfId="16289" xr:uid="{00000000-0005-0000-0000-00009D150000}"/>
    <cellStyle name="Normal 13 9 2 8" xfId="16290" xr:uid="{00000000-0005-0000-0000-00009E150000}"/>
    <cellStyle name="Normal 13 9 2 9" xfId="16291" xr:uid="{00000000-0005-0000-0000-00009F150000}"/>
    <cellStyle name="Normal 13 9 3" xfId="4238" xr:uid="{00000000-0005-0000-0000-0000A0150000}"/>
    <cellStyle name="Normal 13 9 3 2" xfId="9224" xr:uid="{00000000-0005-0000-0000-0000A1150000}"/>
    <cellStyle name="Normal 13 9 3 2 2" xfId="16292" xr:uid="{00000000-0005-0000-0000-0000A2150000}"/>
    <cellStyle name="Normal 13 9 3 2 3" xfId="16293" xr:uid="{00000000-0005-0000-0000-0000A3150000}"/>
    <cellStyle name="Normal 13 9 3 2 4" xfId="16294" xr:uid="{00000000-0005-0000-0000-0000A4150000}"/>
    <cellStyle name="Normal 13 9 3 3" xfId="16295" xr:uid="{00000000-0005-0000-0000-0000A5150000}"/>
    <cellStyle name="Normal 13 9 3 3 2" xfId="16296" xr:uid="{00000000-0005-0000-0000-0000A6150000}"/>
    <cellStyle name="Normal 13 9 3 3 3" xfId="16297" xr:uid="{00000000-0005-0000-0000-0000A7150000}"/>
    <cellStyle name="Normal 13 9 3 4" xfId="16298" xr:uid="{00000000-0005-0000-0000-0000A8150000}"/>
    <cellStyle name="Normal 13 9 3 5" xfId="16299" xr:uid="{00000000-0005-0000-0000-0000A9150000}"/>
    <cellStyle name="Normal 13 9 3 6" xfId="16300" xr:uid="{00000000-0005-0000-0000-0000AA150000}"/>
    <cellStyle name="Normal 13 9 4" xfId="5983" xr:uid="{00000000-0005-0000-0000-0000AB150000}"/>
    <cellStyle name="Normal 13 9 4 2" xfId="10925" xr:uid="{00000000-0005-0000-0000-0000AC150000}"/>
    <cellStyle name="Normal 13 9 4 3" xfId="16301" xr:uid="{00000000-0005-0000-0000-0000AD150000}"/>
    <cellStyle name="Normal 13 9 4 4" xfId="16302" xr:uid="{00000000-0005-0000-0000-0000AE150000}"/>
    <cellStyle name="Normal 13 9 5" xfId="7491" xr:uid="{00000000-0005-0000-0000-0000AF150000}"/>
    <cellStyle name="Normal 13 9 5 2" xfId="16303" xr:uid="{00000000-0005-0000-0000-0000B0150000}"/>
    <cellStyle name="Normal 13 9 5 3" xfId="16304" xr:uid="{00000000-0005-0000-0000-0000B1150000}"/>
    <cellStyle name="Normal 13 9 5 4" xfId="16305" xr:uid="{00000000-0005-0000-0000-0000B2150000}"/>
    <cellStyle name="Normal 13 9 6" xfId="2529" xr:uid="{00000000-0005-0000-0000-0000B3150000}"/>
    <cellStyle name="Normal 13 9 6 2" xfId="16306" xr:uid="{00000000-0005-0000-0000-0000B4150000}"/>
    <cellStyle name="Normal 13 9 6 3" xfId="16307" xr:uid="{00000000-0005-0000-0000-0000B5150000}"/>
    <cellStyle name="Normal 13 9 6 4" xfId="16308" xr:uid="{00000000-0005-0000-0000-0000B6150000}"/>
    <cellStyle name="Normal 13 9 7" xfId="16309" xr:uid="{00000000-0005-0000-0000-0000B7150000}"/>
    <cellStyle name="Normal 13 9 7 2" xfId="16310" xr:uid="{00000000-0005-0000-0000-0000B8150000}"/>
    <cellStyle name="Normal 13 9 7 3" xfId="16311" xr:uid="{00000000-0005-0000-0000-0000B9150000}"/>
    <cellStyle name="Normal 13 9 8" xfId="16312" xr:uid="{00000000-0005-0000-0000-0000BA150000}"/>
    <cellStyle name="Normal 13 9 9" xfId="16313" xr:uid="{00000000-0005-0000-0000-0000BB150000}"/>
    <cellStyle name="Normal 130" xfId="2016" xr:uid="{00000000-0005-0000-0000-0000BC150000}"/>
    <cellStyle name="Normal 131" xfId="2011" xr:uid="{00000000-0005-0000-0000-0000BD150000}"/>
    <cellStyle name="Normal 132" xfId="179" xr:uid="{00000000-0005-0000-0000-0000BE150000}"/>
    <cellStyle name="Normal 132 2" xfId="4025" xr:uid="{00000000-0005-0000-0000-0000BF150000}"/>
    <cellStyle name="Normal 132 3" xfId="2160" xr:uid="{00000000-0005-0000-0000-0000C0150000}"/>
    <cellStyle name="Normal 133" xfId="237" xr:uid="{00000000-0005-0000-0000-0000C1150000}"/>
    <cellStyle name="Normal 133 2" xfId="5356" xr:uid="{00000000-0005-0000-0000-0000C2150000}"/>
    <cellStyle name="Normal 133 3" xfId="2193" xr:uid="{00000000-0005-0000-0000-0000C3150000}"/>
    <cellStyle name="Normal 134" xfId="2026" xr:uid="{00000000-0005-0000-0000-0000C4150000}"/>
    <cellStyle name="Normal 134 2" xfId="5517" xr:uid="{00000000-0005-0000-0000-0000C5150000}"/>
    <cellStyle name="Normal 134 3" xfId="3628" xr:uid="{00000000-0005-0000-0000-0000C6150000}"/>
    <cellStyle name="Normal 135" xfId="2033" xr:uid="{00000000-0005-0000-0000-0000C7150000}"/>
    <cellStyle name="Normal 135 2" xfId="5519" xr:uid="{00000000-0005-0000-0000-0000C8150000}"/>
    <cellStyle name="Normal 135 3" xfId="3629" xr:uid="{00000000-0005-0000-0000-0000C9150000}"/>
    <cellStyle name="Normal 136" xfId="2042" xr:uid="{00000000-0005-0000-0000-0000CA150000}"/>
    <cellStyle name="Normal 136 2" xfId="5499" xr:uid="{00000000-0005-0000-0000-0000CB150000}"/>
    <cellStyle name="Normal 136 3" xfId="3630" xr:uid="{00000000-0005-0000-0000-0000CC150000}"/>
    <cellStyle name="Normal 137" xfId="2048" xr:uid="{00000000-0005-0000-0000-0000CD150000}"/>
    <cellStyle name="Normal 138" xfId="2032" xr:uid="{00000000-0005-0000-0000-0000CE150000}"/>
    <cellStyle name="Normal 139" xfId="2039" xr:uid="{00000000-0005-0000-0000-0000CF150000}"/>
    <cellStyle name="Normal 14" xfId="52" xr:uid="{00000000-0005-0000-0000-0000D0150000}"/>
    <cellStyle name="Normal 14 10" xfId="1266" xr:uid="{00000000-0005-0000-0000-0000D1150000}"/>
    <cellStyle name="Normal 14 10 2" xfId="4624" xr:uid="{00000000-0005-0000-0000-0000D2150000}"/>
    <cellStyle name="Normal 14 10 2 2" xfId="9608" xr:uid="{00000000-0005-0000-0000-0000D3150000}"/>
    <cellStyle name="Normal 14 10 2 2 2" xfId="16314" xr:uid="{00000000-0005-0000-0000-0000D4150000}"/>
    <cellStyle name="Normal 14 10 2 2 3" xfId="16315" xr:uid="{00000000-0005-0000-0000-0000D5150000}"/>
    <cellStyle name="Normal 14 10 2 2 4" xfId="16316" xr:uid="{00000000-0005-0000-0000-0000D6150000}"/>
    <cellStyle name="Normal 14 10 2 3" xfId="16317" xr:uid="{00000000-0005-0000-0000-0000D7150000}"/>
    <cellStyle name="Normal 14 10 2 3 2" xfId="16318" xr:uid="{00000000-0005-0000-0000-0000D8150000}"/>
    <cellStyle name="Normal 14 10 2 3 3" xfId="16319" xr:uid="{00000000-0005-0000-0000-0000D9150000}"/>
    <cellStyle name="Normal 14 10 2 4" xfId="16320" xr:uid="{00000000-0005-0000-0000-0000DA150000}"/>
    <cellStyle name="Normal 14 10 2 5" xfId="16321" xr:uid="{00000000-0005-0000-0000-0000DB150000}"/>
    <cellStyle name="Normal 14 10 2 6" xfId="16322" xr:uid="{00000000-0005-0000-0000-0000DC150000}"/>
    <cellStyle name="Normal 14 10 3" xfId="6353" xr:uid="{00000000-0005-0000-0000-0000DD150000}"/>
    <cellStyle name="Normal 14 10 3 2" xfId="11295" xr:uid="{00000000-0005-0000-0000-0000DE150000}"/>
    <cellStyle name="Normal 14 10 3 3" xfId="16323" xr:uid="{00000000-0005-0000-0000-0000DF150000}"/>
    <cellStyle name="Normal 14 10 3 4" xfId="16324" xr:uid="{00000000-0005-0000-0000-0000E0150000}"/>
    <cellStyle name="Normal 14 10 4" xfId="7861" xr:uid="{00000000-0005-0000-0000-0000E1150000}"/>
    <cellStyle name="Normal 14 10 4 2" xfId="16325" xr:uid="{00000000-0005-0000-0000-0000E2150000}"/>
    <cellStyle name="Normal 14 10 4 3" xfId="16326" xr:uid="{00000000-0005-0000-0000-0000E3150000}"/>
    <cellStyle name="Normal 14 10 4 4" xfId="16327" xr:uid="{00000000-0005-0000-0000-0000E4150000}"/>
    <cellStyle name="Normal 14 10 5" xfId="2899" xr:uid="{00000000-0005-0000-0000-0000E5150000}"/>
    <cellStyle name="Normal 14 10 5 2" xfId="16328" xr:uid="{00000000-0005-0000-0000-0000E6150000}"/>
    <cellStyle name="Normal 14 10 5 3" xfId="16329" xr:uid="{00000000-0005-0000-0000-0000E7150000}"/>
    <cellStyle name="Normal 14 10 5 4" xfId="16330" xr:uid="{00000000-0005-0000-0000-0000E8150000}"/>
    <cellStyle name="Normal 14 10 6" xfId="16331" xr:uid="{00000000-0005-0000-0000-0000E9150000}"/>
    <cellStyle name="Normal 14 10 6 2" xfId="16332" xr:uid="{00000000-0005-0000-0000-0000EA150000}"/>
    <cellStyle name="Normal 14 10 6 3" xfId="16333" xr:uid="{00000000-0005-0000-0000-0000EB150000}"/>
    <cellStyle name="Normal 14 10 7" xfId="16334" xr:uid="{00000000-0005-0000-0000-0000EC150000}"/>
    <cellStyle name="Normal 14 10 8" xfId="16335" xr:uid="{00000000-0005-0000-0000-0000ED150000}"/>
    <cellStyle name="Normal 14 10 9" xfId="16336" xr:uid="{00000000-0005-0000-0000-0000EE150000}"/>
    <cellStyle name="Normal 14 11" xfId="209" xr:uid="{00000000-0005-0000-0000-0000EF150000}"/>
    <cellStyle name="Normal 14 11 2" xfId="3842" xr:uid="{00000000-0005-0000-0000-0000F0150000}"/>
    <cellStyle name="Normal 14 11 2 2" xfId="8929" xr:uid="{00000000-0005-0000-0000-0000F1150000}"/>
    <cellStyle name="Normal 14 11 2 2 2" xfId="16337" xr:uid="{00000000-0005-0000-0000-0000F2150000}"/>
    <cellStyle name="Normal 14 11 2 2 3" xfId="16338" xr:uid="{00000000-0005-0000-0000-0000F3150000}"/>
    <cellStyle name="Normal 14 11 2 2 4" xfId="16339" xr:uid="{00000000-0005-0000-0000-0000F4150000}"/>
    <cellStyle name="Normal 14 11 2 3" xfId="16340" xr:uid="{00000000-0005-0000-0000-0000F5150000}"/>
    <cellStyle name="Normal 14 11 2 3 2" xfId="16341" xr:uid="{00000000-0005-0000-0000-0000F6150000}"/>
    <cellStyle name="Normal 14 11 2 3 3" xfId="16342" xr:uid="{00000000-0005-0000-0000-0000F7150000}"/>
    <cellStyle name="Normal 14 11 2 4" xfId="16343" xr:uid="{00000000-0005-0000-0000-0000F8150000}"/>
    <cellStyle name="Normal 14 11 2 5" xfId="16344" xr:uid="{00000000-0005-0000-0000-0000F9150000}"/>
    <cellStyle name="Normal 14 11 2 6" xfId="16345" xr:uid="{00000000-0005-0000-0000-0000FA150000}"/>
    <cellStyle name="Normal 14 11 3" xfId="5620" xr:uid="{00000000-0005-0000-0000-0000FB150000}"/>
    <cellStyle name="Normal 14 11 3 2" xfId="10562" xr:uid="{00000000-0005-0000-0000-0000FC150000}"/>
    <cellStyle name="Normal 14 11 3 3" xfId="16346" xr:uid="{00000000-0005-0000-0000-0000FD150000}"/>
    <cellStyle name="Normal 14 11 3 4" xfId="16347" xr:uid="{00000000-0005-0000-0000-0000FE150000}"/>
    <cellStyle name="Normal 14 11 4" xfId="7128" xr:uid="{00000000-0005-0000-0000-0000FF150000}"/>
    <cellStyle name="Normal 14 11 4 2" xfId="16348" xr:uid="{00000000-0005-0000-0000-000000160000}"/>
    <cellStyle name="Normal 14 11 4 3" xfId="16349" xr:uid="{00000000-0005-0000-0000-000001160000}"/>
    <cellStyle name="Normal 14 11 4 4" xfId="16350" xr:uid="{00000000-0005-0000-0000-000002160000}"/>
    <cellStyle name="Normal 14 11 5" xfId="2165" xr:uid="{00000000-0005-0000-0000-000003160000}"/>
    <cellStyle name="Normal 14 11 5 2" xfId="16351" xr:uid="{00000000-0005-0000-0000-000004160000}"/>
    <cellStyle name="Normal 14 11 5 3" xfId="16352" xr:uid="{00000000-0005-0000-0000-000005160000}"/>
    <cellStyle name="Normal 14 11 5 4" xfId="16353" xr:uid="{00000000-0005-0000-0000-000006160000}"/>
    <cellStyle name="Normal 14 11 6" xfId="16354" xr:uid="{00000000-0005-0000-0000-000007160000}"/>
    <cellStyle name="Normal 14 11 6 2" xfId="16355" xr:uid="{00000000-0005-0000-0000-000008160000}"/>
    <cellStyle name="Normal 14 11 6 3" xfId="16356" xr:uid="{00000000-0005-0000-0000-000009160000}"/>
    <cellStyle name="Normal 14 11 7" xfId="16357" xr:uid="{00000000-0005-0000-0000-00000A160000}"/>
    <cellStyle name="Normal 14 11 8" xfId="16358" xr:uid="{00000000-0005-0000-0000-00000B160000}"/>
    <cellStyle name="Normal 14 11 9" xfId="16359" xr:uid="{00000000-0005-0000-0000-00000C160000}"/>
    <cellStyle name="Normal 14 12" xfId="2098" xr:uid="{00000000-0005-0000-0000-00000D160000}"/>
    <cellStyle name="Normal 14 12 2" xfId="5365" xr:uid="{00000000-0005-0000-0000-00000E160000}"/>
    <cellStyle name="Normal 14 12 2 2" xfId="10346" xr:uid="{00000000-0005-0000-0000-00000F160000}"/>
    <cellStyle name="Normal 14 12 2 2 2" xfId="16360" xr:uid="{00000000-0005-0000-0000-000010160000}"/>
    <cellStyle name="Normal 14 12 2 2 3" xfId="16361" xr:uid="{00000000-0005-0000-0000-000011160000}"/>
    <cellStyle name="Normal 14 12 2 2 4" xfId="16362" xr:uid="{00000000-0005-0000-0000-000012160000}"/>
    <cellStyle name="Normal 14 12 2 3" xfId="16363" xr:uid="{00000000-0005-0000-0000-000013160000}"/>
    <cellStyle name="Normal 14 12 2 3 2" xfId="16364" xr:uid="{00000000-0005-0000-0000-000014160000}"/>
    <cellStyle name="Normal 14 12 2 3 3" xfId="16365" xr:uid="{00000000-0005-0000-0000-000015160000}"/>
    <cellStyle name="Normal 14 12 2 4" xfId="16366" xr:uid="{00000000-0005-0000-0000-000016160000}"/>
    <cellStyle name="Normal 14 12 2 5" xfId="16367" xr:uid="{00000000-0005-0000-0000-000017160000}"/>
    <cellStyle name="Normal 14 12 2 6" xfId="16368" xr:uid="{00000000-0005-0000-0000-000018160000}"/>
    <cellStyle name="Normal 14 12 3" xfId="8600" xr:uid="{00000000-0005-0000-0000-000019160000}"/>
    <cellStyle name="Normal 14 12 3 2" xfId="16369" xr:uid="{00000000-0005-0000-0000-00001A160000}"/>
    <cellStyle name="Normal 14 12 3 3" xfId="16370" xr:uid="{00000000-0005-0000-0000-00001B160000}"/>
    <cellStyle name="Normal 14 12 3 4" xfId="16371" xr:uid="{00000000-0005-0000-0000-00001C160000}"/>
    <cellStyle name="Normal 14 12 4" xfId="16372" xr:uid="{00000000-0005-0000-0000-00001D160000}"/>
    <cellStyle name="Normal 14 12 4 2" xfId="16373" xr:uid="{00000000-0005-0000-0000-00001E160000}"/>
    <cellStyle name="Normal 14 12 4 3" xfId="16374" xr:uid="{00000000-0005-0000-0000-00001F160000}"/>
    <cellStyle name="Normal 14 12 4 4" xfId="16375" xr:uid="{00000000-0005-0000-0000-000020160000}"/>
    <cellStyle name="Normal 14 12 5" xfId="16376" xr:uid="{00000000-0005-0000-0000-000021160000}"/>
    <cellStyle name="Normal 14 12 5 2" xfId="16377" xr:uid="{00000000-0005-0000-0000-000022160000}"/>
    <cellStyle name="Normal 14 12 5 3" xfId="16378" xr:uid="{00000000-0005-0000-0000-000023160000}"/>
    <cellStyle name="Normal 14 12 5 4" xfId="16379" xr:uid="{00000000-0005-0000-0000-000024160000}"/>
    <cellStyle name="Normal 14 12 6" xfId="16380" xr:uid="{00000000-0005-0000-0000-000025160000}"/>
    <cellStyle name="Normal 14 12 6 2" xfId="16381" xr:uid="{00000000-0005-0000-0000-000026160000}"/>
    <cellStyle name="Normal 14 12 6 3" xfId="16382" xr:uid="{00000000-0005-0000-0000-000027160000}"/>
    <cellStyle name="Normal 14 12 7" xfId="16383" xr:uid="{00000000-0005-0000-0000-000028160000}"/>
    <cellStyle name="Normal 14 12 8" xfId="16384" xr:uid="{00000000-0005-0000-0000-000029160000}"/>
    <cellStyle name="Normal 14 12 9" xfId="16385" xr:uid="{00000000-0005-0000-0000-00002A160000}"/>
    <cellStyle name="Normal 14 13" xfId="3638" xr:uid="{00000000-0005-0000-0000-00002B160000}"/>
    <cellStyle name="Normal 14 13 2" xfId="8737" xr:uid="{00000000-0005-0000-0000-00002C160000}"/>
    <cellStyle name="Normal 14 13 2 2" xfId="16386" xr:uid="{00000000-0005-0000-0000-00002D160000}"/>
    <cellStyle name="Normal 14 13 2 2 2" xfId="16387" xr:uid="{00000000-0005-0000-0000-00002E160000}"/>
    <cellStyle name="Normal 14 13 2 2 3" xfId="16388" xr:uid="{00000000-0005-0000-0000-00002F160000}"/>
    <cellStyle name="Normal 14 13 2 2 4" xfId="16389" xr:uid="{00000000-0005-0000-0000-000030160000}"/>
    <cellStyle name="Normal 14 13 2 3" xfId="16390" xr:uid="{00000000-0005-0000-0000-000031160000}"/>
    <cellStyle name="Normal 14 13 2 3 2" xfId="16391" xr:uid="{00000000-0005-0000-0000-000032160000}"/>
    <cellStyle name="Normal 14 13 2 3 3" xfId="16392" xr:uid="{00000000-0005-0000-0000-000033160000}"/>
    <cellStyle name="Normal 14 13 2 4" xfId="16393" xr:uid="{00000000-0005-0000-0000-000034160000}"/>
    <cellStyle name="Normal 14 13 2 5" xfId="16394" xr:uid="{00000000-0005-0000-0000-000035160000}"/>
    <cellStyle name="Normal 14 13 2 6" xfId="16395" xr:uid="{00000000-0005-0000-0000-000036160000}"/>
    <cellStyle name="Normal 14 13 3" xfId="16396" xr:uid="{00000000-0005-0000-0000-000037160000}"/>
    <cellStyle name="Normal 14 13 3 2" xfId="16397" xr:uid="{00000000-0005-0000-0000-000038160000}"/>
    <cellStyle name="Normal 14 13 3 3" xfId="16398" xr:uid="{00000000-0005-0000-0000-000039160000}"/>
    <cellStyle name="Normal 14 13 3 4" xfId="16399" xr:uid="{00000000-0005-0000-0000-00003A160000}"/>
    <cellStyle name="Normal 14 13 4" xfId="16400" xr:uid="{00000000-0005-0000-0000-00003B160000}"/>
    <cellStyle name="Normal 14 13 4 2" xfId="16401" xr:uid="{00000000-0005-0000-0000-00003C160000}"/>
    <cellStyle name="Normal 14 13 4 3" xfId="16402" xr:uid="{00000000-0005-0000-0000-00003D160000}"/>
    <cellStyle name="Normal 14 13 4 4" xfId="16403" xr:uid="{00000000-0005-0000-0000-00003E160000}"/>
    <cellStyle name="Normal 14 13 5" xfId="16404" xr:uid="{00000000-0005-0000-0000-00003F160000}"/>
    <cellStyle name="Normal 14 13 5 2" xfId="16405" xr:uid="{00000000-0005-0000-0000-000040160000}"/>
    <cellStyle name="Normal 14 13 5 3" xfId="16406" xr:uid="{00000000-0005-0000-0000-000041160000}"/>
    <cellStyle name="Normal 14 13 6" xfId="16407" xr:uid="{00000000-0005-0000-0000-000042160000}"/>
    <cellStyle name="Normal 14 13 7" xfId="16408" xr:uid="{00000000-0005-0000-0000-000043160000}"/>
    <cellStyle name="Normal 14 13 8" xfId="16409" xr:uid="{00000000-0005-0000-0000-000044160000}"/>
    <cellStyle name="Normal 14 14" xfId="3786" xr:uid="{00000000-0005-0000-0000-000045160000}"/>
    <cellStyle name="Normal 14 14 2" xfId="8879" xr:uid="{00000000-0005-0000-0000-000046160000}"/>
    <cellStyle name="Normal 14 14 2 2" xfId="16410" xr:uid="{00000000-0005-0000-0000-000047160000}"/>
    <cellStyle name="Normal 14 14 2 3" xfId="16411" xr:uid="{00000000-0005-0000-0000-000048160000}"/>
    <cellStyle name="Normal 14 14 2 4" xfId="16412" xr:uid="{00000000-0005-0000-0000-000049160000}"/>
    <cellStyle name="Normal 14 14 3" xfId="16413" xr:uid="{00000000-0005-0000-0000-00004A160000}"/>
    <cellStyle name="Normal 14 14 3 2" xfId="16414" xr:uid="{00000000-0005-0000-0000-00004B160000}"/>
    <cellStyle name="Normal 14 14 3 3" xfId="16415" xr:uid="{00000000-0005-0000-0000-00004C160000}"/>
    <cellStyle name="Normal 14 14 3 4" xfId="16416" xr:uid="{00000000-0005-0000-0000-00004D160000}"/>
    <cellStyle name="Normal 14 14 4" xfId="16417" xr:uid="{00000000-0005-0000-0000-00004E160000}"/>
    <cellStyle name="Normal 14 14 4 2" xfId="16418" xr:uid="{00000000-0005-0000-0000-00004F160000}"/>
    <cellStyle name="Normal 14 14 4 3" xfId="16419" xr:uid="{00000000-0005-0000-0000-000050160000}"/>
    <cellStyle name="Normal 14 14 5" xfId="16420" xr:uid="{00000000-0005-0000-0000-000051160000}"/>
    <cellStyle name="Normal 14 14 6" xfId="16421" xr:uid="{00000000-0005-0000-0000-000052160000}"/>
    <cellStyle name="Normal 14 14 7" xfId="16422" xr:uid="{00000000-0005-0000-0000-000053160000}"/>
    <cellStyle name="Normal 14 15" xfId="5580" xr:uid="{00000000-0005-0000-0000-000054160000}"/>
    <cellStyle name="Normal 14 15 2" xfId="10522" xr:uid="{00000000-0005-0000-0000-000055160000}"/>
    <cellStyle name="Normal 14 15 3" xfId="16423" xr:uid="{00000000-0005-0000-0000-000056160000}"/>
    <cellStyle name="Normal 14 15 4" xfId="16424" xr:uid="{00000000-0005-0000-0000-000057160000}"/>
    <cellStyle name="Normal 14 16" xfId="7088" xr:uid="{00000000-0005-0000-0000-000058160000}"/>
    <cellStyle name="Normal 14 16 2" xfId="16425" xr:uid="{00000000-0005-0000-0000-000059160000}"/>
    <cellStyle name="Normal 14 16 3" xfId="16426" xr:uid="{00000000-0005-0000-0000-00005A160000}"/>
    <cellStyle name="Normal 14 16 4" xfId="16427" xr:uid="{00000000-0005-0000-0000-00005B160000}"/>
    <cellStyle name="Normal 14 17" xfId="2057" xr:uid="{00000000-0005-0000-0000-00005C160000}"/>
    <cellStyle name="Normal 14 17 2" xfId="16428" xr:uid="{00000000-0005-0000-0000-00005D160000}"/>
    <cellStyle name="Normal 14 17 3" xfId="16429" xr:uid="{00000000-0005-0000-0000-00005E160000}"/>
    <cellStyle name="Normal 14 17 4" xfId="16430" xr:uid="{00000000-0005-0000-0000-00005F160000}"/>
    <cellStyle name="Normal 14 18" xfId="16431" xr:uid="{00000000-0005-0000-0000-000060160000}"/>
    <cellStyle name="Normal 14 18 2" xfId="16432" xr:uid="{00000000-0005-0000-0000-000061160000}"/>
    <cellStyle name="Normal 14 18 3" xfId="16433" xr:uid="{00000000-0005-0000-0000-000062160000}"/>
    <cellStyle name="Normal 14 19" xfId="16434" xr:uid="{00000000-0005-0000-0000-000063160000}"/>
    <cellStyle name="Normal 14 2" xfId="105" xr:uid="{00000000-0005-0000-0000-000064160000}"/>
    <cellStyle name="Normal 14 2 10" xfId="2113" xr:uid="{00000000-0005-0000-0000-000065160000}"/>
    <cellStyle name="Normal 14 2 10 2" xfId="3948" xr:uid="{00000000-0005-0000-0000-000066160000}"/>
    <cellStyle name="Normal 14 2 10 2 2" xfId="9022" xr:uid="{00000000-0005-0000-0000-000067160000}"/>
    <cellStyle name="Normal 14 2 10 2 2 2" xfId="16435" xr:uid="{00000000-0005-0000-0000-000068160000}"/>
    <cellStyle name="Normal 14 2 10 2 2 3" xfId="16436" xr:uid="{00000000-0005-0000-0000-000069160000}"/>
    <cellStyle name="Normal 14 2 10 2 2 4" xfId="16437" xr:uid="{00000000-0005-0000-0000-00006A160000}"/>
    <cellStyle name="Normal 14 2 10 2 3" xfId="16438" xr:uid="{00000000-0005-0000-0000-00006B160000}"/>
    <cellStyle name="Normal 14 2 10 2 3 2" xfId="16439" xr:uid="{00000000-0005-0000-0000-00006C160000}"/>
    <cellStyle name="Normal 14 2 10 2 3 3" xfId="16440" xr:uid="{00000000-0005-0000-0000-00006D160000}"/>
    <cellStyle name="Normal 14 2 10 2 4" xfId="16441" xr:uid="{00000000-0005-0000-0000-00006E160000}"/>
    <cellStyle name="Normal 14 2 10 2 5" xfId="16442" xr:uid="{00000000-0005-0000-0000-00006F160000}"/>
    <cellStyle name="Normal 14 2 10 2 6" xfId="16443" xr:uid="{00000000-0005-0000-0000-000070160000}"/>
    <cellStyle name="Normal 14 2 10 3" xfId="8601" xr:uid="{00000000-0005-0000-0000-000071160000}"/>
    <cellStyle name="Normal 14 2 10 3 2" xfId="16444" xr:uid="{00000000-0005-0000-0000-000072160000}"/>
    <cellStyle name="Normal 14 2 10 3 3" xfId="16445" xr:uid="{00000000-0005-0000-0000-000073160000}"/>
    <cellStyle name="Normal 14 2 10 3 4" xfId="16446" xr:uid="{00000000-0005-0000-0000-000074160000}"/>
    <cellStyle name="Normal 14 2 10 4" xfId="16447" xr:uid="{00000000-0005-0000-0000-000075160000}"/>
    <cellStyle name="Normal 14 2 10 4 2" xfId="16448" xr:uid="{00000000-0005-0000-0000-000076160000}"/>
    <cellStyle name="Normal 14 2 10 4 3" xfId="16449" xr:uid="{00000000-0005-0000-0000-000077160000}"/>
    <cellStyle name="Normal 14 2 10 4 4" xfId="16450" xr:uid="{00000000-0005-0000-0000-000078160000}"/>
    <cellStyle name="Normal 14 2 10 5" xfId="16451" xr:uid="{00000000-0005-0000-0000-000079160000}"/>
    <cellStyle name="Normal 14 2 10 5 2" xfId="16452" xr:uid="{00000000-0005-0000-0000-00007A160000}"/>
    <cellStyle name="Normal 14 2 10 5 3" xfId="16453" xr:uid="{00000000-0005-0000-0000-00007B160000}"/>
    <cellStyle name="Normal 14 2 10 5 4" xfId="16454" xr:uid="{00000000-0005-0000-0000-00007C160000}"/>
    <cellStyle name="Normal 14 2 10 6" xfId="16455" xr:uid="{00000000-0005-0000-0000-00007D160000}"/>
    <cellStyle name="Normal 14 2 10 6 2" xfId="16456" xr:uid="{00000000-0005-0000-0000-00007E160000}"/>
    <cellStyle name="Normal 14 2 10 6 3" xfId="16457" xr:uid="{00000000-0005-0000-0000-00007F160000}"/>
    <cellStyle name="Normal 14 2 10 7" xfId="16458" xr:uid="{00000000-0005-0000-0000-000080160000}"/>
    <cellStyle name="Normal 14 2 10 8" xfId="16459" xr:uid="{00000000-0005-0000-0000-000081160000}"/>
    <cellStyle name="Normal 14 2 10 9" xfId="16460" xr:uid="{00000000-0005-0000-0000-000082160000}"/>
    <cellStyle name="Normal 14 2 11" xfId="3639" xr:uid="{00000000-0005-0000-0000-000083160000}"/>
    <cellStyle name="Normal 14 2 11 2" xfId="8738" xr:uid="{00000000-0005-0000-0000-000084160000}"/>
    <cellStyle name="Normal 14 2 11 2 2" xfId="16461" xr:uid="{00000000-0005-0000-0000-000085160000}"/>
    <cellStyle name="Normal 14 2 11 2 2 2" xfId="16462" xr:uid="{00000000-0005-0000-0000-000086160000}"/>
    <cellStyle name="Normal 14 2 11 2 2 3" xfId="16463" xr:uid="{00000000-0005-0000-0000-000087160000}"/>
    <cellStyle name="Normal 14 2 11 2 2 4" xfId="16464" xr:uid="{00000000-0005-0000-0000-000088160000}"/>
    <cellStyle name="Normal 14 2 11 2 3" xfId="16465" xr:uid="{00000000-0005-0000-0000-000089160000}"/>
    <cellStyle name="Normal 14 2 11 2 3 2" xfId="16466" xr:uid="{00000000-0005-0000-0000-00008A160000}"/>
    <cellStyle name="Normal 14 2 11 2 3 3" xfId="16467" xr:uid="{00000000-0005-0000-0000-00008B160000}"/>
    <cellStyle name="Normal 14 2 11 2 4" xfId="16468" xr:uid="{00000000-0005-0000-0000-00008C160000}"/>
    <cellStyle name="Normal 14 2 11 2 5" xfId="16469" xr:uid="{00000000-0005-0000-0000-00008D160000}"/>
    <cellStyle name="Normal 14 2 11 2 6" xfId="16470" xr:uid="{00000000-0005-0000-0000-00008E160000}"/>
    <cellStyle name="Normal 14 2 11 3" xfId="16471" xr:uid="{00000000-0005-0000-0000-00008F160000}"/>
    <cellStyle name="Normal 14 2 11 3 2" xfId="16472" xr:uid="{00000000-0005-0000-0000-000090160000}"/>
    <cellStyle name="Normal 14 2 11 3 3" xfId="16473" xr:uid="{00000000-0005-0000-0000-000091160000}"/>
    <cellStyle name="Normal 14 2 11 3 4" xfId="16474" xr:uid="{00000000-0005-0000-0000-000092160000}"/>
    <cellStyle name="Normal 14 2 11 4" xfId="16475" xr:uid="{00000000-0005-0000-0000-000093160000}"/>
    <cellStyle name="Normal 14 2 11 4 2" xfId="16476" xr:uid="{00000000-0005-0000-0000-000094160000}"/>
    <cellStyle name="Normal 14 2 11 4 3" xfId="16477" xr:uid="{00000000-0005-0000-0000-000095160000}"/>
    <cellStyle name="Normal 14 2 11 4 4" xfId="16478" xr:uid="{00000000-0005-0000-0000-000096160000}"/>
    <cellStyle name="Normal 14 2 11 5" xfId="16479" xr:uid="{00000000-0005-0000-0000-000097160000}"/>
    <cellStyle name="Normal 14 2 11 5 2" xfId="16480" xr:uid="{00000000-0005-0000-0000-000098160000}"/>
    <cellStyle name="Normal 14 2 11 5 3" xfId="16481" xr:uid="{00000000-0005-0000-0000-000099160000}"/>
    <cellStyle name="Normal 14 2 11 6" xfId="16482" xr:uid="{00000000-0005-0000-0000-00009A160000}"/>
    <cellStyle name="Normal 14 2 11 7" xfId="16483" xr:uid="{00000000-0005-0000-0000-00009B160000}"/>
    <cellStyle name="Normal 14 2 11 8" xfId="16484" xr:uid="{00000000-0005-0000-0000-00009C160000}"/>
    <cellStyle name="Normal 14 2 12" xfId="3806" xr:uid="{00000000-0005-0000-0000-00009D160000}"/>
    <cellStyle name="Normal 14 2 12 2" xfId="8898" xr:uid="{00000000-0005-0000-0000-00009E160000}"/>
    <cellStyle name="Normal 14 2 12 2 2" xfId="16485" xr:uid="{00000000-0005-0000-0000-00009F160000}"/>
    <cellStyle name="Normal 14 2 12 2 3" xfId="16486" xr:uid="{00000000-0005-0000-0000-0000A0160000}"/>
    <cellStyle name="Normal 14 2 12 2 4" xfId="16487" xr:uid="{00000000-0005-0000-0000-0000A1160000}"/>
    <cellStyle name="Normal 14 2 12 3" xfId="16488" xr:uid="{00000000-0005-0000-0000-0000A2160000}"/>
    <cellStyle name="Normal 14 2 12 3 2" xfId="16489" xr:uid="{00000000-0005-0000-0000-0000A3160000}"/>
    <cellStyle name="Normal 14 2 12 3 3" xfId="16490" xr:uid="{00000000-0005-0000-0000-0000A4160000}"/>
    <cellStyle name="Normal 14 2 12 3 4" xfId="16491" xr:uid="{00000000-0005-0000-0000-0000A5160000}"/>
    <cellStyle name="Normal 14 2 12 4" xfId="16492" xr:uid="{00000000-0005-0000-0000-0000A6160000}"/>
    <cellStyle name="Normal 14 2 12 4 2" xfId="16493" xr:uid="{00000000-0005-0000-0000-0000A7160000}"/>
    <cellStyle name="Normal 14 2 12 4 3" xfId="16494" xr:uid="{00000000-0005-0000-0000-0000A8160000}"/>
    <cellStyle name="Normal 14 2 12 5" xfId="16495" xr:uid="{00000000-0005-0000-0000-0000A9160000}"/>
    <cellStyle name="Normal 14 2 12 6" xfId="16496" xr:uid="{00000000-0005-0000-0000-0000AA160000}"/>
    <cellStyle name="Normal 14 2 12 7" xfId="16497" xr:uid="{00000000-0005-0000-0000-0000AB160000}"/>
    <cellStyle name="Normal 14 2 13" xfId="5595" xr:uid="{00000000-0005-0000-0000-0000AC160000}"/>
    <cellStyle name="Normal 14 2 13 2" xfId="10537" xr:uid="{00000000-0005-0000-0000-0000AD160000}"/>
    <cellStyle name="Normal 14 2 13 3" xfId="16498" xr:uid="{00000000-0005-0000-0000-0000AE160000}"/>
    <cellStyle name="Normal 14 2 13 4" xfId="16499" xr:uid="{00000000-0005-0000-0000-0000AF160000}"/>
    <cellStyle name="Normal 14 2 14" xfId="7103" xr:uid="{00000000-0005-0000-0000-0000B0160000}"/>
    <cellStyle name="Normal 14 2 14 2" xfId="16500" xr:uid="{00000000-0005-0000-0000-0000B1160000}"/>
    <cellStyle name="Normal 14 2 14 3" xfId="16501" xr:uid="{00000000-0005-0000-0000-0000B2160000}"/>
    <cellStyle name="Normal 14 2 14 4" xfId="16502" xr:uid="{00000000-0005-0000-0000-0000B3160000}"/>
    <cellStyle name="Normal 14 2 15" xfId="2066" xr:uid="{00000000-0005-0000-0000-0000B4160000}"/>
    <cellStyle name="Normal 14 2 15 2" xfId="16503" xr:uid="{00000000-0005-0000-0000-0000B5160000}"/>
    <cellStyle name="Normal 14 2 15 3" xfId="16504" xr:uid="{00000000-0005-0000-0000-0000B6160000}"/>
    <cellStyle name="Normal 14 2 15 4" xfId="16505" xr:uid="{00000000-0005-0000-0000-0000B7160000}"/>
    <cellStyle name="Normal 14 2 16" xfId="16506" xr:uid="{00000000-0005-0000-0000-0000B8160000}"/>
    <cellStyle name="Normal 14 2 16 2" xfId="16507" xr:uid="{00000000-0005-0000-0000-0000B9160000}"/>
    <cellStyle name="Normal 14 2 16 3" xfId="16508" xr:uid="{00000000-0005-0000-0000-0000BA160000}"/>
    <cellStyle name="Normal 14 2 17" xfId="16509" xr:uid="{00000000-0005-0000-0000-0000BB160000}"/>
    <cellStyle name="Normal 14 2 18" xfId="16510" xr:uid="{00000000-0005-0000-0000-0000BC160000}"/>
    <cellStyle name="Normal 14 2 19" xfId="16511" xr:uid="{00000000-0005-0000-0000-0000BD160000}"/>
    <cellStyle name="Normal 14 2 2" xfId="492" xr:uid="{00000000-0005-0000-0000-0000BE160000}"/>
    <cellStyle name="Normal 14 2 2 10" xfId="2306" xr:uid="{00000000-0005-0000-0000-0000BF160000}"/>
    <cellStyle name="Normal 14 2 2 10 2" xfId="16512" xr:uid="{00000000-0005-0000-0000-0000C0160000}"/>
    <cellStyle name="Normal 14 2 2 10 3" xfId="16513" xr:uid="{00000000-0005-0000-0000-0000C1160000}"/>
    <cellStyle name="Normal 14 2 2 10 4" xfId="16514" xr:uid="{00000000-0005-0000-0000-0000C2160000}"/>
    <cellStyle name="Normal 14 2 2 11" xfId="16515" xr:uid="{00000000-0005-0000-0000-0000C3160000}"/>
    <cellStyle name="Normal 14 2 2 11 2" xfId="16516" xr:uid="{00000000-0005-0000-0000-0000C4160000}"/>
    <cellStyle name="Normal 14 2 2 11 3" xfId="16517" xr:uid="{00000000-0005-0000-0000-0000C5160000}"/>
    <cellStyle name="Normal 14 2 2 12" xfId="16518" xr:uid="{00000000-0005-0000-0000-0000C6160000}"/>
    <cellStyle name="Normal 14 2 2 13" xfId="16519" xr:uid="{00000000-0005-0000-0000-0000C7160000}"/>
    <cellStyle name="Normal 14 2 2 14" xfId="16520" xr:uid="{00000000-0005-0000-0000-0000C8160000}"/>
    <cellStyle name="Normal 14 2 2 2" xfId="697" xr:uid="{00000000-0005-0000-0000-0000C9160000}"/>
    <cellStyle name="Normal 14 2 2 2 10" xfId="16521" xr:uid="{00000000-0005-0000-0000-0000CA160000}"/>
    <cellStyle name="Normal 14 2 2 2 11" xfId="16522" xr:uid="{00000000-0005-0000-0000-0000CB160000}"/>
    <cellStyle name="Normal 14 2 2 2 2" xfId="1163" xr:uid="{00000000-0005-0000-0000-0000CC160000}"/>
    <cellStyle name="Normal 14 2 2 2 2 10" xfId="16523" xr:uid="{00000000-0005-0000-0000-0000CD160000}"/>
    <cellStyle name="Normal 14 2 2 2 2 2" xfId="1378" xr:uid="{00000000-0005-0000-0000-0000CE160000}"/>
    <cellStyle name="Normal 14 2 2 2 2 2 2" xfId="4736" xr:uid="{00000000-0005-0000-0000-0000CF160000}"/>
    <cellStyle name="Normal 14 2 2 2 2 2 2 2" xfId="9720" xr:uid="{00000000-0005-0000-0000-0000D0160000}"/>
    <cellStyle name="Normal 14 2 2 2 2 2 2 2 2" xfId="16524" xr:uid="{00000000-0005-0000-0000-0000D1160000}"/>
    <cellStyle name="Normal 14 2 2 2 2 2 2 2 3" xfId="16525" xr:uid="{00000000-0005-0000-0000-0000D2160000}"/>
    <cellStyle name="Normal 14 2 2 2 2 2 2 2 4" xfId="16526" xr:uid="{00000000-0005-0000-0000-0000D3160000}"/>
    <cellStyle name="Normal 14 2 2 2 2 2 2 3" xfId="16527" xr:uid="{00000000-0005-0000-0000-0000D4160000}"/>
    <cellStyle name="Normal 14 2 2 2 2 2 2 3 2" xfId="16528" xr:uid="{00000000-0005-0000-0000-0000D5160000}"/>
    <cellStyle name="Normal 14 2 2 2 2 2 2 3 3" xfId="16529" xr:uid="{00000000-0005-0000-0000-0000D6160000}"/>
    <cellStyle name="Normal 14 2 2 2 2 2 2 4" xfId="16530" xr:uid="{00000000-0005-0000-0000-0000D7160000}"/>
    <cellStyle name="Normal 14 2 2 2 2 2 2 5" xfId="16531" xr:uid="{00000000-0005-0000-0000-0000D8160000}"/>
    <cellStyle name="Normal 14 2 2 2 2 2 2 6" xfId="16532" xr:uid="{00000000-0005-0000-0000-0000D9160000}"/>
    <cellStyle name="Normal 14 2 2 2 2 2 3" xfId="6465" xr:uid="{00000000-0005-0000-0000-0000DA160000}"/>
    <cellStyle name="Normal 14 2 2 2 2 2 3 2" xfId="11407" xr:uid="{00000000-0005-0000-0000-0000DB160000}"/>
    <cellStyle name="Normal 14 2 2 2 2 2 3 3" xfId="16533" xr:uid="{00000000-0005-0000-0000-0000DC160000}"/>
    <cellStyle name="Normal 14 2 2 2 2 2 3 4" xfId="16534" xr:uid="{00000000-0005-0000-0000-0000DD160000}"/>
    <cellStyle name="Normal 14 2 2 2 2 2 4" xfId="7973" xr:uid="{00000000-0005-0000-0000-0000DE160000}"/>
    <cellStyle name="Normal 14 2 2 2 2 2 4 2" xfId="16535" xr:uid="{00000000-0005-0000-0000-0000DF160000}"/>
    <cellStyle name="Normal 14 2 2 2 2 2 4 3" xfId="16536" xr:uid="{00000000-0005-0000-0000-0000E0160000}"/>
    <cellStyle name="Normal 14 2 2 2 2 2 4 4" xfId="16537" xr:uid="{00000000-0005-0000-0000-0000E1160000}"/>
    <cellStyle name="Normal 14 2 2 2 2 2 5" xfId="3011" xr:uid="{00000000-0005-0000-0000-0000E2160000}"/>
    <cellStyle name="Normal 14 2 2 2 2 2 5 2" xfId="16538" xr:uid="{00000000-0005-0000-0000-0000E3160000}"/>
    <cellStyle name="Normal 14 2 2 2 2 2 5 3" xfId="16539" xr:uid="{00000000-0005-0000-0000-0000E4160000}"/>
    <cellStyle name="Normal 14 2 2 2 2 2 5 4" xfId="16540" xr:uid="{00000000-0005-0000-0000-0000E5160000}"/>
    <cellStyle name="Normal 14 2 2 2 2 2 6" xfId="16541" xr:uid="{00000000-0005-0000-0000-0000E6160000}"/>
    <cellStyle name="Normal 14 2 2 2 2 2 6 2" xfId="16542" xr:uid="{00000000-0005-0000-0000-0000E7160000}"/>
    <cellStyle name="Normal 14 2 2 2 2 2 6 3" xfId="16543" xr:uid="{00000000-0005-0000-0000-0000E8160000}"/>
    <cellStyle name="Normal 14 2 2 2 2 2 7" xfId="16544" xr:uid="{00000000-0005-0000-0000-0000E9160000}"/>
    <cellStyle name="Normal 14 2 2 2 2 2 8" xfId="16545" xr:uid="{00000000-0005-0000-0000-0000EA160000}"/>
    <cellStyle name="Normal 14 2 2 2 2 2 9" xfId="16546" xr:uid="{00000000-0005-0000-0000-0000EB160000}"/>
    <cellStyle name="Normal 14 2 2 2 2 3" xfId="4531" xr:uid="{00000000-0005-0000-0000-0000EC160000}"/>
    <cellStyle name="Normal 14 2 2 2 2 3 2" xfId="9515" xr:uid="{00000000-0005-0000-0000-0000ED160000}"/>
    <cellStyle name="Normal 14 2 2 2 2 3 2 2" xfId="16547" xr:uid="{00000000-0005-0000-0000-0000EE160000}"/>
    <cellStyle name="Normal 14 2 2 2 2 3 2 3" xfId="16548" xr:uid="{00000000-0005-0000-0000-0000EF160000}"/>
    <cellStyle name="Normal 14 2 2 2 2 3 2 4" xfId="16549" xr:uid="{00000000-0005-0000-0000-0000F0160000}"/>
    <cellStyle name="Normal 14 2 2 2 2 3 3" xfId="16550" xr:uid="{00000000-0005-0000-0000-0000F1160000}"/>
    <cellStyle name="Normal 14 2 2 2 2 3 3 2" xfId="16551" xr:uid="{00000000-0005-0000-0000-0000F2160000}"/>
    <cellStyle name="Normal 14 2 2 2 2 3 3 3" xfId="16552" xr:uid="{00000000-0005-0000-0000-0000F3160000}"/>
    <cellStyle name="Normal 14 2 2 2 2 3 4" xfId="16553" xr:uid="{00000000-0005-0000-0000-0000F4160000}"/>
    <cellStyle name="Normal 14 2 2 2 2 3 5" xfId="16554" xr:uid="{00000000-0005-0000-0000-0000F5160000}"/>
    <cellStyle name="Normal 14 2 2 2 2 3 6" xfId="16555" xr:uid="{00000000-0005-0000-0000-0000F6160000}"/>
    <cellStyle name="Normal 14 2 2 2 2 4" xfId="6262" xr:uid="{00000000-0005-0000-0000-0000F7160000}"/>
    <cellStyle name="Normal 14 2 2 2 2 4 2" xfId="11204" xr:uid="{00000000-0005-0000-0000-0000F8160000}"/>
    <cellStyle name="Normal 14 2 2 2 2 4 3" xfId="16556" xr:uid="{00000000-0005-0000-0000-0000F9160000}"/>
    <cellStyle name="Normal 14 2 2 2 2 4 4" xfId="16557" xr:uid="{00000000-0005-0000-0000-0000FA160000}"/>
    <cellStyle name="Normal 14 2 2 2 2 5" xfId="7770" xr:uid="{00000000-0005-0000-0000-0000FB160000}"/>
    <cellStyle name="Normal 14 2 2 2 2 5 2" xfId="16558" xr:uid="{00000000-0005-0000-0000-0000FC160000}"/>
    <cellStyle name="Normal 14 2 2 2 2 5 3" xfId="16559" xr:uid="{00000000-0005-0000-0000-0000FD160000}"/>
    <cellStyle name="Normal 14 2 2 2 2 5 4" xfId="16560" xr:uid="{00000000-0005-0000-0000-0000FE160000}"/>
    <cellStyle name="Normal 14 2 2 2 2 6" xfId="2808" xr:uid="{00000000-0005-0000-0000-0000FF160000}"/>
    <cellStyle name="Normal 14 2 2 2 2 6 2" xfId="16561" xr:uid="{00000000-0005-0000-0000-000000170000}"/>
    <cellStyle name="Normal 14 2 2 2 2 6 3" xfId="16562" xr:uid="{00000000-0005-0000-0000-000001170000}"/>
    <cellStyle name="Normal 14 2 2 2 2 6 4" xfId="16563" xr:uid="{00000000-0005-0000-0000-000002170000}"/>
    <cellStyle name="Normal 14 2 2 2 2 7" xfId="16564" xr:uid="{00000000-0005-0000-0000-000003170000}"/>
    <cellStyle name="Normal 14 2 2 2 2 7 2" xfId="16565" xr:uid="{00000000-0005-0000-0000-000004170000}"/>
    <cellStyle name="Normal 14 2 2 2 2 7 3" xfId="16566" xr:uid="{00000000-0005-0000-0000-000005170000}"/>
    <cellStyle name="Normal 14 2 2 2 2 8" xfId="16567" xr:uid="{00000000-0005-0000-0000-000006170000}"/>
    <cellStyle name="Normal 14 2 2 2 2 9" xfId="16568" xr:uid="{00000000-0005-0000-0000-000007170000}"/>
    <cellStyle name="Normal 14 2 2 2 3" xfId="1377" xr:uid="{00000000-0005-0000-0000-000008170000}"/>
    <cellStyle name="Normal 14 2 2 2 3 2" xfId="4735" xr:uid="{00000000-0005-0000-0000-000009170000}"/>
    <cellStyle name="Normal 14 2 2 2 3 2 2" xfId="9719" xr:uid="{00000000-0005-0000-0000-00000A170000}"/>
    <cellStyle name="Normal 14 2 2 2 3 2 2 2" xfId="16569" xr:uid="{00000000-0005-0000-0000-00000B170000}"/>
    <cellStyle name="Normal 14 2 2 2 3 2 2 3" xfId="16570" xr:uid="{00000000-0005-0000-0000-00000C170000}"/>
    <cellStyle name="Normal 14 2 2 2 3 2 2 4" xfId="16571" xr:uid="{00000000-0005-0000-0000-00000D170000}"/>
    <cellStyle name="Normal 14 2 2 2 3 2 3" xfId="16572" xr:uid="{00000000-0005-0000-0000-00000E170000}"/>
    <cellStyle name="Normal 14 2 2 2 3 2 3 2" xfId="16573" xr:uid="{00000000-0005-0000-0000-00000F170000}"/>
    <cellStyle name="Normal 14 2 2 2 3 2 3 3" xfId="16574" xr:uid="{00000000-0005-0000-0000-000010170000}"/>
    <cellStyle name="Normal 14 2 2 2 3 2 4" xfId="16575" xr:uid="{00000000-0005-0000-0000-000011170000}"/>
    <cellStyle name="Normal 14 2 2 2 3 2 5" xfId="16576" xr:uid="{00000000-0005-0000-0000-000012170000}"/>
    <cellStyle name="Normal 14 2 2 2 3 2 6" xfId="16577" xr:uid="{00000000-0005-0000-0000-000013170000}"/>
    <cellStyle name="Normal 14 2 2 2 3 3" xfId="6464" xr:uid="{00000000-0005-0000-0000-000014170000}"/>
    <cellStyle name="Normal 14 2 2 2 3 3 2" xfId="11406" xr:uid="{00000000-0005-0000-0000-000015170000}"/>
    <cellStyle name="Normal 14 2 2 2 3 3 3" xfId="16578" xr:uid="{00000000-0005-0000-0000-000016170000}"/>
    <cellStyle name="Normal 14 2 2 2 3 3 4" xfId="16579" xr:uid="{00000000-0005-0000-0000-000017170000}"/>
    <cellStyle name="Normal 14 2 2 2 3 4" xfId="7972" xr:uid="{00000000-0005-0000-0000-000018170000}"/>
    <cellStyle name="Normal 14 2 2 2 3 4 2" xfId="16580" xr:uid="{00000000-0005-0000-0000-000019170000}"/>
    <cellStyle name="Normal 14 2 2 2 3 4 3" xfId="16581" xr:uid="{00000000-0005-0000-0000-00001A170000}"/>
    <cellStyle name="Normal 14 2 2 2 3 4 4" xfId="16582" xr:uid="{00000000-0005-0000-0000-00001B170000}"/>
    <cellStyle name="Normal 14 2 2 2 3 5" xfId="3010" xr:uid="{00000000-0005-0000-0000-00001C170000}"/>
    <cellStyle name="Normal 14 2 2 2 3 5 2" xfId="16583" xr:uid="{00000000-0005-0000-0000-00001D170000}"/>
    <cellStyle name="Normal 14 2 2 2 3 5 3" xfId="16584" xr:uid="{00000000-0005-0000-0000-00001E170000}"/>
    <cellStyle name="Normal 14 2 2 2 3 5 4" xfId="16585" xr:uid="{00000000-0005-0000-0000-00001F170000}"/>
    <cellStyle name="Normal 14 2 2 2 3 6" xfId="16586" xr:uid="{00000000-0005-0000-0000-000020170000}"/>
    <cellStyle name="Normal 14 2 2 2 3 6 2" xfId="16587" xr:uid="{00000000-0005-0000-0000-000021170000}"/>
    <cellStyle name="Normal 14 2 2 2 3 6 3" xfId="16588" xr:uid="{00000000-0005-0000-0000-000022170000}"/>
    <cellStyle name="Normal 14 2 2 2 3 7" xfId="16589" xr:uid="{00000000-0005-0000-0000-000023170000}"/>
    <cellStyle name="Normal 14 2 2 2 3 8" xfId="16590" xr:uid="{00000000-0005-0000-0000-000024170000}"/>
    <cellStyle name="Normal 14 2 2 2 3 9" xfId="16591" xr:uid="{00000000-0005-0000-0000-000025170000}"/>
    <cellStyle name="Normal 14 2 2 2 4" xfId="4148" xr:uid="{00000000-0005-0000-0000-000026170000}"/>
    <cellStyle name="Normal 14 2 2 2 4 2" xfId="9134" xr:uid="{00000000-0005-0000-0000-000027170000}"/>
    <cellStyle name="Normal 14 2 2 2 4 2 2" xfId="16592" xr:uid="{00000000-0005-0000-0000-000028170000}"/>
    <cellStyle name="Normal 14 2 2 2 4 2 3" xfId="16593" xr:uid="{00000000-0005-0000-0000-000029170000}"/>
    <cellStyle name="Normal 14 2 2 2 4 2 4" xfId="16594" xr:uid="{00000000-0005-0000-0000-00002A170000}"/>
    <cellStyle name="Normal 14 2 2 2 4 3" xfId="16595" xr:uid="{00000000-0005-0000-0000-00002B170000}"/>
    <cellStyle name="Normal 14 2 2 2 4 3 2" xfId="16596" xr:uid="{00000000-0005-0000-0000-00002C170000}"/>
    <cellStyle name="Normal 14 2 2 2 4 3 3" xfId="16597" xr:uid="{00000000-0005-0000-0000-00002D170000}"/>
    <cellStyle name="Normal 14 2 2 2 4 4" xfId="16598" xr:uid="{00000000-0005-0000-0000-00002E170000}"/>
    <cellStyle name="Normal 14 2 2 2 4 5" xfId="16599" xr:uid="{00000000-0005-0000-0000-00002F170000}"/>
    <cellStyle name="Normal 14 2 2 2 4 6" xfId="16600" xr:uid="{00000000-0005-0000-0000-000030170000}"/>
    <cellStyle name="Normal 14 2 2 2 5" xfId="5895" xr:uid="{00000000-0005-0000-0000-000031170000}"/>
    <cellStyle name="Normal 14 2 2 2 5 2" xfId="10837" xr:uid="{00000000-0005-0000-0000-000032170000}"/>
    <cellStyle name="Normal 14 2 2 2 5 3" xfId="16601" xr:uid="{00000000-0005-0000-0000-000033170000}"/>
    <cellStyle name="Normal 14 2 2 2 5 4" xfId="16602" xr:uid="{00000000-0005-0000-0000-000034170000}"/>
    <cellStyle name="Normal 14 2 2 2 6" xfId="7403" xr:uid="{00000000-0005-0000-0000-000035170000}"/>
    <cellStyle name="Normal 14 2 2 2 6 2" xfId="16603" xr:uid="{00000000-0005-0000-0000-000036170000}"/>
    <cellStyle name="Normal 14 2 2 2 6 3" xfId="16604" xr:uid="{00000000-0005-0000-0000-000037170000}"/>
    <cellStyle name="Normal 14 2 2 2 6 4" xfId="16605" xr:uid="{00000000-0005-0000-0000-000038170000}"/>
    <cellStyle name="Normal 14 2 2 2 7" xfId="2441" xr:uid="{00000000-0005-0000-0000-000039170000}"/>
    <cellStyle name="Normal 14 2 2 2 7 2" xfId="16606" xr:uid="{00000000-0005-0000-0000-00003A170000}"/>
    <cellStyle name="Normal 14 2 2 2 7 3" xfId="16607" xr:uid="{00000000-0005-0000-0000-00003B170000}"/>
    <cellStyle name="Normal 14 2 2 2 7 4" xfId="16608" xr:uid="{00000000-0005-0000-0000-00003C170000}"/>
    <cellStyle name="Normal 14 2 2 2 8" xfId="16609" xr:uid="{00000000-0005-0000-0000-00003D170000}"/>
    <cellStyle name="Normal 14 2 2 2 8 2" xfId="16610" xr:uid="{00000000-0005-0000-0000-00003E170000}"/>
    <cellStyle name="Normal 14 2 2 2 8 3" xfId="16611" xr:uid="{00000000-0005-0000-0000-00003F170000}"/>
    <cellStyle name="Normal 14 2 2 2 9" xfId="16612" xr:uid="{00000000-0005-0000-0000-000040170000}"/>
    <cellStyle name="Normal 14 2 2 3" xfId="848" xr:uid="{00000000-0005-0000-0000-000041170000}"/>
    <cellStyle name="Normal 14 2 2 3 10" xfId="16613" xr:uid="{00000000-0005-0000-0000-000042170000}"/>
    <cellStyle name="Normal 14 2 2 3 2" xfId="1379" xr:uid="{00000000-0005-0000-0000-000043170000}"/>
    <cellStyle name="Normal 14 2 2 3 2 2" xfId="4737" xr:uid="{00000000-0005-0000-0000-000044170000}"/>
    <cellStyle name="Normal 14 2 2 3 2 2 2" xfId="9721" xr:uid="{00000000-0005-0000-0000-000045170000}"/>
    <cellStyle name="Normal 14 2 2 3 2 2 2 2" xfId="16614" xr:uid="{00000000-0005-0000-0000-000046170000}"/>
    <cellStyle name="Normal 14 2 2 3 2 2 2 3" xfId="16615" xr:uid="{00000000-0005-0000-0000-000047170000}"/>
    <cellStyle name="Normal 14 2 2 3 2 2 2 4" xfId="16616" xr:uid="{00000000-0005-0000-0000-000048170000}"/>
    <cellStyle name="Normal 14 2 2 3 2 2 3" xfId="16617" xr:uid="{00000000-0005-0000-0000-000049170000}"/>
    <cellStyle name="Normal 14 2 2 3 2 2 3 2" xfId="16618" xr:uid="{00000000-0005-0000-0000-00004A170000}"/>
    <cellStyle name="Normal 14 2 2 3 2 2 3 3" xfId="16619" xr:uid="{00000000-0005-0000-0000-00004B170000}"/>
    <cellStyle name="Normal 14 2 2 3 2 2 4" xfId="16620" xr:uid="{00000000-0005-0000-0000-00004C170000}"/>
    <cellStyle name="Normal 14 2 2 3 2 2 5" xfId="16621" xr:uid="{00000000-0005-0000-0000-00004D170000}"/>
    <cellStyle name="Normal 14 2 2 3 2 2 6" xfId="16622" xr:uid="{00000000-0005-0000-0000-00004E170000}"/>
    <cellStyle name="Normal 14 2 2 3 2 3" xfId="6466" xr:uid="{00000000-0005-0000-0000-00004F170000}"/>
    <cellStyle name="Normal 14 2 2 3 2 3 2" xfId="11408" xr:uid="{00000000-0005-0000-0000-000050170000}"/>
    <cellStyle name="Normal 14 2 2 3 2 3 3" xfId="16623" xr:uid="{00000000-0005-0000-0000-000051170000}"/>
    <cellStyle name="Normal 14 2 2 3 2 3 4" xfId="16624" xr:uid="{00000000-0005-0000-0000-000052170000}"/>
    <cellStyle name="Normal 14 2 2 3 2 4" xfId="7974" xr:uid="{00000000-0005-0000-0000-000053170000}"/>
    <cellStyle name="Normal 14 2 2 3 2 4 2" xfId="16625" xr:uid="{00000000-0005-0000-0000-000054170000}"/>
    <cellStyle name="Normal 14 2 2 3 2 4 3" xfId="16626" xr:uid="{00000000-0005-0000-0000-000055170000}"/>
    <cellStyle name="Normal 14 2 2 3 2 4 4" xfId="16627" xr:uid="{00000000-0005-0000-0000-000056170000}"/>
    <cellStyle name="Normal 14 2 2 3 2 5" xfId="3012" xr:uid="{00000000-0005-0000-0000-000057170000}"/>
    <cellStyle name="Normal 14 2 2 3 2 5 2" xfId="16628" xr:uid="{00000000-0005-0000-0000-000058170000}"/>
    <cellStyle name="Normal 14 2 2 3 2 5 3" xfId="16629" xr:uid="{00000000-0005-0000-0000-000059170000}"/>
    <cellStyle name="Normal 14 2 2 3 2 5 4" xfId="16630" xr:uid="{00000000-0005-0000-0000-00005A170000}"/>
    <cellStyle name="Normal 14 2 2 3 2 6" xfId="16631" xr:uid="{00000000-0005-0000-0000-00005B170000}"/>
    <cellStyle name="Normal 14 2 2 3 2 6 2" xfId="16632" xr:uid="{00000000-0005-0000-0000-00005C170000}"/>
    <cellStyle name="Normal 14 2 2 3 2 6 3" xfId="16633" xr:uid="{00000000-0005-0000-0000-00005D170000}"/>
    <cellStyle name="Normal 14 2 2 3 2 7" xfId="16634" xr:uid="{00000000-0005-0000-0000-00005E170000}"/>
    <cellStyle name="Normal 14 2 2 3 2 8" xfId="16635" xr:uid="{00000000-0005-0000-0000-00005F170000}"/>
    <cellStyle name="Normal 14 2 2 3 2 9" xfId="16636" xr:uid="{00000000-0005-0000-0000-000060170000}"/>
    <cellStyle name="Normal 14 2 2 3 3" xfId="4289" xr:uid="{00000000-0005-0000-0000-000061170000}"/>
    <cellStyle name="Normal 14 2 2 3 3 2" xfId="9275" xr:uid="{00000000-0005-0000-0000-000062170000}"/>
    <cellStyle name="Normal 14 2 2 3 3 2 2" xfId="16637" xr:uid="{00000000-0005-0000-0000-000063170000}"/>
    <cellStyle name="Normal 14 2 2 3 3 2 3" xfId="16638" xr:uid="{00000000-0005-0000-0000-000064170000}"/>
    <cellStyle name="Normal 14 2 2 3 3 2 4" xfId="16639" xr:uid="{00000000-0005-0000-0000-000065170000}"/>
    <cellStyle name="Normal 14 2 2 3 3 3" xfId="16640" xr:uid="{00000000-0005-0000-0000-000066170000}"/>
    <cellStyle name="Normal 14 2 2 3 3 3 2" xfId="16641" xr:uid="{00000000-0005-0000-0000-000067170000}"/>
    <cellStyle name="Normal 14 2 2 3 3 3 3" xfId="16642" xr:uid="{00000000-0005-0000-0000-000068170000}"/>
    <cellStyle name="Normal 14 2 2 3 3 4" xfId="16643" xr:uid="{00000000-0005-0000-0000-000069170000}"/>
    <cellStyle name="Normal 14 2 2 3 3 5" xfId="16644" xr:uid="{00000000-0005-0000-0000-00006A170000}"/>
    <cellStyle name="Normal 14 2 2 3 3 6" xfId="16645" xr:uid="{00000000-0005-0000-0000-00006B170000}"/>
    <cellStyle name="Normal 14 2 2 3 4" xfId="6033" xr:uid="{00000000-0005-0000-0000-00006C170000}"/>
    <cellStyle name="Normal 14 2 2 3 4 2" xfId="10975" xr:uid="{00000000-0005-0000-0000-00006D170000}"/>
    <cellStyle name="Normal 14 2 2 3 4 3" xfId="16646" xr:uid="{00000000-0005-0000-0000-00006E170000}"/>
    <cellStyle name="Normal 14 2 2 3 4 4" xfId="16647" xr:uid="{00000000-0005-0000-0000-00006F170000}"/>
    <cellStyle name="Normal 14 2 2 3 5" xfId="7541" xr:uid="{00000000-0005-0000-0000-000070170000}"/>
    <cellStyle name="Normal 14 2 2 3 5 2" xfId="16648" xr:uid="{00000000-0005-0000-0000-000071170000}"/>
    <cellStyle name="Normal 14 2 2 3 5 3" xfId="16649" xr:uid="{00000000-0005-0000-0000-000072170000}"/>
    <cellStyle name="Normal 14 2 2 3 5 4" xfId="16650" xr:uid="{00000000-0005-0000-0000-000073170000}"/>
    <cellStyle name="Normal 14 2 2 3 6" xfId="2579" xr:uid="{00000000-0005-0000-0000-000074170000}"/>
    <cellStyle name="Normal 14 2 2 3 6 2" xfId="16651" xr:uid="{00000000-0005-0000-0000-000075170000}"/>
    <cellStyle name="Normal 14 2 2 3 6 3" xfId="16652" xr:uid="{00000000-0005-0000-0000-000076170000}"/>
    <cellStyle name="Normal 14 2 2 3 6 4" xfId="16653" xr:uid="{00000000-0005-0000-0000-000077170000}"/>
    <cellStyle name="Normal 14 2 2 3 7" xfId="16654" xr:uid="{00000000-0005-0000-0000-000078170000}"/>
    <cellStyle name="Normal 14 2 2 3 7 2" xfId="16655" xr:uid="{00000000-0005-0000-0000-000079170000}"/>
    <cellStyle name="Normal 14 2 2 3 7 3" xfId="16656" xr:uid="{00000000-0005-0000-0000-00007A170000}"/>
    <cellStyle name="Normal 14 2 2 3 8" xfId="16657" xr:uid="{00000000-0005-0000-0000-00007B170000}"/>
    <cellStyle name="Normal 14 2 2 3 9" xfId="16658" xr:uid="{00000000-0005-0000-0000-00007C170000}"/>
    <cellStyle name="Normal 14 2 2 4" xfId="1376" xr:uid="{00000000-0005-0000-0000-00007D170000}"/>
    <cellStyle name="Normal 14 2 2 4 2" xfId="4734" xr:uid="{00000000-0005-0000-0000-00007E170000}"/>
    <cellStyle name="Normal 14 2 2 4 2 2" xfId="9718" xr:uid="{00000000-0005-0000-0000-00007F170000}"/>
    <cellStyle name="Normal 14 2 2 4 2 2 2" xfId="16659" xr:uid="{00000000-0005-0000-0000-000080170000}"/>
    <cellStyle name="Normal 14 2 2 4 2 2 3" xfId="16660" xr:uid="{00000000-0005-0000-0000-000081170000}"/>
    <cellStyle name="Normal 14 2 2 4 2 2 4" xfId="16661" xr:uid="{00000000-0005-0000-0000-000082170000}"/>
    <cellStyle name="Normal 14 2 2 4 2 3" xfId="16662" xr:uid="{00000000-0005-0000-0000-000083170000}"/>
    <cellStyle name="Normal 14 2 2 4 2 3 2" xfId="16663" xr:uid="{00000000-0005-0000-0000-000084170000}"/>
    <cellStyle name="Normal 14 2 2 4 2 3 3" xfId="16664" xr:uid="{00000000-0005-0000-0000-000085170000}"/>
    <cellStyle name="Normal 14 2 2 4 2 4" xfId="16665" xr:uid="{00000000-0005-0000-0000-000086170000}"/>
    <cellStyle name="Normal 14 2 2 4 2 5" xfId="16666" xr:uid="{00000000-0005-0000-0000-000087170000}"/>
    <cellStyle name="Normal 14 2 2 4 2 6" xfId="16667" xr:uid="{00000000-0005-0000-0000-000088170000}"/>
    <cellStyle name="Normal 14 2 2 4 3" xfId="6463" xr:uid="{00000000-0005-0000-0000-000089170000}"/>
    <cellStyle name="Normal 14 2 2 4 3 2" xfId="11405" xr:uid="{00000000-0005-0000-0000-00008A170000}"/>
    <cellStyle name="Normal 14 2 2 4 3 3" xfId="16668" xr:uid="{00000000-0005-0000-0000-00008B170000}"/>
    <cellStyle name="Normal 14 2 2 4 3 4" xfId="16669" xr:uid="{00000000-0005-0000-0000-00008C170000}"/>
    <cellStyle name="Normal 14 2 2 4 4" xfId="7971" xr:uid="{00000000-0005-0000-0000-00008D170000}"/>
    <cellStyle name="Normal 14 2 2 4 4 2" xfId="16670" xr:uid="{00000000-0005-0000-0000-00008E170000}"/>
    <cellStyle name="Normal 14 2 2 4 4 3" xfId="16671" xr:uid="{00000000-0005-0000-0000-00008F170000}"/>
    <cellStyle name="Normal 14 2 2 4 4 4" xfId="16672" xr:uid="{00000000-0005-0000-0000-000090170000}"/>
    <cellStyle name="Normal 14 2 2 4 5" xfId="3009" xr:uid="{00000000-0005-0000-0000-000091170000}"/>
    <cellStyle name="Normal 14 2 2 4 5 2" xfId="16673" xr:uid="{00000000-0005-0000-0000-000092170000}"/>
    <cellStyle name="Normal 14 2 2 4 5 3" xfId="16674" xr:uid="{00000000-0005-0000-0000-000093170000}"/>
    <cellStyle name="Normal 14 2 2 4 5 4" xfId="16675" xr:uid="{00000000-0005-0000-0000-000094170000}"/>
    <cellStyle name="Normal 14 2 2 4 6" xfId="16676" xr:uid="{00000000-0005-0000-0000-000095170000}"/>
    <cellStyle name="Normal 14 2 2 4 6 2" xfId="16677" xr:uid="{00000000-0005-0000-0000-000096170000}"/>
    <cellStyle name="Normal 14 2 2 4 6 3" xfId="16678" xr:uid="{00000000-0005-0000-0000-000097170000}"/>
    <cellStyle name="Normal 14 2 2 4 7" xfId="16679" xr:uid="{00000000-0005-0000-0000-000098170000}"/>
    <cellStyle name="Normal 14 2 2 4 8" xfId="16680" xr:uid="{00000000-0005-0000-0000-000099170000}"/>
    <cellStyle name="Normal 14 2 2 4 9" xfId="16681" xr:uid="{00000000-0005-0000-0000-00009A170000}"/>
    <cellStyle name="Normal 14 2 2 5" xfId="3687" xr:uid="{00000000-0005-0000-0000-00009B170000}"/>
    <cellStyle name="Normal 14 2 2 5 2" xfId="5422" xr:uid="{00000000-0005-0000-0000-00009C170000}"/>
    <cellStyle name="Normal 14 2 2 5 2 2" xfId="10394" xr:uid="{00000000-0005-0000-0000-00009D170000}"/>
    <cellStyle name="Normal 14 2 2 5 2 2 2" xfId="16682" xr:uid="{00000000-0005-0000-0000-00009E170000}"/>
    <cellStyle name="Normal 14 2 2 5 2 2 3" xfId="16683" xr:uid="{00000000-0005-0000-0000-00009F170000}"/>
    <cellStyle name="Normal 14 2 2 5 2 2 4" xfId="16684" xr:uid="{00000000-0005-0000-0000-0000A0170000}"/>
    <cellStyle name="Normal 14 2 2 5 2 3" xfId="16685" xr:uid="{00000000-0005-0000-0000-0000A1170000}"/>
    <cellStyle name="Normal 14 2 2 5 2 3 2" xfId="16686" xr:uid="{00000000-0005-0000-0000-0000A2170000}"/>
    <cellStyle name="Normal 14 2 2 5 2 3 3" xfId="16687" xr:uid="{00000000-0005-0000-0000-0000A3170000}"/>
    <cellStyle name="Normal 14 2 2 5 2 4" xfId="16688" xr:uid="{00000000-0005-0000-0000-0000A4170000}"/>
    <cellStyle name="Normal 14 2 2 5 2 5" xfId="16689" xr:uid="{00000000-0005-0000-0000-0000A5170000}"/>
    <cellStyle name="Normal 14 2 2 5 2 6" xfId="16690" xr:uid="{00000000-0005-0000-0000-0000A6170000}"/>
    <cellStyle name="Normal 14 2 2 5 3" xfId="8647" xr:uid="{00000000-0005-0000-0000-0000A7170000}"/>
    <cellStyle name="Normal 14 2 2 5 3 2" xfId="16691" xr:uid="{00000000-0005-0000-0000-0000A8170000}"/>
    <cellStyle name="Normal 14 2 2 5 3 3" xfId="16692" xr:uid="{00000000-0005-0000-0000-0000A9170000}"/>
    <cellStyle name="Normal 14 2 2 5 3 4" xfId="16693" xr:uid="{00000000-0005-0000-0000-0000AA170000}"/>
    <cellStyle name="Normal 14 2 2 5 4" xfId="16694" xr:uid="{00000000-0005-0000-0000-0000AB170000}"/>
    <cellStyle name="Normal 14 2 2 5 4 2" xfId="16695" xr:uid="{00000000-0005-0000-0000-0000AC170000}"/>
    <cellStyle name="Normal 14 2 2 5 4 3" xfId="16696" xr:uid="{00000000-0005-0000-0000-0000AD170000}"/>
    <cellStyle name="Normal 14 2 2 5 4 4" xfId="16697" xr:uid="{00000000-0005-0000-0000-0000AE170000}"/>
    <cellStyle name="Normal 14 2 2 5 5" xfId="16698" xr:uid="{00000000-0005-0000-0000-0000AF170000}"/>
    <cellStyle name="Normal 14 2 2 5 5 2" xfId="16699" xr:uid="{00000000-0005-0000-0000-0000B0170000}"/>
    <cellStyle name="Normal 14 2 2 5 5 3" xfId="16700" xr:uid="{00000000-0005-0000-0000-0000B1170000}"/>
    <cellStyle name="Normal 14 2 2 5 5 4" xfId="16701" xr:uid="{00000000-0005-0000-0000-0000B2170000}"/>
    <cellStyle name="Normal 14 2 2 5 6" xfId="16702" xr:uid="{00000000-0005-0000-0000-0000B3170000}"/>
    <cellStyle name="Normal 14 2 2 5 6 2" xfId="16703" xr:uid="{00000000-0005-0000-0000-0000B4170000}"/>
    <cellStyle name="Normal 14 2 2 5 6 3" xfId="16704" xr:uid="{00000000-0005-0000-0000-0000B5170000}"/>
    <cellStyle name="Normal 14 2 2 5 7" xfId="16705" xr:uid="{00000000-0005-0000-0000-0000B6170000}"/>
    <cellStyle name="Normal 14 2 2 5 8" xfId="16706" xr:uid="{00000000-0005-0000-0000-0000B7170000}"/>
    <cellStyle name="Normal 14 2 2 5 9" xfId="16707" xr:uid="{00000000-0005-0000-0000-0000B8170000}"/>
    <cellStyle name="Normal 14 2 2 6" xfId="4005" xr:uid="{00000000-0005-0000-0000-0000B9170000}"/>
    <cellStyle name="Normal 14 2 2 6 2" xfId="8784" xr:uid="{00000000-0005-0000-0000-0000BA170000}"/>
    <cellStyle name="Normal 14 2 2 6 2 2" xfId="16708" xr:uid="{00000000-0005-0000-0000-0000BB170000}"/>
    <cellStyle name="Normal 14 2 2 6 2 2 2" xfId="16709" xr:uid="{00000000-0005-0000-0000-0000BC170000}"/>
    <cellStyle name="Normal 14 2 2 6 2 2 3" xfId="16710" xr:uid="{00000000-0005-0000-0000-0000BD170000}"/>
    <cellStyle name="Normal 14 2 2 6 2 2 4" xfId="16711" xr:uid="{00000000-0005-0000-0000-0000BE170000}"/>
    <cellStyle name="Normal 14 2 2 6 2 3" xfId="16712" xr:uid="{00000000-0005-0000-0000-0000BF170000}"/>
    <cellStyle name="Normal 14 2 2 6 2 3 2" xfId="16713" xr:uid="{00000000-0005-0000-0000-0000C0170000}"/>
    <cellStyle name="Normal 14 2 2 6 2 3 3" xfId="16714" xr:uid="{00000000-0005-0000-0000-0000C1170000}"/>
    <cellStyle name="Normal 14 2 2 6 2 4" xfId="16715" xr:uid="{00000000-0005-0000-0000-0000C2170000}"/>
    <cellStyle name="Normal 14 2 2 6 2 5" xfId="16716" xr:uid="{00000000-0005-0000-0000-0000C3170000}"/>
    <cellStyle name="Normal 14 2 2 6 2 6" xfId="16717" xr:uid="{00000000-0005-0000-0000-0000C4170000}"/>
    <cellStyle name="Normal 14 2 2 6 3" xfId="16718" xr:uid="{00000000-0005-0000-0000-0000C5170000}"/>
    <cellStyle name="Normal 14 2 2 6 3 2" xfId="16719" xr:uid="{00000000-0005-0000-0000-0000C6170000}"/>
    <cellStyle name="Normal 14 2 2 6 3 3" xfId="16720" xr:uid="{00000000-0005-0000-0000-0000C7170000}"/>
    <cellStyle name="Normal 14 2 2 6 3 4" xfId="16721" xr:uid="{00000000-0005-0000-0000-0000C8170000}"/>
    <cellStyle name="Normal 14 2 2 6 4" xfId="16722" xr:uid="{00000000-0005-0000-0000-0000C9170000}"/>
    <cellStyle name="Normal 14 2 2 6 4 2" xfId="16723" xr:uid="{00000000-0005-0000-0000-0000CA170000}"/>
    <cellStyle name="Normal 14 2 2 6 4 3" xfId="16724" xr:uid="{00000000-0005-0000-0000-0000CB170000}"/>
    <cellStyle name="Normal 14 2 2 6 4 4" xfId="16725" xr:uid="{00000000-0005-0000-0000-0000CC170000}"/>
    <cellStyle name="Normal 14 2 2 6 5" xfId="16726" xr:uid="{00000000-0005-0000-0000-0000CD170000}"/>
    <cellStyle name="Normal 14 2 2 6 5 2" xfId="16727" xr:uid="{00000000-0005-0000-0000-0000CE170000}"/>
    <cellStyle name="Normal 14 2 2 6 5 3" xfId="16728" xr:uid="{00000000-0005-0000-0000-0000CF170000}"/>
    <cellStyle name="Normal 14 2 2 6 6" xfId="16729" xr:uid="{00000000-0005-0000-0000-0000D0170000}"/>
    <cellStyle name="Normal 14 2 2 6 7" xfId="16730" xr:uid="{00000000-0005-0000-0000-0000D1170000}"/>
    <cellStyle name="Normal 14 2 2 6 8" xfId="16731" xr:uid="{00000000-0005-0000-0000-0000D2170000}"/>
    <cellStyle name="Normal 14 2 2 7" xfId="5395" xr:uid="{00000000-0005-0000-0000-0000D3170000}"/>
    <cellStyle name="Normal 14 2 2 7 2" xfId="10371" xr:uid="{00000000-0005-0000-0000-0000D4170000}"/>
    <cellStyle name="Normal 14 2 2 7 2 2" xfId="16732" xr:uid="{00000000-0005-0000-0000-0000D5170000}"/>
    <cellStyle name="Normal 14 2 2 7 2 3" xfId="16733" xr:uid="{00000000-0005-0000-0000-0000D6170000}"/>
    <cellStyle name="Normal 14 2 2 7 2 4" xfId="16734" xr:uid="{00000000-0005-0000-0000-0000D7170000}"/>
    <cellStyle name="Normal 14 2 2 7 3" xfId="16735" xr:uid="{00000000-0005-0000-0000-0000D8170000}"/>
    <cellStyle name="Normal 14 2 2 7 3 2" xfId="16736" xr:uid="{00000000-0005-0000-0000-0000D9170000}"/>
    <cellStyle name="Normal 14 2 2 7 3 3" xfId="16737" xr:uid="{00000000-0005-0000-0000-0000DA170000}"/>
    <cellStyle name="Normal 14 2 2 7 4" xfId="16738" xr:uid="{00000000-0005-0000-0000-0000DB170000}"/>
    <cellStyle name="Normal 14 2 2 7 5" xfId="16739" xr:uid="{00000000-0005-0000-0000-0000DC170000}"/>
    <cellStyle name="Normal 14 2 2 7 6" xfId="16740" xr:uid="{00000000-0005-0000-0000-0000DD170000}"/>
    <cellStyle name="Normal 14 2 2 8" xfId="5760" xr:uid="{00000000-0005-0000-0000-0000DE170000}"/>
    <cellStyle name="Normal 14 2 2 8 2" xfId="10702" xr:uid="{00000000-0005-0000-0000-0000DF170000}"/>
    <cellStyle name="Normal 14 2 2 8 3" xfId="16741" xr:uid="{00000000-0005-0000-0000-0000E0170000}"/>
    <cellStyle name="Normal 14 2 2 8 4" xfId="16742" xr:uid="{00000000-0005-0000-0000-0000E1170000}"/>
    <cellStyle name="Normal 14 2 2 9" xfId="7268" xr:uid="{00000000-0005-0000-0000-0000E2170000}"/>
    <cellStyle name="Normal 14 2 2 9 2" xfId="16743" xr:uid="{00000000-0005-0000-0000-0000E3170000}"/>
    <cellStyle name="Normal 14 2 2 9 3" xfId="16744" xr:uid="{00000000-0005-0000-0000-0000E4170000}"/>
    <cellStyle name="Normal 14 2 2 9 4" xfId="16745" xr:uid="{00000000-0005-0000-0000-0000E5170000}"/>
    <cellStyle name="Normal 14 2 3" xfId="599" xr:uid="{00000000-0005-0000-0000-0000E6170000}"/>
    <cellStyle name="Normal 14 2 3 10" xfId="2349" xr:uid="{00000000-0005-0000-0000-0000E7170000}"/>
    <cellStyle name="Normal 14 2 3 10 2" xfId="16746" xr:uid="{00000000-0005-0000-0000-0000E8170000}"/>
    <cellStyle name="Normal 14 2 3 10 3" xfId="16747" xr:uid="{00000000-0005-0000-0000-0000E9170000}"/>
    <cellStyle name="Normal 14 2 3 10 4" xfId="16748" xr:uid="{00000000-0005-0000-0000-0000EA170000}"/>
    <cellStyle name="Normal 14 2 3 11" xfId="16749" xr:uid="{00000000-0005-0000-0000-0000EB170000}"/>
    <cellStyle name="Normal 14 2 3 11 2" xfId="16750" xr:uid="{00000000-0005-0000-0000-0000EC170000}"/>
    <cellStyle name="Normal 14 2 3 11 3" xfId="16751" xr:uid="{00000000-0005-0000-0000-0000ED170000}"/>
    <cellStyle name="Normal 14 2 3 12" xfId="16752" xr:uid="{00000000-0005-0000-0000-0000EE170000}"/>
    <cellStyle name="Normal 14 2 3 13" xfId="16753" xr:uid="{00000000-0005-0000-0000-0000EF170000}"/>
    <cellStyle name="Normal 14 2 3 14" xfId="16754" xr:uid="{00000000-0005-0000-0000-0000F0170000}"/>
    <cellStyle name="Normal 14 2 3 2" xfId="741" xr:uid="{00000000-0005-0000-0000-0000F1170000}"/>
    <cellStyle name="Normal 14 2 3 2 10" xfId="16755" xr:uid="{00000000-0005-0000-0000-0000F2170000}"/>
    <cellStyle name="Normal 14 2 3 2 11" xfId="16756" xr:uid="{00000000-0005-0000-0000-0000F3170000}"/>
    <cellStyle name="Normal 14 2 3 2 2" xfId="1206" xr:uid="{00000000-0005-0000-0000-0000F4170000}"/>
    <cellStyle name="Normal 14 2 3 2 2 10" xfId="16757" xr:uid="{00000000-0005-0000-0000-0000F5170000}"/>
    <cellStyle name="Normal 14 2 3 2 2 2" xfId="1382" xr:uid="{00000000-0005-0000-0000-0000F6170000}"/>
    <cellStyle name="Normal 14 2 3 2 2 2 2" xfId="4740" xr:uid="{00000000-0005-0000-0000-0000F7170000}"/>
    <cellStyle name="Normal 14 2 3 2 2 2 2 2" xfId="9724" xr:uid="{00000000-0005-0000-0000-0000F8170000}"/>
    <cellStyle name="Normal 14 2 3 2 2 2 2 2 2" xfId="16758" xr:uid="{00000000-0005-0000-0000-0000F9170000}"/>
    <cellStyle name="Normal 14 2 3 2 2 2 2 2 3" xfId="16759" xr:uid="{00000000-0005-0000-0000-0000FA170000}"/>
    <cellStyle name="Normal 14 2 3 2 2 2 2 2 4" xfId="16760" xr:uid="{00000000-0005-0000-0000-0000FB170000}"/>
    <cellStyle name="Normal 14 2 3 2 2 2 2 3" xfId="16761" xr:uid="{00000000-0005-0000-0000-0000FC170000}"/>
    <cellStyle name="Normal 14 2 3 2 2 2 2 3 2" xfId="16762" xr:uid="{00000000-0005-0000-0000-0000FD170000}"/>
    <cellStyle name="Normal 14 2 3 2 2 2 2 3 3" xfId="16763" xr:uid="{00000000-0005-0000-0000-0000FE170000}"/>
    <cellStyle name="Normal 14 2 3 2 2 2 2 4" xfId="16764" xr:uid="{00000000-0005-0000-0000-0000FF170000}"/>
    <cellStyle name="Normal 14 2 3 2 2 2 2 5" xfId="16765" xr:uid="{00000000-0005-0000-0000-000000180000}"/>
    <cellStyle name="Normal 14 2 3 2 2 2 2 6" xfId="16766" xr:uid="{00000000-0005-0000-0000-000001180000}"/>
    <cellStyle name="Normal 14 2 3 2 2 2 3" xfId="6469" xr:uid="{00000000-0005-0000-0000-000002180000}"/>
    <cellStyle name="Normal 14 2 3 2 2 2 3 2" xfId="11411" xr:uid="{00000000-0005-0000-0000-000003180000}"/>
    <cellStyle name="Normal 14 2 3 2 2 2 3 3" xfId="16767" xr:uid="{00000000-0005-0000-0000-000004180000}"/>
    <cellStyle name="Normal 14 2 3 2 2 2 3 4" xfId="16768" xr:uid="{00000000-0005-0000-0000-000005180000}"/>
    <cellStyle name="Normal 14 2 3 2 2 2 4" xfId="7977" xr:uid="{00000000-0005-0000-0000-000006180000}"/>
    <cellStyle name="Normal 14 2 3 2 2 2 4 2" xfId="16769" xr:uid="{00000000-0005-0000-0000-000007180000}"/>
    <cellStyle name="Normal 14 2 3 2 2 2 4 3" xfId="16770" xr:uid="{00000000-0005-0000-0000-000008180000}"/>
    <cellStyle name="Normal 14 2 3 2 2 2 4 4" xfId="16771" xr:uid="{00000000-0005-0000-0000-000009180000}"/>
    <cellStyle name="Normal 14 2 3 2 2 2 5" xfId="3015" xr:uid="{00000000-0005-0000-0000-00000A180000}"/>
    <cellStyle name="Normal 14 2 3 2 2 2 5 2" xfId="16772" xr:uid="{00000000-0005-0000-0000-00000B180000}"/>
    <cellStyle name="Normal 14 2 3 2 2 2 5 3" xfId="16773" xr:uid="{00000000-0005-0000-0000-00000C180000}"/>
    <cellStyle name="Normal 14 2 3 2 2 2 5 4" xfId="16774" xr:uid="{00000000-0005-0000-0000-00000D180000}"/>
    <cellStyle name="Normal 14 2 3 2 2 2 6" xfId="16775" xr:uid="{00000000-0005-0000-0000-00000E180000}"/>
    <cellStyle name="Normal 14 2 3 2 2 2 6 2" xfId="16776" xr:uid="{00000000-0005-0000-0000-00000F180000}"/>
    <cellStyle name="Normal 14 2 3 2 2 2 6 3" xfId="16777" xr:uid="{00000000-0005-0000-0000-000010180000}"/>
    <cellStyle name="Normal 14 2 3 2 2 2 7" xfId="16778" xr:uid="{00000000-0005-0000-0000-000011180000}"/>
    <cellStyle name="Normal 14 2 3 2 2 2 8" xfId="16779" xr:uid="{00000000-0005-0000-0000-000012180000}"/>
    <cellStyle name="Normal 14 2 3 2 2 2 9" xfId="16780" xr:uid="{00000000-0005-0000-0000-000013180000}"/>
    <cellStyle name="Normal 14 2 3 2 2 3" xfId="4574" xr:uid="{00000000-0005-0000-0000-000014180000}"/>
    <cellStyle name="Normal 14 2 3 2 2 3 2" xfId="9558" xr:uid="{00000000-0005-0000-0000-000015180000}"/>
    <cellStyle name="Normal 14 2 3 2 2 3 2 2" xfId="16781" xr:uid="{00000000-0005-0000-0000-000016180000}"/>
    <cellStyle name="Normal 14 2 3 2 2 3 2 3" xfId="16782" xr:uid="{00000000-0005-0000-0000-000017180000}"/>
    <cellStyle name="Normal 14 2 3 2 2 3 2 4" xfId="16783" xr:uid="{00000000-0005-0000-0000-000018180000}"/>
    <cellStyle name="Normal 14 2 3 2 2 3 3" xfId="16784" xr:uid="{00000000-0005-0000-0000-000019180000}"/>
    <cellStyle name="Normal 14 2 3 2 2 3 3 2" xfId="16785" xr:uid="{00000000-0005-0000-0000-00001A180000}"/>
    <cellStyle name="Normal 14 2 3 2 2 3 3 3" xfId="16786" xr:uid="{00000000-0005-0000-0000-00001B180000}"/>
    <cellStyle name="Normal 14 2 3 2 2 3 4" xfId="16787" xr:uid="{00000000-0005-0000-0000-00001C180000}"/>
    <cellStyle name="Normal 14 2 3 2 2 3 5" xfId="16788" xr:uid="{00000000-0005-0000-0000-00001D180000}"/>
    <cellStyle name="Normal 14 2 3 2 2 3 6" xfId="16789" xr:uid="{00000000-0005-0000-0000-00001E180000}"/>
    <cellStyle name="Normal 14 2 3 2 2 4" xfId="6305" xr:uid="{00000000-0005-0000-0000-00001F180000}"/>
    <cellStyle name="Normal 14 2 3 2 2 4 2" xfId="11247" xr:uid="{00000000-0005-0000-0000-000020180000}"/>
    <cellStyle name="Normal 14 2 3 2 2 4 3" xfId="16790" xr:uid="{00000000-0005-0000-0000-000021180000}"/>
    <cellStyle name="Normal 14 2 3 2 2 4 4" xfId="16791" xr:uid="{00000000-0005-0000-0000-000022180000}"/>
    <cellStyle name="Normal 14 2 3 2 2 5" xfId="7813" xr:uid="{00000000-0005-0000-0000-000023180000}"/>
    <cellStyle name="Normal 14 2 3 2 2 5 2" xfId="16792" xr:uid="{00000000-0005-0000-0000-000024180000}"/>
    <cellStyle name="Normal 14 2 3 2 2 5 3" xfId="16793" xr:uid="{00000000-0005-0000-0000-000025180000}"/>
    <cellStyle name="Normal 14 2 3 2 2 5 4" xfId="16794" xr:uid="{00000000-0005-0000-0000-000026180000}"/>
    <cellStyle name="Normal 14 2 3 2 2 6" xfId="2851" xr:uid="{00000000-0005-0000-0000-000027180000}"/>
    <cellStyle name="Normal 14 2 3 2 2 6 2" xfId="16795" xr:uid="{00000000-0005-0000-0000-000028180000}"/>
    <cellStyle name="Normal 14 2 3 2 2 6 3" xfId="16796" xr:uid="{00000000-0005-0000-0000-000029180000}"/>
    <cellStyle name="Normal 14 2 3 2 2 6 4" xfId="16797" xr:uid="{00000000-0005-0000-0000-00002A180000}"/>
    <cellStyle name="Normal 14 2 3 2 2 7" xfId="16798" xr:uid="{00000000-0005-0000-0000-00002B180000}"/>
    <cellStyle name="Normal 14 2 3 2 2 7 2" xfId="16799" xr:uid="{00000000-0005-0000-0000-00002C180000}"/>
    <cellStyle name="Normal 14 2 3 2 2 7 3" xfId="16800" xr:uid="{00000000-0005-0000-0000-00002D180000}"/>
    <cellStyle name="Normal 14 2 3 2 2 8" xfId="16801" xr:uid="{00000000-0005-0000-0000-00002E180000}"/>
    <cellStyle name="Normal 14 2 3 2 2 9" xfId="16802" xr:uid="{00000000-0005-0000-0000-00002F180000}"/>
    <cellStyle name="Normal 14 2 3 2 3" xfId="1381" xr:uid="{00000000-0005-0000-0000-000030180000}"/>
    <cellStyle name="Normal 14 2 3 2 3 2" xfId="4739" xr:uid="{00000000-0005-0000-0000-000031180000}"/>
    <cellStyle name="Normal 14 2 3 2 3 2 2" xfId="9723" xr:uid="{00000000-0005-0000-0000-000032180000}"/>
    <cellStyle name="Normal 14 2 3 2 3 2 2 2" xfId="16803" xr:uid="{00000000-0005-0000-0000-000033180000}"/>
    <cellStyle name="Normal 14 2 3 2 3 2 2 3" xfId="16804" xr:uid="{00000000-0005-0000-0000-000034180000}"/>
    <cellStyle name="Normal 14 2 3 2 3 2 2 4" xfId="16805" xr:uid="{00000000-0005-0000-0000-000035180000}"/>
    <cellStyle name="Normal 14 2 3 2 3 2 3" xfId="16806" xr:uid="{00000000-0005-0000-0000-000036180000}"/>
    <cellStyle name="Normal 14 2 3 2 3 2 3 2" xfId="16807" xr:uid="{00000000-0005-0000-0000-000037180000}"/>
    <cellStyle name="Normal 14 2 3 2 3 2 3 3" xfId="16808" xr:uid="{00000000-0005-0000-0000-000038180000}"/>
    <cellStyle name="Normal 14 2 3 2 3 2 4" xfId="16809" xr:uid="{00000000-0005-0000-0000-000039180000}"/>
    <cellStyle name="Normal 14 2 3 2 3 2 5" xfId="16810" xr:uid="{00000000-0005-0000-0000-00003A180000}"/>
    <cellStyle name="Normal 14 2 3 2 3 2 6" xfId="16811" xr:uid="{00000000-0005-0000-0000-00003B180000}"/>
    <cellStyle name="Normal 14 2 3 2 3 3" xfId="6468" xr:uid="{00000000-0005-0000-0000-00003C180000}"/>
    <cellStyle name="Normal 14 2 3 2 3 3 2" xfId="11410" xr:uid="{00000000-0005-0000-0000-00003D180000}"/>
    <cellStyle name="Normal 14 2 3 2 3 3 3" xfId="16812" xr:uid="{00000000-0005-0000-0000-00003E180000}"/>
    <cellStyle name="Normal 14 2 3 2 3 3 4" xfId="16813" xr:uid="{00000000-0005-0000-0000-00003F180000}"/>
    <cellStyle name="Normal 14 2 3 2 3 4" xfId="7976" xr:uid="{00000000-0005-0000-0000-000040180000}"/>
    <cellStyle name="Normal 14 2 3 2 3 4 2" xfId="16814" xr:uid="{00000000-0005-0000-0000-000041180000}"/>
    <cellStyle name="Normal 14 2 3 2 3 4 3" xfId="16815" xr:uid="{00000000-0005-0000-0000-000042180000}"/>
    <cellStyle name="Normal 14 2 3 2 3 4 4" xfId="16816" xr:uid="{00000000-0005-0000-0000-000043180000}"/>
    <cellStyle name="Normal 14 2 3 2 3 5" xfId="3014" xr:uid="{00000000-0005-0000-0000-000044180000}"/>
    <cellStyle name="Normal 14 2 3 2 3 5 2" xfId="16817" xr:uid="{00000000-0005-0000-0000-000045180000}"/>
    <cellStyle name="Normal 14 2 3 2 3 5 3" xfId="16818" xr:uid="{00000000-0005-0000-0000-000046180000}"/>
    <cellStyle name="Normal 14 2 3 2 3 5 4" xfId="16819" xr:uid="{00000000-0005-0000-0000-000047180000}"/>
    <cellStyle name="Normal 14 2 3 2 3 6" xfId="16820" xr:uid="{00000000-0005-0000-0000-000048180000}"/>
    <cellStyle name="Normal 14 2 3 2 3 6 2" xfId="16821" xr:uid="{00000000-0005-0000-0000-000049180000}"/>
    <cellStyle name="Normal 14 2 3 2 3 6 3" xfId="16822" xr:uid="{00000000-0005-0000-0000-00004A180000}"/>
    <cellStyle name="Normal 14 2 3 2 3 7" xfId="16823" xr:uid="{00000000-0005-0000-0000-00004B180000}"/>
    <cellStyle name="Normal 14 2 3 2 3 8" xfId="16824" xr:uid="{00000000-0005-0000-0000-00004C180000}"/>
    <cellStyle name="Normal 14 2 3 2 3 9" xfId="16825" xr:uid="{00000000-0005-0000-0000-00004D180000}"/>
    <cellStyle name="Normal 14 2 3 2 4" xfId="4191" xr:uid="{00000000-0005-0000-0000-00004E180000}"/>
    <cellStyle name="Normal 14 2 3 2 4 2" xfId="9177" xr:uid="{00000000-0005-0000-0000-00004F180000}"/>
    <cellStyle name="Normal 14 2 3 2 4 2 2" xfId="16826" xr:uid="{00000000-0005-0000-0000-000050180000}"/>
    <cellStyle name="Normal 14 2 3 2 4 2 3" xfId="16827" xr:uid="{00000000-0005-0000-0000-000051180000}"/>
    <cellStyle name="Normal 14 2 3 2 4 2 4" xfId="16828" xr:uid="{00000000-0005-0000-0000-000052180000}"/>
    <cellStyle name="Normal 14 2 3 2 4 3" xfId="16829" xr:uid="{00000000-0005-0000-0000-000053180000}"/>
    <cellStyle name="Normal 14 2 3 2 4 3 2" xfId="16830" xr:uid="{00000000-0005-0000-0000-000054180000}"/>
    <cellStyle name="Normal 14 2 3 2 4 3 3" xfId="16831" xr:uid="{00000000-0005-0000-0000-000055180000}"/>
    <cellStyle name="Normal 14 2 3 2 4 4" xfId="16832" xr:uid="{00000000-0005-0000-0000-000056180000}"/>
    <cellStyle name="Normal 14 2 3 2 4 5" xfId="16833" xr:uid="{00000000-0005-0000-0000-000057180000}"/>
    <cellStyle name="Normal 14 2 3 2 4 6" xfId="16834" xr:uid="{00000000-0005-0000-0000-000058180000}"/>
    <cellStyle name="Normal 14 2 3 2 5" xfId="5938" xr:uid="{00000000-0005-0000-0000-000059180000}"/>
    <cellStyle name="Normal 14 2 3 2 5 2" xfId="10880" xr:uid="{00000000-0005-0000-0000-00005A180000}"/>
    <cellStyle name="Normal 14 2 3 2 5 3" xfId="16835" xr:uid="{00000000-0005-0000-0000-00005B180000}"/>
    <cellStyle name="Normal 14 2 3 2 5 4" xfId="16836" xr:uid="{00000000-0005-0000-0000-00005C180000}"/>
    <cellStyle name="Normal 14 2 3 2 6" xfId="7446" xr:uid="{00000000-0005-0000-0000-00005D180000}"/>
    <cellStyle name="Normal 14 2 3 2 6 2" xfId="16837" xr:uid="{00000000-0005-0000-0000-00005E180000}"/>
    <cellStyle name="Normal 14 2 3 2 6 3" xfId="16838" xr:uid="{00000000-0005-0000-0000-00005F180000}"/>
    <cellStyle name="Normal 14 2 3 2 6 4" xfId="16839" xr:uid="{00000000-0005-0000-0000-000060180000}"/>
    <cellStyle name="Normal 14 2 3 2 7" xfId="2484" xr:uid="{00000000-0005-0000-0000-000061180000}"/>
    <cellStyle name="Normal 14 2 3 2 7 2" xfId="16840" xr:uid="{00000000-0005-0000-0000-000062180000}"/>
    <cellStyle name="Normal 14 2 3 2 7 3" xfId="16841" xr:uid="{00000000-0005-0000-0000-000063180000}"/>
    <cellStyle name="Normal 14 2 3 2 7 4" xfId="16842" xr:uid="{00000000-0005-0000-0000-000064180000}"/>
    <cellStyle name="Normal 14 2 3 2 8" xfId="16843" xr:uid="{00000000-0005-0000-0000-000065180000}"/>
    <cellStyle name="Normal 14 2 3 2 8 2" xfId="16844" xr:uid="{00000000-0005-0000-0000-000066180000}"/>
    <cellStyle name="Normal 14 2 3 2 8 3" xfId="16845" xr:uid="{00000000-0005-0000-0000-000067180000}"/>
    <cellStyle name="Normal 14 2 3 2 9" xfId="16846" xr:uid="{00000000-0005-0000-0000-000068180000}"/>
    <cellStyle name="Normal 14 2 3 3" xfId="894" xr:uid="{00000000-0005-0000-0000-000069180000}"/>
    <cellStyle name="Normal 14 2 3 3 10" xfId="16847" xr:uid="{00000000-0005-0000-0000-00006A180000}"/>
    <cellStyle name="Normal 14 2 3 3 2" xfId="1383" xr:uid="{00000000-0005-0000-0000-00006B180000}"/>
    <cellStyle name="Normal 14 2 3 3 2 2" xfId="4741" xr:uid="{00000000-0005-0000-0000-00006C180000}"/>
    <cellStyle name="Normal 14 2 3 3 2 2 2" xfId="9725" xr:uid="{00000000-0005-0000-0000-00006D180000}"/>
    <cellStyle name="Normal 14 2 3 3 2 2 2 2" xfId="16848" xr:uid="{00000000-0005-0000-0000-00006E180000}"/>
    <cellStyle name="Normal 14 2 3 3 2 2 2 3" xfId="16849" xr:uid="{00000000-0005-0000-0000-00006F180000}"/>
    <cellStyle name="Normal 14 2 3 3 2 2 2 4" xfId="16850" xr:uid="{00000000-0005-0000-0000-000070180000}"/>
    <cellStyle name="Normal 14 2 3 3 2 2 3" xfId="16851" xr:uid="{00000000-0005-0000-0000-000071180000}"/>
    <cellStyle name="Normal 14 2 3 3 2 2 3 2" xfId="16852" xr:uid="{00000000-0005-0000-0000-000072180000}"/>
    <cellStyle name="Normal 14 2 3 3 2 2 3 3" xfId="16853" xr:uid="{00000000-0005-0000-0000-000073180000}"/>
    <cellStyle name="Normal 14 2 3 3 2 2 4" xfId="16854" xr:uid="{00000000-0005-0000-0000-000074180000}"/>
    <cellStyle name="Normal 14 2 3 3 2 2 5" xfId="16855" xr:uid="{00000000-0005-0000-0000-000075180000}"/>
    <cellStyle name="Normal 14 2 3 3 2 2 6" xfId="16856" xr:uid="{00000000-0005-0000-0000-000076180000}"/>
    <cellStyle name="Normal 14 2 3 3 2 3" xfId="6470" xr:uid="{00000000-0005-0000-0000-000077180000}"/>
    <cellStyle name="Normal 14 2 3 3 2 3 2" xfId="11412" xr:uid="{00000000-0005-0000-0000-000078180000}"/>
    <cellStyle name="Normal 14 2 3 3 2 3 3" xfId="16857" xr:uid="{00000000-0005-0000-0000-000079180000}"/>
    <cellStyle name="Normal 14 2 3 3 2 3 4" xfId="16858" xr:uid="{00000000-0005-0000-0000-00007A180000}"/>
    <cellStyle name="Normal 14 2 3 3 2 4" xfId="7978" xr:uid="{00000000-0005-0000-0000-00007B180000}"/>
    <cellStyle name="Normal 14 2 3 3 2 4 2" xfId="16859" xr:uid="{00000000-0005-0000-0000-00007C180000}"/>
    <cellStyle name="Normal 14 2 3 3 2 4 3" xfId="16860" xr:uid="{00000000-0005-0000-0000-00007D180000}"/>
    <cellStyle name="Normal 14 2 3 3 2 4 4" xfId="16861" xr:uid="{00000000-0005-0000-0000-00007E180000}"/>
    <cellStyle name="Normal 14 2 3 3 2 5" xfId="3016" xr:uid="{00000000-0005-0000-0000-00007F180000}"/>
    <cellStyle name="Normal 14 2 3 3 2 5 2" xfId="16862" xr:uid="{00000000-0005-0000-0000-000080180000}"/>
    <cellStyle name="Normal 14 2 3 3 2 5 3" xfId="16863" xr:uid="{00000000-0005-0000-0000-000081180000}"/>
    <cellStyle name="Normal 14 2 3 3 2 5 4" xfId="16864" xr:uid="{00000000-0005-0000-0000-000082180000}"/>
    <cellStyle name="Normal 14 2 3 3 2 6" xfId="16865" xr:uid="{00000000-0005-0000-0000-000083180000}"/>
    <cellStyle name="Normal 14 2 3 3 2 6 2" xfId="16866" xr:uid="{00000000-0005-0000-0000-000084180000}"/>
    <cellStyle name="Normal 14 2 3 3 2 6 3" xfId="16867" xr:uid="{00000000-0005-0000-0000-000085180000}"/>
    <cellStyle name="Normal 14 2 3 3 2 7" xfId="16868" xr:uid="{00000000-0005-0000-0000-000086180000}"/>
    <cellStyle name="Normal 14 2 3 3 2 8" xfId="16869" xr:uid="{00000000-0005-0000-0000-000087180000}"/>
    <cellStyle name="Normal 14 2 3 3 2 9" xfId="16870" xr:uid="{00000000-0005-0000-0000-000088180000}"/>
    <cellStyle name="Normal 14 2 3 3 3" xfId="4333" xr:uid="{00000000-0005-0000-0000-000089180000}"/>
    <cellStyle name="Normal 14 2 3 3 3 2" xfId="9318" xr:uid="{00000000-0005-0000-0000-00008A180000}"/>
    <cellStyle name="Normal 14 2 3 3 3 2 2" xfId="16871" xr:uid="{00000000-0005-0000-0000-00008B180000}"/>
    <cellStyle name="Normal 14 2 3 3 3 2 3" xfId="16872" xr:uid="{00000000-0005-0000-0000-00008C180000}"/>
    <cellStyle name="Normal 14 2 3 3 3 2 4" xfId="16873" xr:uid="{00000000-0005-0000-0000-00008D180000}"/>
    <cellStyle name="Normal 14 2 3 3 3 3" xfId="16874" xr:uid="{00000000-0005-0000-0000-00008E180000}"/>
    <cellStyle name="Normal 14 2 3 3 3 3 2" xfId="16875" xr:uid="{00000000-0005-0000-0000-00008F180000}"/>
    <cellStyle name="Normal 14 2 3 3 3 3 3" xfId="16876" xr:uid="{00000000-0005-0000-0000-000090180000}"/>
    <cellStyle name="Normal 14 2 3 3 3 4" xfId="16877" xr:uid="{00000000-0005-0000-0000-000091180000}"/>
    <cellStyle name="Normal 14 2 3 3 3 5" xfId="16878" xr:uid="{00000000-0005-0000-0000-000092180000}"/>
    <cellStyle name="Normal 14 2 3 3 3 6" xfId="16879" xr:uid="{00000000-0005-0000-0000-000093180000}"/>
    <cellStyle name="Normal 14 2 3 3 4" xfId="6076" xr:uid="{00000000-0005-0000-0000-000094180000}"/>
    <cellStyle name="Normal 14 2 3 3 4 2" xfId="11018" xr:uid="{00000000-0005-0000-0000-000095180000}"/>
    <cellStyle name="Normal 14 2 3 3 4 3" xfId="16880" xr:uid="{00000000-0005-0000-0000-000096180000}"/>
    <cellStyle name="Normal 14 2 3 3 4 4" xfId="16881" xr:uid="{00000000-0005-0000-0000-000097180000}"/>
    <cellStyle name="Normal 14 2 3 3 5" xfId="7584" xr:uid="{00000000-0005-0000-0000-000098180000}"/>
    <cellStyle name="Normal 14 2 3 3 5 2" xfId="16882" xr:uid="{00000000-0005-0000-0000-000099180000}"/>
    <cellStyle name="Normal 14 2 3 3 5 3" xfId="16883" xr:uid="{00000000-0005-0000-0000-00009A180000}"/>
    <cellStyle name="Normal 14 2 3 3 5 4" xfId="16884" xr:uid="{00000000-0005-0000-0000-00009B180000}"/>
    <cellStyle name="Normal 14 2 3 3 6" xfId="2622" xr:uid="{00000000-0005-0000-0000-00009C180000}"/>
    <cellStyle name="Normal 14 2 3 3 6 2" xfId="16885" xr:uid="{00000000-0005-0000-0000-00009D180000}"/>
    <cellStyle name="Normal 14 2 3 3 6 3" xfId="16886" xr:uid="{00000000-0005-0000-0000-00009E180000}"/>
    <cellStyle name="Normal 14 2 3 3 6 4" xfId="16887" xr:uid="{00000000-0005-0000-0000-00009F180000}"/>
    <cellStyle name="Normal 14 2 3 3 7" xfId="16888" xr:uid="{00000000-0005-0000-0000-0000A0180000}"/>
    <cellStyle name="Normal 14 2 3 3 7 2" xfId="16889" xr:uid="{00000000-0005-0000-0000-0000A1180000}"/>
    <cellStyle name="Normal 14 2 3 3 7 3" xfId="16890" xr:uid="{00000000-0005-0000-0000-0000A2180000}"/>
    <cellStyle name="Normal 14 2 3 3 8" xfId="16891" xr:uid="{00000000-0005-0000-0000-0000A3180000}"/>
    <cellStyle name="Normal 14 2 3 3 9" xfId="16892" xr:uid="{00000000-0005-0000-0000-0000A4180000}"/>
    <cellStyle name="Normal 14 2 3 4" xfId="1380" xr:uid="{00000000-0005-0000-0000-0000A5180000}"/>
    <cellStyle name="Normal 14 2 3 4 2" xfId="4738" xr:uid="{00000000-0005-0000-0000-0000A6180000}"/>
    <cellStyle name="Normal 14 2 3 4 2 2" xfId="9722" xr:uid="{00000000-0005-0000-0000-0000A7180000}"/>
    <cellStyle name="Normal 14 2 3 4 2 2 2" xfId="16893" xr:uid="{00000000-0005-0000-0000-0000A8180000}"/>
    <cellStyle name="Normal 14 2 3 4 2 2 3" xfId="16894" xr:uid="{00000000-0005-0000-0000-0000A9180000}"/>
    <cellStyle name="Normal 14 2 3 4 2 2 4" xfId="16895" xr:uid="{00000000-0005-0000-0000-0000AA180000}"/>
    <cellStyle name="Normal 14 2 3 4 2 3" xfId="16896" xr:uid="{00000000-0005-0000-0000-0000AB180000}"/>
    <cellStyle name="Normal 14 2 3 4 2 3 2" xfId="16897" xr:uid="{00000000-0005-0000-0000-0000AC180000}"/>
    <cellStyle name="Normal 14 2 3 4 2 3 3" xfId="16898" xr:uid="{00000000-0005-0000-0000-0000AD180000}"/>
    <cellStyle name="Normal 14 2 3 4 2 4" xfId="16899" xr:uid="{00000000-0005-0000-0000-0000AE180000}"/>
    <cellStyle name="Normal 14 2 3 4 2 5" xfId="16900" xr:uid="{00000000-0005-0000-0000-0000AF180000}"/>
    <cellStyle name="Normal 14 2 3 4 2 6" xfId="16901" xr:uid="{00000000-0005-0000-0000-0000B0180000}"/>
    <cellStyle name="Normal 14 2 3 4 3" xfId="6467" xr:uid="{00000000-0005-0000-0000-0000B1180000}"/>
    <cellStyle name="Normal 14 2 3 4 3 2" xfId="11409" xr:uid="{00000000-0005-0000-0000-0000B2180000}"/>
    <cellStyle name="Normal 14 2 3 4 3 3" xfId="16902" xr:uid="{00000000-0005-0000-0000-0000B3180000}"/>
    <cellStyle name="Normal 14 2 3 4 3 4" xfId="16903" xr:uid="{00000000-0005-0000-0000-0000B4180000}"/>
    <cellStyle name="Normal 14 2 3 4 4" xfId="7975" xr:uid="{00000000-0005-0000-0000-0000B5180000}"/>
    <cellStyle name="Normal 14 2 3 4 4 2" xfId="16904" xr:uid="{00000000-0005-0000-0000-0000B6180000}"/>
    <cellStyle name="Normal 14 2 3 4 4 3" xfId="16905" xr:uid="{00000000-0005-0000-0000-0000B7180000}"/>
    <cellStyle name="Normal 14 2 3 4 4 4" xfId="16906" xr:uid="{00000000-0005-0000-0000-0000B8180000}"/>
    <cellStyle name="Normal 14 2 3 4 5" xfId="3013" xr:uid="{00000000-0005-0000-0000-0000B9180000}"/>
    <cellStyle name="Normal 14 2 3 4 5 2" xfId="16907" xr:uid="{00000000-0005-0000-0000-0000BA180000}"/>
    <cellStyle name="Normal 14 2 3 4 5 3" xfId="16908" xr:uid="{00000000-0005-0000-0000-0000BB180000}"/>
    <cellStyle name="Normal 14 2 3 4 5 4" xfId="16909" xr:uid="{00000000-0005-0000-0000-0000BC180000}"/>
    <cellStyle name="Normal 14 2 3 4 6" xfId="16910" xr:uid="{00000000-0005-0000-0000-0000BD180000}"/>
    <cellStyle name="Normal 14 2 3 4 6 2" xfId="16911" xr:uid="{00000000-0005-0000-0000-0000BE180000}"/>
    <cellStyle name="Normal 14 2 3 4 6 3" xfId="16912" xr:uid="{00000000-0005-0000-0000-0000BF180000}"/>
    <cellStyle name="Normal 14 2 3 4 7" xfId="16913" xr:uid="{00000000-0005-0000-0000-0000C0180000}"/>
    <cellStyle name="Normal 14 2 3 4 8" xfId="16914" xr:uid="{00000000-0005-0000-0000-0000C1180000}"/>
    <cellStyle name="Normal 14 2 3 4 9" xfId="16915" xr:uid="{00000000-0005-0000-0000-0000C2180000}"/>
    <cellStyle name="Normal 14 2 3 5" xfId="3731" xr:uid="{00000000-0005-0000-0000-0000C3180000}"/>
    <cellStyle name="Normal 14 2 3 5 2" xfId="5540" xr:uid="{00000000-0005-0000-0000-0000C4180000}"/>
    <cellStyle name="Normal 14 2 3 5 2 2" xfId="10489" xr:uid="{00000000-0005-0000-0000-0000C5180000}"/>
    <cellStyle name="Normal 14 2 3 5 2 2 2" xfId="16916" xr:uid="{00000000-0005-0000-0000-0000C6180000}"/>
    <cellStyle name="Normal 14 2 3 5 2 2 3" xfId="16917" xr:uid="{00000000-0005-0000-0000-0000C7180000}"/>
    <cellStyle name="Normal 14 2 3 5 2 2 4" xfId="16918" xr:uid="{00000000-0005-0000-0000-0000C8180000}"/>
    <cellStyle name="Normal 14 2 3 5 2 3" xfId="16919" xr:uid="{00000000-0005-0000-0000-0000C9180000}"/>
    <cellStyle name="Normal 14 2 3 5 2 3 2" xfId="16920" xr:uid="{00000000-0005-0000-0000-0000CA180000}"/>
    <cellStyle name="Normal 14 2 3 5 2 3 3" xfId="16921" xr:uid="{00000000-0005-0000-0000-0000CB180000}"/>
    <cellStyle name="Normal 14 2 3 5 2 4" xfId="16922" xr:uid="{00000000-0005-0000-0000-0000CC180000}"/>
    <cellStyle name="Normal 14 2 3 5 2 5" xfId="16923" xr:uid="{00000000-0005-0000-0000-0000CD180000}"/>
    <cellStyle name="Normal 14 2 3 5 2 6" xfId="16924" xr:uid="{00000000-0005-0000-0000-0000CE180000}"/>
    <cellStyle name="Normal 14 2 3 5 3" xfId="8691" xr:uid="{00000000-0005-0000-0000-0000CF180000}"/>
    <cellStyle name="Normal 14 2 3 5 3 2" xfId="16925" xr:uid="{00000000-0005-0000-0000-0000D0180000}"/>
    <cellStyle name="Normal 14 2 3 5 3 3" xfId="16926" xr:uid="{00000000-0005-0000-0000-0000D1180000}"/>
    <cellStyle name="Normal 14 2 3 5 3 4" xfId="16927" xr:uid="{00000000-0005-0000-0000-0000D2180000}"/>
    <cellStyle name="Normal 14 2 3 5 4" xfId="16928" xr:uid="{00000000-0005-0000-0000-0000D3180000}"/>
    <cellStyle name="Normal 14 2 3 5 4 2" xfId="16929" xr:uid="{00000000-0005-0000-0000-0000D4180000}"/>
    <cellStyle name="Normal 14 2 3 5 4 3" xfId="16930" xr:uid="{00000000-0005-0000-0000-0000D5180000}"/>
    <cellStyle name="Normal 14 2 3 5 4 4" xfId="16931" xr:uid="{00000000-0005-0000-0000-0000D6180000}"/>
    <cellStyle name="Normal 14 2 3 5 5" xfId="16932" xr:uid="{00000000-0005-0000-0000-0000D7180000}"/>
    <cellStyle name="Normal 14 2 3 5 5 2" xfId="16933" xr:uid="{00000000-0005-0000-0000-0000D8180000}"/>
    <cellStyle name="Normal 14 2 3 5 5 3" xfId="16934" xr:uid="{00000000-0005-0000-0000-0000D9180000}"/>
    <cellStyle name="Normal 14 2 3 5 5 4" xfId="16935" xr:uid="{00000000-0005-0000-0000-0000DA180000}"/>
    <cellStyle name="Normal 14 2 3 5 6" xfId="16936" xr:uid="{00000000-0005-0000-0000-0000DB180000}"/>
    <cellStyle name="Normal 14 2 3 5 6 2" xfId="16937" xr:uid="{00000000-0005-0000-0000-0000DC180000}"/>
    <cellStyle name="Normal 14 2 3 5 6 3" xfId="16938" xr:uid="{00000000-0005-0000-0000-0000DD180000}"/>
    <cellStyle name="Normal 14 2 3 5 7" xfId="16939" xr:uid="{00000000-0005-0000-0000-0000DE180000}"/>
    <cellStyle name="Normal 14 2 3 5 8" xfId="16940" xr:uid="{00000000-0005-0000-0000-0000DF180000}"/>
    <cellStyle name="Normal 14 2 3 5 9" xfId="16941" xr:uid="{00000000-0005-0000-0000-0000E0180000}"/>
    <cellStyle name="Normal 14 2 3 6" xfId="4055" xr:uid="{00000000-0005-0000-0000-0000E1180000}"/>
    <cellStyle name="Normal 14 2 3 6 2" xfId="8827" xr:uid="{00000000-0005-0000-0000-0000E2180000}"/>
    <cellStyle name="Normal 14 2 3 6 2 2" xfId="16942" xr:uid="{00000000-0005-0000-0000-0000E3180000}"/>
    <cellStyle name="Normal 14 2 3 6 2 2 2" xfId="16943" xr:uid="{00000000-0005-0000-0000-0000E4180000}"/>
    <cellStyle name="Normal 14 2 3 6 2 2 3" xfId="16944" xr:uid="{00000000-0005-0000-0000-0000E5180000}"/>
    <cellStyle name="Normal 14 2 3 6 2 2 4" xfId="16945" xr:uid="{00000000-0005-0000-0000-0000E6180000}"/>
    <cellStyle name="Normal 14 2 3 6 2 3" xfId="16946" xr:uid="{00000000-0005-0000-0000-0000E7180000}"/>
    <cellStyle name="Normal 14 2 3 6 2 3 2" xfId="16947" xr:uid="{00000000-0005-0000-0000-0000E8180000}"/>
    <cellStyle name="Normal 14 2 3 6 2 3 3" xfId="16948" xr:uid="{00000000-0005-0000-0000-0000E9180000}"/>
    <cellStyle name="Normal 14 2 3 6 2 4" xfId="16949" xr:uid="{00000000-0005-0000-0000-0000EA180000}"/>
    <cellStyle name="Normal 14 2 3 6 2 5" xfId="16950" xr:uid="{00000000-0005-0000-0000-0000EB180000}"/>
    <cellStyle name="Normal 14 2 3 6 2 6" xfId="16951" xr:uid="{00000000-0005-0000-0000-0000EC180000}"/>
    <cellStyle name="Normal 14 2 3 6 3" xfId="16952" xr:uid="{00000000-0005-0000-0000-0000ED180000}"/>
    <cellStyle name="Normal 14 2 3 6 3 2" xfId="16953" xr:uid="{00000000-0005-0000-0000-0000EE180000}"/>
    <cellStyle name="Normal 14 2 3 6 3 3" xfId="16954" xr:uid="{00000000-0005-0000-0000-0000EF180000}"/>
    <cellStyle name="Normal 14 2 3 6 3 4" xfId="16955" xr:uid="{00000000-0005-0000-0000-0000F0180000}"/>
    <cellStyle name="Normal 14 2 3 6 4" xfId="16956" xr:uid="{00000000-0005-0000-0000-0000F1180000}"/>
    <cellStyle name="Normal 14 2 3 6 4 2" xfId="16957" xr:uid="{00000000-0005-0000-0000-0000F2180000}"/>
    <cellStyle name="Normal 14 2 3 6 4 3" xfId="16958" xr:uid="{00000000-0005-0000-0000-0000F3180000}"/>
    <cellStyle name="Normal 14 2 3 6 4 4" xfId="16959" xr:uid="{00000000-0005-0000-0000-0000F4180000}"/>
    <cellStyle name="Normal 14 2 3 6 5" xfId="16960" xr:uid="{00000000-0005-0000-0000-0000F5180000}"/>
    <cellStyle name="Normal 14 2 3 6 5 2" xfId="16961" xr:uid="{00000000-0005-0000-0000-0000F6180000}"/>
    <cellStyle name="Normal 14 2 3 6 5 3" xfId="16962" xr:uid="{00000000-0005-0000-0000-0000F7180000}"/>
    <cellStyle name="Normal 14 2 3 6 6" xfId="16963" xr:uid="{00000000-0005-0000-0000-0000F8180000}"/>
    <cellStyle name="Normal 14 2 3 6 7" xfId="16964" xr:uid="{00000000-0005-0000-0000-0000F9180000}"/>
    <cellStyle name="Normal 14 2 3 6 8" xfId="16965" xr:uid="{00000000-0005-0000-0000-0000FA180000}"/>
    <cellStyle name="Normal 14 2 3 7" xfId="5491" xr:uid="{00000000-0005-0000-0000-0000FB180000}"/>
    <cellStyle name="Normal 14 2 3 7 2" xfId="10449" xr:uid="{00000000-0005-0000-0000-0000FC180000}"/>
    <cellStyle name="Normal 14 2 3 7 2 2" xfId="16966" xr:uid="{00000000-0005-0000-0000-0000FD180000}"/>
    <cellStyle name="Normal 14 2 3 7 2 3" xfId="16967" xr:uid="{00000000-0005-0000-0000-0000FE180000}"/>
    <cellStyle name="Normal 14 2 3 7 2 4" xfId="16968" xr:uid="{00000000-0005-0000-0000-0000FF180000}"/>
    <cellStyle name="Normal 14 2 3 7 3" xfId="16969" xr:uid="{00000000-0005-0000-0000-000000190000}"/>
    <cellStyle name="Normal 14 2 3 7 3 2" xfId="16970" xr:uid="{00000000-0005-0000-0000-000001190000}"/>
    <cellStyle name="Normal 14 2 3 7 3 3" xfId="16971" xr:uid="{00000000-0005-0000-0000-000002190000}"/>
    <cellStyle name="Normal 14 2 3 7 4" xfId="16972" xr:uid="{00000000-0005-0000-0000-000003190000}"/>
    <cellStyle name="Normal 14 2 3 7 5" xfId="16973" xr:uid="{00000000-0005-0000-0000-000004190000}"/>
    <cellStyle name="Normal 14 2 3 7 6" xfId="16974" xr:uid="{00000000-0005-0000-0000-000005190000}"/>
    <cellStyle name="Normal 14 2 3 8" xfId="5803" xr:uid="{00000000-0005-0000-0000-000006190000}"/>
    <cellStyle name="Normal 14 2 3 8 2" xfId="10745" xr:uid="{00000000-0005-0000-0000-000007190000}"/>
    <cellStyle name="Normal 14 2 3 8 3" xfId="16975" xr:uid="{00000000-0005-0000-0000-000008190000}"/>
    <cellStyle name="Normal 14 2 3 8 4" xfId="16976" xr:uid="{00000000-0005-0000-0000-000009190000}"/>
    <cellStyle name="Normal 14 2 3 9" xfId="7311" xr:uid="{00000000-0005-0000-0000-00000A190000}"/>
    <cellStyle name="Normal 14 2 3 9 2" xfId="16977" xr:uid="{00000000-0005-0000-0000-00000B190000}"/>
    <cellStyle name="Normal 14 2 3 9 3" xfId="16978" xr:uid="{00000000-0005-0000-0000-00000C190000}"/>
    <cellStyle name="Normal 14 2 3 9 4" xfId="16979" xr:uid="{00000000-0005-0000-0000-00000D190000}"/>
    <cellStyle name="Normal 14 2 4" xfId="433" xr:uid="{00000000-0005-0000-0000-00000E190000}"/>
    <cellStyle name="Normal 14 2 4 10" xfId="16980" xr:uid="{00000000-0005-0000-0000-00000F190000}"/>
    <cellStyle name="Normal 14 2 4 11" xfId="16981" xr:uid="{00000000-0005-0000-0000-000010190000}"/>
    <cellStyle name="Normal 14 2 4 2" xfId="1004" xr:uid="{00000000-0005-0000-0000-000011190000}"/>
    <cellStyle name="Normal 14 2 4 2 10" xfId="16982" xr:uid="{00000000-0005-0000-0000-000012190000}"/>
    <cellStyle name="Normal 14 2 4 2 2" xfId="1385" xr:uid="{00000000-0005-0000-0000-000013190000}"/>
    <cellStyle name="Normal 14 2 4 2 2 2" xfId="4743" xr:uid="{00000000-0005-0000-0000-000014190000}"/>
    <cellStyle name="Normal 14 2 4 2 2 2 2" xfId="9727" xr:uid="{00000000-0005-0000-0000-000015190000}"/>
    <cellStyle name="Normal 14 2 4 2 2 2 2 2" xfId="16983" xr:uid="{00000000-0005-0000-0000-000016190000}"/>
    <cellStyle name="Normal 14 2 4 2 2 2 2 3" xfId="16984" xr:uid="{00000000-0005-0000-0000-000017190000}"/>
    <cellStyle name="Normal 14 2 4 2 2 2 2 4" xfId="16985" xr:uid="{00000000-0005-0000-0000-000018190000}"/>
    <cellStyle name="Normal 14 2 4 2 2 2 3" xfId="16986" xr:uid="{00000000-0005-0000-0000-000019190000}"/>
    <cellStyle name="Normal 14 2 4 2 2 2 3 2" xfId="16987" xr:uid="{00000000-0005-0000-0000-00001A190000}"/>
    <cellStyle name="Normal 14 2 4 2 2 2 3 3" xfId="16988" xr:uid="{00000000-0005-0000-0000-00001B190000}"/>
    <cellStyle name="Normal 14 2 4 2 2 2 4" xfId="16989" xr:uid="{00000000-0005-0000-0000-00001C190000}"/>
    <cellStyle name="Normal 14 2 4 2 2 2 5" xfId="16990" xr:uid="{00000000-0005-0000-0000-00001D190000}"/>
    <cellStyle name="Normal 14 2 4 2 2 2 6" xfId="16991" xr:uid="{00000000-0005-0000-0000-00001E190000}"/>
    <cellStyle name="Normal 14 2 4 2 2 3" xfId="6472" xr:uid="{00000000-0005-0000-0000-00001F190000}"/>
    <cellStyle name="Normal 14 2 4 2 2 3 2" xfId="11414" xr:uid="{00000000-0005-0000-0000-000020190000}"/>
    <cellStyle name="Normal 14 2 4 2 2 3 3" xfId="16992" xr:uid="{00000000-0005-0000-0000-000021190000}"/>
    <cellStyle name="Normal 14 2 4 2 2 3 4" xfId="16993" xr:uid="{00000000-0005-0000-0000-000022190000}"/>
    <cellStyle name="Normal 14 2 4 2 2 4" xfId="7980" xr:uid="{00000000-0005-0000-0000-000023190000}"/>
    <cellStyle name="Normal 14 2 4 2 2 4 2" xfId="16994" xr:uid="{00000000-0005-0000-0000-000024190000}"/>
    <cellStyle name="Normal 14 2 4 2 2 4 3" xfId="16995" xr:uid="{00000000-0005-0000-0000-000025190000}"/>
    <cellStyle name="Normal 14 2 4 2 2 4 4" xfId="16996" xr:uid="{00000000-0005-0000-0000-000026190000}"/>
    <cellStyle name="Normal 14 2 4 2 2 5" xfId="3018" xr:uid="{00000000-0005-0000-0000-000027190000}"/>
    <cellStyle name="Normal 14 2 4 2 2 5 2" xfId="16997" xr:uid="{00000000-0005-0000-0000-000028190000}"/>
    <cellStyle name="Normal 14 2 4 2 2 5 3" xfId="16998" xr:uid="{00000000-0005-0000-0000-000029190000}"/>
    <cellStyle name="Normal 14 2 4 2 2 5 4" xfId="16999" xr:uid="{00000000-0005-0000-0000-00002A190000}"/>
    <cellStyle name="Normal 14 2 4 2 2 6" xfId="17000" xr:uid="{00000000-0005-0000-0000-00002B190000}"/>
    <cellStyle name="Normal 14 2 4 2 2 6 2" xfId="17001" xr:uid="{00000000-0005-0000-0000-00002C190000}"/>
    <cellStyle name="Normal 14 2 4 2 2 6 3" xfId="17002" xr:uid="{00000000-0005-0000-0000-00002D190000}"/>
    <cellStyle name="Normal 14 2 4 2 2 7" xfId="17003" xr:uid="{00000000-0005-0000-0000-00002E190000}"/>
    <cellStyle name="Normal 14 2 4 2 2 8" xfId="17004" xr:uid="{00000000-0005-0000-0000-00002F190000}"/>
    <cellStyle name="Normal 14 2 4 2 2 9" xfId="17005" xr:uid="{00000000-0005-0000-0000-000030190000}"/>
    <cellStyle name="Normal 14 2 4 2 3" xfId="4426" xr:uid="{00000000-0005-0000-0000-000031190000}"/>
    <cellStyle name="Normal 14 2 4 2 3 2" xfId="9411" xr:uid="{00000000-0005-0000-0000-000032190000}"/>
    <cellStyle name="Normal 14 2 4 2 3 2 2" xfId="17006" xr:uid="{00000000-0005-0000-0000-000033190000}"/>
    <cellStyle name="Normal 14 2 4 2 3 2 3" xfId="17007" xr:uid="{00000000-0005-0000-0000-000034190000}"/>
    <cellStyle name="Normal 14 2 4 2 3 2 4" xfId="17008" xr:uid="{00000000-0005-0000-0000-000035190000}"/>
    <cellStyle name="Normal 14 2 4 2 3 3" xfId="17009" xr:uid="{00000000-0005-0000-0000-000036190000}"/>
    <cellStyle name="Normal 14 2 4 2 3 3 2" xfId="17010" xr:uid="{00000000-0005-0000-0000-000037190000}"/>
    <cellStyle name="Normal 14 2 4 2 3 3 3" xfId="17011" xr:uid="{00000000-0005-0000-0000-000038190000}"/>
    <cellStyle name="Normal 14 2 4 2 3 4" xfId="17012" xr:uid="{00000000-0005-0000-0000-000039190000}"/>
    <cellStyle name="Normal 14 2 4 2 3 5" xfId="17013" xr:uid="{00000000-0005-0000-0000-00003A190000}"/>
    <cellStyle name="Normal 14 2 4 2 3 6" xfId="17014" xr:uid="{00000000-0005-0000-0000-00003B190000}"/>
    <cellStyle name="Normal 14 2 4 2 4" xfId="6166" xr:uid="{00000000-0005-0000-0000-00003C190000}"/>
    <cellStyle name="Normal 14 2 4 2 4 2" xfId="11108" xr:uid="{00000000-0005-0000-0000-00003D190000}"/>
    <cellStyle name="Normal 14 2 4 2 4 3" xfId="17015" xr:uid="{00000000-0005-0000-0000-00003E190000}"/>
    <cellStyle name="Normal 14 2 4 2 4 4" xfId="17016" xr:uid="{00000000-0005-0000-0000-00003F190000}"/>
    <cellStyle name="Normal 14 2 4 2 5" xfId="7674" xr:uid="{00000000-0005-0000-0000-000040190000}"/>
    <cellStyle name="Normal 14 2 4 2 5 2" xfId="17017" xr:uid="{00000000-0005-0000-0000-000041190000}"/>
    <cellStyle name="Normal 14 2 4 2 5 3" xfId="17018" xr:uid="{00000000-0005-0000-0000-000042190000}"/>
    <cellStyle name="Normal 14 2 4 2 5 4" xfId="17019" xr:uid="{00000000-0005-0000-0000-000043190000}"/>
    <cellStyle name="Normal 14 2 4 2 6" xfId="2712" xr:uid="{00000000-0005-0000-0000-000044190000}"/>
    <cellStyle name="Normal 14 2 4 2 6 2" xfId="17020" xr:uid="{00000000-0005-0000-0000-000045190000}"/>
    <cellStyle name="Normal 14 2 4 2 6 3" xfId="17021" xr:uid="{00000000-0005-0000-0000-000046190000}"/>
    <cellStyle name="Normal 14 2 4 2 6 4" xfId="17022" xr:uid="{00000000-0005-0000-0000-000047190000}"/>
    <cellStyle name="Normal 14 2 4 2 7" xfId="17023" xr:uid="{00000000-0005-0000-0000-000048190000}"/>
    <cellStyle name="Normal 14 2 4 2 7 2" xfId="17024" xr:uid="{00000000-0005-0000-0000-000049190000}"/>
    <cellStyle name="Normal 14 2 4 2 7 3" xfId="17025" xr:uid="{00000000-0005-0000-0000-00004A190000}"/>
    <cellStyle name="Normal 14 2 4 2 8" xfId="17026" xr:uid="{00000000-0005-0000-0000-00004B190000}"/>
    <cellStyle name="Normal 14 2 4 2 9" xfId="17027" xr:uid="{00000000-0005-0000-0000-00004C190000}"/>
    <cellStyle name="Normal 14 2 4 3" xfId="1384" xr:uid="{00000000-0005-0000-0000-00004D190000}"/>
    <cellStyle name="Normal 14 2 4 3 2" xfId="4742" xr:uid="{00000000-0005-0000-0000-00004E190000}"/>
    <cellStyle name="Normal 14 2 4 3 2 2" xfId="9726" xr:uid="{00000000-0005-0000-0000-00004F190000}"/>
    <cellStyle name="Normal 14 2 4 3 2 2 2" xfId="17028" xr:uid="{00000000-0005-0000-0000-000050190000}"/>
    <cellStyle name="Normal 14 2 4 3 2 2 3" xfId="17029" xr:uid="{00000000-0005-0000-0000-000051190000}"/>
    <cellStyle name="Normal 14 2 4 3 2 2 4" xfId="17030" xr:uid="{00000000-0005-0000-0000-000052190000}"/>
    <cellStyle name="Normal 14 2 4 3 2 3" xfId="17031" xr:uid="{00000000-0005-0000-0000-000053190000}"/>
    <cellStyle name="Normal 14 2 4 3 2 3 2" xfId="17032" xr:uid="{00000000-0005-0000-0000-000054190000}"/>
    <cellStyle name="Normal 14 2 4 3 2 3 3" xfId="17033" xr:uid="{00000000-0005-0000-0000-000055190000}"/>
    <cellStyle name="Normal 14 2 4 3 2 4" xfId="17034" xr:uid="{00000000-0005-0000-0000-000056190000}"/>
    <cellStyle name="Normal 14 2 4 3 2 5" xfId="17035" xr:uid="{00000000-0005-0000-0000-000057190000}"/>
    <cellStyle name="Normal 14 2 4 3 2 6" xfId="17036" xr:uid="{00000000-0005-0000-0000-000058190000}"/>
    <cellStyle name="Normal 14 2 4 3 3" xfId="6471" xr:uid="{00000000-0005-0000-0000-000059190000}"/>
    <cellStyle name="Normal 14 2 4 3 3 2" xfId="11413" xr:uid="{00000000-0005-0000-0000-00005A190000}"/>
    <cellStyle name="Normal 14 2 4 3 3 3" xfId="17037" xr:uid="{00000000-0005-0000-0000-00005B190000}"/>
    <cellStyle name="Normal 14 2 4 3 3 4" xfId="17038" xr:uid="{00000000-0005-0000-0000-00005C190000}"/>
    <cellStyle name="Normal 14 2 4 3 4" xfId="7979" xr:uid="{00000000-0005-0000-0000-00005D190000}"/>
    <cellStyle name="Normal 14 2 4 3 4 2" xfId="17039" xr:uid="{00000000-0005-0000-0000-00005E190000}"/>
    <cellStyle name="Normal 14 2 4 3 4 3" xfId="17040" xr:uid="{00000000-0005-0000-0000-00005F190000}"/>
    <cellStyle name="Normal 14 2 4 3 4 4" xfId="17041" xr:uid="{00000000-0005-0000-0000-000060190000}"/>
    <cellStyle name="Normal 14 2 4 3 5" xfId="3017" xr:uid="{00000000-0005-0000-0000-000061190000}"/>
    <cellStyle name="Normal 14 2 4 3 5 2" xfId="17042" xr:uid="{00000000-0005-0000-0000-000062190000}"/>
    <cellStyle name="Normal 14 2 4 3 5 3" xfId="17043" xr:uid="{00000000-0005-0000-0000-000063190000}"/>
    <cellStyle name="Normal 14 2 4 3 5 4" xfId="17044" xr:uid="{00000000-0005-0000-0000-000064190000}"/>
    <cellStyle name="Normal 14 2 4 3 6" xfId="17045" xr:uid="{00000000-0005-0000-0000-000065190000}"/>
    <cellStyle name="Normal 14 2 4 3 6 2" xfId="17046" xr:uid="{00000000-0005-0000-0000-000066190000}"/>
    <cellStyle name="Normal 14 2 4 3 6 3" xfId="17047" xr:uid="{00000000-0005-0000-0000-000067190000}"/>
    <cellStyle name="Normal 14 2 4 3 7" xfId="17048" xr:uid="{00000000-0005-0000-0000-000068190000}"/>
    <cellStyle name="Normal 14 2 4 3 8" xfId="17049" xr:uid="{00000000-0005-0000-0000-000069190000}"/>
    <cellStyle name="Normal 14 2 4 3 9" xfId="17050" xr:uid="{00000000-0005-0000-0000-00006A190000}"/>
    <cellStyle name="Normal 14 2 4 4" xfId="3957" xr:uid="{00000000-0005-0000-0000-00006B190000}"/>
    <cellStyle name="Normal 14 2 4 4 2" xfId="9029" xr:uid="{00000000-0005-0000-0000-00006C190000}"/>
    <cellStyle name="Normal 14 2 4 4 2 2" xfId="17051" xr:uid="{00000000-0005-0000-0000-00006D190000}"/>
    <cellStyle name="Normal 14 2 4 4 2 3" xfId="17052" xr:uid="{00000000-0005-0000-0000-00006E190000}"/>
    <cellStyle name="Normal 14 2 4 4 2 4" xfId="17053" xr:uid="{00000000-0005-0000-0000-00006F190000}"/>
    <cellStyle name="Normal 14 2 4 4 3" xfId="17054" xr:uid="{00000000-0005-0000-0000-000070190000}"/>
    <cellStyle name="Normal 14 2 4 4 3 2" xfId="17055" xr:uid="{00000000-0005-0000-0000-000071190000}"/>
    <cellStyle name="Normal 14 2 4 4 3 3" xfId="17056" xr:uid="{00000000-0005-0000-0000-000072190000}"/>
    <cellStyle name="Normal 14 2 4 4 4" xfId="17057" xr:uid="{00000000-0005-0000-0000-000073190000}"/>
    <cellStyle name="Normal 14 2 4 4 5" xfId="17058" xr:uid="{00000000-0005-0000-0000-000074190000}"/>
    <cellStyle name="Normal 14 2 4 4 6" xfId="17059" xr:uid="{00000000-0005-0000-0000-000075190000}"/>
    <cellStyle name="Normal 14 2 4 5" xfId="5714" xr:uid="{00000000-0005-0000-0000-000076190000}"/>
    <cellStyle name="Normal 14 2 4 5 2" xfId="10656" xr:uid="{00000000-0005-0000-0000-000077190000}"/>
    <cellStyle name="Normal 14 2 4 5 3" xfId="17060" xr:uid="{00000000-0005-0000-0000-000078190000}"/>
    <cellStyle name="Normal 14 2 4 5 4" xfId="17061" xr:uid="{00000000-0005-0000-0000-000079190000}"/>
    <cellStyle name="Normal 14 2 4 6" xfId="7222" xr:uid="{00000000-0005-0000-0000-00007A190000}"/>
    <cellStyle name="Normal 14 2 4 6 2" xfId="17062" xr:uid="{00000000-0005-0000-0000-00007B190000}"/>
    <cellStyle name="Normal 14 2 4 6 3" xfId="17063" xr:uid="{00000000-0005-0000-0000-00007C190000}"/>
    <cellStyle name="Normal 14 2 4 6 4" xfId="17064" xr:uid="{00000000-0005-0000-0000-00007D190000}"/>
    <cellStyle name="Normal 14 2 4 7" xfId="2260" xr:uid="{00000000-0005-0000-0000-00007E190000}"/>
    <cellStyle name="Normal 14 2 4 7 2" xfId="17065" xr:uid="{00000000-0005-0000-0000-00007F190000}"/>
    <cellStyle name="Normal 14 2 4 7 3" xfId="17066" xr:uid="{00000000-0005-0000-0000-000080190000}"/>
    <cellStyle name="Normal 14 2 4 7 4" xfId="17067" xr:uid="{00000000-0005-0000-0000-000081190000}"/>
    <cellStyle name="Normal 14 2 4 8" xfId="17068" xr:uid="{00000000-0005-0000-0000-000082190000}"/>
    <cellStyle name="Normal 14 2 4 8 2" xfId="17069" xr:uid="{00000000-0005-0000-0000-000083190000}"/>
    <cellStyle name="Normal 14 2 4 8 3" xfId="17070" xr:uid="{00000000-0005-0000-0000-000084190000}"/>
    <cellStyle name="Normal 14 2 4 9" xfId="17071" xr:uid="{00000000-0005-0000-0000-000085190000}"/>
    <cellStyle name="Normal 14 2 5" xfId="651" xr:uid="{00000000-0005-0000-0000-000086190000}"/>
    <cellStyle name="Normal 14 2 5 10" xfId="17072" xr:uid="{00000000-0005-0000-0000-000087190000}"/>
    <cellStyle name="Normal 14 2 5 11" xfId="17073" xr:uid="{00000000-0005-0000-0000-000088190000}"/>
    <cellStyle name="Normal 14 2 5 2" xfId="1117" xr:uid="{00000000-0005-0000-0000-000089190000}"/>
    <cellStyle name="Normal 14 2 5 2 10" xfId="17074" xr:uid="{00000000-0005-0000-0000-00008A190000}"/>
    <cellStyle name="Normal 14 2 5 2 2" xfId="1387" xr:uid="{00000000-0005-0000-0000-00008B190000}"/>
    <cellStyle name="Normal 14 2 5 2 2 2" xfId="4745" xr:uid="{00000000-0005-0000-0000-00008C190000}"/>
    <cellStyle name="Normal 14 2 5 2 2 2 2" xfId="9729" xr:uid="{00000000-0005-0000-0000-00008D190000}"/>
    <cellStyle name="Normal 14 2 5 2 2 2 2 2" xfId="17075" xr:uid="{00000000-0005-0000-0000-00008E190000}"/>
    <cellStyle name="Normal 14 2 5 2 2 2 2 3" xfId="17076" xr:uid="{00000000-0005-0000-0000-00008F190000}"/>
    <cellStyle name="Normal 14 2 5 2 2 2 2 4" xfId="17077" xr:uid="{00000000-0005-0000-0000-000090190000}"/>
    <cellStyle name="Normal 14 2 5 2 2 2 3" xfId="17078" xr:uid="{00000000-0005-0000-0000-000091190000}"/>
    <cellStyle name="Normal 14 2 5 2 2 2 3 2" xfId="17079" xr:uid="{00000000-0005-0000-0000-000092190000}"/>
    <cellStyle name="Normal 14 2 5 2 2 2 3 3" xfId="17080" xr:uid="{00000000-0005-0000-0000-000093190000}"/>
    <cellStyle name="Normal 14 2 5 2 2 2 4" xfId="17081" xr:uid="{00000000-0005-0000-0000-000094190000}"/>
    <cellStyle name="Normal 14 2 5 2 2 2 5" xfId="17082" xr:uid="{00000000-0005-0000-0000-000095190000}"/>
    <cellStyle name="Normal 14 2 5 2 2 2 6" xfId="17083" xr:uid="{00000000-0005-0000-0000-000096190000}"/>
    <cellStyle name="Normal 14 2 5 2 2 3" xfId="6474" xr:uid="{00000000-0005-0000-0000-000097190000}"/>
    <cellStyle name="Normal 14 2 5 2 2 3 2" xfId="11416" xr:uid="{00000000-0005-0000-0000-000098190000}"/>
    <cellStyle name="Normal 14 2 5 2 2 3 3" xfId="17084" xr:uid="{00000000-0005-0000-0000-000099190000}"/>
    <cellStyle name="Normal 14 2 5 2 2 3 4" xfId="17085" xr:uid="{00000000-0005-0000-0000-00009A190000}"/>
    <cellStyle name="Normal 14 2 5 2 2 4" xfId="7982" xr:uid="{00000000-0005-0000-0000-00009B190000}"/>
    <cellStyle name="Normal 14 2 5 2 2 4 2" xfId="17086" xr:uid="{00000000-0005-0000-0000-00009C190000}"/>
    <cellStyle name="Normal 14 2 5 2 2 4 3" xfId="17087" xr:uid="{00000000-0005-0000-0000-00009D190000}"/>
    <cellStyle name="Normal 14 2 5 2 2 4 4" xfId="17088" xr:uid="{00000000-0005-0000-0000-00009E190000}"/>
    <cellStyle name="Normal 14 2 5 2 2 5" xfId="3020" xr:uid="{00000000-0005-0000-0000-00009F190000}"/>
    <cellStyle name="Normal 14 2 5 2 2 5 2" xfId="17089" xr:uid="{00000000-0005-0000-0000-0000A0190000}"/>
    <cellStyle name="Normal 14 2 5 2 2 5 3" xfId="17090" xr:uid="{00000000-0005-0000-0000-0000A1190000}"/>
    <cellStyle name="Normal 14 2 5 2 2 5 4" xfId="17091" xr:uid="{00000000-0005-0000-0000-0000A2190000}"/>
    <cellStyle name="Normal 14 2 5 2 2 6" xfId="17092" xr:uid="{00000000-0005-0000-0000-0000A3190000}"/>
    <cellStyle name="Normal 14 2 5 2 2 6 2" xfId="17093" xr:uid="{00000000-0005-0000-0000-0000A4190000}"/>
    <cellStyle name="Normal 14 2 5 2 2 6 3" xfId="17094" xr:uid="{00000000-0005-0000-0000-0000A5190000}"/>
    <cellStyle name="Normal 14 2 5 2 2 7" xfId="17095" xr:uid="{00000000-0005-0000-0000-0000A6190000}"/>
    <cellStyle name="Normal 14 2 5 2 2 8" xfId="17096" xr:uid="{00000000-0005-0000-0000-0000A7190000}"/>
    <cellStyle name="Normal 14 2 5 2 2 9" xfId="17097" xr:uid="{00000000-0005-0000-0000-0000A8190000}"/>
    <cellStyle name="Normal 14 2 5 2 3" xfId="4485" xr:uid="{00000000-0005-0000-0000-0000A9190000}"/>
    <cellStyle name="Normal 14 2 5 2 3 2" xfId="9469" xr:uid="{00000000-0005-0000-0000-0000AA190000}"/>
    <cellStyle name="Normal 14 2 5 2 3 2 2" xfId="17098" xr:uid="{00000000-0005-0000-0000-0000AB190000}"/>
    <cellStyle name="Normal 14 2 5 2 3 2 3" xfId="17099" xr:uid="{00000000-0005-0000-0000-0000AC190000}"/>
    <cellStyle name="Normal 14 2 5 2 3 2 4" xfId="17100" xr:uid="{00000000-0005-0000-0000-0000AD190000}"/>
    <cellStyle name="Normal 14 2 5 2 3 3" xfId="17101" xr:uid="{00000000-0005-0000-0000-0000AE190000}"/>
    <cellStyle name="Normal 14 2 5 2 3 3 2" xfId="17102" xr:uid="{00000000-0005-0000-0000-0000AF190000}"/>
    <cellStyle name="Normal 14 2 5 2 3 3 3" xfId="17103" xr:uid="{00000000-0005-0000-0000-0000B0190000}"/>
    <cellStyle name="Normal 14 2 5 2 3 4" xfId="17104" xr:uid="{00000000-0005-0000-0000-0000B1190000}"/>
    <cellStyle name="Normal 14 2 5 2 3 5" xfId="17105" xr:uid="{00000000-0005-0000-0000-0000B2190000}"/>
    <cellStyle name="Normal 14 2 5 2 3 6" xfId="17106" xr:uid="{00000000-0005-0000-0000-0000B3190000}"/>
    <cellStyle name="Normal 14 2 5 2 4" xfId="6216" xr:uid="{00000000-0005-0000-0000-0000B4190000}"/>
    <cellStyle name="Normal 14 2 5 2 4 2" xfId="11158" xr:uid="{00000000-0005-0000-0000-0000B5190000}"/>
    <cellStyle name="Normal 14 2 5 2 4 3" xfId="17107" xr:uid="{00000000-0005-0000-0000-0000B6190000}"/>
    <cellStyle name="Normal 14 2 5 2 4 4" xfId="17108" xr:uid="{00000000-0005-0000-0000-0000B7190000}"/>
    <cellStyle name="Normal 14 2 5 2 5" xfId="7724" xr:uid="{00000000-0005-0000-0000-0000B8190000}"/>
    <cellStyle name="Normal 14 2 5 2 5 2" xfId="17109" xr:uid="{00000000-0005-0000-0000-0000B9190000}"/>
    <cellStyle name="Normal 14 2 5 2 5 3" xfId="17110" xr:uid="{00000000-0005-0000-0000-0000BA190000}"/>
    <cellStyle name="Normal 14 2 5 2 5 4" xfId="17111" xr:uid="{00000000-0005-0000-0000-0000BB190000}"/>
    <cellStyle name="Normal 14 2 5 2 6" xfId="2762" xr:uid="{00000000-0005-0000-0000-0000BC190000}"/>
    <cellStyle name="Normal 14 2 5 2 6 2" xfId="17112" xr:uid="{00000000-0005-0000-0000-0000BD190000}"/>
    <cellStyle name="Normal 14 2 5 2 6 3" xfId="17113" xr:uid="{00000000-0005-0000-0000-0000BE190000}"/>
    <cellStyle name="Normal 14 2 5 2 6 4" xfId="17114" xr:uid="{00000000-0005-0000-0000-0000BF190000}"/>
    <cellStyle name="Normal 14 2 5 2 7" xfId="17115" xr:uid="{00000000-0005-0000-0000-0000C0190000}"/>
    <cellStyle name="Normal 14 2 5 2 7 2" xfId="17116" xr:uid="{00000000-0005-0000-0000-0000C1190000}"/>
    <cellStyle name="Normal 14 2 5 2 7 3" xfId="17117" xr:uid="{00000000-0005-0000-0000-0000C2190000}"/>
    <cellStyle name="Normal 14 2 5 2 8" xfId="17118" xr:uid="{00000000-0005-0000-0000-0000C3190000}"/>
    <cellStyle name="Normal 14 2 5 2 9" xfId="17119" xr:uid="{00000000-0005-0000-0000-0000C4190000}"/>
    <cellStyle name="Normal 14 2 5 3" xfId="1386" xr:uid="{00000000-0005-0000-0000-0000C5190000}"/>
    <cellStyle name="Normal 14 2 5 3 2" xfId="4744" xr:uid="{00000000-0005-0000-0000-0000C6190000}"/>
    <cellStyle name="Normal 14 2 5 3 2 2" xfId="9728" xr:uid="{00000000-0005-0000-0000-0000C7190000}"/>
    <cellStyle name="Normal 14 2 5 3 2 2 2" xfId="17120" xr:uid="{00000000-0005-0000-0000-0000C8190000}"/>
    <cellStyle name="Normal 14 2 5 3 2 2 3" xfId="17121" xr:uid="{00000000-0005-0000-0000-0000C9190000}"/>
    <cellStyle name="Normal 14 2 5 3 2 2 4" xfId="17122" xr:uid="{00000000-0005-0000-0000-0000CA190000}"/>
    <cellStyle name="Normal 14 2 5 3 2 3" xfId="17123" xr:uid="{00000000-0005-0000-0000-0000CB190000}"/>
    <cellStyle name="Normal 14 2 5 3 2 3 2" xfId="17124" xr:uid="{00000000-0005-0000-0000-0000CC190000}"/>
    <cellStyle name="Normal 14 2 5 3 2 3 3" xfId="17125" xr:uid="{00000000-0005-0000-0000-0000CD190000}"/>
    <cellStyle name="Normal 14 2 5 3 2 4" xfId="17126" xr:uid="{00000000-0005-0000-0000-0000CE190000}"/>
    <cellStyle name="Normal 14 2 5 3 2 5" xfId="17127" xr:uid="{00000000-0005-0000-0000-0000CF190000}"/>
    <cellStyle name="Normal 14 2 5 3 2 6" xfId="17128" xr:uid="{00000000-0005-0000-0000-0000D0190000}"/>
    <cellStyle name="Normal 14 2 5 3 3" xfId="6473" xr:uid="{00000000-0005-0000-0000-0000D1190000}"/>
    <cellStyle name="Normal 14 2 5 3 3 2" xfId="11415" xr:uid="{00000000-0005-0000-0000-0000D2190000}"/>
    <cellStyle name="Normal 14 2 5 3 3 3" xfId="17129" xr:uid="{00000000-0005-0000-0000-0000D3190000}"/>
    <cellStyle name="Normal 14 2 5 3 3 4" xfId="17130" xr:uid="{00000000-0005-0000-0000-0000D4190000}"/>
    <cellStyle name="Normal 14 2 5 3 4" xfId="7981" xr:uid="{00000000-0005-0000-0000-0000D5190000}"/>
    <cellStyle name="Normal 14 2 5 3 4 2" xfId="17131" xr:uid="{00000000-0005-0000-0000-0000D6190000}"/>
    <cellStyle name="Normal 14 2 5 3 4 3" xfId="17132" xr:uid="{00000000-0005-0000-0000-0000D7190000}"/>
    <cellStyle name="Normal 14 2 5 3 4 4" xfId="17133" xr:uid="{00000000-0005-0000-0000-0000D8190000}"/>
    <cellStyle name="Normal 14 2 5 3 5" xfId="3019" xr:uid="{00000000-0005-0000-0000-0000D9190000}"/>
    <cellStyle name="Normal 14 2 5 3 5 2" xfId="17134" xr:uid="{00000000-0005-0000-0000-0000DA190000}"/>
    <cellStyle name="Normal 14 2 5 3 5 3" xfId="17135" xr:uid="{00000000-0005-0000-0000-0000DB190000}"/>
    <cellStyle name="Normal 14 2 5 3 5 4" xfId="17136" xr:uid="{00000000-0005-0000-0000-0000DC190000}"/>
    <cellStyle name="Normal 14 2 5 3 6" xfId="17137" xr:uid="{00000000-0005-0000-0000-0000DD190000}"/>
    <cellStyle name="Normal 14 2 5 3 6 2" xfId="17138" xr:uid="{00000000-0005-0000-0000-0000DE190000}"/>
    <cellStyle name="Normal 14 2 5 3 6 3" xfId="17139" xr:uid="{00000000-0005-0000-0000-0000DF190000}"/>
    <cellStyle name="Normal 14 2 5 3 7" xfId="17140" xr:uid="{00000000-0005-0000-0000-0000E0190000}"/>
    <cellStyle name="Normal 14 2 5 3 8" xfId="17141" xr:uid="{00000000-0005-0000-0000-0000E1190000}"/>
    <cellStyle name="Normal 14 2 5 3 9" xfId="17142" xr:uid="{00000000-0005-0000-0000-0000E2190000}"/>
    <cellStyle name="Normal 14 2 5 4" xfId="4102" xr:uid="{00000000-0005-0000-0000-0000E3190000}"/>
    <cellStyle name="Normal 14 2 5 4 2" xfId="9088" xr:uid="{00000000-0005-0000-0000-0000E4190000}"/>
    <cellStyle name="Normal 14 2 5 4 2 2" xfId="17143" xr:uid="{00000000-0005-0000-0000-0000E5190000}"/>
    <cellStyle name="Normal 14 2 5 4 2 3" xfId="17144" xr:uid="{00000000-0005-0000-0000-0000E6190000}"/>
    <cellStyle name="Normal 14 2 5 4 2 4" xfId="17145" xr:uid="{00000000-0005-0000-0000-0000E7190000}"/>
    <cellStyle name="Normal 14 2 5 4 3" xfId="17146" xr:uid="{00000000-0005-0000-0000-0000E8190000}"/>
    <cellStyle name="Normal 14 2 5 4 3 2" xfId="17147" xr:uid="{00000000-0005-0000-0000-0000E9190000}"/>
    <cellStyle name="Normal 14 2 5 4 3 3" xfId="17148" xr:uid="{00000000-0005-0000-0000-0000EA190000}"/>
    <cellStyle name="Normal 14 2 5 4 4" xfId="17149" xr:uid="{00000000-0005-0000-0000-0000EB190000}"/>
    <cellStyle name="Normal 14 2 5 4 5" xfId="17150" xr:uid="{00000000-0005-0000-0000-0000EC190000}"/>
    <cellStyle name="Normal 14 2 5 4 6" xfId="17151" xr:uid="{00000000-0005-0000-0000-0000ED190000}"/>
    <cellStyle name="Normal 14 2 5 5" xfId="5849" xr:uid="{00000000-0005-0000-0000-0000EE190000}"/>
    <cellStyle name="Normal 14 2 5 5 2" xfId="10791" xr:uid="{00000000-0005-0000-0000-0000EF190000}"/>
    <cellStyle name="Normal 14 2 5 5 3" xfId="17152" xr:uid="{00000000-0005-0000-0000-0000F0190000}"/>
    <cellStyle name="Normal 14 2 5 5 4" xfId="17153" xr:uid="{00000000-0005-0000-0000-0000F1190000}"/>
    <cellStyle name="Normal 14 2 5 6" xfId="7357" xr:uid="{00000000-0005-0000-0000-0000F2190000}"/>
    <cellStyle name="Normal 14 2 5 6 2" xfId="17154" xr:uid="{00000000-0005-0000-0000-0000F3190000}"/>
    <cellStyle name="Normal 14 2 5 6 3" xfId="17155" xr:uid="{00000000-0005-0000-0000-0000F4190000}"/>
    <cellStyle name="Normal 14 2 5 6 4" xfId="17156" xr:uid="{00000000-0005-0000-0000-0000F5190000}"/>
    <cellStyle name="Normal 14 2 5 7" xfId="2395" xr:uid="{00000000-0005-0000-0000-0000F6190000}"/>
    <cellStyle name="Normal 14 2 5 7 2" xfId="17157" xr:uid="{00000000-0005-0000-0000-0000F7190000}"/>
    <cellStyle name="Normal 14 2 5 7 3" xfId="17158" xr:uid="{00000000-0005-0000-0000-0000F8190000}"/>
    <cellStyle name="Normal 14 2 5 7 4" xfId="17159" xr:uid="{00000000-0005-0000-0000-0000F9190000}"/>
    <cellStyle name="Normal 14 2 5 8" xfId="17160" xr:uid="{00000000-0005-0000-0000-0000FA190000}"/>
    <cellStyle name="Normal 14 2 5 8 2" xfId="17161" xr:uid="{00000000-0005-0000-0000-0000FB190000}"/>
    <cellStyle name="Normal 14 2 5 8 3" xfId="17162" xr:uid="{00000000-0005-0000-0000-0000FC190000}"/>
    <cellStyle name="Normal 14 2 5 9" xfId="17163" xr:uid="{00000000-0005-0000-0000-0000FD190000}"/>
    <cellStyle name="Normal 14 2 6" xfId="317" xr:uid="{00000000-0005-0000-0000-0000FE190000}"/>
    <cellStyle name="Normal 14 2 6 10" xfId="17164" xr:uid="{00000000-0005-0000-0000-0000FF190000}"/>
    <cellStyle name="Normal 14 2 6 11" xfId="17165" xr:uid="{00000000-0005-0000-0000-0000001A0000}"/>
    <cellStyle name="Normal 14 2 6 2" xfId="945" xr:uid="{00000000-0005-0000-0000-0000011A0000}"/>
    <cellStyle name="Normal 14 2 6 2 10" xfId="17166" xr:uid="{00000000-0005-0000-0000-0000021A0000}"/>
    <cellStyle name="Normal 14 2 6 2 2" xfId="1389" xr:uid="{00000000-0005-0000-0000-0000031A0000}"/>
    <cellStyle name="Normal 14 2 6 2 2 2" xfId="4747" xr:uid="{00000000-0005-0000-0000-0000041A0000}"/>
    <cellStyle name="Normal 14 2 6 2 2 2 2" xfId="9731" xr:uid="{00000000-0005-0000-0000-0000051A0000}"/>
    <cellStyle name="Normal 14 2 6 2 2 2 2 2" xfId="17167" xr:uid="{00000000-0005-0000-0000-0000061A0000}"/>
    <cellStyle name="Normal 14 2 6 2 2 2 2 3" xfId="17168" xr:uid="{00000000-0005-0000-0000-0000071A0000}"/>
    <cellStyle name="Normal 14 2 6 2 2 2 2 4" xfId="17169" xr:uid="{00000000-0005-0000-0000-0000081A0000}"/>
    <cellStyle name="Normal 14 2 6 2 2 2 3" xfId="17170" xr:uid="{00000000-0005-0000-0000-0000091A0000}"/>
    <cellStyle name="Normal 14 2 6 2 2 2 3 2" xfId="17171" xr:uid="{00000000-0005-0000-0000-00000A1A0000}"/>
    <cellStyle name="Normal 14 2 6 2 2 2 3 3" xfId="17172" xr:uid="{00000000-0005-0000-0000-00000B1A0000}"/>
    <cellStyle name="Normal 14 2 6 2 2 2 4" xfId="17173" xr:uid="{00000000-0005-0000-0000-00000C1A0000}"/>
    <cellStyle name="Normal 14 2 6 2 2 2 5" xfId="17174" xr:uid="{00000000-0005-0000-0000-00000D1A0000}"/>
    <cellStyle name="Normal 14 2 6 2 2 2 6" xfId="17175" xr:uid="{00000000-0005-0000-0000-00000E1A0000}"/>
    <cellStyle name="Normal 14 2 6 2 2 3" xfId="6476" xr:uid="{00000000-0005-0000-0000-00000F1A0000}"/>
    <cellStyle name="Normal 14 2 6 2 2 3 2" xfId="11418" xr:uid="{00000000-0005-0000-0000-0000101A0000}"/>
    <cellStyle name="Normal 14 2 6 2 2 3 3" xfId="17176" xr:uid="{00000000-0005-0000-0000-0000111A0000}"/>
    <cellStyle name="Normal 14 2 6 2 2 3 4" xfId="17177" xr:uid="{00000000-0005-0000-0000-0000121A0000}"/>
    <cellStyle name="Normal 14 2 6 2 2 4" xfId="7984" xr:uid="{00000000-0005-0000-0000-0000131A0000}"/>
    <cellStyle name="Normal 14 2 6 2 2 4 2" xfId="17178" xr:uid="{00000000-0005-0000-0000-0000141A0000}"/>
    <cellStyle name="Normal 14 2 6 2 2 4 3" xfId="17179" xr:uid="{00000000-0005-0000-0000-0000151A0000}"/>
    <cellStyle name="Normal 14 2 6 2 2 4 4" xfId="17180" xr:uid="{00000000-0005-0000-0000-0000161A0000}"/>
    <cellStyle name="Normal 14 2 6 2 2 5" xfId="3022" xr:uid="{00000000-0005-0000-0000-0000171A0000}"/>
    <cellStyle name="Normal 14 2 6 2 2 5 2" xfId="17181" xr:uid="{00000000-0005-0000-0000-0000181A0000}"/>
    <cellStyle name="Normal 14 2 6 2 2 5 3" xfId="17182" xr:uid="{00000000-0005-0000-0000-0000191A0000}"/>
    <cellStyle name="Normal 14 2 6 2 2 5 4" xfId="17183" xr:uid="{00000000-0005-0000-0000-00001A1A0000}"/>
    <cellStyle name="Normal 14 2 6 2 2 6" xfId="17184" xr:uid="{00000000-0005-0000-0000-00001B1A0000}"/>
    <cellStyle name="Normal 14 2 6 2 2 6 2" xfId="17185" xr:uid="{00000000-0005-0000-0000-00001C1A0000}"/>
    <cellStyle name="Normal 14 2 6 2 2 6 3" xfId="17186" xr:uid="{00000000-0005-0000-0000-00001D1A0000}"/>
    <cellStyle name="Normal 14 2 6 2 2 7" xfId="17187" xr:uid="{00000000-0005-0000-0000-00001E1A0000}"/>
    <cellStyle name="Normal 14 2 6 2 2 8" xfId="17188" xr:uid="{00000000-0005-0000-0000-00001F1A0000}"/>
    <cellStyle name="Normal 14 2 6 2 2 9" xfId="17189" xr:uid="{00000000-0005-0000-0000-0000201A0000}"/>
    <cellStyle name="Normal 14 2 6 2 3" xfId="4379" xr:uid="{00000000-0005-0000-0000-0000211A0000}"/>
    <cellStyle name="Normal 14 2 6 2 3 2" xfId="9364" xr:uid="{00000000-0005-0000-0000-0000221A0000}"/>
    <cellStyle name="Normal 14 2 6 2 3 2 2" xfId="17190" xr:uid="{00000000-0005-0000-0000-0000231A0000}"/>
    <cellStyle name="Normal 14 2 6 2 3 2 3" xfId="17191" xr:uid="{00000000-0005-0000-0000-0000241A0000}"/>
    <cellStyle name="Normal 14 2 6 2 3 2 4" xfId="17192" xr:uid="{00000000-0005-0000-0000-0000251A0000}"/>
    <cellStyle name="Normal 14 2 6 2 3 3" xfId="17193" xr:uid="{00000000-0005-0000-0000-0000261A0000}"/>
    <cellStyle name="Normal 14 2 6 2 3 3 2" xfId="17194" xr:uid="{00000000-0005-0000-0000-0000271A0000}"/>
    <cellStyle name="Normal 14 2 6 2 3 3 3" xfId="17195" xr:uid="{00000000-0005-0000-0000-0000281A0000}"/>
    <cellStyle name="Normal 14 2 6 2 3 4" xfId="17196" xr:uid="{00000000-0005-0000-0000-0000291A0000}"/>
    <cellStyle name="Normal 14 2 6 2 3 5" xfId="17197" xr:uid="{00000000-0005-0000-0000-00002A1A0000}"/>
    <cellStyle name="Normal 14 2 6 2 3 6" xfId="17198" xr:uid="{00000000-0005-0000-0000-00002B1A0000}"/>
    <cellStyle name="Normal 14 2 6 2 4" xfId="6122" xr:uid="{00000000-0005-0000-0000-00002C1A0000}"/>
    <cellStyle name="Normal 14 2 6 2 4 2" xfId="11064" xr:uid="{00000000-0005-0000-0000-00002D1A0000}"/>
    <cellStyle name="Normal 14 2 6 2 4 3" xfId="17199" xr:uid="{00000000-0005-0000-0000-00002E1A0000}"/>
    <cellStyle name="Normal 14 2 6 2 4 4" xfId="17200" xr:uid="{00000000-0005-0000-0000-00002F1A0000}"/>
    <cellStyle name="Normal 14 2 6 2 5" xfId="7630" xr:uid="{00000000-0005-0000-0000-0000301A0000}"/>
    <cellStyle name="Normal 14 2 6 2 5 2" xfId="17201" xr:uid="{00000000-0005-0000-0000-0000311A0000}"/>
    <cellStyle name="Normal 14 2 6 2 5 3" xfId="17202" xr:uid="{00000000-0005-0000-0000-0000321A0000}"/>
    <cellStyle name="Normal 14 2 6 2 5 4" xfId="17203" xr:uid="{00000000-0005-0000-0000-0000331A0000}"/>
    <cellStyle name="Normal 14 2 6 2 6" xfId="2668" xr:uid="{00000000-0005-0000-0000-0000341A0000}"/>
    <cellStyle name="Normal 14 2 6 2 6 2" xfId="17204" xr:uid="{00000000-0005-0000-0000-0000351A0000}"/>
    <cellStyle name="Normal 14 2 6 2 6 3" xfId="17205" xr:uid="{00000000-0005-0000-0000-0000361A0000}"/>
    <cellStyle name="Normal 14 2 6 2 6 4" xfId="17206" xr:uid="{00000000-0005-0000-0000-0000371A0000}"/>
    <cellStyle name="Normal 14 2 6 2 7" xfId="17207" xr:uid="{00000000-0005-0000-0000-0000381A0000}"/>
    <cellStyle name="Normal 14 2 6 2 7 2" xfId="17208" xr:uid="{00000000-0005-0000-0000-0000391A0000}"/>
    <cellStyle name="Normal 14 2 6 2 7 3" xfId="17209" xr:uid="{00000000-0005-0000-0000-00003A1A0000}"/>
    <cellStyle name="Normal 14 2 6 2 8" xfId="17210" xr:uid="{00000000-0005-0000-0000-00003B1A0000}"/>
    <cellStyle name="Normal 14 2 6 2 9" xfId="17211" xr:uid="{00000000-0005-0000-0000-00003C1A0000}"/>
    <cellStyle name="Normal 14 2 6 3" xfId="1388" xr:uid="{00000000-0005-0000-0000-00003D1A0000}"/>
    <cellStyle name="Normal 14 2 6 3 2" xfId="4746" xr:uid="{00000000-0005-0000-0000-00003E1A0000}"/>
    <cellStyle name="Normal 14 2 6 3 2 2" xfId="9730" xr:uid="{00000000-0005-0000-0000-00003F1A0000}"/>
    <cellStyle name="Normal 14 2 6 3 2 2 2" xfId="17212" xr:uid="{00000000-0005-0000-0000-0000401A0000}"/>
    <cellStyle name="Normal 14 2 6 3 2 2 3" xfId="17213" xr:uid="{00000000-0005-0000-0000-0000411A0000}"/>
    <cellStyle name="Normal 14 2 6 3 2 2 4" xfId="17214" xr:uid="{00000000-0005-0000-0000-0000421A0000}"/>
    <cellStyle name="Normal 14 2 6 3 2 3" xfId="17215" xr:uid="{00000000-0005-0000-0000-0000431A0000}"/>
    <cellStyle name="Normal 14 2 6 3 2 3 2" xfId="17216" xr:uid="{00000000-0005-0000-0000-0000441A0000}"/>
    <cellStyle name="Normal 14 2 6 3 2 3 3" xfId="17217" xr:uid="{00000000-0005-0000-0000-0000451A0000}"/>
    <cellStyle name="Normal 14 2 6 3 2 4" xfId="17218" xr:uid="{00000000-0005-0000-0000-0000461A0000}"/>
    <cellStyle name="Normal 14 2 6 3 2 5" xfId="17219" xr:uid="{00000000-0005-0000-0000-0000471A0000}"/>
    <cellStyle name="Normal 14 2 6 3 2 6" xfId="17220" xr:uid="{00000000-0005-0000-0000-0000481A0000}"/>
    <cellStyle name="Normal 14 2 6 3 3" xfId="6475" xr:uid="{00000000-0005-0000-0000-0000491A0000}"/>
    <cellStyle name="Normal 14 2 6 3 3 2" xfId="11417" xr:uid="{00000000-0005-0000-0000-00004A1A0000}"/>
    <cellStyle name="Normal 14 2 6 3 3 3" xfId="17221" xr:uid="{00000000-0005-0000-0000-00004B1A0000}"/>
    <cellStyle name="Normal 14 2 6 3 3 4" xfId="17222" xr:uid="{00000000-0005-0000-0000-00004C1A0000}"/>
    <cellStyle name="Normal 14 2 6 3 4" xfId="7983" xr:uid="{00000000-0005-0000-0000-00004D1A0000}"/>
    <cellStyle name="Normal 14 2 6 3 4 2" xfId="17223" xr:uid="{00000000-0005-0000-0000-00004E1A0000}"/>
    <cellStyle name="Normal 14 2 6 3 4 3" xfId="17224" xr:uid="{00000000-0005-0000-0000-00004F1A0000}"/>
    <cellStyle name="Normal 14 2 6 3 4 4" xfId="17225" xr:uid="{00000000-0005-0000-0000-0000501A0000}"/>
    <cellStyle name="Normal 14 2 6 3 5" xfId="3021" xr:uid="{00000000-0005-0000-0000-0000511A0000}"/>
    <cellStyle name="Normal 14 2 6 3 5 2" xfId="17226" xr:uid="{00000000-0005-0000-0000-0000521A0000}"/>
    <cellStyle name="Normal 14 2 6 3 5 3" xfId="17227" xr:uid="{00000000-0005-0000-0000-0000531A0000}"/>
    <cellStyle name="Normal 14 2 6 3 5 4" xfId="17228" xr:uid="{00000000-0005-0000-0000-0000541A0000}"/>
    <cellStyle name="Normal 14 2 6 3 6" xfId="17229" xr:uid="{00000000-0005-0000-0000-0000551A0000}"/>
    <cellStyle name="Normal 14 2 6 3 6 2" xfId="17230" xr:uid="{00000000-0005-0000-0000-0000561A0000}"/>
    <cellStyle name="Normal 14 2 6 3 6 3" xfId="17231" xr:uid="{00000000-0005-0000-0000-0000571A0000}"/>
    <cellStyle name="Normal 14 2 6 3 7" xfId="17232" xr:uid="{00000000-0005-0000-0000-0000581A0000}"/>
    <cellStyle name="Normal 14 2 6 3 8" xfId="17233" xr:uid="{00000000-0005-0000-0000-0000591A0000}"/>
    <cellStyle name="Normal 14 2 6 3 9" xfId="17234" xr:uid="{00000000-0005-0000-0000-00005A1A0000}"/>
    <cellStyle name="Normal 14 2 6 4" xfId="3897" xr:uid="{00000000-0005-0000-0000-00005B1A0000}"/>
    <cellStyle name="Normal 14 2 6 4 2" xfId="8977" xr:uid="{00000000-0005-0000-0000-00005C1A0000}"/>
    <cellStyle name="Normal 14 2 6 4 2 2" xfId="17235" xr:uid="{00000000-0005-0000-0000-00005D1A0000}"/>
    <cellStyle name="Normal 14 2 6 4 2 3" xfId="17236" xr:uid="{00000000-0005-0000-0000-00005E1A0000}"/>
    <cellStyle name="Normal 14 2 6 4 2 4" xfId="17237" xr:uid="{00000000-0005-0000-0000-00005F1A0000}"/>
    <cellStyle name="Normal 14 2 6 4 3" xfId="17238" xr:uid="{00000000-0005-0000-0000-0000601A0000}"/>
    <cellStyle name="Normal 14 2 6 4 3 2" xfId="17239" xr:uid="{00000000-0005-0000-0000-0000611A0000}"/>
    <cellStyle name="Normal 14 2 6 4 3 3" xfId="17240" xr:uid="{00000000-0005-0000-0000-0000621A0000}"/>
    <cellStyle name="Normal 14 2 6 4 4" xfId="17241" xr:uid="{00000000-0005-0000-0000-0000631A0000}"/>
    <cellStyle name="Normal 14 2 6 4 5" xfId="17242" xr:uid="{00000000-0005-0000-0000-0000641A0000}"/>
    <cellStyle name="Normal 14 2 6 4 6" xfId="17243" xr:uid="{00000000-0005-0000-0000-0000651A0000}"/>
    <cellStyle name="Normal 14 2 6 5" xfId="5665" xr:uid="{00000000-0005-0000-0000-0000661A0000}"/>
    <cellStyle name="Normal 14 2 6 5 2" xfId="10607" xr:uid="{00000000-0005-0000-0000-0000671A0000}"/>
    <cellStyle name="Normal 14 2 6 5 3" xfId="17244" xr:uid="{00000000-0005-0000-0000-0000681A0000}"/>
    <cellStyle name="Normal 14 2 6 5 4" xfId="17245" xr:uid="{00000000-0005-0000-0000-0000691A0000}"/>
    <cellStyle name="Normal 14 2 6 6" xfId="7173" xr:uid="{00000000-0005-0000-0000-00006A1A0000}"/>
    <cellStyle name="Normal 14 2 6 6 2" xfId="17246" xr:uid="{00000000-0005-0000-0000-00006B1A0000}"/>
    <cellStyle name="Normal 14 2 6 6 3" xfId="17247" xr:uid="{00000000-0005-0000-0000-00006C1A0000}"/>
    <cellStyle name="Normal 14 2 6 6 4" xfId="17248" xr:uid="{00000000-0005-0000-0000-00006D1A0000}"/>
    <cellStyle name="Normal 14 2 6 7" xfId="2211" xr:uid="{00000000-0005-0000-0000-00006E1A0000}"/>
    <cellStyle name="Normal 14 2 6 7 2" xfId="17249" xr:uid="{00000000-0005-0000-0000-00006F1A0000}"/>
    <cellStyle name="Normal 14 2 6 7 3" xfId="17250" xr:uid="{00000000-0005-0000-0000-0000701A0000}"/>
    <cellStyle name="Normal 14 2 6 7 4" xfId="17251" xr:uid="{00000000-0005-0000-0000-0000711A0000}"/>
    <cellStyle name="Normal 14 2 6 8" xfId="17252" xr:uid="{00000000-0005-0000-0000-0000721A0000}"/>
    <cellStyle name="Normal 14 2 6 8 2" xfId="17253" xr:uid="{00000000-0005-0000-0000-0000731A0000}"/>
    <cellStyle name="Normal 14 2 6 8 3" xfId="17254" xr:uid="{00000000-0005-0000-0000-0000741A0000}"/>
    <cellStyle name="Normal 14 2 6 9" xfId="17255" xr:uid="{00000000-0005-0000-0000-0000751A0000}"/>
    <cellStyle name="Normal 14 2 7" xfId="800" xr:uid="{00000000-0005-0000-0000-0000761A0000}"/>
    <cellStyle name="Normal 14 2 7 10" xfId="17256" xr:uid="{00000000-0005-0000-0000-0000771A0000}"/>
    <cellStyle name="Normal 14 2 7 2" xfId="1390" xr:uid="{00000000-0005-0000-0000-0000781A0000}"/>
    <cellStyle name="Normal 14 2 7 2 2" xfId="4748" xr:uid="{00000000-0005-0000-0000-0000791A0000}"/>
    <cellStyle name="Normal 14 2 7 2 2 2" xfId="9732" xr:uid="{00000000-0005-0000-0000-00007A1A0000}"/>
    <cellStyle name="Normal 14 2 7 2 2 2 2" xfId="17257" xr:uid="{00000000-0005-0000-0000-00007B1A0000}"/>
    <cellStyle name="Normal 14 2 7 2 2 2 3" xfId="17258" xr:uid="{00000000-0005-0000-0000-00007C1A0000}"/>
    <cellStyle name="Normal 14 2 7 2 2 2 4" xfId="17259" xr:uid="{00000000-0005-0000-0000-00007D1A0000}"/>
    <cellStyle name="Normal 14 2 7 2 2 3" xfId="17260" xr:uid="{00000000-0005-0000-0000-00007E1A0000}"/>
    <cellStyle name="Normal 14 2 7 2 2 3 2" xfId="17261" xr:uid="{00000000-0005-0000-0000-00007F1A0000}"/>
    <cellStyle name="Normal 14 2 7 2 2 3 3" xfId="17262" xr:uid="{00000000-0005-0000-0000-0000801A0000}"/>
    <cellStyle name="Normal 14 2 7 2 2 4" xfId="17263" xr:uid="{00000000-0005-0000-0000-0000811A0000}"/>
    <cellStyle name="Normal 14 2 7 2 2 5" xfId="17264" xr:uid="{00000000-0005-0000-0000-0000821A0000}"/>
    <cellStyle name="Normal 14 2 7 2 2 6" xfId="17265" xr:uid="{00000000-0005-0000-0000-0000831A0000}"/>
    <cellStyle name="Normal 14 2 7 2 3" xfId="6477" xr:uid="{00000000-0005-0000-0000-0000841A0000}"/>
    <cellStyle name="Normal 14 2 7 2 3 2" xfId="11419" xr:uid="{00000000-0005-0000-0000-0000851A0000}"/>
    <cellStyle name="Normal 14 2 7 2 3 3" xfId="17266" xr:uid="{00000000-0005-0000-0000-0000861A0000}"/>
    <cellStyle name="Normal 14 2 7 2 3 4" xfId="17267" xr:uid="{00000000-0005-0000-0000-0000871A0000}"/>
    <cellStyle name="Normal 14 2 7 2 4" xfId="7985" xr:uid="{00000000-0005-0000-0000-0000881A0000}"/>
    <cellStyle name="Normal 14 2 7 2 4 2" xfId="17268" xr:uid="{00000000-0005-0000-0000-0000891A0000}"/>
    <cellStyle name="Normal 14 2 7 2 4 3" xfId="17269" xr:uid="{00000000-0005-0000-0000-00008A1A0000}"/>
    <cellStyle name="Normal 14 2 7 2 4 4" xfId="17270" xr:uid="{00000000-0005-0000-0000-00008B1A0000}"/>
    <cellStyle name="Normal 14 2 7 2 5" xfId="3023" xr:uid="{00000000-0005-0000-0000-00008C1A0000}"/>
    <cellStyle name="Normal 14 2 7 2 5 2" xfId="17271" xr:uid="{00000000-0005-0000-0000-00008D1A0000}"/>
    <cellStyle name="Normal 14 2 7 2 5 3" xfId="17272" xr:uid="{00000000-0005-0000-0000-00008E1A0000}"/>
    <cellStyle name="Normal 14 2 7 2 5 4" xfId="17273" xr:uid="{00000000-0005-0000-0000-00008F1A0000}"/>
    <cellStyle name="Normal 14 2 7 2 6" xfId="17274" xr:uid="{00000000-0005-0000-0000-0000901A0000}"/>
    <cellStyle name="Normal 14 2 7 2 6 2" xfId="17275" xr:uid="{00000000-0005-0000-0000-0000911A0000}"/>
    <cellStyle name="Normal 14 2 7 2 6 3" xfId="17276" xr:uid="{00000000-0005-0000-0000-0000921A0000}"/>
    <cellStyle name="Normal 14 2 7 2 7" xfId="17277" xr:uid="{00000000-0005-0000-0000-0000931A0000}"/>
    <cellStyle name="Normal 14 2 7 2 8" xfId="17278" xr:uid="{00000000-0005-0000-0000-0000941A0000}"/>
    <cellStyle name="Normal 14 2 7 2 9" xfId="17279" xr:uid="{00000000-0005-0000-0000-0000951A0000}"/>
    <cellStyle name="Normal 14 2 7 3" xfId="4242" xr:uid="{00000000-0005-0000-0000-0000961A0000}"/>
    <cellStyle name="Normal 14 2 7 3 2" xfId="9228" xr:uid="{00000000-0005-0000-0000-0000971A0000}"/>
    <cellStyle name="Normal 14 2 7 3 2 2" xfId="17280" xr:uid="{00000000-0005-0000-0000-0000981A0000}"/>
    <cellStyle name="Normal 14 2 7 3 2 3" xfId="17281" xr:uid="{00000000-0005-0000-0000-0000991A0000}"/>
    <cellStyle name="Normal 14 2 7 3 2 4" xfId="17282" xr:uid="{00000000-0005-0000-0000-00009A1A0000}"/>
    <cellStyle name="Normal 14 2 7 3 3" xfId="17283" xr:uid="{00000000-0005-0000-0000-00009B1A0000}"/>
    <cellStyle name="Normal 14 2 7 3 3 2" xfId="17284" xr:uid="{00000000-0005-0000-0000-00009C1A0000}"/>
    <cellStyle name="Normal 14 2 7 3 3 3" xfId="17285" xr:uid="{00000000-0005-0000-0000-00009D1A0000}"/>
    <cellStyle name="Normal 14 2 7 3 4" xfId="17286" xr:uid="{00000000-0005-0000-0000-00009E1A0000}"/>
    <cellStyle name="Normal 14 2 7 3 5" xfId="17287" xr:uid="{00000000-0005-0000-0000-00009F1A0000}"/>
    <cellStyle name="Normal 14 2 7 3 6" xfId="17288" xr:uid="{00000000-0005-0000-0000-0000A01A0000}"/>
    <cellStyle name="Normal 14 2 7 4" xfId="5987" xr:uid="{00000000-0005-0000-0000-0000A11A0000}"/>
    <cellStyle name="Normal 14 2 7 4 2" xfId="10929" xr:uid="{00000000-0005-0000-0000-0000A21A0000}"/>
    <cellStyle name="Normal 14 2 7 4 3" xfId="17289" xr:uid="{00000000-0005-0000-0000-0000A31A0000}"/>
    <cellStyle name="Normal 14 2 7 4 4" xfId="17290" xr:uid="{00000000-0005-0000-0000-0000A41A0000}"/>
    <cellStyle name="Normal 14 2 7 5" xfId="7495" xr:uid="{00000000-0005-0000-0000-0000A51A0000}"/>
    <cellStyle name="Normal 14 2 7 5 2" xfId="17291" xr:uid="{00000000-0005-0000-0000-0000A61A0000}"/>
    <cellStyle name="Normal 14 2 7 5 3" xfId="17292" xr:uid="{00000000-0005-0000-0000-0000A71A0000}"/>
    <cellStyle name="Normal 14 2 7 5 4" xfId="17293" xr:uid="{00000000-0005-0000-0000-0000A81A0000}"/>
    <cellStyle name="Normal 14 2 7 6" xfId="2533" xr:uid="{00000000-0005-0000-0000-0000A91A0000}"/>
    <cellStyle name="Normal 14 2 7 6 2" xfId="17294" xr:uid="{00000000-0005-0000-0000-0000AA1A0000}"/>
    <cellStyle name="Normal 14 2 7 6 3" xfId="17295" xr:uid="{00000000-0005-0000-0000-0000AB1A0000}"/>
    <cellStyle name="Normal 14 2 7 6 4" xfId="17296" xr:uid="{00000000-0005-0000-0000-0000AC1A0000}"/>
    <cellStyle name="Normal 14 2 7 7" xfId="17297" xr:uid="{00000000-0005-0000-0000-0000AD1A0000}"/>
    <cellStyle name="Normal 14 2 7 7 2" xfId="17298" xr:uid="{00000000-0005-0000-0000-0000AE1A0000}"/>
    <cellStyle name="Normal 14 2 7 7 3" xfId="17299" xr:uid="{00000000-0005-0000-0000-0000AF1A0000}"/>
    <cellStyle name="Normal 14 2 7 8" xfId="17300" xr:uid="{00000000-0005-0000-0000-0000B01A0000}"/>
    <cellStyle name="Normal 14 2 7 9" xfId="17301" xr:uid="{00000000-0005-0000-0000-0000B11A0000}"/>
    <cellStyle name="Normal 14 2 8" xfId="1267" xr:uid="{00000000-0005-0000-0000-0000B21A0000}"/>
    <cellStyle name="Normal 14 2 8 2" xfId="4625" xr:uid="{00000000-0005-0000-0000-0000B31A0000}"/>
    <cellStyle name="Normal 14 2 8 2 2" xfId="9609" xr:uid="{00000000-0005-0000-0000-0000B41A0000}"/>
    <cellStyle name="Normal 14 2 8 2 2 2" xfId="17302" xr:uid="{00000000-0005-0000-0000-0000B51A0000}"/>
    <cellStyle name="Normal 14 2 8 2 2 3" xfId="17303" xr:uid="{00000000-0005-0000-0000-0000B61A0000}"/>
    <cellStyle name="Normal 14 2 8 2 2 4" xfId="17304" xr:uid="{00000000-0005-0000-0000-0000B71A0000}"/>
    <cellStyle name="Normal 14 2 8 2 3" xfId="17305" xr:uid="{00000000-0005-0000-0000-0000B81A0000}"/>
    <cellStyle name="Normal 14 2 8 2 3 2" xfId="17306" xr:uid="{00000000-0005-0000-0000-0000B91A0000}"/>
    <cellStyle name="Normal 14 2 8 2 3 3" xfId="17307" xr:uid="{00000000-0005-0000-0000-0000BA1A0000}"/>
    <cellStyle name="Normal 14 2 8 2 4" xfId="17308" xr:uid="{00000000-0005-0000-0000-0000BB1A0000}"/>
    <cellStyle name="Normal 14 2 8 2 5" xfId="17309" xr:uid="{00000000-0005-0000-0000-0000BC1A0000}"/>
    <cellStyle name="Normal 14 2 8 2 6" xfId="17310" xr:uid="{00000000-0005-0000-0000-0000BD1A0000}"/>
    <cellStyle name="Normal 14 2 8 3" xfId="6354" xr:uid="{00000000-0005-0000-0000-0000BE1A0000}"/>
    <cellStyle name="Normal 14 2 8 3 2" xfId="11296" xr:uid="{00000000-0005-0000-0000-0000BF1A0000}"/>
    <cellStyle name="Normal 14 2 8 3 3" xfId="17311" xr:uid="{00000000-0005-0000-0000-0000C01A0000}"/>
    <cellStyle name="Normal 14 2 8 3 4" xfId="17312" xr:uid="{00000000-0005-0000-0000-0000C11A0000}"/>
    <cellStyle name="Normal 14 2 8 4" xfId="7862" xr:uid="{00000000-0005-0000-0000-0000C21A0000}"/>
    <cellStyle name="Normal 14 2 8 4 2" xfId="17313" xr:uid="{00000000-0005-0000-0000-0000C31A0000}"/>
    <cellStyle name="Normal 14 2 8 4 3" xfId="17314" xr:uid="{00000000-0005-0000-0000-0000C41A0000}"/>
    <cellStyle name="Normal 14 2 8 4 4" xfId="17315" xr:uid="{00000000-0005-0000-0000-0000C51A0000}"/>
    <cellStyle name="Normal 14 2 8 5" xfId="2900" xr:uid="{00000000-0005-0000-0000-0000C61A0000}"/>
    <cellStyle name="Normal 14 2 8 5 2" xfId="17316" xr:uid="{00000000-0005-0000-0000-0000C71A0000}"/>
    <cellStyle name="Normal 14 2 8 5 3" xfId="17317" xr:uid="{00000000-0005-0000-0000-0000C81A0000}"/>
    <cellStyle name="Normal 14 2 8 5 4" xfId="17318" xr:uid="{00000000-0005-0000-0000-0000C91A0000}"/>
    <cellStyle name="Normal 14 2 8 6" xfId="17319" xr:uid="{00000000-0005-0000-0000-0000CA1A0000}"/>
    <cellStyle name="Normal 14 2 8 6 2" xfId="17320" xr:uid="{00000000-0005-0000-0000-0000CB1A0000}"/>
    <cellStyle name="Normal 14 2 8 6 3" xfId="17321" xr:uid="{00000000-0005-0000-0000-0000CC1A0000}"/>
    <cellStyle name="Normal 14 2 8 7" xfId="17322" xr:uid="{00000000-0005-0000-0000-0000CD1A0000}"/>
    <cellStyle name="Normal 14 2 8 8" xfId="17323" xr:uid="{00000000-0005-0000-0000-0000CE1A0000}"/>
    <cellStyle name="Normal 14 2 8 9" xfId="17324" xr:uid="{00000000-0005-0000-0000-0000CF1A0000}"/>
    <cellStyle name="Normal 14 2 9" xfId="210" xr:uid="{00000000-0005-0000-0000-0000D01A0000}"/>
    <cellStyle name="Normal 14 2 9 2" xfId="3843" xr:uid="{00000000-0005-0000-0000-0000D11A0000}"/>
    <cellStyle name="Normal 14 2 9 2 2" xfId="8930" xr:uid="{00000000-0005-0000-0000-0000D21A0000}"/>
    <cellStyle name="Normal 14 2 9 2 2 2" xfId="17325" xr:uid="{00000000-0005-0000-0000-0000D31A0000}"/>
    <cellStyle name="Normal 14 2 9 2 2 3" xfId="17326" xr:uid="{00000000-0005-0000-0000-0000D41A0000}"/>
    <cellStyle name="Normal 14 2 9 2 2 4" xfId="17327" xr:uid="{00000000-0005-0000-0000-0000D51A0000}"/>
    <cellStyle name="Normal 14 2 9 2 3" xfId="17328" xr:uid="{00000000-0005-0000-0000-0000D61A0000}"/>
    <cellStyle name="Normal 14 2 9 2 3 2" xfId="17329" xr:uid="{00000000-0005-0000-0000-0000D71A0000}"/>
    <cellStyle name="Normal 14 2 9 2 3 3" xfId="17330" xr:uid="{00000000-0005-0000-0000-0000D81A0000}"/>
    <cellStyle name="Normal 14 2 9 2 4" xfId="17331" xr:uid="{00000000-0005-0000-0000-0000D91A0000}"/>
    <cellStyle name="Normal 14 2 9 2 5" xfId="17332" xr:uid="{00000000-0005-0000-0000-0000DA1A0000}"/>
    <cellStyle name="Normal 14 2 9 2 6" xfId="17333" xr:uid="{00000000-0005-0000-0000-0000DB1A0000}"/>
    <cellStyle name="Normal 14 2 9 3" xfId="5621" xr:uid="{00000000-0005-0000-0000-0000DC1A0000}"/>
    <cellStyle name="Normal 14 2 9 3 2" xfId="10563" xr:uid="{00000000-0005-0000-0000-0000DD1A0000}"/>
    <cellStyle name="Normal 14 2 9 3 3" xfId="17334" xr:uid="{00000000-0005-0000-0000-0000DE1A0000}"/>
    <cellStyle name="Normal 14 2 9 3 4" xfId="17335" xr:uid="{00000000-0005-0000-0000-0000DF1A0000}"/>
    <cellStyle name="Normal 14 2 9 4" xfId="7129" xr:uid="{00000000-0005-0000-0000-0000E01A0000}"/>
    <cellStyle name="Normal 14 2 9 4 2" xfId="17336" xr:uid="{00000000-0005-0000-0000-0000E11A0000}"/>
    <cellStyle name="Normal 14 2 9 4 3" xfId="17337" xr:uid="{00000000-0005-0000-0000-0000E21A0000}"/>
    <cellStyle name="Normal 14 2 9 4 4" xfId="17338" xr:uid="{00000000-0005-0000-0000-0000E31A0000}"/>
    <cellStyle name="Normal 14 2 9 5" xfId="2166" xr:uid="{00000000-0005-0000-0000-0000E41A0000}"/>
    <cellStyle name="Normal 14 2 9 5 2" xfId="17339" xr:uid="{00000000-0005-0000-0000-0000E51A0000}"/>
    <cellStyle name="Normal 14 2 9 5 3" xfId="17340" xr:uid="{00000000-0005-0000-0000-0000E61A0000}"/>
    <cellStyle name="Normal 14 2 9 5 4" xfId="17341" xr:uid="{00000000-0005-0000-0000-0000E71A0000}"/>
    <cellStyle name="Normal 14 2 9 6" xfId="17342" xr:uid="{00000000-0005-0000-0000-0000E81A0000}"/>
    <cellStyle name="Normal 14 2 9 6 2" xfId="17343" xr:uid="{00000000-0005-0000-0000-0000E91A0000}"/>
    <cellStyle name="Normal 14 2 9 6 3" xfId="17344" xr:uid="{00000000-0005-0000-0000-0000EA1A0000}"/>
    <cellStyle name="Normal 14 2 9 7" xfId="17345" xr:uid="{00000000-0005-0000-0000-0000EB1A0000}"/>
    <cellStyle name="Normal 14 2 9 8" xfId="17346" xr:uid="{00000000-0005-0000-0000-0000EC1A0000}"/>
    <cellStyle name="Normal 14 2 9 9" xfId="17347" xr:uid="{00000000-0005-0000-0000-0000ED1A0000}"/>
    <cellStyle name="Normal 14 20" xfId="17348" xr:uid="{00000000-0005-0000-0000-0000EE1A0000}"/>
    <cellStyle name="Normal 14 21" xfId="17349" xr:uid="{00000000-0005-0000-0000-0000EF1A0000}"/>
    <cellStyle name="Normal 14 3" xfId="142" xr:uid="{00000000-0005-0000-0000-0000F01A0000}"/>
    <cellStyle name="Normal 14 3 10" xfId="2128" xr:uid="{00000000-0005-0000-0000-0000F11A0000}"/>
    <cellStyle name="Normal 14 3 10 2" xfId="5467" xr:uid="{00000000-0005-0000-0000-0000F21A0000}"/>
    <cellStyle name="Normal 14 3 10 2 2" xfId="10429" xr:uid="{00000000-0005-0000-0000-0000F31A0000}"/>
    <cellStyle name="Normal 14 3 10 2 2 2" xfId="17350" xr:uid="{00000000-0005-0000-0000-0000F41A0000}"/>
    <cellStyle name="Normal 14 3 10 2 2 3" xfId="17351" xr:uid="{00000000-0005-0000-0000-0000F51A0000}"/>
    <cellStyle name="Normal 14 3 10 2 2 4" xfId="17352" xr:uid="{00000000-0005-0000-0000-0000F61A0000}"/>
    <cellStyle name="Normal 14 3 10 2 3" xfId="17353" xr:uid="{00000000-0005-0000-0000-0000F71A0000}"/>
    <cellStyle name="Normal 14 3 10 2 3 2" xfId="17354" xr:uid="{00000000-0005-0000-0000-0000F81A0000}"/>
    <cellStyle name="Normal 14 3 10 2 3 3" xfId="17355" xr:uid="{00000000-0005-0000-0000-0000F91A0000}"/>
    <cellStyle name="Normal 14 3 10 2 4" xfId="17356" xr:uid="{00000000-0005-0000-0000-0000FA1A0000}"/>
    <cellStyle name="Normal 14 3 10 2 5" xfId="17357" xr:uid="{00000000-0005-0000-0000-0000FB1A0000}"/>
    <cellStyle name="Normal 14 3 10 2 6" xfId="17358" xr:uid="{00000000-0005-0000-0000-0000FC1A0000}"/>
    <cellStyle name="Normal 14 3 10 3" xfId="8602" xr:uid="{00000000-0005-0000-0000-0000FD1A0000}"/>
    <cellStyle name="Normal 14 3 10 3 2" xfId="17359" xr:uid="{00000000-0005-0000-0000-0000FE1A0000}"/>
    <cellStyle name="Normal 14 3 10 3 3" xfId="17360" xr:uid="{00000000-0005-0000-0000-0000FF1A0000}"/>
    <cellStyle name="Normal 14 3 10 3 4" xfId="17361" xr:uid="{00000000-0005-0000-0000-0000001B0000}"/>
    <cellStyle name="Normal 14 3 10 4" xfId="17362" xr:uid="{00000000-0005-0000-0000-0000011B0000}"/>
    <cellStyle name="Normal 14 3 10 4 2" xfId="17363" xr:uid="{00000000-0005-0000-0000-0000021B0000}"/>
    <cellStyle name="Normal 14 3 10 4 3" xfId="17364" xr:uid="{00000000-0005-0000-0000-0000031B0000}"/>
    <cellStyle name="Normal 14 3 10 4 4" xfId="17365" xr:uid="{00000000-0005-0000-0000-0000041B0000}"/>
    <cellStyle name="Normal 14 3 10 5" xfId="17366" xr:uid="{00000000-0005-0000-0000-0000051B0000}"/>
    <cellStyle name="Normal 14 3 10 5 2" xfId="17367" xr:uid="{00000000-0005-0000-0000-0000061B0000}"/>
    <cellStyle name="Normal 14 3 10 5 3" xfId="17368" xr:uid="{00000000-0005-0000-0000-0000071B0000}"/>
    <cellStyle name="Normal 14 3 10 5 4" xfId="17369" xr:uid="{00000000-0005-0000-0000-0000081B0000}"/>
    <cellStyle name="Normal 14 3 10 6" xfId="17370" xr:uid="{00000000-0005-0000-0000-0000091B0000}"/>
    <cellStyle name="Normal 14 3 10 6 2" xfId="17371" xr:uid="{00000000-0005-0000-0000-00000A1B0000}"/>
    <cellStyle name="Normal 14 3 10 6 3" xfId="17372" xr:uid="{00000000-0005-0000-0000-00000B1B0000}"/>
    <cellStyle name="Normal 14 3 10 7" xfId="17373" xr:uid="{00000000-0005-0000-0000-00000C1B0000}"/>
    <cellStyle name="Normal 14 3 10 8" xfId="17374" xr:uid="{00000000-0005-0000-0000-00000D1B0000}"/>
    <cellStyle name="Normal 14 3 10 9" xfId="17375" xr:uid="{00000000-0005-0000-0000-00000E1B0000}"/>
    <cellStyle name="Normal 14 3 11" xfId="3640" xr:uid="{00000000-0005-0000-0000-00000F1B0000}"/>
    <cellStyle name="Normal 14 3 11 2" xfId="8739" xr:uid="{00000000-0005-0000-0000-0000101B0000}"/>
    <cellStyle name="Normal 14 3 11 2 2" xfId="17376" xr:uid="{00000000-0005-0000-0000-0000111B0000}"/>
    <cellStyle name="Normal 14 3 11 2 2 2" xfId="17377" xr:uid="{00000000-0005-0000-0000-0000121B0000}"/>
    <cellStyle name="Normal 14 3 11 2 2 3" xfId="17378" xr:uid="{00000000-0005-0000-0000-0000131B0000}"/>
    <cellStyle name="Normal 14 3 11 2 2 4" xfId="17379" xr:uid="{00000000-0005-0000-0000-0000141B0000}"/>
    <cellStyle name="Normal 14 3 11 2 3" xfId="17380" xr:uid="{00000000-0005-0000-0000-0000151B0000}"/>
    <cellStyle name="Normal 14 3 11 2 3 2" xfId="17381" xr:uid="{00000000-0005-0000-0000-0000161B0000}"/>
    <cellStyle name="Normal 14 3 11 2 3 3" xfId="17382" xr:uid="{00000000-0005-0000-0000-0000171B0000}"/>
    <cellStyle name="Normal 14 3 11 2 4" xfId="17383" xr:uid="{00000000-0005-0000-0000-0000181B0000}"/>
    <cellStyle name="Normal 14 3 11 2 5" xfId="17384" xr:uid="{00000000-0005-0000-0000-0000191B0000}"/>
    <cellStyle name="Normal 14 3 11 2 6" xfId="17385" xr:uid="{00000000-0005-0000-0000-00001A1B0000}"/>
    <cellStyle name="Normal 14 3 11 3" xfId="17386" xr:uid="{00000000-0005-0000-0000-00001B1B0000}"/>
    <cellStyle name="Normal 14 3 11 3 2" xfId="17387" xr:uid="{00000000-0005-0000-0000-00001C1B0000}"/>
    <cellStyle name="Normal 14 3 11 3 3" xfId="17388" xr:uid="{00000000-0005-0000-0000-00001D1B0000}"/>
    <cellStyle name="Normal 14 3 11 3 4" xfId="17389" xr:uid="{00000000-0005-0000-0000-00001E1B0000}"/>
    <cellStyle name="Normal 14 3 11 4" xfId="17390" xr:uid="{00000000-0005-0000-0000-00001F1B0000}"/>
    <cellStyle name="Normal 14 3 11 4 2" xfId="17391" xr:uid="{00000000-0005-0000-0000-0000201B0000}"/>
    <cellStyle name="Normal 14 3 11 4 3" xfId="17392" xr:uid="{00000000-0005-0000-0000-0000211B0000}"/>
    <cellStyle name="Normal 14 3 11 4 4" xfId="17393" xr:uid="{00000000-0005-0000-0000-0000221B0000}"/>
    <cellStyle name="Normal 14 3 11 5" xfId="17394" xr:uid="{00000000-0005-0000-0000-0000231B0000}"/>
    <cellStyle name="Normal 14 3 11 5 2" xfId="17395" xr:uid="{00000000-0005-0000-0000-0000241B0000}"/>
    <cellStyle name="Normal 14 3 11 5 3" xfId="17396" xr:uid="{00000000-0005-0000-0000-0000251B0000}"/>
    <cellStyle name="Normal 14 3 11 6" xfId="17397" xr:uid="{00000000-0005-0000-0000-0000261B0000}"/>
    <cellStyle name="Normal 14 3 11 7" xfId="17398" xr:uid="{00000000-0005-0000-0000-0000271B0000}"/>
    <cellStyle name="Normal 14 3 11 8" xfId="17399" xr:uid="{00000000-0005-0000-0000-0000281B0000}"/>
    <cellStyle name="Normal 14 3 12" xfId="3825" xr:uid="{00000000-0005-0000-0000-0000291B0000}"/>
    <cellStyle name="Normal 14 3 12 2" xfId="8916" xr:uid="{00000000-0005-0000-0000-00002A1B0000}"/>
    <cellStyle name="Normal 14 3 12 2 2" xfId="17400" xr:uid="{00000000-0005-0000-0000-00002B1B0000}"/>
    <cellStyle name="Normal 14 3 12 2 3" xfId="17401" xr:uid="{00000000-0005-0000-0000-00002C1B0000}"/>
    <cellStyle name="Normal 14 3 12 2 4" xfId="17402" xr:uid="{00000000-0005-0000-0000-00002D1B0000}"/>
    <cellStyle name="Normal 14 3 12 3" xfId="17403" xr:uid="{00000000-0005-0000-0000-00002E1B0000}"/>
    <cellStyle name="Normal 14 3 12 3 2" xfId="17404" xr:uid="{00000000-0005-0000-0000-00002F1B0000}"/>
    <cellStyle name="Normal 14 3 12 3 3" xfId="17405" xr:uid="{00000000-0005-0000-0000-0000301B0000}"/>
    <cellStyle name="Normal 14 3 12 3 4" xfId="17406" xr:uid="{00000000-0005-0000-0000-0000311B0000}"/>
    <cellStyle name="Normal 14 3 12 4" xfId="17407" xr:uid="{00000000-0005-0000-0000-0000321B0000}"/>
    <cellStyle name="Normal 14 3 12 4 2" xfId="17408" xr:uid="{00000000-0005-0000-0000-0000331B0000}"/>
    <cellStyle name="Normal 14 3 12 4 3" xfId="17409" xr:uid="{00000000-0005-0000-0000-0000341B0000}"/>
    <cellStyle name="Normal 14 3 12 5" xfId="17410" xr:uid="{00000000-0005-0000-0000-0000351B0000}"/>
    <cellStyle name="Normal 14 3 12 6" xfId="17411" xr:uid="{00000000-0005-0000-0000-0000361B0000}"/>
    <cellStyle name="Normal 14 3 12 7" xfId="17412" xr:uid="{00000000-0005-0000-0000-0000371B0000}"/>
    <cellStyle name="Normal 14 3 13" xfId="5610" xr:uid="{00000000-0005-0000-0000-0000381B0000}"/>
    <cellStyle name="Normal 14 3 13 2" xfId="10552" xr:uid="{00000000-0005-0000-0000-0000391B0000}"/>
    <cellStyle name="Normal 14 3 13 3" xfId="17413" xr:uid="{00000000-0005-0000-0000-00003A1B0000}"/>
    <cellStyle name="Normal 14 3 13 4" xfId="17414" xr:uid="{00000000-0005-0000-0000-00003B1B0000}"/>
    <cellStyle name="Normal 14 3 14" xfId="7118" xr:uid="{00000000-0005-0000-0000-00003C1B0000}"/>
    <cellStyle name="Normal 14 3 14 2" xfId="17415" xr:uid="{00000000-0005-0000-0000-00003D1B0000}"/>
    <cellStyle name="Normal 14 3 14 3" xfId="17416" xr:uid="{00000000-0005-0000-0000-00003E1B0000}"/>
    <cellStyle name="Normal 14 3 14 4" xfId="17417" xr:uid="{00000000-0005-0000-0000-00003F1B0000}"/>
    <cellStyle name="Normal 14 3 15" xfId="2067" xr:uid="{00000000-0005-0000-0000-0000401B0000}"/>
    <cellStyle name="Normal 14 3 15 2" xfId="17418" xr:uid="{00000000-0005-0000-0000-0000411B0000}"/>
    <cellStyle name="Normal 14 3 15 3" xfId="17419" xr:uid="{00000000-0005-0000-0000-0000421B0000}"/>
    <cellStyle name="Normal 14 3 15 4" xfId="17420" xr:uid="{00000000-0005-0000-0000-0000431B0000}"/>
    <cellStyle name="Normal 14 3 16" xfId="17421" xr:uid="{00000000-0005-0000-0000-0000441B0000}"/>
    <cellStyle name="Normal 14 3 16 2" xfId="17422" xr:uid="{00000000-0005-0000-0000-0000451B0000}"/>
    <cellStyle name="Normal 14 3 16 3" xfId="17423" xr:uid="{00000000-0005-0000-0000-0000461B0000}"/>
    <cellStyle name="Normal 14 3 17" xfId="17424" xr:uid="{00000000-0005-0000-0000-0000471B0000}"/>
    <cellStyle name="Normal 14 3 18" xfId="17425" xr:uid="{00000000-0005-0000-0000-0000481B0000}"/>
    <cellStyle name="Normal 14 3 19" xfId="17426" xr:uid="{00000000-0005-0000-0000-0000491B0000}"/>
    <cellStyle name="Normal 14 3 2" xfId="493" xr:uid="{00000000-0005-0000-0000-00004A1B0000}"/>
    <cellStyle name="Normal 14 3 2 10" xfId="2307" xr:uid="{00000000-0005-0000-0000-00004B1B0000}"/>
    <cellStyle name="Normal 14 3 2 10 2" xfId="17427" xr:uid="{00000000-0005-0000-0000-00004C1B0000}"/>
    <cellStyle name="Normal 14 3 2 10 3" xfId="17428" xr:uid="{00000000-0005-0000-0000-00004D1B0000}"/>
    <cellStyle name="Normal 14 3 2 10 4" xfId="17429" xr:uid="{00000000-0005-0000-0000-00004E1B0000}"/>
    <cellStyle name="Normal 14 3 2 11" xfId="17430" xr:uid="{00000000-0005-0000-0000-00004F1B0000}"/>
    <cellStyle name="Normal 14 3 2 11 2" xfId="17431" xr:uid="{00000000-0005-0000-0000-0000501B0000}"/>
    <cellStyle name="Normal 14 3 2 11 3" xfId="17432" xr:uid="{00000000-0005-0000-0000-0000511B0000}"/>
    <cellStyle name="Normal 14 3 2 12" xfId="17433" xr:uid="{00000000-0005-0000-0000-0000521B0000}"/>
    <cellStyle name="Normal 14 3 2 13" xfId="17434" xr:uid="{00000000-0005-0000-0000-0000531B0000}"/>
    <cellStyle name="Normal 14 3 2 14" xfId="17435" xr:uid="{00000000-0005-0000-0000-0000541B0000}"/>
    <cellStyle name="Normal 14 3 2 2" xfId="698" xr:uid="{00000000-0005-0000-0000-0000551B0000}"/>
    <cellStyle name="Normal 14 3 2 2 10" xfId="17436" xr:uid="{00000000-0005-0000-0000-0000561B0000}"/>
    <cellStyle name="Normal 14 3 2 2 11" xfId="17437" xr:uid="{00000000-0005-0000-0000-0000571B0000}"/>
    <cellStyle name="Normal 14 3 2 2 2" xfId="1164" xr:uid="{00000000-0005-0000-0000-0000581B0000}"/>
    <cellStyle name="Normal 14 3 2 2 2 10" xfId="17438" xr:uid="{00000000-0005-0000-0000-0000591B0000}"/>
    <cellStyle name="Normal 14 3 2 2 2 2" xfId="1393" xr:uid="{00000000-0005-0000-0000-00005A1B0000}"/>
    <cellStyle name="Normal 14 3 2 2 2 2 2" xfId="4751" xr:uid="{00000000-0005-0000-0000-00005B1B0000}"/>
    <cellStyle name="Normal 14 3 2 2 2 2 2 2" xfId="9735" xr:uid="{00000000-0005-0000-0000-00005C1B0000}"/>
    <cellStyle name="Normal 14 3 2 2 2 2 2 2 2" xfId="17439" xr:uid="{00000000-0005-0000-0000-00005D1B0000}"/>
    <cellStyle name="Normal 14 3 2 2 2 2 2 2 3" xfId="17440" xr:uid="{00000000-0005-0000-0000-00005E1B0000}"/>
    <cellStyle name="Normal 14 3 2 2 2 2 2 2 4" xfId="17441" xr:uid="{00000000-0005-0000-0000-00005F1B0000}"/>
    <cellStyle name="Normal 14 3 2 2 2 2 2 3" xfId="17442" xr:uid="{00000000-0005-0000-0000-0000601B0000}"/>
    <cellStyle name="Normal 14 3 2 2 2 2 2 3 2" xfId="17443" xr:uid="{00000000-0005-0000-0000-0000611B0000}"/>
    <cellStyle name="Normal 14 3 2 2 2 2 2 3 3" xfId="17444" xr:uid="{00000000-0005-0000-0000-0000621B0000}"/>
    <cellStyle name="Normal 14 3 2 2 2 2 2 4" xfId="17445" xr:uid="{00000000-0005-0000-0000-0000631B0000}"/>
    <cellStyle name="Normal 14 3 2 2 2 2 2 5" xfId="17446" xr:uid="{00000000-0005-0000-0000-0000641B0000}"/>
    <cellStyle name="Normal 14 3 2 2 2 2 2 6" xfId="17447" xr:uid="{00000000-0005-0000-0000-0000651B0000}"/>
    <cellStyle name="Normal 14 3 2 2 2 2 3" xfId="6480" xr:uid="{00000000-0005-0000-0000-0000661B0000}"/>
    <cellStyle name="Normal 14 3 2 2 2 2 3 2" xfId="11422" xr:uid="{00000000-0005-0000-0000-0000671B0000}"/>
    <cellStyle name="Normal 14 3 2 2 2 2 3 3" xfId="17448" xr:uid="{00000000-0005-0000-0000-0000681B0000}"/>
    <cellStyle name="Normal 14 3 2 2 2 2 3 4" xfId="17449" xr:uid="{00000000-0005-0000-0000-0000691B0000}"/>
    <cellStyle name="Normal 14 3 2 2 2 2 4" xfId="7988" xr:uid="{00000000-0005-0000-0000-00006A1B0000}"/>
    <cellStyle name="Normal 14 3 2 2 2 2 4 2" xfId="17450" xr:uid="{00000000-0005-0000-0000-00006B1B0000}"/>
    <cellStyle name="Normal 14 3 2 2 2 2 4 3" xfId="17451" xr:uid="{00000000-0005-0000-0000-00006C1B0000}"/>
    <cellStyle name="Normal 14 3 2 2 2 2 4 4" xfId="17452" xr:uid="{00000000-0005-0000-0000-00006D1B0000}"/>
    <cellStyle name="Normal 14 3 2 2 2 2 5" xfId="3026" xr:uid="{00000000-0005-0000-0000-00006E1B0000}"/>
    <cellStyle name="Normal 14 3 2 2 2 2 5 2" xfId="17453" xr:uid="{00000000-0005-0000-0000-00006F1B0000}"/>
    <cellStyle name="Normal 14 3 2 2 2 2 5 3" xfId="17454" xr:uid="{00000000-0005-0000-0000-0000701B0000}"/>
    <cellStyle name="Normal 14 3 2 2 2 2 5 4" xfId="17455" xr:uid="{00000000-0005-0000-0000-0000711B0000}"/>
    <cellStyle name="Normal 14 3 2 2 2 2 6" xfId="17456" xr:uid="{00000000-0005-0000-0000-0000721B0000}"/>
    <cellStyle name="Normal 14 3 2 2 2 2 6 2" xfId="17457" xr:uid="{00000000-0005-0000-0000-0000731B0000}"/>
    <cellStyle name="Normal 14 3 2 2 2 2 6 3" xfId="17458" xr:uid="{00000000-0005-0000-0000-0000741B0000}"/>
    <cellStyle name="Normal 14 3 2 2 2 2 7" xfId="17459" xr:uid="{00000000-0005-0000-0000-0000751B0000}"/>
    <cellStyle name="Normal 14 3 2 2 2 2 8" xfId="17460" xr:uid="{00000000-0005-0000-0000-0000761B0000}"/>
    <cellStyle name="Normal 14 3 2 2 2 2 9" xfId="17461" xr:uid="{00000000-0005-0000-0000-0000771B0000}"/>
    <cellStyle name="Normal 14 3 2 2 2 3" xfId="4532" xr:uid="{00000000-0005-0000-0000-0000781B0000}"/>
    <cellStyle name="Normal 14 3 2 2 2 3 2" xfId="9516" xr:uid="{00000000-0005-0000-0000-0000791B0000}"/>
    <cellStyle name="Normal 14 3 2 2 2 3 2 2" xfId="17462" xr:uid="{00000000-0005-0000-0000-00007A1B0000}"/>
    <cellStyle name="Normal 14 3 2 2 2 3 2 3" xfId="17463" xr:uid="{00000000-0005-0000-0000-00007B1B0000}"/>
    <cellStyle name="Normal 14 3 2 2 2 3 2 4" xfId="17464" xr:uid="{00000000-0005-0000-0000-00007C1B0000}"/>
    <cellStyle name="Normal 14 3 2 2 2 3 3" xfId="17465" xr:uid="{00000000-0005-0000-0000-00007D1B0000}"/>
    <cellStyle name="Normal 14 3 2 2 2 3 3 2" xfId="17466" xr:uid="{00000000-0005-0000-0000-00007E1B0000}"/>
    <cellStyle name="Normal 14 3 2 2 2 3 3 3" xfId="17467" xr:uid="{00000000-0005-0000-0000-00007F1B0000}"/>
    <cellStyle name="Normal 14 3 2 2 2 3 4" xfId="17468" xr:uid="{00000000-0005-0000-0000-0000801B0000}"/>
    <cellStyle name="Normal 14 3 2 2 2 3 5" xfId="17469" xr:uid="{00000000-0005-0000-0000-0000811B0000}"/>
    <cellStyle name="Normal 14 3 2 2 2 3 6" xfId="17470" xr:uid="{00000000-0005-0000-0000-0000821B0000}"/>
    <cellStyle name="Normal 14 3 2 2 2 4" xfId="6263" xr:uid="{00000000-0005-0000-0000-0000831B0000}"/>
    <cellStyle name="Normal 14 3 2 2 2 4 2" xfId="11205" xr:uid="{00000000-0005-0000-0000-0000841B0000}"/>
    <cellStyle name="Normal 14 3 2 2 2 4 3" xfId="17471" xr:uid="{00000000-0005-0000-0000-0000851B0000}"/>
    <cellStyle name="Normal 14 3 2 2 2 4 4" xfId="17472" xr:uid="{00000000-0005-0000-0000-0000861B0000}"/>
    <cellStyle name="Normal 14 3 2 2 2 5" xfId="7771" xr:uid="{00000000-0005-0000-0000-0000871B0000}"/>
    <cellStyle name="Normal 14 3 2 2 2 5 2" xfId="17473" xr:uid="{00000000-0005-0000-0000-0000881B0000}"/>
    <cellStyle name="Normal 14 3 2 2 2 5 3" xfId="17474" xr:uid="{00000000-0005-0000-0000-0000891B0000}"/>
    <cellStyle name="Normal 14 3 2 2 2 5 4" xfId="17475" xr:uid="{00000000-0005-0000-0000-00008A1B0000}"/>
    <cellStyle name="Normal 14 3 2 2 2 6" xfId="2809" xr:uid="{00000000-0005-0000-0000-00008B1B0000}"/>
    <cellStyle name="Normal 14 3 2 2 2 6 2" xfId="17476" xr:uid="{00000000-0005-0000-0000-00008C1B0000}"/>
    <cellStyle name="Normal 14 3 2 2 2 6 3" xfId="17477" xr:uid="{00000000-0005-0000-0000-00008D1B0000}"/>
    <cellStyle name="Normal 14 3 2 2 2 6 4" xfId="17478" xr:uid="{00000000-0005-0000-0000-00008E1B0000}"/>
    <cellStyle name="Normal 14 3 2 2 2 7" xfId="17479" xr:uid="{00000000-0005-0000-0000-00008F1B0000}"/>
    <cellStyle name="Normal 14 3 2 2 2 7 2" xfId="17480" xr:uid="{00000000-0005-0000-0000-0000901B0000}"/>
    <cellStyle name="Normal 14 3 2 2 2 7 3" xfId="17481" xr:uid="{00000000-0005-0000-0000-0000911B0000}"/>
    <cellStyle name="Normal 14 3 2 2 2 8" xfId="17482" xr:uid="{00000000-0005-0000-0000-0000921B0000}"/>
    <cellStyle name="Normal 14 3 2 2 2 9" xfId="17483" xr:uid="{00000000-0005-0000-0000-0000931B0000}"/>
    <cellStyle name="Normal 14 3 2 2 3" xfId="1392" xr:uid="{00000000-0005-0000-0000-0000941B0000}"/>
    <cellStyle name="Normal 14 3 2 2 3 2" xfId="4750" xr:uid="{00000000-0005-0000-0000-0000951B0000}"/>
    <cellStyle name="Normal 14 3 2 2 3 2 2" xfId="9734" xr:uid="{00000000-0005-0000-0000-0000961B0000}"/>
    <cellStyle name="Normal 14 3 2 2 3 2 2 2" xfId="17484" xr:uid="{00000000-0005-0000-0000-0000971B0000}"/>
    <cellStyle name="Normal 14 3 2 2 3 2 2 3" xfId="17485" xr:uid="{00000000-0005-0000-0000-0000981B0000}"/>
    <cellStyle name="Normal 14 3 2 2 3 2 2 4" xfId="17486" xr:uid="{00000000-0005-0000-0000-0000991B0000}"/>
    <cellStyle name="Normal 14 3 2 2 3 2 3" xfId="17487" xr:uid="{00000000-0005-0000-0000-00009A1B0000}"/>
    <cellStyle name="Normal 14 3 2 2 3 2 3 2" xfId="17488" xr:uid="{00000000-0005-0000-0000-00009B1B0000}"/>
    <cellStyle name="Normal 14 3 2 2 3 2 3 3" xfId="17489" xr:uid="{00000000-0005-0000-0000-00009C1B0000}"/>
    <cellStyle name="Normal 14 3 2 2 3 2 4" xfId="17490" xr:uid="{00000000-0005-0000-0000-00009D1B0000}"/>
    <cellStyle name="Normal 14 3 2 2 3 2 5" xfId="17491" xr:uid="{00000000-0005-0000-0000-00009E1B0000}"/>
    <cellStyle name="Normal 14 3 2 2 3 2 6" xfId="17492" xr:uid="{00000000-0005-0000-0000-00009F1B0000}"/>
    <cellStyle name="Normal 14 3 2 2 3 3" xfId="6479" xr:uid="{00000000-0005-0000-0000-0000A01B0000}"/>
    <cellStyle name="Normal 14 3 2 2 3 3 2" xfId="11421" xr:uid="{00000000-0005-0000-0000-0000A11B0000}"/>
    <cellStyle name="Normal 14 3 2 2 3 3 3" xfId="17493" xr:uid="{00000000-0005-0000-0000-0000A21B0000}"/>
    <cellStyle name="Normal 14 3 2 2 3 3 4" xfId="17494" xr:uid="{00000000-0005-0000-0000-0000A31B0000}"/>
    <cellStyle name="Normal 14 3 2 2 3 4" xfId="7987" xr:uid="{00000000-0005-0000-0000-0000A41B0000}"/>
    <cellStyle name="Normal 14 3 2 2 3 4 2" xfId="17495" xr:uid="{00000000-0005-0000-0000-0000A51B0000}"/>
    <cellStyle name="Normal 14 3 2 2 3 4 3" xfId="17496" xr:uid="{00000000-0005-0000-0000-0000A61B0000}"/>
    <cellStyle name="Normal 14 3 2 2 3 4 4" xfId="17497" xr:uid="{00000000-0005-0000-0000-0000A71B0000}"/>
    <cellStyle name="Normal 14 3 2 2 3 5" xfId="3025" xr:uid="{00000000-0005-0000-0000-0000A81B0000}"/>
    <cellStyle name="Normal 14 3 2 2 3 5 2" xfId="17498" xr:uid="{00000000-0005-0000-0000-0000A91B0000}"/>
    <cellStyle name="Normal 14 3 2 2 3 5 3" xfId="17499" xr:uid="{00000000-0005-0000-0000-0000AA1B0000}"/>
    <cellStyle name="Normal 14 3 2 2 3 5 4" xfId="17500" xr:uid="{00000000-0005-0000-0000-0000AB1B0000}"/>
    <cellStyle name="Normal 14 3 2 2 3 6" xfId="17501" xr:uid="{00000000-0005-0000-0000-0000AC1B0000}"/>
    <cellStyle name="Normal 14 3 2 2 3 6 2" xfId="17502" xr:uid="{00000000-0005-0000-0000-0000AD1B0000}"/>
    <cellStyle name="Normal 14 3 2 2 3 6 3" xfId="17503" xr:uid="{00000000-0005-0000-0000-0000AE1B0000}"/>
    <cellStyle name="Normal 14 3 2 2 3 7" xfId="17504" xr:uid="{00000000-0005-0000-0000-0000AF1B0000}"/>
    <cellStyle name="Normal 14 3 2 2 3 8" xfId="17505" xr:uid="{00000000-0005-0000-0000-0000B01B0000}"/>
    <cellStyle name="Normal 14 3 2 2 3 9" xfId="17506" xr:uid="{00000000-0005-0000-0000-0000B11B0000}"/>
    <cellStyle name="Normal 14 3 2 2 4" xfId="4149" xr:uid="{00000000-0005-0000-0000-0000B21B0000}"/>
    <cellStyle name="Normal 14 3 2 2 4 2" xfId="9135" xr:uid="{00000000-0005-0000-0000-0000B31B0000}"/>
    <cellStyle name="Normal 14 3 2 2 4 2 2" xfId="17507" xr:uid="{00000000-0005-0000-0000-0000B41B0000}"/>
    <cellStyle name="Normal 14 3 2 2 4 2 3" xfId="17508" xr:uid="{00000000-0005-0000-0000-0000B51B0000}"/>
    <cellStyle name="Normal 14 3 2 2 4 2 4" xfId="17509" xr:uid="{00000000-0005-0000-0000-0000B61B0000}"/>
    <cellStyle name="Normal 14 3 2 2 4 3" xfId="17510" xr:uid="{00000000-0005-0000-0000-0000B71B0000}"/>
    <cellStyle name="Normal 14 3 2 2 4 3 2" xfId="17511" xr:uid="{00000000-0005-0000-0000-0000B81B0000}"/>
    <cellStyle name="Normal 14 3 2 2 4 3 3" xfId="17512" xr:uid="{00000000-0005-0000-0000-0000B91B0000}"/>
    <cellStyle name="Normal 14 3 2 2 4 4" xfId="17513" xr:uid="{00000000-0005-0000-0000-0000BA1B0000}"/>
    <cellStyle name="Normal 14 3 2 2 4 5" xfId="17514" xr:uid="{00000000-0005-0000-0000-0000BB1B0000}"/>
    <cellStyle name="Normal 14 3 2 2 4 6" xfId="17515" xr:uid="{00000000-0005-0000-0000-0000BC1B0000}"/>
    <cellStyle name="Normal 14 3 2 2 5" xfId="5896" xr:uid="{00000000-0005-0000-0000-0000BD1B0000}"/>
    <cellStyle name="Normal 14 3 2 2 5 2" xfId="10838" xr:uid="{00000000-0005-0000-0000-0000BE1B0000}"/>
    <cellStyle name="Normal 14 3 2 2 5 3" xfId="17516" xr:uid="{00000000-0005-0000-0000-0000BF1B0000}"/>
    <cellStyle name="Normal 14 3 2 2 5 4" xfId="17517" xr:uid="{00000000-0005-0000-0000-0000C01B0000}"/>
    <cellStyle name="Normal 14 3 2 2 6" xfId="7404" xr:uid="{00000000-0005-0000-0000-0000C11B0000}"/>
    <cellStyle name="Normal 14 3 2 2 6 2" xfId="17518" xr:uid="{00000000-0005-0000-0000-0000C21B0000}"/>
    <cellStyle name="Normal 14 3 2 2 6 3" xfId="17519" xr:uid="{00000000-0005-0000-0000-0000C31B0000}"/>
    <cellStyle name="Normal 14 3 2 2 6 4" xfId="17520" xr:uid="{00000000-0005-0000-0000-0000C41B0000}"/>
    <cellStyle name="Normal 14 3 2 2 7" xfId="2442" xr:uid="{00000000-0005-0000-0000-0000C51B0000}"/>
    <cellStyle name="Normal 14 3 2 2 7 2" xfId="17521" xr:uid="{00000000-0005-0000-0000-0000C61B0000}"/>
    <cellStyle name="Normal 14 3 2 2 7 3" xfId="17522" xr:uid="{00000000-0005-0000-0000-0000C71B0000}"/>
    <cellStyle name="Normal 14 3 2 2 7 4" xfId="17523" xr:uid="{00000000-0005-0000-0000-0000C81B0000}"/>
    <cellStyle name="Normal 14 3 2 2 8" xfId="17524" xr:uid="{00000000-0005-0000-0000-0000C91B0000}"/>
    <cellStyle name="Normal 14 3 2 2 8 2" xfId="17525" xr:uid="{00000000-0005-0000-0000-0000CA1B0000}"/>
    <cellStyle name="Normal 14 3 2 2 8 3" xfId="17526" xr:uid="{00000000-0005-0000-0000-0000CB1B0000}"/>
    <cellStyle name="Normal 14 3 2 2 9" xfId="17527" xr:uid="{00000000-0005-0000-0000-0000CC1B0000}"/>
    <cellStyle name="Normal 14 3 2 3" xfId="849" xr:uid="{00000000-0005-0000-0000-0000CD1B0000}"/>
    <cellStyle name="Normal 14 3 2 3 10" xfId="17528" xr:uid="{00000000-0005-0000-0000-0000CE1B0000}"/>
    <cellStyle name="Normal 14 3 2 3 2" xfId="1394" xr:uid="{00000000-0005-0000-0000-0000CF1B0000}"/>
    <cellStyle name="Normal 14 3 2 3 2 2" xfId="4752" xr:uid="{00000000-0005-0000-0000-0000D01B0000}"/>
    <cellStyle name="Normal 14 3 2 3 2 2 2" xfId="9736" xr:uid="{00000000-0005-0000-0000-0000D11B0000}"/>
    <cellStyle name="Normal 14 3 2 3 2 2 2 2" xfId="17529" xr:uid="{00000000-0005-0000-0000-0000D21B0000}"/>
    <cellStyle name="Normal 14 3 2 3 2 2 2 3" xfId="17530" xr:uid="{00000000-0005-0000-0000-0000D31B0000}"/>
    <cellStyle name="Normal 14 3 2 3 2 2 2 4" xfId="17531" xr:uid="{00000000-0005-0000-0000-0000D41B0000}"/>
    <cellStyle name="Normal 14 3 2 3 2 2 3" xfId="17532" xr:uid="{00000000-0005-0000-0000-0000D51B0000}"/>
    <cellStyle name="Normal 14 3 2 3 2 2 3 2" xfId="17533" xr:uid="{00000000-0005-0000-0000-0000D61B0000}"/>
    <cellStyle name="Normal 14 3 2 3 2 2 3 3" xfId="17534" xr:uid="{00000000-0005-0000-0000-0000D71B0000}"/>
    <cellStyle name="Normal 14 3 2 3 2 2 4" xfId="17535" xr:uid="{00000000-0005-0000-0000-0000D81B0000}"/>
    <cellStyle name="Normal 14 3 2 3 2 2 5" xfId="17536" xr:uid="{00000000-0005-0000-0000-0000D91B0000}"/>
    <cellStyle name="Normal 14 3 2 3 2 2 6" xfId="17537" xr:uid="{00000000-0005-0000-0000-0000DA1B0000}"/>
    <cellStyle name="Normal 14 3 2 3 2 3" xfId="6481" xr:uid="{00000000-0005-0000-0000-0000DB1B0000}"/>
    <cellStyle name="Normal 14 3 2 3 2 3 2" xfId="11423" xr:uid="{00000000-0005-0000-0000-0000DC1B0000}"/>
    <cellStyle name="Normal 14 3 2 3 2 3 3" xfId="17538" xr:uid="{00000000-0005-0000-0000-0000DD1B0000}"/>
    <cellStyle name="Normal 14 3 2 3 2 3 4" xfId="17539" xr:uid="{00000000-0005-0000-0000-0000DE1B0000}"/>
    <cellStyle name="Normal 14 3 2 3 2 4" xfId="7989" xr:uid="{00000000-0005-0000-0000-0000DF1B0000}"/>
    <cellStyle name="Normal 14 3 2 3 2 4 2" xfId="17540" xr:uid="{00000000-0005-0000-0000-0000E01B0000}"/>
    <cellStyle name="Normal 14 3 2 3 2 4 3" xfId="17541" xr:uid="{00000000-0005-0000-0000-0000E11B0000}"/>
    <cellStyle name="Normal 14 3 2 3 2 4 4" xfId="17542" xr:uid="{00000000-0005-0000-0000-0000E21B0000}"/>
    <cellStyle name="Normal 14 3 2 3 2 5" xfId="3027" xr:uid="{00000000-0005-0000-0000-0000E31B0000}"/>
    <cellStyle name="Normal 14 3 2 3 2 5 2" xfId="17543" xr:uid="{00000000-0005-0000-0000-0000E41B0000}"/>
    <cellStyle name="Normal 14 3 2 3 2 5 3" xfId="17544" xr:uid="{00000000-0005-0000-0000-0000E51B0000}"/>
    <cellStyle name="Normal 14 3 2 3 2 5 4" xfId="17545" xr:uid="{00000000-0005-0000-0000-0000E61B0000}"/>
    <cellStyle name="Normal 14 3 2 3 2 6" xfId="17546" xr:uid="{00000000-0005-0000-0000-0000E71B0000}"/>
    <cellStyle name="Normal 14 3 2 3 2 6 2" xfId="17547" xr:uid="{00000000-0005-0000-0000-0000E81B0000}"/>
    <cellStyle name="Normal 14 3 2 3 2 6 3" xfId="17548" xr:uid="{00000000-0005-0000-0000-0000E91B0000}"/>
    <cellStyle name="Normal 14 3 2 3 2 7" xfId="17549" xr:uid="{00000000-0005-0000-0000-0000EA1B0000}"/>
    <cellStyle name="Normal 14 3 2 3 2 8" xfId="17550" xr:uid="{00000000-0005-0000-0000-0000EB1B0000}"/>
    <cellStyle name="Normal 14 3 2 3 2 9" xfId="17551" xr:uid="{00000000-0005-0000-0000-0000EC1B0000}"/>
    <cellStyle name="Normal 14 3 2 3 3" xfId="4290" xr:uid="{00000000-0005-0000-0000-0000ED1B0000}"/>
    <cellStyle name="Normal 14 3 2 3 3 2" xfId="9276" xr:uid="{00000000-0005-0000-0000-0000EE1B0000}"/>
    <cellStyle name="Normal 14 3 2 3 3 2 2" xfId="17552" xr:uid="{00000000-0005-0000-0000-0000EF1B0000}"/>
    <cellStyle name="Normal 14 3 2 3 3 2 3" xfId="17553" xr:uid="{00000000-0005-0000-0000-0000F01B0000}"/>
    <cellStyle name="Normal 14 3 2 3 3 2 4" xfId="17554" xr:uid="{00000000-0005-0000-0000-0000F11B0000}"/>
    <cellStyle name="Normal 14 3 2 3 3 3" xfId="17555" xr:uid="{00000000-0005-0000-0000-0000F21B0000}"/>
    <cellStyle name="Normal 14 3 2 3 3 3 2" xfId="17556" xr:uid="{00000000-0005-0000-0000-0000F31B0000}"/>
    <cellStyle name="Normal 14 3 2 3 3 3 3" xfId="17557" xr:uid="{00000000-0005-0000-0000-0000F41B0000}"/>
    <cellStyle name="Normal 14 3 2 3 3 4" xfId="17558" xr:uid="{00000000-0005-0000-0000-0000F51B0000}"/>
    <cellStyle name="Normal 14 3 2 3 3 5" xfId="17559" xr:uid="{00000000-0005-0000-0000-0000F61B0000}"/>
    <cellStyle name="Normal 14 3 2 3 3 6" xfId="17560" xr:uid="{00000000-0005-0000-0000-0000F71B0000}"/>
    <cellStyle name="Normal 14 3 2 3 4" xfId="6034" xr:uid="{00000000-0005-0000-0000-0000F81B0000}"/>
    <cellStyle name="Normal 14 3 2 3 4 2" xfId="10976" xr:uid="{00000000-0005-0000-0000-0000F91B0000}"/>
    <cellStyle name="Normal 14 3 2 3 4 3" xfId="17561" xr:uid="{00000000-0005-0000-0000-0000FA1B0000}"/>
    <cellStyle name="Normal 14 3 2 3 4 4" xfId="17562" xr:uid="{00000000-0005-0000-0000-0000FB1B0000}"/>
    <cellStyle name="Normal 14 3 2 3 5" xfId="7542" xr:uid="{00000000-0005-0000-0000-0000FC1B0000}"/>
    <cellStyle name="Normal 14 3 2 3 5 2" xfId="17563" xr:uid="{00000000-0005-0000-0000-0000FD1B0000}"/>
    <cellStyle name="Normal 14 3 2 3 5 3" xfId="17564" xr:uid="{00000000-0005-0000-0000-0000FE1B0000}"/>
    <cellStyle name="Normal 14 3 2 3 5 4" xfId="17565" xr:uid="{00000000-0005-0000-0000-0000FF1B0000}"/>
    <cellStyle name="Normal 14 3 2 3 6" xfId="2580" xr:uid="{00000000-0005-0000-0000-0000001C0000}"/>
    <cellStyle name="Normal 14 3 2 3 6 2" xfId="17566" xr:uid="{00000000-0005-0000-0000-0000011C0000}"/>
    <cellStyle name="Normal 14 3 2 3 6 3" xfId="17567" xr:uid="{00000000-0005-0000-0000-0000021C0000}"/>
    <cellStyle name="Normal 14 3 2 3 6 4" xfId="17568" xr:uid="{00000000-0005-0000-0000-0000031C0000}"/>
    <cellStyle name="Normal 14 3 2 3 7" xfId="17569" xr:uid="{00000000-0005-0000-0000-0000041C0000}"/>
    <cellStyle name="Normal 14 3 2 3 7 2" xfId="17570" xr:uid="{00000000-0005-0000-0000-0000051C0000}"/>
    <cellStyle name="Normal 14 3 2 3 7 3" xfId="17571" xr:uid="{00000000-0005-0000-0000-0000061C0000}"/>
    <cellStyle name="Normal 14 3 2 3 8" xfId="17572" xr:uid="{00000000-0005-0000-0000-0000071C0000}"/>
    <cellStyle name="Normal 14 3 2 3 9" xfId="17573" xr:uid="{00000000-0005-0000-0000-0000081C0000}"/>
    <cellStyle name="Normal 14 3 2 4" xfId="1391" xr:uid="{00000000-0005-0000-0000-0000091C0000}"/>
    <cellStyle name="Normal 14 3 2 4 2" xfId="4749" xr:uid="{00000000-0005-0000-0000-00000A1C0000}"/>
    <cellStyle name="Normal 14 3 2 4 2 2" xfId="9733" xr:uid="{00000000-0005-0000-0000-00000B1C0000}"/>
    <cellStyle name="Normal 14 3 2 4 2 2 2" xfId="17574" xr:uid="{00000000-0005-0000-0000-00000C1C0000}"/>
    <cellStyle name="Normal 14 3 2 4 2 2 3" xfId="17575" xr:uid="{00000000-0005-0000-0000-00000D1C0000}"/>
    <cellStyle name="Normal 14 3 2 4 2 2 4" xfId="17576" xr:uid="{00000000-0005-0000-0000-00000E1C0000}"/>
    <cellStyle name="Normal 14 3 2 4 2 3" xfId="17577" xr:uid="{00000000-0005-0000-0000-00000F1C0000}"/>
    <cellStyle name="Normal 14 3 2 4 2 3 2" xfId="17578" xr:uid="{00000000-0005-0000-0000-0000101C0000}"/>
    <cellStyle name="Normal 14 3 2 4 2 3 3" xfId="17579" xr:uid="{00000000-0005-0000-0000-0000111C0000}"/>
    <cellStyle name="Normal 14 3 2 4 2 4" xfId="17580" xr:uid="{00000000-0005-0000-0000-0000121C0000}"/>
    <cellStyle name="Normal 14 3 2 4 2 5" xfId="17581" xr:uid="{00000000-0005-0000-0000-0000131C0000}"/>
    <cellStyle name="Normal 14 3 2 4 2 6" xfId="17582" xr:uid="{00000000-0005-0000-0000-0000141C0000}"/>
    <cellStyle name="Normal 14 3 2 4 3" xfId="6478" xr:uid="{00000000-0005-0000-0000-0000151C0000}"/>
    <cellStyle name="Normal 14 3 2 4 3 2" xfId="11420" xr:uid="{00000000-0005-0000-0000-0000161C0000}"/>
    <cellStyle name="Normal 14 3 2 4 3 3" xfId="17583" xr:uid="{00000000-0005-0000-0000-0000171C0000}"/>
    <cellStyle name="Normal 14 3 2 4 3 4" xfId="17584" xr:uid="{00000000-0005-0000-0000-0000181C0000}"/>
    <cellStyle name="Normal 14 3 2 4 4" xfId="7986" xr:uid="{00000000-0005-0000-0000-0000191C0000}"/>
    <cellStyle name="Normal 14 3 2 4 4 2" xfId="17585" xr:uid="{00000000-0005-0000-0000-00001A1C0000}"/>
    <cellStyle name="Normal 14 3 2 4 4 3" xfId="17586" xr:uid="{00000000-0005-0000-0000-00001B1C0000}"/>
    <cellStyle name="Normal 14 3 2 4 4 4" xfId="17587" xr:uid="{00000000-0005-0000-0000-00001C1C0000}"/>
    <cellStyle name="Normal 14 3 2 4 5" xfId="3024" xr:uid="{00000000-0005-0000-0000-00001D1C0000}"/>
    <cellStyle name="Normal 14 3 2 4 5 2" xfId="17588" xr:uid="{00000000-0005-0000-0000-00001E1C0000}"/>
    <cellStyle name="Normal 14 3 2 4 5 3" xfId="17589" xr:uid="{00000000-0005-0000-0000-00001F1C0000}"/>
    <cellStyle name="Normal 14 3 2 4 5 4" xfId="17590" xr:uid="{00000000-0005-0000-0000-0000201C0000}"/>
    <cellStyle name="Normal 14 3 2 4 6" xfId="17591" xr:uid="{00000000-0005-0000-0000-0000211C0000}"/>
    <cellStyle name="Normal 14 3 2 4 6 2" xfId="17592" xr:uid="{00000000-0005-0000-0000-0000221C0000}"/>
    <cellStyle name="Normal 14 3 2 4 6 3" xfId="17593" xr:uid="{00000000-0005-0000-0000-0000231C0000}"/>
    <cellStyle name="Normal 14 3 2 4 7" xfId="17594" xr:uid="{00000000-0005-0000-0000-0000241C0000}"/>
    <cellStyle name="Normal 14 3 2 4 8" xfId="17595" xr:uid="{00000000-0005-0000-0000-0000251C0000}"/>
    <cellStyle name="Normal 14 3 2 4 9" xfId="17596" xr:uid="{00000000-0005-0000-0000-0000261C0000}"/>
    <cellStyle name="Normal 14 3 2 5" xfId="3688" xr:uid="{00000000-0005-0000-0000-0000271C0000}"/>
    <cellStyle name="Normal 14 3 2 5 2" xfId="5558" xr:uid="{00000000-0005-0000-0000-0000281C0000}"/>
    <cellStyle name="Normal 14 3 2 5 2 2" xfId="10505" xr:uid="{00000000-0005-0000-0000-0000291C0000}"/>
    <cellStyle name="Normal 14 3 2 5 2 2 2" xfId="17597" xr:uid="{00000000-0005-0000-0000-00002A1C0000}"/>
    <cellStyle name="Normal 14 3 2 5 2 2 3" xfId="17598" xr:uid="{00000000-0005-0000-0000-00002B1C0000}"/>
    <cellStyle name="Normal 14 3 2 5 2 2 4" xfId="17599" xr:uid="{00000000-0005-0000-0000-00002C1C0000}"/>
    <cellStyle name="Normal 14 3 2 5 2 3" xfId="17600" xr:uid="{00000000-0005-0000-0000-00002D1C0000}"/>
    <cellStyle name="Normal 14 3 2 5 2 3 2" xfId="17601" xr:uid="{00000000-0005-0000-0000-00002E1C0000}"/>
    <cellStyle name="Normal 14 3 2 5 2 3 3" xfId="17602" xr:uid="{00000000-0005-0000-0000-00002F1C0000}"/>
    <cellStyle name="Normal 14 3 2 5 2 4" xfId="17603" xr:uid="{00000000-0005-0000-0000-0000301C0000}"/>
    <cellStyle name="Normal 14 3 2 5 2 5" xfId="17604" xr:uid="{00000000-0005-0000-0000-0000311C0000}"/>
    <cellStyle name="Normal 14 3 2 5 2 6" xfId="17605" xr:uid="{00000000-0005-0000-0000-0000321C0000}"/>
    <cellStyle name="Normal 14 3 2 5 3" xfId="8648" xr:uid="{00000000-0005-0000-0000-0000331C0000}"/>
    <cellStyle name="Normal 14 3 2 5 3 2" xfId="17606" xr:uid="{00000000-0005-0000-0000-0000341C0000}"/>
    <cellStyle name="Normal 14 3 2 5 3 3" xfId="17607" xr:uid="{00000000-0005-0000-0000-0000351C0000}"/>
    <cellStyle name="Normal 14 3 2 5 3 4" xfId="17608" xr:uid="{00000000-0005-0000-0000-0000361C0000}"/>
    <cellStyle name="Normal 14 3 2 5 4" xfId="17609" xr:uid="{00000000-0005-0000-0000-0000371C0000}"/>
    <cellStyle name="Normal 14 3 2 5 4 2" xfId="17610" xr:uid="{00000000-0005-0000-0000-0000381C0000}"/>
    <cellStyle name="Normal 14 3 2 5 4 3" xfId="17611" xr:uid="{00000000-0005-0000-0000-0000391C0000}"/>
    <cellStyle name="Normal 14 3 2 5 4 4" xfId="17612" xr:uid="{00000000-0005-0000-0000-00003A1C0000}"/>
    <cellStyle name="Normal 14 3 2 5 5" xfId="17613" xr:uid="{00000000-0005-0000-0000-00003B1C0000}"/>
    <cellStyle name="Normal 14 3 2 5 5 2" xfId="17614" xr:uid="{00000000-0005-0000-0000-00003C1C0000}"/>
    <cellStyle name="Normal 14 3 2 5 5 3" xfId="17615" xr:uid="{00000000-0005-0000-0000-00003D1C0000}"/>
    <cellStyle name="Normal 14 3 2 5 5 4" xfId="17616" xr:uid="{00000000-0005-0000-0000-00003E1C0000}"/>
    <cellStyle name="Normal 14 3 2 5 6" xfId="17617" xr:uid="{00000000-0005-0000-0000-00003F1C0000}"/>
    <cellStyle name="Normal 14 3 2 5 6 2" xfId="17618" xr:uid="{00000000-0005-0000-0000-0000401C0000}"/>
    <cellStyle name="Normal 14 3 2 5 6 3" xfId="17619" xr:uid="{00000000-0005-0000-0000-0000411C0000}"/>
    <cellStyle name="Normal 14 3 2 5 7" xfId="17620" xr:uid="{00000000-0005-0000-0000-0000421C0000}"/>
    <cellStyle name="Normal 14 3 2 5 8" xfId="17621" xr:uid="{00000000-0005-0000-0000-0000431C0000}"/>
    <cellStyle name="Normal 14 3 2 5 9" xfId="17622" xr:uid="{00000000-0005-0000-0000-0000441C0000}"/>
    <cellStyle name="Normal 14 3 2 6" xfId="4006" xr:uid="{00000000-0005-0000-0000-0000451C0000}"/>
    <cellStyle name="Normal 14 3 2 6 2" xfId="8785" xr:uid="{00000000-0005-0000-0000-0000461C0000}"/>
    <cellStyle name="Normal 14 3 2 6 2 2" xfId="17623" xr:uid="{00000000-0005-0000-0000-0000471C0000}"/>
    <cellStyle name="Normal 14 3 2 6 2 2 2" xfId="17624" xr:uid="{00000000-0005-0000-0000-0000481C0000}"/>
    <cellStyle name="Normal 14 3 2 6 2 2 3" xfId="17625" xr:uid="{00000000-0005-0000-0000-0000491C0000}"/>
    <cellStyle name="Normal 14 3 2 6 2 2 4" xfId="17626" xr:uid="{00000000-0005-0000-0000-00004A1C0000}"/>
    <cellStyle name="Normal 14 3 2 6 2 3" xfId="17627" xr:uid="{00000000-0005-0000-0000-00004B1C0000}"/>
    <cellStyle name="Normal 14 3 2 6 2 3 2" xfId="17628" xr:uid="{00000000-0005-0000-0000-00004C1C0000}"/>
    <cellStyle name="Normal 14 3 2 6 2 3 3" xfId="17629" xr:uid="{00000000-0005-0000-0000-00004D1C0000}"/>
    <cellStyle name="Normal 14 3 2 6 2 4" xfId="17630" xr:uid="{00000000-0005-0000-0000-00004E1C0000}"/>
    <cellStyle name="Normal 14 3 2 6 2 5" xfId="17631" xr:uid="{00000000-0005-0000-0000-00004F1C0000}"/>
    <cellStyle name="Normal 14 3 2 6 2 6" xfId="17632" xr:uid="{00000000-0005-0000-0000-0000501C0000}"/>
    <cellStyle name="Normal 14 3 2 6 3" xfId="17633" xr:uid="{00000000-0005-0000-0000-0000511C0000}"/>
    <cellStyle name="Normal 14 3 2 6 3 2" xfId="17634" xr:uid="{00000000-0005-0000-0000-0000521C0000}"/>
    <cellStyle name="Normal 14 3 2 6 3 3" xfId="17635" xr:uid="{00000000-0005-0000-0000-0000531C0000}"/>
    <cellStyle name="Normal 14 3 2 6 3 4" xfId="17636" xr:uid="{00000000-0005-0000-0000-0000541C0000}"/>
    <cellStyle name="Normal 14 3 2 6 4" xfId="17637" xr:uid="{00000000-0005-0000-0000-0000551C0000}"/>
    <cellStyle name="Normal 14 3 2 6 4 2" xfId="17638" xr:uid="{00000000-0005-0000-0000-0000561C0000}"/>
    <cellStyle name="Normal 14 3 2 6 4 3" xfId="17639" xr:uid="{00000000-0005-0000-0000-0000571C0000}"/>
    <cellStyle name="Normal 14 3 2 6 4 4" xfId="17640" xr:uid="{00000000-0005-0000-0000-0000581C0000}"/>
    <cellStyle name="Normal 14 3 2 6 5" xfId="17641" xr:uid="{00000000-0005-0000-0000-0000591C0000}"/>
    <cellStyle name="Normal 14 3 2 6 5 2" xfId="17642" xr:uid="{00000000-0005-0000-0000-00005A1C0000}"/>
    <cellStyle name="Normal 14 3 2 6 5 3" xfId="17643" xr:uid="{00000000-0005-0000-0000-00005B1C0000}"/>
    <cellStyle name="Normal 14 3 2 6 6" xfId="17644" xr:uid="{00000000-0005-0000-0000-00005C1C0000}"/>
    <cellStyle name="Normal 14 3 2 6 7" xfId="17645" xr:uid="{00000000-0005-0000-0000-00005D1C0000}"/>
    <cellStyle name="Normal 14 3 2 6 8" xfId="17646" xr:uid="{00000000-0005-0000-0000-00005E1C0000}"/>
    <cellStyle name="Normal 14 3 2 7" xfId="5552" xr:uid="{00000000-0005-0000-0000-00005F1C0000}"/>
    <cellStyle name="Normal 14 3 2 7 2" xfId="10501" xr:uid="{00000000-0005-0000-0000-0000601C0000}"/>
    <cellStyle name="Normal 14 3 2 7 2 2" xfId="17647" xr:uid="{00000000-0005-0000-0000-0000611C0000}"/>
    <cellStyle name="Normal 14 3 2 7 2 3" xfId="17648" xr:uid="{00000000-0005-0000-0000-0000621C0000}"/>
    <cellStyle name="Normal 14 3 2 7 2 4" xfId="17649" xr:uid="{00000000-0005-0000-0000-0000631C0000}"/>
    <cellStyle name="Normal 14 3 2 7 3" xfId="17650" xr:uid="{00000000-0005-0000-0000-0000641C0000}"/>
    <cellStyle name="Normal 14 3 2 7 3 2" xfId="17651" xr:uid="{00000000-0005-0000-0000-0000651C0000}"/>
    <cellStyle name="Normal 14 3 2 7 3 3" xfId="17652" xr:uid="{00000000-0005-0000-0000-0000661C0000}"/>
    <cellStyle name="Normal 14 3 2 7 4" xfId="17653" xr:uid="{00000000-0005-0000-0000-0000671C0000}"/>
    <cellStyle name="Normal 14 3 2 7 5" xfId="17654" xr:uid="{00000000-0005-0000-0000-0000681C0000}"/>
    <cellStyle name="Normal 14 3 2 7 6" xfId="17655" xr:uid="{00000000-0005-0000-0000-0000691C0000}"/>
    <cellStyle name="Normal 14 3 2 8" xfId="5761" xr:uid="{00000000-0005-0000-0000-00006A1C0000}"/>
    <cellStyle name="Normal 14 3 2 8 2" xfId="10703" xr:uid="{00000000-0005-0000-0000-00006B1C0000}"/>
    <cellStyle name="Normal 14 3 2 8 3" xfId="17656" xr:uid="{00000000-0005-0000-0000-00006C1C0000}"/>
    <cellStyle name="Normal 14 3 2 8 4" xfId="17657" xr:uid="{00000000-0005-0000-0000-00006D1C0000}"/>
    <cellStyle name="Normal 14 3 2 9" xfId="7269" xr:uid="{00000000-0005-0000-0000-00006E1C0000}"/>
    <cellStyle name="Normal 14 3 2 9 2" xfId="17658" xr:uid="{00000000-0005-0000-0000-00006F1C0000}"/>
    <cellStyle name="Normal 14 3 2 9 3" xfId="17659" xr:uid="{00000000-0005-0000-0000-0000701C0000}"/>
    <cellStyle name="Normal 14 3 2 9 4" xfId="17660" xr:uid="{00000000-0005-0000-0000-0000711C0000}"/>
    <cellStyle name="Normal 14 3 3" xfId="600" xr:uid="{00000000-0005-0000-0000-0000721C0000}"/>
    <cellStyle name="Normal 14 3 3 10" xfId="2350" xr:uid="{00000000-0005-0000-0000-0000731C0000}"/>
    <cellStyle name="Normal 14 3 3 10 2" xfId="17661" xr:uid="{00000000-0005-0000-0000-0000741C0000}"/>
    <cellStyle name="Normal 14 3 3 10 3" xfId="17662" xr:uid="{00000000-0005-0000-0000-0000751C0000}"/>
    <cellStyle name="Normal 14 3 3 10 4" xfId="17663" xr:uid="{00000000-0005-0000-0000-0000761C0000}"/>
    <cellStyle name="Normal 14 3 3 11" xfId="17664" xr:uid="{00000000-0005-0000-0000-0000771C0000}"/>
    <cellStyle name="Normal 14 3 3 11 2" xfId="17665" xr:uid="{00000000-0005-0000-0000-0000781C0000}"/>
    <cellStyle name="Normal 14 3 3 11 3" xfId="17666" xr:uid="{00000000-0005-0000-0000-0000791C0000}"/>
    <cellStyle name="Normal 14 3 3 12" xfId="17667" xr:uid="{00000000-0005-0000-0000-00007A1C0000}"/>
    <cellStyle name="Normal 14 3 3 13" xfId="17668" xr:uid="{00000000-0005-0000-0000-00007B1C0000}"/>
    <cellStyle name="Normal 14 3 3 14" xfId="17669" xr:uid="{00000000-0005-0000-0000-00007C1C0000}"/>
    <cellStyle name="Normal 14 3 3 2" xfId="742" xr:uid="{00000000-0005-0000-0000-00007D1C0000}"/>
    <cellStyle name="Normal 14 3 3 2 10" xfId="17670" xr:uid="{00000000-0005-0000-0000-00007E1C0000}"/>
    <cellStyle name="Normal 14 3 3 2 11" xfId="17671" xr:uid="{00000000-0005-0000-0000-00007F1C0000}"/>
    <cellStyle name="Normal 14 3 3 2 2" xfId="1207" xr:uid="{00000000-0005-0000-0000-0000801C0000}"/>
    <cellStyle name="Normal 14 3 3 2 2 10" xfId="17672" xr:uid="{00000000-0005-0000-0000-0000811C0000}"/>
    <cellStyle name="Normal 14 3 3 2 2 2" xfId="1397" xr:uid="{00000000-0005-0000-0000-0000821C0000}"/>
    <cellStyle name="Normal 14 3 3 2 2 2 2" xfId="4755" xr:uid="{00000000-0005-0000-0000-0000831C0000}"/>
    <cellStyle name="Normal 14 3 3 2 2 2 2 2" xfId="9739" xr:uid="{00000000-0005-0000-0000-0000841C0000}"/>
    <cellStyle name="Normal 14 3 3 2 2 2 2 2 2" xfId="17673" xr:uid="{00000000-0005-0000-0000-0000851C0000}"/>
    <cellStyle name="Normal 14 3 3 2 2 2 2 2 3" xfId="17674" xr:uid="{00000000-0005-0000-0000-0000861C0000}"/>
    <cellStyle name="Normal 14 3 3 2 2 2 2 2 4" xfId="17675" xr:uid="{00000000-0005-0000-0000-0000871C0000}"/>
    <cellStyle name="Normal 14 3 3 2 2 2 2 3" xfId="17676" xr:uid="{00000000-0005-0000-0000-0000881C0000}"/>
    <cellStyle name="Normal 14 3 3 2 2 2 2 3 2" xfId="17677" xr:uid="{00000000-0005-0000-0000-0000891C0000}"/>
    <cellStyle name="Normal 14 3 3 2 2 2 2 3 3" xfId="17678" xr:uid="{00000000-0005-0000-0000-00008A1C0000}"/>
    <cellStyle name="Normal 14 3 3 2 2 2 2 4" xfId="17679" xr:uid="{00000000-0005-0000-0000-00008B1C0000}"/>
    <cellStyle name="Normal 14 3 3 2 2 2 2 5" xfId="17680" xr:uid="{00000000-0005-0000-0000-00008C1C0000}"/>
    <cellStyle name="Normal 14 3 3 2 2 2 2 6" xfId="17681" xr:uid="{00000000-0005-0000-0000-00008D1C0000}"/>
    <cellStyle name="Normal 14 3 3 2 2 2 3" xfId="6484" xr:uid="{00000000-0005-0000-0000-00008E1C0000}"/>
    <cellStyle name="Normal 14 3 3 2 2 2 3 2" xfId="11426" xr:uid="{00000000-0005-0000-0000-00008F1C0000}"/>
    <cellStyle name="Normal 14 3 3 2 2 2 3 3" xfId="17682" xr:uid="{00000000-0005-0000-0000-0000901C0000}"/>
    <cellStyle name="Normal 14 3 3 2 2 2 3 4" xfId="17683" xr:uid="{00000000-0005-0000-0000-0000911C0000}"/>
    <cellStyle name="Normal 14 3 3 2 2 2 4" xfId="7992" xr:uid="{00000000-0005-0000-0000-0000921C0000}"/>
    <cellStyle name="Normal 14 3 3 2 2 2 4 2" xfId="17684" xr:uid="{00000000-0005-0000-0000-0000931C0000}"/>
    <cellStyle name="Normal 14 3 3 2 2 2 4 3" xfId="17685" xr:uid="{00000000-0005-0000-0000-0000941C0000}"/>
    <cellStyle name="Normal 14 3 3 2 2 2 4 4" xfId="17686" xr:uid="{00000000-0005-0000-0000-0000951C0000}"/>
    <cellStyle name="Normal 14 3 3 2 2 2 5" xfId="3030" xr:uid="{00000000-0005-0000-0000-0000961C0000}"/>
    <cellStyle name="Normal 14 3 3 2 2 2 5 2" xfId="17687" xr:uid="{00000000-0005-0000-0000-0000971C0000}"/>
    <cellStyle name="Normal 14 3 3 2 2 2 5 3" xfId="17688" xr:uid="{00000000-0005-0000-0000-0000981C0000}"/>
    <cellStyle name="Normal 14 3 3 2 2 2 5 4" xfId="17689" xr:uid="{00000000-0005-0000-0000-0000991C0000}"/>
    <cellStyle name="Normal 14 3 3 2 2 2 6" xfId="17690" xr:uid="{00000000-0005-0000-0000-00009A1C0000}"/>
    <cellStyle name="Normal 14 3 3 2 2 2 6 2" xfId="17691" xr:uid="{00000000-0005-0000-0000-00009B1C0000}"/>
    <cellStyle name="Normal 14 3 3 2 2 2 6 3" xfId="17692" xr:uid="{00000000-0005-0000-0000-00009C1C0000}"/>
    <cellStyle name="Normal 14 3 3 2 2 2 7" xfId="17693" xr:uid="{00000000-0005-0000-0000-00009D1C0000}"/>
    <cellStyle name="Normal 14 3 3 2 2 2 8" xfId="17694" xr:uid="{00000000-0005-0000-0000-00009E1C0000}"/>
    <cellStyle name="Normal 14 3 3 2 2 2 9" xfId="17695" xr:uid="{00000000-0005-0000-0000-00009F1C0000}"/>
    <cellStyle name="Normal 14 3 3 2 2 3" xfId="4575" xr:uid="{00000000-0005-0000-0000-0000A01C0000}"/>
    <cellStyle name="Normal 14 3 3 2 2 3 2" xfId="9559" xr:uid="{00000000-0005-0000-0000-0000A11C0000}"/>
    <cellStyle name="Normal 14 3 3 2 2 3 2 2" xfId="17696" xr:uid="{00000000-0005-0000-0000-0000A21C0000}"/>
    <cellStyle name="Normal 14 3 3 2 2 3 2 3" xfId="17697" xr:uid="{00000000-0005-0000-0000-0000A31C0000}"/>
    <cellStyle name="Normal 14 3 3 2 2 3 2 4" xfId="17698" xr:uid="{00000000-0005-0000-0000-0000A41C0000}"/>
    <cellStyle name="Normal 14 3 3 2 2 3 3" xfId="17699" xr:uid="{00000000-0005-0000-0000-0000A51C0000}"/>
    <cellStyle name="Normal 14 3 3 2 2 3 3 2" xfId="17700" xr:uid="{00000000-0005-0000-0000-0000A61C0000}"/>
    <cellStyle name="Normal 14 3 3 2 2 3 3 3" xfId="17701" xr:uid="{00000000-0005-0000-0000-0000A71C0000}"/>
    <cellStyle name="Normal 14 3 3 2 2 3 4" xfId="17702" xr:uid="{00000000-0005-0000-0000-0000A81C0000}"/>
    <cellStyle name="Normal 14 3 3 2 2 3 5" xfId="17703" xr:uid="{00000000-0005-0000-0000-0000A91C0000}"/>
    <cellStyle name="Normal 14 3 3 2 2 3 6" xfId="17704" xr:uid="{00000000-0005-0000-0000-0000AA1C0000}"/>
    <cellStyle name="Normal 14 3 3 2 2 4" xfId="6306" xr:uid="{00000000-0005-0000-0000-0000AB1C0000}"/>
    <cellStyle name="Normal 14 3 3 2 2 4 2" xfId="11248" xr:uid="{00000000-0005-0000-0000-0000AC1C0000}"/>
    <cellStyle name="Normal 14 3 3 2 2 4 3" xfId="17705" xr:uid="{00000000-0005-0000-0000-0000AD1C0000}"/>
    <cellStyle name="Normal 14 3 3 2 2 4 4" xfId="17706" xr:uid="{00000000-0005-0000-0000-0000AE1C0000}"/>
    <cellStyle name="Normal 14 3 3 2 2 5" xfId="7814" xr:uid="{00000000-0005-0000-0000-0000AF1C0000}"/>
    <cellStyle name="Normal 14 3 3 2 2 5 2" xfId="17707" xr:uid="{00000000-0005-0000-0000-0000B01C0000}"/>
    <cellStyle name="Normal 14 3 3 2 2 5 3" xfId="17708" xr:uid="{00000000-0005-0000-0000-0000B11C0000}"/>
    <cellStyle name="Normal 14 3 3 2 2 5 4" xfId="17709" xr:uid="{00000000-0005-0000-0000-0000B21C0000}"/>
    <cellStyle name="Normal 14 3 3 2 2 6" xfId="2852" xr:uid="{00000000-0005-0000-0000-0000B31C0000}"/>
    <cellStyle name="Normal 14 3 3 2 2 6 2" xfId="17710" xr:uid="{00000000-0005-0000-0000-0000B41C0000}"/>
    <cellStyle name="Normal 14 3 3 2 2 6 3" xfId="17711" xr:uid="{00000000-0005-0000-0000-0000B51C0000}"/>
    <cellStyle name="Normal 14 3 3 2 2 6 4" xfId="17712" xr:uid="{00000000-0005-0000-0000-0000B61C0000}"/>
    <cellStyle name="Normal 14 3 3 2 2 7" xfId="17713" xr:uid="{00000000-0005-0000-0000-0000B71C0000}"/>
    <cellStyle name="Normal 14 3 3 2 2 7 2" xfId="17714" xr:uid="{00000000-0005-0000-0000-0000B81C0000}"/>
    <cellStyle name="Normal 14 3 3 2 2 7 3" xfId="17715" xr:uid="{00000000-0005-0000-0000-0000B91C0000}"/>
    <cellStyle name="Normal 14 3 3 2 2 8" xfId="17716" xr:uid="{00000000-0005-0000-0000-0000BA1C0000}"/>
    <cellStyle name="Normal 14 3 3 2 2 9" xfId="17717" xr:uid="{00000000-0005-0000-0000-0000BB1C0000}"/>
    <cellStyle name="Normal 14 3 3 2 3" xfId="1396" xr:uid="{00000000-0005-0000-0000-0000BC1C0000}"/>
    <cellStyle name="Normal 14 3 3 2 3 2" xfId="4754" xr:uid="{00000000-0005-0000-0000-0000BD1C0000}"/>
    <cellStyle name="Normal 14 3 3 2 3 2 2" xfId="9738" xr:uid="{00000000-0005-0000-0000-0000BE1C0000}"/>
    <cellStyle name="Normal 14 3 3 2 3 2 2 2" xfId="17718" xr:uid="{00000000-0005-0000-0000-0000BF1C0000}"/>
    <cellStyle name="Normal 14 3 3 2 3 2 2 3" xfId="17719" xr:uid="{00000000-0005-0000-0000-0000C01C0000}"/>
    <cellStyle name="Normal 14 3 3 2 3 2 2 4" xfId="17720" xr:uid="{00000000-0005-0000-0000-0000C11C0000}"/>
    <cellStyle name="Normal 14 3 3 2 3 2 3" xfId="17721" xr:uid="{00000000-0005-0000-0000-0000C21C0000}"/>
    <cellStyle name="Normal 14 3 3 2 3 2 3 2" xfId="17722" xr:uid="{00000000-0005-0000-0000-0000C31C0000}"/>
    <cellStyle name="Normal 14 3 3 2 3 2 3 3" xfId="17723" xr:uid="{00000000-0005-0000-0000-0000C41C0000}"/>
    <cellStyle name="Normal 14 3 3 2 3 2 4" xfId="17724" xr:uid="{00000000-0005-0000-0000-0000C51C0000}"/>
    <cellStyle name="Normal 14 3 3 2 3 2 5" xfId="17725" xr:uid="{00000000-0005-0000-0000-0000C61C0000}"/>
    <cellStyle name="Normal 14 3 3 2 3 2 6" xfId="17726" xr:uid="{00000000-0005-0000-0000-0000C71C0000}"/>
    <cellStyle name="Normal 14 3 3 2 3 3" xfId="6483" xr:uid="{00000000-0005-0000-0000-0000C81C0000}"/>
    <cellStyle name="Normal 14 3 3 2 3 3 2" xfId="11425" xr:uid="{00000000-0005-0000-0000-0000C91C0000}"/>
    <cellStyle name="Normal 14 3 3 2 3 3 3" xfId="17727" xr:uid="{00000000-0005-0000-0000-0000CA1C0000}"/>
    <cellStyle name="Normal 14 3 3 2 3 3 4" xfId="17728" xr:uid="{00000000-0005-0000-0000-0000CB1C0000}"/>
    <cellStyle name="Normal 14 3 3 2 3 4" xfId="7991" xr:uid="{00000000-0005-0000-0000-0000CC1C0000}"/>
    <cellStyle name="Normal 14 3 3 2 3 4 2" xfId="17729" xr:uid="{00000000-0005-0000-0000-0000CD1C0000}"/>
    <cellStyle name="Normal 14 3 3 2 3 4 3" xfId="17730" xr:uid="{00000000-0005-0000-0000-0000CE1C0000}"/>
    <cellStyle name="Normal 14 3 3 2 3 4 4" xfId="17731" xr:uid="{00000000-0005-0000-0000-0000CF1C0000}"/>
    <cellStyle name="Normal 14 3 3 2 3 5" xfId="3029" xr:uid="{00000000-0005-0000-0000-0000D01C0000}"/>
    <cellStyle name="Normal 14 3 3 2 3 5 2" xfId="17732" xr:uid="{00000000-0005-0000-0000-0000D11C0000}"/>
    <cellStyle name="Normal 14 3 3 2 3 5 3" xfId="17733" xr:uid="{00000000-0005-0000-0000-0000D21C0000}"/>
    <cellStyle name="Normal 14 3 3 2 3 5 4" xfId="17734" xr:uid="{00000000-0005-0000-0000-0000D31C0000}"/>
    <cellStyle name="Normal 14 3 3 2 3 6" xfId="17735" xr:uid="{00000000-0005-0000-0000-0000D41C0000}"/>
    <cellStyle name="Normal 14 3 3 2 3 6 2" xfId="17736" xr:uid="{00000000-0005-0000-0000-0000D51C0000}"/>
    <cellStyle name="Normal 14 3 3 2 3 6 3" xfId="17737" xr:uid="{00000000-0005-0000-0000-0000D61C0000}"/>
    <cellStyle name="Normal 14 3 3 2 3 7" xfId="17738" xr:uid="{00000000-0005-0000-0000-0000D71C0000}"/>
    <cellStyle name="Normal 14 3 3 2 3 8" xfId="17739" xr:uid="{00000000-0005-0000-0000-0000D81C0000}"/>
    <cellStyle name="Normal 14 3 3 2 3 9" xfId="17740" xr:uid="{00000000-0005-0000-0000-0000D91C0000}"/>
    <cellStyle name="Normal 14 3 3 2 4" xfId="4192" xr:uid="{00000000-0005-0000-0000-0000DA1C0000}"/>
    <cellStyle name="Normal 14 3 3 2 4 2" xfId="9178" xr:uid="{00000000-0005-0000-0000-0000DB1C0000}"/>
    <cellStyle name="Normal 14 3 3 2 4 2 2" xfId="17741" xr:uid="{00000000-0005-0000-0000-0000DC1C0000}"/>
    <cellStyle name="Normal 14 3 3 2 4 2 3" xfId="17742" xr:uid="{00000000-0005-0000-0000-0000DD1C0000}"/>
    <cellStyle name="Normal 14 3 3 2 4 2 4" xfId="17743" xr:uid="{00000000-0005-0000-0000-0000DE1C0000}"/>
    <cellStyle name="Normal 14 3 3 2 4 3" xfId="17744" xr:uid="{00000000-0005-0000-0000-0000DF1C0000}"/>
    <cellStyle name="Normal 14 3 3 2 4 3 2" xfId="17745" xr:uid="{00000000-0005-0000-0000-0000E01C0000}"/>
    <cellStyle name="Normal 14 3 3 2 4 3 3" xfId="17746" xr:uid="{00000000-0005-0000-0000-0000E11C0000}"/>
    <cellStyle name="Normal 14 3 3 2 4 4" xfId="17747" xr:uid="{00000000-0005-0000-0000-0000E21C0000}"/>
    <cellStyle name="Normal 14 3 3 2 4 5" xfId="17748" xr:uid="{00000000-0005-0000-0000-0000E31C0000}"/>
    <cellStyle name="Normal 14 3 3 2 4 6" xfId="17749" xr:uid="{00000000-0005-0000-0000-0000E41C0000}"/>
    <cellStyle name="Normal 14 3 3 2 5" xfId="5939" xr:uid="{00000000-0005-0000-0000-0000E51C0000}"/>
    <cellStyle name="Normal 14 3 3 2 5 2" xfId="10881" xr:uid="{00000000-0005-0000-0000-0000E61C0000}"/>
    <cellStyle name="Normal 14 3 3 2 5 3" xfId="17750" xr:uid="{00000000-0005-0000-0000-0000E71C0000}"/>
    <cellStyle name="Normal 14 3 3 2 5 4" xfId="17751" xr:uid="{00000000-0005-0000-0000-0000E81C0000}"/>
    <cellStyle name="Normal 14 3 3 2 6" xfId="7447" xr:uid="{00000000-0005-0000-0000-0000E91C0000}"/>
    <cellStyle name="Normal 14 3 3 2 6 2" xfId="17752" xr:uid="{00000000-0005-0000-0000-0000EA1C0000}"/>
    <cellStyle name="Normal 14 3 3 2 6 3" xfId="17753" xr:uid="{00000000-0005-0000-0000-0000EB1C0000}"/>
    <cellStyle name="Normal 14 3 3 2 6 4" xfId="17754" xr:uid="{00000000-0005-0000-0000-0000EC1C0000}"/>
    <cellStyle name="Normal 14 3 3 2 7" xfId="2485" xr:uid="{00000000-0005-0000-0000-0000ED1C0000}"/>
    <cellStyle name="Normal 14 3 3 2 7 2" xfId="17755" xr:uid="{00000000-0005-0000-0000-0000EE1C0000}"/>
    <cellStyle name="Normal 14 3 3 2 7 3" xfId="17756" xr:uid="{00000000-0005-0000-0000-0000EF1C0000}"/>
    <cellStyle name="Normal 14 3 3 2 7 4" xfId="17757" xr:uid="{00000000-0005-0000-0000-0000F01C0000}"/>
    <cellStyle name="Normal 14 3 3 2 8" xfId="17758" xr:uid="{00000000-0005-0000-0000-0000F11C0000}"/>
    <cellStyle name="Normal 14 3 3 2 8 2" xfId="17759" xr:uid="{00000000-0005-0000-0000-0000F21C0000}"/>
    <cellStyle name="Normal 14 3 3 2 8 3" xfId="17760" xr:uid="{00000000-0005-0000-0000-0000F31C0000}"/>
    <cellStyle name="Normal 14 3 3 2 9" xfId="17761" xr:uid="{00000000-0005-0000-0000-0000F41C0000}"/>
    <cellStyle name="Normal 14 3 3 3" xfId="895" xr:uid="{00000000-0005-0000-0000-0000F51C0000}"/>
    <cellStyle name="Normal 14 3 3 3 10" xfId="17762" xr:uid="{00000000-0005-0000-0000-0000F61C0000}"/>
    <cellStyle name="Normal 14 3 3 3 2" xfId="1398" xr:uid="{00000000-0005-0000-0000-0000F71C0000}"/>
    <cellStyle name="Normal 14 3 3 3 2 2" xfId="4756" xr:uid="{00000000-0005-0000-0000-0000F81C0000}"/>
    <cellStyle name="Normal 14 3 3 3 2 2 2" xfId="9740" xr:uid="{00000000-0005-0000-0000-0000F91C0000}"/>
    <cellStyle name="Normal 14 3 3 3 2 2 2 2" xfId="17763" xr:uid="{00000000-0005-0000-0000-0000FA1C0000}"/>
    <cellStyle name="Normal 14 3 3 3 2 2 2 3" xfId="17764" xr:uid="{00000000-0005-0000-0000-0000FB1C0000}"/>
    <cellStyle name="Normal 14 3 3 3 2 2 2 4" xfId="17765" xr:uid="{00000000-0005-0000-0000-0000FC1C0000}"/>
    <cellStyle name="Normal 14 3 3 3 2 2 3" xfId="17766" xr:uid="{00000000-0005-0000-0000-0000FD1C0000}"/>
    <cellStyle name="Normal 14 3 3 3 2 2 3 2" xfId="17767" xr:uid="{00000000-0005-0000-0000-0000FE1C0000}"/>
    <cellStyle name="Normal 14 3 3 3 2 2 3 3" xfId="17768" xr:uid="{00000000-0005-0000-0000-0000FF1C0000}"/>
    <cellStyle name="Normal 14 3 3 3 2 2 4" xfId="17769" xr:uid="{00000000-0005-0000-0000-0000001D0000}"/>
    <cellStyle name="Normal 14 3 3 3 2 2 5" xfId="17770" xr:uid="{00000000-0005-0000-0000-0000011D0000}"/>
    <cellStyle name="Normal 14 3 3 3 2 2 6" xfId="17771" xr:uid="{00000000-0005-0000-0000-0000021D0000}"/>
    <cellStyle name="Normal 14 3 3 3 2 3" xfId="6485" xr:uid="{00000000-0005-0000-0000-0000031D0000}"/>
    <cellStyle name="Normal 14 3 3 3 2 3 2" xfId="11427" xr:uid="{00000000-0005-0000-0000-0000041D0000}"/>
    <cellStyle name="Normal 14 3 3 3 2 3 3" xfId="17772" xr:uid="{00000000-0005-0000-0000-0000051D0000}"/>
    <cellStyle name="Normal 14 3 3 3 2 3 4" xfId="17773" xr:uid="{00000000-0005-0000-0000-0000061D0000}"/>
    <cellStyle name="Normal 14 3 3 3 2 4" xfId="7993" xr:uid="{00000000-0005-0000-0000-0000071D0000}"/>
    <cellStyle name="Normal 14 3 3 3 2 4 2" xfId="17774" xr:uid="{00000000-0005-0000-0000-0000081D0000}"/>
    <cellStyle name="Normal 14 3 3 3 2 4 3" xfId="17775" xr:uid="{00000000-0005-0000-0000-0000091D0000}"/>
    <cellStyle name="Normal 14 3 3 3 2 4 4" xfId="17776" xr:uid="{00000000-0005-0000-0000-00000A1D0000}"/>
    <cellStyle name="Normal 14 3 3 3 2 5" xfId="3031" xr:uid="{00000000-0005-0000-0000-00000B1D0000}"/>
    <cellStyle name="Normal 14 3 3 3 2 5 2" xfId="17777" xr:uid="{00000000-0005-0000-0000-00000C1D0000}"/>
    <cellStyle name="Normal 14 3 3 3 2 5 3" xfId="17778" xr:uid="{00000000-0005-0000-0000-00000D1D0000}"/>
    <cellStyle name="Normal 14 3 3 3 2 5 4" xfId="17779" xr:uid="{00000000-0005-0000-0000-00000E1D0000}"/>
    <cellStyle name="Normal 14 3 3 3 2 6" xfId="17780" xr:uid="{00000000-0005-0000-0000-00000F1D0000}"/>
    <cellStyle name="Normal 14 3 3 3 2 6 2" xfId="17781" xr:uid="{00000000-0005-0000-0000-0000101D0000}"/>
    <cellStyle name="Normal 14 3 3 3 2 6 3" xfId="17782" xr:uid="{00000000-0005-0000-0000-0000111D0000}"/>
    <cellStyle name="Normal 14 3 3 3 2 7" xfId="17783" xr:uid="{00000000-0005-0000-0000-0000121D0000}"/>
    <cellStyle name="Normal 14 3 3 3 2 8" xfId="17784" xr:uid="{00000000-0005-0000-0000-0000131D0000}"/>
    <cellStyle name="Normal 14 3 3 3 2 9" xfId="17785" xr:uid="{00000000-0005-0000-0000-0000141D0000}"/>
    <cellStyle name="Normal 14 3 3 3 3" xfId="4334" xr:uid="{00000000-0005-0000-0000-0000151D0000}"/>
    <cellStyle name="Normal 14 3 3 3 3 2" xfId="9319" xr:uid="{00000000-0005-0000-0000-0000161D0000}"/>
    <cellStyle name="Normal 14 3 3 3 3 2 2" xfId="17786" xr:uid="{00000000-0005-0000-0000-0000171D0000}"/>
    <cellStyle name="Normal 14 3 3 3 3 2 3" xfId="17787" xr:uid="{00000000-0005-0000-0000-0000181D0000}"/>
    <cellStyle name="Normal 14 3 3 3 3 2 4" xfId="17788" xr:uid="{00000000-0005-0000-0000-0000191D0000}"/>
    <cellStyle name="Normal 14 3 3 3 3 3" xfId="17789" xr:uid="{00000000-0005-0000-0000-00001A1D0000}"/>
    <cellStyle name="Normal 14 3 3 3 3 3 2" xfId="17790" xr:uid="{00000000-0005-0000-0000-00001B1D0000}"/>
    <cellStyle name="Normal 14 3 3 3 3 3 3" xfId="17791" xr:uid="{00000000-0005-0000-0000-00001C1D0000}"/>
    <cellStyle name="Normal 14 3 3 3 3 4" xfId="17792" xr:uid="{00000000-0005-0000-0000-00001D1D0000}"/>
    <cellStyle name="Normal 14 3 3 3 3 5" xfId="17793" xr:uid="{00000000-0005-0000-0000-00001E1D0000}"/>
    <cellStyle name="Normal 14 3 3 3 3 6" xfId="17794" xr:uid="{00000000-0005-0000-0000-00001F1D0000}"/>
    <cellStyle name="Normal 14 3 3 3 4" xfId="6077" xr:uid="{00000000-0005-0000-0000-0000201D0000}"/>
    <cellStyle name="Normal 14 3 3 3 4 2" xfId="11019" xr:uid="{00000000-0005-0000-0000-0000211D0000}"/>
    <cellStyle name="Normal 14 3 3 3 4 3" xfId="17795" xr:uid="{00000000-0005-0000-0000-0000221D0000}"/>
    <cellStyle name="Normal 14 3 3 3 4 4" xfId="17796" xr:uid="{00000000-0005-0000-0000-0000231D0000}"/>
    <cellStyle name="Normal 14 3 3 3 5" xfId="7585" xr:uid="{00000000-0005-0000-0000-0000241D0000}"/>
    <cellStyle name="Normal 14 3 3 3 5 2" xfId="17797" xr:uid="{00000000-0005-0000-0000-0000251D0000}"/>
    <cellStyle name="Normal 14 3 3 3 5 3" xfId="17798" xr:uid="{00000000-0005-0000-0000-0000261D0000}"/>
    <cellStyle name="Normal 14 3 3 3 5 4" xfId="17799" xr:uid="{00000000-0005-0000-0000-0000271D0000}"/>
    <cellStyle name="Normal 14 3 3 3 6" xfId="2623" xr:uid="{00000000-0005-0000-0000-0000281D0000}"/>
    <cellStyle name="Normal 14 3 3 3 6 2" xfId="17800" xr:uid="{00000000-0005-0000-0000-0000291D0000}"/>
    <cellStyle name="Normal 14 3 3 3 6 3" xfId="17801" xr:uid="{00000000-0005-0000-0000-00002A1D0000}"/>
    <cellStyle name="Normal 14 3 3 3 6 4" xfId="17802" xr:uid="{00000000-0005-0000-0000-00002B1D0000}"/>
    <cellStyle name="Normal 14 3 3 3 7" xfId="17803" xr:uid="{00000000-0005-0000-0000-00002C1D0000}"/>
    <cellStyle name="Normal 14 3 3 3 7 2" xfId="17804" xr:uid="{00000000-0005-0000-0000-00002D1D0000}"/>
    <cellStyle name="Normal 14 3 3 3 7 3" xfId="17805" xr:uid="{00000000-0005-0000-0000-00002E1D0000}"/>
    <cellStyle name="Normal 14 3 3 3 8" xfId="17806" xr:uid="{00000000-0005-0000-0000-00002F1D0000}"/>
    <cellStyle name="Normal 14 3 3 3 9" xfId="17807" xr:uid="{00000000-0005-0000-0000-0000301D0000}"/>
    <cellStyle name="Normal 14 3 3 4" xfId="1395" xr:uid="{00000000-0005-0000-0000-0000311D0000}"/>
    <cellStyle name="Normal 14 3 3 4 2" xfId="4753" xr:uid="{00000000-0005-0000-0000-0000321D0000}"/>
    <cellStyle name="Normal 14 3 3 4 2 2" xfId="9737" xr:uid="{00000000-0005-0000-0000-0000331D0000}"/>
    <cellStyle name="Normal 14 3 3 4 2 2 2" xfId="17808" xr:uid="{00000000-0005-0000-0000-0000341D0000}"/>
    <cellStyle name="Normal 14 3 3 4 2 2 3" xfId="17809" xr:uid="{00000000-0005-0000-0000-0000351D0000}"/>
    <cellStyle name="Normal 14 3 3 4 2 2 4" xfId="17810" xr:uid="{00000000-0005-0000-0000-0000361D0000}"/>
    <cellStyle name="Normal 14 3 3 4 2 3" xfId="17811" xr:uid="{00000000-0005-0000-0000-0000371D0000}"/>
    <cellStyle name="Normal 14 3 3 4 2 3 2" xfId="17812" xr:uid="{00000000-0005-0000-0000-0000381D0000}"/>
    <cellStyle name="Normal 14 3 3 4 2 3 3" xfId="17813" xr:uid="{00000000-0005-0000-0000-0000391D0000}"/>
    <cellStyle name="Normal 14 3 3 4 2 4" xfId="17814" xr:uid="{00000000-0005-0000-0000-00003A1D0000}"/>
    <cellStyle name="Normal 14 3 3 4 2 5" xfId="17815" xr:uid="{00000000-0005-0000-0000-00003B1D0000}"/>
    <cellStyle name="Normal 14 3 3 4 2 6" xfId="17816" xr:uid="{00000000-0005-0000-0000-00003C1D0000}"/>
    <cellStyle name="Normal 14 3 3 4 3" xfId="6482" xr:uid="{00000000-0005-0000-0000-00003D1D0000}"/>
    <cellStyle name="Normal 14 3 3 4 3 2" xfId="11424" xr:uid="{00000000-0005-0000-0000-00003E1D0000}"/>
    <cellStyle name="Normal 14 3 3 4 3 3" xfId="17817" xr:uid="{00000000-0005-0000-0000-00003F1D0000}"/>
    <cellStyle name="Normal 14 3 3 4 3 4" xfId="17818" xr:uid="{00000000-0005-0000-0000-0000401D0000}"/>
    <cellStyle name="Normal 14 3 3 4 4" xfId="7990" xr:uid="{00000000-0005-0000-0000-0000411D0000}"/>
    <cellStyle name="Normal 14 3 3 4 4 2" xfId="17819" xr:uid="{00000000-0005-0000-0000-0000421D0000}"/>
    <cellStyle name="Normal 14 3 3 4 4 3" xfId="17820" xr:uid="{00000000-0005-0000-0000-0000431D0000}"/>
    <cellStyle name="Normal 14 3 3 4 4 4" xfId="17821" xr:uid="{00000000-0005-0000-0000-0000441D0000}"/>
    <cellStyle name="Normal 14 3 3 4 5" xfId="3028" xr:uid="{00000000-0005-0000-0000-0000451D0000}"/>
    <cellStyle name="Normal 14 3 3 4 5 2" xfId="17822" xr:uid="{00000000-0005-0000-0000-0000461D0000}"/>
    <cellStyle name="Normal 14 3 3 4 5 3" xfId="17823" xr:uid="{00000000-0005-0000-0000-0000471D0000}"/>
    <cellStyle name="Normal 14 3 3 4 5 4" xfId="17824" xr:uid="{00000000-0005-0000-0000-0000481D0000}"/>
    <cellStyle name="Normal 14 3 3 4 6" xfId="17825" xr:uid="{00000000-0005-0000-0000-0000491D0000}"/>
    <cellStyle name="Normal 14 3 3 4 6 2" xfId="17826" xr:uid="{00000000-0005-0000-0000-00004A1D0000}"/>
    <cellStyle name="Normal 14 3 3 4 6 3" xfId="17827" xr:uid="{00000000-0005-0000-0000-00004B1D0000}"/>
    <cellStyle name="Normal 14 3 3 4 7" xfId="17828" xr:uid="{00000000-0005-0000-0000-00004C1D0000}"/>
    <cellStyle name="Normal 14 3 3 4 8" xfId="17829" xr:uid="{00000000-0005-0000-0000-00004D1D0000}"/>
    <cellStyle name="Normal 14 3 3 4 9" xfId="17830" xr:uid="{00000000-0005-0000-0000-00004E1D0000}"/>
    <cellStyle name="Normal 14 3 3 5" xfId="3732" xr:uid="{00000000-0005-0000-0000-00004F1D0000}"/>
    <cellStyle name="Normal 14 3 3 5 2" xfId="5448" xr:uid="{00000000-0005-0000-0000-0000501D0000}"/>
    <cellStyle name="Normal 14 3 3 5 2 2" xfId="10414" xr:uid="{00000000-0005-0000-0000-0000511D0000}"/>
    <cellStyle name="Normal 14 3 3 5 2 2 2" xfId="17831" xr:uid="{00000000-0005-0000-0000-0000521D0000}"/>
    <cellStyle name="Normal 14 3 3 5 2 2 3" xfId="17832" xr:uid="{00000000-0005-0000-0000-0000531D0000}"/>
    <cellStyle name="Normal 14 3 3 5 2 2 4" xfId="17833" xr:uid="{00000000-0005-0000-0000-0000541D0000}"/>
    <cellStyle name="Normal 14 3 3 5 2 3" xfId="17834" xr:uid="{00000000-0005-0000-0000-0000551D0000}"/>
    <cellStyle name="Normal 14 3 3 5 2 3 2" xfId="17835" xr:uid="{00000000-0005-0000-0000-0000561D0000}"/>
    <cellStyle name="Normal 14 3 3 5 2 3 3" xfId="17836" xr:uid="{00000000-0005-0000-0000-0000571D0000}"/>
    <cellStyle name="Normal 14 3 3 5 2 4" xfId="17837" xr:uid="{00000000-0005-0000-0000-0000581D0000}"/>
    <cellStyle name="Normal 14 3 3 5 2 5" xfId="17838" xr:uid="{00000000-0005-0000-0000-0000591D0000}"/>
    <cellStyle name="Normal 14 3 3 5 2 6" xfId="17839" xr:uid="{00000000-0005-0000-0000-00005A1D0000}"/>
    <cellStyle name="Normal 14 3 3 5 3" xfId="8692" xr:uid="{00000000-0005-0000-0000-00005B1D0000}"/>
    <cellStyle name="Normal 14 3 3 5 3 2" xfId="17840" xr:uid="{00000000-0005-0000-0000-00005C1D0000}"/>
    <cellStyle name="Normal 14 3 3 5 3 3" xfId="17841" xr:uid="{00000000-0005-0000-0000-00005D1D0000}"/>
    <cellStyle name="Normal 14 3 3 5 3 4" xfId="17842" xr:uid="{00000000-0005-0000-0000-00005E1D0000}"/>
    <cellStyle name="Normal 14 3 3 5 4" xfId="17843" xr:uid="{00000000-0005-0000-0000-00005F1D0000}"/>
    <cellStyle name="Normal 14 3 3 5 4 2" xfId="17844" xr:uid="{00000000-0005-0000-0000-0000601D0000}"/>
    <cellStyle name="Normal 14 3 3 5 4 3" xfId="17845" xr:uid="{00000000-0005-0000-0000-0000611D0000}"/>
    <cellStyle name="Normal 14 3 3 5 4 4" xfId="17846" xr:uid="{00000000-0005-0000-0000-0000621D0000}"/>
    <cellStyle name="Normal 14 3 3 5 5" xfId="17847" xr:uid="{00000000-0005-0000-0000-0000631D0000}"/>
    <cellStyle name="Normal 14 3 3 5 5 2" xfId="17848" xr:uid="{00000000-0005-0000-0000-0000641D0000}"/>
    <cellStyle name="Normal 14 3 3 5 5 3" xfId="17849" xr:uid="{00000000-0005-0000-0000-0000651D0000}"/>
    <cellStyle name="Normal 14 3 3 5 5 4" xfId="17850" xr:uid="{00000000-0005-0000-0000-0000661D0000}"/>
    <cellStyle name="Normal 14 3 3 5 6" xfId="17851" xr:uid="{00000000-0005-0000-0000-0000671D0000}"/>
    <cellStyle name="Normal 14 3 3 5 6 2" xfId="17852" xr:uid="{00000000-0005-0000-0000-0000681D0000}"/>
    <cellStyle name="Normal 14 3 3 5 6 3" xfId="17853" xr:uid="{00000000-0005-0000-0000-0000691D0000}"/>
    <cellStyle name="Normal 14 3 3 5 7" xfId="17854" xr:uid="{00000000-0005-0000-0000-00006A1D0000}"/>
    <cellStyle name="Normal 14 3 3 5 8" xfId="17855" xr:uid="{00000000-0005-0000-0000-00006B1D0000}"/>
    <cellStyle name="Normal 14 3 3 5 9" xfId="17856" xr:uid="{00000000-0005-0000-0000-00006C1D0000}"/>
    <cellStyle name="Normal 14 3 3 6" xfId="4056" xr:uid="{00000000-0005-0000-0000-00006D1D0000}"/>
    <cellStyle name="Normal 14 3 3 6 2" xfId="8828" xr:uid="{00000000-0005-0000-0000-00006E1D0000}"/>
    <cellStyle name="Normal 14 3 3 6 2 2" xfId="17857" xr:uid="{00000000-0005-0000-0000-00006F1D0000}"/>
    <cellStyle name="Normal 14 3 3 6 2 2 2" xfId="17858" xr:uid="{00000000-0005-0000-0000-0000701D0000}"/>
    <cellStyle name="Normal 14 3 3 6 2 2 3" xfId="17859" xr:uid="{00000000-0005-0000-0000-0000711D0000}"/>
    <cellStyle name="Normal 14 3 3 6 2 2 4" xfId="17860" xr:uid="{00000000-0005-0000-0000-0000721D0000}"/>
    <cellStyle name="Normal 14 3 3 6 2 3" xfId="17861" xr:uid="{00000000-0005-0000-0000-0000731D0000}"/>
    <cellStyle name="Normal 14 3 3 6 2 3 2" xfId="17862" xr:uid="{00000000-0005-0000-0000-0000741D0000}"/>
    <cellStyle name="Normal 14 3 3 6 2 3 3" xfId="17863" xr:uid="{00000000-0005-0000-0000-0000751D0000}"/>
    <cellStyle name="Normal 14 3 3 6 2 4" xfId="17864" xr:uid="{00000000-0005-0000-0000-0000761D0000}"/>
    <cellStyle name="Normal 14 3 3 6 2 5" xfId="17865" xr:uid="{00000000-0005-0000-0000-0000771D0000}"/>
    <cellStyle name="Normal 14 3 3 6 2 6" xfId="17866" xr:uid="{00000000-0005-0000-0000-0000781D0000}"/>
    <cellStyle name="Normal 14 3 3 6 3" xfId="17867" xr:uid="{00000000-0005-0000-0000-0000791D0000}"/>
    <cellStyle name="Normal 14 3 3 6 3 2" xfId="17868" xr:uid="{00000000-0005-0000-0000-00007A1D0000}"/>
    <cellStyle name="Normal 14 3 3 6 3 3" xfId="17869" xr:uid="{00000000-0005-0000-0000-00007B1D0000}"/>
    <cellStyle name="Normal 14 3 3 6 3 4" xfId="17870" xr:uid="{00000000-0005-0000-0000-00007C1D0000}"/>
    <cellStyle name="Normal 14 3 3 6 4" xfId="17871" xr:uid="{00000000-0005-0000-0000-00007D1D0000}"/>
    <cellStyle name="Normal 14 3 3 6 4 2" xfId="17872" xr:uid="{00000000-0005-0000-0000-00007E1D0000}"/>
    <cellStyle name="Normal 14 3 3 6 4 3" xfId="17873" xr:uid="{00000000-0005-0000-0000-00007F1D0000}"/>
    <cellStyle name="Normal 14 3 3 6 4 4" xfId="17874" xr:uid="{00000000-0005-0000-0000-0000801D0000}"/>
    <cellStyle name="Normal 14 3 3 6 5" xfId="17875" xr:uid="{00000000-0005-0000-0000-0000811D0000}"/>
    <cellStyle name="Normal 14 3 3 6 5 2" xfId="17876" xr:uid="{00000000-0005-0000-0000-0000821D0000}"/>
    <cellStyle name="Normal 14 3 3 6 5 3" xfId="17877" xr:uid="{00000000-0005-0000-0000-0000831D0000}"/>
    <cellStyle name="Normal 14 3 3 6 6" xfId="17878" xr:uid="{00000000-0005-0000-0000-0000841D0000}"/>
    <cellStyle name="Normal 14 3 3 6 7" xfId="17879" xr:uid="{00000000-0005-0000-0000-0000851D0000}"/>
    <cellStyle name="Normal 14 3 3 6 8" xfId="17880" xr:uid="{00000000-0005-0000-0000-0000861D0000}"/>
    <cellStyle name="Normal 14 3 3 7" xfId="3883" xr:uid="{00000000-0005-0000-0000-0000871D0000}"/>
    <cellStyle name="Normal 14 3 3 7 2" xfId="8967" xr:uid="{00000000-0005-0000-0000-0000881D0000}"/>
    <cellStyle name="Normal 14 3 3 7 2 2" xfId="17881" xr:uid="{00000000-0005-0000-0000-0000891D0000}"/>
    <cellStyle name="Normal 14 3 3 7 2 3" xfId="17882" xr:uid="{00000000-0005-0000-0000-00008A1D0000}"/>
    <cellStyle name="Normal 14 3 3 7 2 4" xfId="17883" xr:uid="{00000000-0005-0000-0000-00008B1D0000}"/>
    <cellStyle name="Normal 14 3 3 7 3" xfId="17884" xr:uid="{00000000-0005-0000-0000-00008C1D0000}"/>
    <cellStyle name="Normal 14 3 3 7 3 2" xfId="17885" xr:uid="{00000000-0005-0000-0000-00008D1D0000}"/>
    <cellStyle name="Normal 14 3 3 7 3 3" xfId="17886" xr:uid="{00000000-0005-0000-0000-00008E1D0000}"/>
    <cellStyle name="Normal 14 3 3 7 4" xfId="17887" xr:uid="{00000000-0005-0000-0000-00008F1D0000}"/>
    <cellStyle name="Normal 14 3 3 7 5" xfId="17888" xr:uid="{00000000-0005-0000-0000-0000901D0000}"/>
    <cellStyle name="Normal 14 3 3 7 6" xfId="17889" xr:uid="{00000000-0005-0000-0000-0000911D0000}"/>
    <cellStyle name="Normal 14 3 3 8" xfId="5804" xr:uid="{00000000-0005-0000-0000-0000921D0000}"/>
    <cellStyle name="Normal 14 3 3 8 2" xfId="10746" xr:uid="{00000000-0005-0000-0000-0000931D0000}"/>
    <cellStyle name="Normal 14 3 3 8 3" xfId="17890" xr:uid="{00000000-0005-0000-0000-0000941D0000}"/>
    <cellStyle name="Normal 14 3 3 8 4" xfId="17891" xr:uid="{00000000-0005-0000-0000-0000951D0000}"/>
    <cellStyle name="Normal 14 3 3 9" xfId="7312" xr:uid="{00000000-0005-0000-0000-0000961D0000}"/>
    <cellStyle name="Normal 14 3 3 9 2" xfId="17892" xr:uid="{00000000-0005-0000-0000-0000971D0000}"/>
    <cellStyle name="Normal 14 3 3 9 3" xfId="17893" xr:uid="{00000000-0005-0000-0000-0000981D0000}"/>
    <cellStyle name="Normal 14 3 3 9 4" xfId="17894" xr:uid="{00000000-0005-0000-0000-0000991D0000}"/>
    <cellStyle name="Normal 14 3 4" xfId="434" xr:uid="{00000000-0005-0000-0000-00009A1D0000}"/>
    <cellStyle name="Normal 14 3 4 10" xfId="17895" xr:uid="{00000000-0005-0000-0000-00009B1D0000}"/>
    <cellStyle name="Normal 14 3 4 11" xfId="17896" xr:uid="{00000000-0005-0000-0000-00009C1D0000}"/>
    <cellStyle name="Normal 14 3 4 2" xfId="1005" xr:uid="{00000000-0005-0000-0000-00009D1D0000}"/>
    <cellStyle name="Normal 14 3 4 2 10" xfId="17897" xr:uid="{00000000-0005-0000-0000-00009E1D0000}"/>
    <cellStyle name="Normal 14 3 4 2 2" xfId="1400" xr:uid="{00000000-0005-0000-0000-00009F1D0000}"/>
    <cellStyle name="Normal 14 3 4 2 2 2" xfId="4758" xr:uid="{00000000-0005-0000-0000-0000A01D0000}"/>
    <cellStyle name="Normal 14 3 4 2 2 2 2" xfId="9742" xr:uid="{00000000-0005-0000-0000-0000A11D0000}"/>
    <cellStyle name="Normal 14 3 4 2 2 2 2 2" xfId="17898" xr:uid="{00000000-0005-0000-0000-0000A21D0000}"/>
    <cellStyle name="Normal 14 3 4 2 2 2 2 3" xfId="17899" xr:uid="{00000000-0005-0000-0000-0000A31D0000}"/>
    <cellStyle name="Normal 14 3 4 2 2 2 2 4" xfId="17900" xr:uid="{00000000-0005-0000-0000-0000A41D0000}"/>
    <cellStyle name="Normal 14 3 4 2 2 2 3" xfId="17901" xr:uid="{00000000-0005-0000-0000-0000A51D0000}"/>
    <cellStyle name="Normal 14 3 4 2 2 2 3 2" xfId="17902" xr:uid="{00000000-0005-0000-0000-0000A61D0000}"/>
    <cellStyle name="Normal 14 3 4 2 2 2 3 3" xfId="17903" xr:uid="{00000000-0005-0000-0000-0000A71D0000}"/>
    <cellStyle name="Normal 14 3 4 2 2 2 4" xfId="17904" xr:uid="{00000000-0005-0000-0000-0000A81D0000}"/>
    <cellStyle name="Normal 14 3 4 2 2 2 5" xfId="17905" xr:uid="{00000000-0005-0000-0000-0000A91D0000}"/>
    <cellStyle name="Normal 14 3 4 2 2 2 6" xfId="17906" xr:uid="{00000000-0005-0000-0000-0000AA1D0000}"/>
    <cellStyle name="Normal 14 3 4 2 2 3" xfId="6487" xr:uid="{00000000-0005-0000-0000-0000AB1D0000}"/>
    <cellStyle name="Normal 14 3 4 2 2 3 2" xfId="11429" xr:uid="{00000000-0005-0000-0000-0000AC1D0000}"/>
    <cellStyle name="Normal 14 3 4 2 2 3 3" xfId="17907" xr:uid="{00000000-0005-0000-0000-0000AD1D0000}"/>
    <cellStyle name="Normal 14 3 4 2 2 3 4" xfId="17908" xr:uid="{00000000-0005-0000-0000-0000AE1D0000}"/>
    <cellStyle name="Normal 14 3 4 2 2 4" xfId="7995" xr:uid="{00000000-0005-0000-0000-0000AF1D0000}"/>
    <cellStyle name="Normal 14 3 4 2 2 4 2" xfId="17909" xr:uid="{00000000-0005-0000-0000-0000B01D0000}"/>
    <cellStyle name="Normal 14 3 4 2 2 4 3" xfId="17910" xr:uid="{00000000-0005-0000-0000-0000B11D0000}"/>
    <cellStyle name="Normal 14 3 4 2 2 4 4" xfId="17911" xr:uid="{00000000-0005-0000-0000-0000B21D0000}"/>
    <cellStyle name="Normal 14 3 4 2 2 5" xfId="3033" xr:uid="{00000000-0005-0000-0000-0000B31D0000}"/>
    <cellStyle name="Normal 14 3 4 2 2 5 2" xfId="17912" xr:uid="{00000000-0005-0000-0000-0000B41D0000}"/>
    <cellStyle name="Normal 14 3 4 2 2 5 3" xfId="17913" xr:uid="{00000000-0005-0000-0000-0000B51D0000}"/>
    <cellStyle name="Normal 14 3 4 2 2 5 4" xfId="17914" xr:uid="{00000000-0005-0000-0000-0000B61D0000}"/>
    <cellStyle name="Normal 14 3 4 2 2 6" xfId="17915" xr:uid="{00000000-0005-0000-0000-0000B71D0000}"/>
    <cellStyle name="Normal 14 3 4 2 2 6 2" xfId="17916" xr:uid="{00000000-0005-0000-0000-0000B81D0000}"/>
    <cellStyle name="Normal 14 3 4 2 2 6 3" xfId="17917" xr:uid="{00000000-0005-0000-0000-0000B91D0000}"/>
    <cellStyle name="Normal 14 3 4 2 2 7" xfId="17918" xr:uid="{00000000-0005-0000-0000-0000BA1D0000}"/>
    <cellStyle name="Normal 14 3 4 2 2 8" xfId="17919" xr:uid="{00000000-0005-0000-0000-0000BB1D0000}"/>
    <cellStyle name="Normal 14 3 4 2 2 9" xfId="17920" xr:uid="{00000000-0005-0000-0000-0000BC1D0000}"/>
    <cellStyle name="Normal 14 3 4 2 3" xfId="4427" xr:uid="{00000000-0005-0000-0000-0000BD1D0000}"/>
    <cellStyle name="Normal 14 3 4 2 3 2" xfId="9412" xr:uid="{00000000-0005-0000-0000-0000BE1D0000}"/>
    <cellStyle name="Normal 14 3 4 2 3 2 2" xfId="17921" xr:uid="{00000000-0005-0000-0000-0000BF1D0000}"/>
    <cellStyle name="Normal 14 3 4 2 3 2 3" xfId="17922" xr:uid="{00000000-0005-0000-0000-0000C01D0000}"/>
    <cellStyle name="Normal 14 3 4 2 3 2 4" xfId="17923" xr:uid="{00000000-0005-0000-0000-0000C11D0000}"/>
    <cellStyle name="Normal 14 3 4 2 3 3" xfId="17924" xr:uid="{00000000-0005-0000-0000-0000C21D0000}"/>
    <cellStyle name="Normal 14 3 4 2 3 3 2" xfId="17925" xr:uid="{00000000-0005-0000-0000-0000C31D0000}"/>
    <cellStyle name="Normal 14 3 4 2 3 3 3" xfId="17926" xr:uid="{00000000-0005-0000-0000-0000C41D0000}"/>
    <cellStyle name="Normal 14 3 4 2 3 4" xfId="17927" xr:uid="{00000000-0005-0000-0000-0000C51D0000}"/>
    <cellStyle name="Normal 14 3 4 2 3 5" xfId="17928" xr:uid="{00000000-0005-0000-0000-0000C61D0000}"/>
    <cellStyle name="Normal 14 3 4 2 3 6" xfId="17929" xr:uid="{00000000-0005-0000-0000-0000C71D0000}"/>
    <cellStyle name="Normal 14 3 4 2 4" xfId="6167" xr:uid="{00000000-0005-0000-0000-0000C81D0000}"/>
    <cellStyle name="Normal 14 3 4 2 4 2" xfId="11109" xr:uid="{00000000-0005-0000-0000-0000C91D0000}"/>
    <cellStyle name="Normal 14 3 4 2 4 3" xfId="17930" xr:uid="{00000000-0005-0000-0000-0000CA1D0000}"/>
    <cellStyle name="Normal 14 3 4 2 4 4" xfId="17931" xr:uid="{00000000-0005-0000-0000-0000CB1D0000}"/>
    <cellStyle name="Normal 14 3 4 2 5" xfId="7675" xr:uid="{00000000-0005-0000-0000-0000CC1D0000}"/>
    <cellStyle name="Normal 14 3 4 2 5 2" xfId="17932" xr:uid="{00000000-0005-0000-0000-0000CD1D0000}"/>
    <cellStyle name="Normal 14 3 4 2 5 3" xfId="17933" xr:uid="{00000000-0005-0000-0000-0000CE1D0000}"/>
    <cellStyle name="Normal 14 3 4 2 5 4" xfId="17934" xr:uid="{00000000-0005-0000-0000-0000CF1D0000}"/>
    <cellStyle name="Normal 14 3 4 2 6" xfId="2713" xr:uid="{00000000-0005-0000-0000-0000D01D0000}"/>
    <cellStyle name="Normal 14 3 4 2 6 2" xfId="17935" xr:uid="{00000000-0005-0000-0000-0000D11D0000}"/>
    <cellStyle name="Normal 14 3 4 2 6 3" xfId="17936" xr:uid="{00000000-0005-0000-0000-0000D21D0000}"/>
    <cellStyle name="Normal 14 3 4 2 6 4" xfId="17937" xr:uid="{00000000-0005-0000-0000-0000D31D0000}"/>
    <cellStyle name="Normal 14 3 4 2 7" xfId="17938" xr:uid="{00000000-0005-0000-0000-0000D41D0000}"/>
    <cellStyle name="Normal 14 3 4 2 7 2" xfId="17939" xr:uid="{00000000-0005-0000-0000-0000D51D0000}"/>
    <cellStyle name="Normal 14 3 4 2 7 3" xfId="17940" xr:uid="{00000000-0005-0000-0000-0000D61D0000}"/>
    <cellStyle name="Normal 14 3 4 2 8" xfId="17941" xr:uid="{00000000-0005-0000-0000-0000D71D0000}"/>
    <cellStyle name="Normal 14 3 4 2 9" xfId="17942" xr:uid="{00000000-0005-0000-0000-0000D81D0000}"/>
    <cellStyle name="Normal 14 3 4 3" xfId="1399" xr:uid="{00000000-0005-0000-0000-0000D91D0000}"/>
    <cellStyle name="Normal 14 3 4 3 2" xfId="4757" xr:uid="{00000000-0005-0000-0000-0000DA1D0000}"/>
    <cellStyle name="Normal 14 3 4 3 2 2" xfId="9741" xr:uid="{00000000-0005-0000-0000-0000DB1D0000}"/>
    <cellStyle name="Normal 14 3 4 3 2 2 2" xfId="17943" xr:uid="{00000000-0005-0000-0000-0000DC1D0000}"/>
    <cellStyle name="Normal 14 3 4 3 2 2 3" xfId="17944" xr:uid="{00000000-0005-0000-0000-0000DD1D0000}"/>
    <cellStyle name="Normal 14 3 4 3 2 2 4" xfId="17945" xr:uid="{00000000-0005-0000-0000-0000DE1D0000}"/>
    <cellStyle name="Normal 14 3 4 3 2 3" xfId="17946" xr:uid="{00000000-0005-0000-0000-0000DF1D0000}"/>
    <cellStyle name="Normal 14 3 4 3 2 3 2" xfId="17947" xr:uid="{00000000-0005-0000-0000-0000E01D0000}"/>
    <cellStyle name="Normal 14 3 4 3 2 3 3" xfId="17948" xr:uid="{00000000-0005-0000-0000-0000E11D0000}"/>
    <cellStyle name="Normal 14 3 4 3 2 4" xfId="17949" xr:uid="{00000000-0005-0000-0000-0000E21D0000}"/>
    <cellStyle name="Normal 14 3 4 3 2 5" xfId="17950" xr:uid="{00000000-0005-0000-0000-0000E31D0000}"/>
    <cellStyle name="Normal 14 3 4 3 2 6" xfId="17951" xr:uid="{00000000-0005-0000-0000-0000E41D0000}"/>
    <cellStyle name="Normal 14 3 4 3 3" xfId="6486" xr:uid="{00000000-0005-0000-0000-0000E51D0000}"/>
    <cellStyle name="Normal 14 3 4 3 3 2" xfId="11428" xr:uid="{00000000-0005-0000-0000-0000E61D0000}"/>
    <cellStyle name="Normal 14 3 4 3 3 3" xfId="17952" xr:uid="{00000000-0005-0000-0000-0000E71D0000}"/>
    <cellStyle name="Normal 14 3 4 3 3 4" xfId="17953" xr:uid="{00000000-0005-0000-0000-0000E81D0000}"/>
    <cellStyle name="Normal 14 3 4 3 4" xfId="7994" xr:uid="{00000000-0005-0000-0000-0000E91D0000}"/>
    <cellStyle name="Normal 14 3 4 3 4 2" xfId="17954" xr:uid="{00000000-0005-0000-0000-0000EA1D0000}"/>
    <cellStyle name="Normal 14 3 4 3 4 3" xfId="17955" xr:uid="{00000000-0005-0000-0000-0000EB1D0000}"/>
    <cellStyle name="Normal 14 3 4 3 4 4" xfId="17956" xr:uid="{00000000-0005-0000-0000-0000EC1D0000}"/>
    <cellStyle name="Normal 14 3 4 3 5" xfId="3032" xr:uid="{00000000-0005-0000-0000-0000ED1D0000}"/>
    <cellStyle name="Normal 14 3 4 3 5 2" xfId="17957" xr:uid="{00000000-0005-0000-0000-0000EE1D0000}"/>
    <cellStyle name="Normal 14 3 4 3 5 3" xfId="17958" xr:uid="{00000000-0005-0000-0000-0000EF1D0000}"/>
    <cellStyle name="Normal 14 3 4 3 5 4" xfId="17959" xr:uid="{00000000-0005-0000-0000-0000F01D0000}"/>
    <cellStyle name="Normal 14 3 4 3 6" xfId="17960" xr:uid="{00000000-0005-0000-0000-0000F11D0000}"/>
    <cellStyle name="Normal 14 3 4 3 6 2" xfId="17961" xr:uid="{00000000-0005-0000-0000-0000F21D0000}"/>
    <cellStyle name="Normal 14 3 4 3 6 3" xfId="17962" xr:uid="{00000000-0005-0000-0000-0000F31D0000}"/>
    <cellStyle name="Normal 14 3 4 3 7" xfId="17963" xr:uid="{00000000-0005-0000-0000-0000F41D0000}"/>
    <cellStyle name="Normal 14 3 4 3 8" xfId="17964" xr:uid="{00000000-0005-0000-0000-0000F51D0000}"/>
    <cellStyle name="Normal 14 3 4 3 9" xfId="17965" xr:uid="{00000000-0005-0000-0000-0000F61D0000}"/>
    <cellStyle name="Normal 14 3 4 4" xfId="3958" xr:uid="{00000000-0005-0000-0000-0000F71D0000}"/>
    <cellStyle name="Normal 14 3 4 4 2" xfId="9030" xr:uid="{00000000-0005-0000-0000-0000F81D0000}"/>
    <cellStyle name="Normal 14 3 4 4 2 2" xfId="17966" xr:uid="{00000000-0005-0000-0000-0000F91D0000}"/>
    <cellStyle name="Normal 14 3 4 4 2 3" xfId="17967" xr:uid="{00000000-0005-0000-0000-0000FA1D0000}"/>
    <cellStyle name="Normal 14 3 4 4 2 4" xfId="17968" xr:uid="{00000000-0005-0000-0000-0000FB1D0000}"/>
    <cellStyle name="Normal 14 3 4 4 3" xfId="17969" xr:uid="{00000000-0005-0000-0000-0000FC1D0000}"/>
    <cellStyle name="Normal 14 3 4 4 3 2" xfId="17970" xr:uid="{00000000-0005-0000-0000-0000FD1D0000}"/>
    <cellStyle name="Normal 14 3 4 4 3 3" xfId="17971" xr:uid="{00000000-0005-0000-0000-0000FE1D0000}"/>
    <cellStyle name="Normal 14 3 4 4 4" xfId="17972" xr:uid="{00000000-0005-0000-0000-0000FF1D0000}"/>
    <cellStyle name="Normal 14 3 4 4 5" xfId="17973" xr:uid="{00000000-0005-0000-0000-0000001E0000}"/>
    <cellStyle name="Normal 14 3 4 4 6" xfId="17974" xr:uid="{00000000-0005-0000-0000-0000011E0000}"/>
    <cellStyle name="Normal 14 3 4 5" xfId="5715" xr:uid="{00000000-0005-0000-0000-0000021E0000}"/>
    <cellStyle name="Normal 14 3 4 5 2" xfId="10657" xr:uid="{00000000-0005-0000-0000-0000031E0000}"/>
    <cellStyle name="Normal 14 3 4 5 3" xfId="17975" xr:uid="{00000000-0005-0000-0000-0000041E0000}"/>
    <cellStyle name="Normal 14 3 4 5 4" xfId="17976" xr:uid="{00000000-0005-0000-0000-0000051E0000}"/>
    <cellStyle name="Normal 14 3 4 6" xfId="7223" xr:uid="{00000000-0005-0000-0000-0000061E0000}"/>
    <cellStyle name="Normal 14 3 4 6 2" xfId="17977" xr:uid="{00000000-0005-0000-0000-0000071E0000}"/>
    <cellStyle name="Normal 14 3 4 6 3" xfId="17978" xr:uid="{00000000-0005-0000-0000-0000081E0000}"/>
    <cellStyle name="Normal 14 3 4 6 4" xfId="17979" xr:uid="{00000000-0005-0000-0000-0000091E0000}"/>
    <cellStyle name="Normal 14 3 4 7" xfId="2261" xr:uid="{00000000-0005-0000-0000-00000A1E0000}"/>
    <cellStyle name="Normal 14 3 4 7 2" xfId="17980" xr:uid="{00000000-0005-0000-0000-00000B1E0000}"/>
    <cellStyle name="Normal 14 3 4 7 3" xfId="17981" xr:uid="{00000000-0005-0000-0000-00000C1E0000}"/>
    <cellStyle name="Normal 14 3 4 7 4" xfId="17982" xr:uid="{00000000-0005-0000-0000-00000D1E0000}"/>
    <cellStyle name="Normal 14 3 4 8" xfId="17983" xr:uid="{00000000-0005-0000-0000-00000E1E0000}"/>
    <cellStyle name="Normal 14 3 4 8 2" xfId="17984" xr:uid="{00000000-0005-0000-0000-00000F1E0000}"/>
    <cellStyle name="Normal 14 3 4 8 3" xfId="17985" xr:uid="{00000000-0005-0000-0000-0000101E0000}"/>
    <cellStyle name="Normal 14 3 4 9" xfId="17986" xr:uid="{00000000-0005-0000-0000-0000111E0000}"/>
    <cellStyle name="Normal 14 3 5" xfId="652" xr:uid="{00000000-0005-0000-0000-0000121E0000}"/>
    <cellStyle name="Normal 14 3 5 10" xfId="17987" xr:uid="{00000000-0005-0000-0000-0000131E0000}"/>
    <cellStyle name="Normal 14 3 5 11" xfId="17988" xr:uid="{00000000-0005-0000-0000-0000141E0000}"/>
    <cellStyle name="Normal 14 3 5 2" xfId="1118" xr:uid="{00000000-0005-0000-0000-0000151E0000}"/>
    <cellStyle name="Normal 14 3 5 2 10" xfId="17989" xr:uid="{00000000-0005-0000-0000-0000161E0000}"/>
    <cellStyle name="Normal 14 3 5 2 2" xfId="1402" xr:uid="{00000000-0005-0000-0000-0000171E0000}"/>
    <cellStyle name="Normal 14 3 5 2 2 2" xfId="4760" xr:uid="{00000000-0005-0000-0000-0000181E0000}"/>
    <cellStyle name="Normal 14 3 5 2 2 2 2" xfId="9744" xr:uid="{00000000-0005-0000-0000-0000191E0000}"/>
    <cellStyle name="Normal 14 3 5 2 2 2 2 2" xfId="17990" xr:uid="{00000000-0005-0000-0000-00001A1E0000}"/>
    <cellStyle name="Normal 14 3 5 2 2 2 2 3" xfId="17991" xr:uid="{00000000-0005-0000-0000-00001B1E0000}"/>
    <cellStyle name="Normal 14 3 5 2 2 2 2 4" xfId="17992" xr:uid="{00000000-0005-0000-0000-00001C1E0000}"/>
    <cellStyle name="Normal 14 3 5 2 2 2 3" xfId="17993" xr:uid="{00000000-0005-0000-0000-00001D1E0000}"/>
    <cellStyle name="Normal 14 3 5 2 2 2 3 2" xfId="17994" xr:uid="{00000000-0005-0000-0000-00001E1E0000}"/>
    <cellStyle name="Normal 14 3 5 2 2 2 3 3" xfId="17995" xr:uid="{00000000-0005-0000-0000-00001F1E0000}"/>
    <cellStyle name="Normal 14 3 5 2 2 2 4" xfId="17996" xr:uid="{00000000-0005-0000-0000-0000201E0000}"/>
    <cellStyle name="Normal 14 3 5 2 2 2 5" xfId="17997" xr:uid="{00000000-0005-0000-0000-0000211E0000}"/>
    <cellStyle name="Normal 14 3 5 2 2 2 6" xfId="17998" xr:uid="{00000000-0005-0000-0000-0000221E0000}"/>
    <cellStyle name="Normal 14 3 5 2 2 3" xfId="6489" xr:uid="{00000000-0005-0000-0000-0000231E0000}"/>
    <cellStyle name="Normal 14 3 5 2 2 3 2" xfId="11431" xr:uid="{00000000-0005-0000-0000-0000241E0000}"/>
    <cellStyle name="Normal 14 3 5 2 2 3 3" xfId="17999" xr:uid="{00000000-0005-0000-0000-0000251E0000}"/>
    <cellStyle name="Normal 14 3 5 2 2 3 4" xfId="18000" xr:uid="{00000000-0005-0000-0000-0000261E0000}"/>
    <cellStyle name="Normal 14 3 5 2 2 4" xfId="7997" xr:uid="{00000000-0005-0000-0000-0000271E0000}"/>
    <cellStyle name="Normal 14 3 5 2 2 4 2" xfId="18001" xr:uid="{00000000-0005-0000-0000-0000281E0000}"/>
    <cellStyle name="Normal 14 3 5 2 2 4 3" xfId="18002" xr:uid="{00000000-0005-0000-0000-0000291E0000}"/>
    <cellStyle name="Normal 14 3 5 2 2 4 4" xfId="18003" xr:uid="{00000000-0005-0000-0000-00002A1E0000}"/>
    <cellStyle name="Normal 14 3 5 2 2 5" xfId="3035" xr:uid="{00000000-0005-0000-0000-00002B1E0000}"/>
    <cellStyle name="Normal 14 3 5 2 2 5 2" xfId="18004" xr:uid="{00000000-0005-0000-0000-00002C1E0000}"/>
    <cellStyle name="Normal 14 3 5 2 2 5 3" xfId="18005" xr:uid="{00000000-0005-0000-0000-00002D1E0000}"/>
    <cellStyle name="Normal 14 3 5 2 2 5 4" xfId="18006" xr:uid="{00000000-0005-0000-0000-00002E1E0000}"/>
    <cellStyle name="Normal 14 3 5 2 2 6" xfId="18007" xr:uid="{00000000-0005-0000-0000-00002F1E0000}"/>
    <cellStyle name="Normal 14 3 5 2 2 6 2" xfId="18008" xr:uid="{00000000-0005-0000-0000-0000301E0000}"/>
    <cellStyle name="Normal 14 3 5 2 2 6 3" xfId="18009" xr:uid="{00000000-0005-0000-0000-0000311E0000}"/>
    <cellStyle name="Normal 14 3 5 2 2 7" xfId="18010" xr:uid="{00000000-0005-0000-0000-0000321E0000}"/>
    <cellStyle name="Normal 14 3 5 2 2 8" xfId="18011" xr:uid="{00000000-0005-0000-0000-0000331E0000}"/>
    <cellStyle name="Normal 14 3 5 2 2 9" xfId="18012" xr:uid="{00000000-0005-0000-0000-0000341E0000}"/>
    <cellStyle name="Normal 14 3 5 2 3" xfId="4486" xr:uid="{00000000-0005-0000-0000-0000351E0000}"/>
    <cellStyle name="Normal 14 3 5 2 3 2" xfId="9470" xr:uid="{00000000-0005-0000-0000-0000361E0000}"/>
    <cellStyle name="Normal 14 3 5 2 3 2 2" xfId="18013" xr:uid="{00000000-0005-0000-0000-0000371E0000}"/>
    <cellStyle name="Normal 14 3 5 2 3 2 3" xfId="18014" xr:uid="{00000000-0005-0000-0000-0000381E0000}"/>
    <cellStyle name="Normal 14 3 5 2 3 2 4" xfId="18015" xr:uid="{00000000-0005-0000-0000-0000391E0000}"/>
    <cellStyle name="Normal 14 3 5 2 3 3" xfId="18016" xr:uid="{00000000-0005-0000-0000-00003A1E0000}"/>
    <cellStyle name="Normal 14 3 5 2 3 3 2" xfId="18017" xr:uid="{00000000-0005-0000-0000-00003B1E0000}"/>
    <cellStyle name="Normal 14 3 5 2 3 3 3" xfId="18018" xr:uid="{00000000-0005-0000-0000-00003C1E0000}"/>
    <cellStyle name="Normal 14 3 5 2 3 4" xfId="18019" xr:uid="{00000000-0005-0000-0000-00003D1E0000}"/>
    <cellStyle name="Normal 14 3 5 2 3 5" xfId="18020" xr:uid="{00000000-0005-0000-0000-00003E1E0000}"/>
    <cellStyle name="Normal 14 3 5 2 3 6" xfId="18021" xr:uid="{00000000-0005-0000-0000-00003F1E0000}"/>
    <cellStyle name="Normal 14 3 5 2 4" xfId="6217" xr:uid="{00000000-0005-0000-0000-0000401E0000}"/>
    <cellStyle name="Normal 14 3 5 2 4 2" xfId="11159" xr:uid="{00000000-0005-0000-0000-0000411E0000}"/>
    <cellStyle name="Normal 14 3 5 2 4 3" xfId="18022" xr:uid="{00000000-0005-0000-0000-0000421E0000}"/>
    <cellStyle name="Normal 14 3 5 2 4 4" xfId="18023" xr:uid="{00000000-0005-0000-0000-0000431E0000}"/>
    <cellStyle name="Normal 14 3 5 2 5" xfId="7725" xr:uid="{00000000-0005-0000-0000-0000441E0000}"/>
    <cellStyle name="Normal 14 3 5 2 5 2" xfId="18024" xr:uid="{00000000-0005-0000-0000-0000451E0000}"/>
    <cellStyle name="Normal 14 3 5 2 5 3" xfId="18025" xr:uid="{00000000-0005-0000-0000-0000461E0000}"/>
    <cellStyle name="Normal 14 3 5 2 5 4" xfId="18026" xr:uid="{00000000-0005-0000-0000-0000471E0000}"/>
    <cellStyle name="Normal 14 3 5 2 6" xfId="2763" xr:uid="{00000000-0005-0000-0000-0000481E0000}"/>
    <cellStyle name="Normal 14 3 5 2 6 2" xfId="18027" xr:uid="{00000000-0005-0000-0000-0000491E0000}"/>
    <cellStyle name="Normal 14 3 5 2 6 3" xfId="18028" xr:uid="{00000000-0005-0000-0000-00004A1E0000}"/>
    <cellStyle name="Normal 14 3 5 2 6 4" xfId="18029" xr:uid="{00000000-0005-0000-0000-00004B1E0000}"/>
    <cellStyle name="Normal 14 3 5 2 7" xfId="18030" xr:uid="{00000000-0005-0000-0000-00004C1E0000}"/>
    <cellStyle name="Normal 14 3 5 2 7 2" xfId="18031" xr:uid="{00000000-0005-0000-0000-00004D1E0000}"/>
    <cellStyle name="Normal 14 3 5 2 7 3" xfId="18032" xr:uid="{00000000-0005-0000-0000-00004E1E0000}"/>
    <cellStyle name="Normal 14 3 5 2 8" xfId="18033" xr:uid="{00000000-0005-0000-0000-00004F1E0000}"/>
    <cellStyle name="Normal 14 3 5 2 9" xfId="18034" xr:uid="{00000000-0005-0000-0000-0000501E0000}"/>
    <cellStyle name="Normal 14 3 5 3" xfId="1401" xr:uid="{00000000-0005-0000-0000-0000511E0000}"/>
    <cellStyle name="Normal 14 3 5 3 2" xfId="4759" xr:uid="{00000000-0005-0000-0000-0000521E0000}"/>
    <cellStyle name="Normal 14 3 5 3 2 2" xfId="9743" xr:uid="{00000000-0005-0000-0000-0000531E0000}"/>
    <cellStyle name="Normal 14 3 5 3 2 2 2" xfId="18035" xr:uid="{00000000-0005-0000-0000-0000541E0000}"/>
    <cellStyle name="Normal 14 3 5 3 2 2 3" xfId="18036" xr:uid="{00000000-0005-0000-0000-0000551E0000}"/>
    <cellStyle name="Normal 14 3 5 3 2 2 4" xfId="18037" xr:uid="{00000000-0005-0000-0000-0000561E0000}"/>
    <cellStyle name="Normal 14 3 5 3 2 3" xfId="18038" xr:uid="{00000000-0005-0000-0000-0000571E0000}"/>
    <cellStyle name="Normal 14 3 5 3 2 3 2" xfId="18039" xr:uid="{00000000-0005-0000-0000-0000581E0000}"/>
    <cellStyle name="Normal 14 3 5 3 2 3 3" xfId="18040" xr:uid="{00000000-0005-0000-0000-0000591E0000}"/>
    <cellStyle name="Normal 14 3 5 3 2 4" xfId="18041" xr:uid="{00000000-0005-0000-0000-00005A1E0000}"/>
    <cellStyle name="Normal 14 3 5 3 2 5" xfId="18042" xr:uid="{00000000-0005-0000-0000-00005B1E0000}"/>
    <cellStyle name="Normal 14 3 5 3 2 6" xfId="18043" xr:uid="{00000000-0005-0000-0000-00005C1E0000}"/>
    <cellStyle name="Normal 14 3 5 3 3" xfId="6488" xr:uid="{00000000-0005-0000-0000-00005D1E0000}"/>
    <cellStyle name="Normal 14 3 5 3 3 2" xfId="11430" xr:uid="{00000000-0005-0000-0000-00005E1E0000}"/>
    <cellStyle name="Normal 14 3 5 3 3 3" xfId="18044" xr:uid="{00000000-0005-0000-0000-00005F1E0000}"/>
    <cellStyle name="Normal 14 3 5 3 3 4" xfId="18045" xr:uid="{00000000-0005-0000-0000-0000601E0000}"/>
    <cellStyle name="Normal 14 3 5 3 4" xfId="7996" xr:uid="{00000000-0005-0000-0000-0000611E0000}"/>
    <cellStyle name="Normal 14 3 5 3 4 2" xfId="18046" xr:uid="{00000000-0005-0000-0000-0000621E0000}"/>
    <cellStyle name="Normal 14 3 5 3 4 3" xfId="18047" xr:uid="{00000000-0005-0000-0000-0000631E0000}"/>
    <cellStyle name="Normal 14 3 5 3 4 4" xfId="18048" xr:uid="{00000000-0005-0000-0000-0000641E0000}"/>
    <cellStyle name="Normal 14 3 5 3 5" xfId="3034" xr:uid="{00000000-0005-0000-0000-0000651E0000}"/>
    <cellStyle name="Normal 14 3 5 3 5 2" xfId="18049" xr:uid="{00000000-0005-0000-0000-0000661E0000}"/>
    <cellStyle name="Normal 14 3 5 3 5 3" xfId="18050" xr:uid="{00000000-0005-0000-0000-0000671E0000}"/>
    <cellStyle name="Normal 14 3 5 3 5 4" xfId="18051" xr:uid="{00000000-0005-0000-0000-0000681E0000}"/>
    <cellStyle name="Normal 14 3 5 3 6" xfId="18052" xr:uid="{00000000-0005-0000-0000-0000691E0000}"/>
    <cellStyle name="Normal 14 3 5 3 6 2" xfId="18053" xr:uid="{00000000-0005-0000-0000-00006A1E0000}"/>
    <cellStyle name="Normal 14 3 5 3 6 3" xfId="18054" xr:uid="{00000000-0005-0000-0000-00006B1E0000}"/>
    <cellStyle name="Normal 14 3 5 3 7" xfId="18055" xr:uid="{00000000-0005-0000-0000-00006C1E0000}"/>
    <cellStyle name="Normal 14 3 5 3 8" xfId="18056" xr:uid="{00000000-0005-0000-0000-00006D1E0000}"/>
    <cellStyle name="Normal 14 3 5 3 9" xfId="18057" xr:uid="{00000000-0005-0000-0000-00006E1E0000}"/>
    <cellStyle name="Normal 14 3 5 4" xfId="4103" xr:uid="{00000000-0005-0000-0000-00006F1E0000}"/>
    <cellStyle name="Normal 14 3 5 4 2" xfId="9089" xr:uid="{00000000-0005-0000-0000-0000701E0000}"/>
    <cellStyle name="Normal 14 3 5 4 2 2" xfId="18058" xr:uid="{00000000-0005-0000-0000-0000711E0000}"/>
    <cellStyle name="Normal 14 3 5 4 2 3" xfId="18059" xr:uid="{00000000-0005-0000-0000-0000721E0000}"/>
    <cellStyle name="Normal 14 3 5 4 2 4" xfId="18060" xr:uid="{00000000-0005-0000-0000-0000731E0000}"/>
    <cellStyle name="Normal 14 3 5 4 3" xfId="18061" xr:uid="{00000000-0005-0000-0000-0000741E0000}"/>
    <cellStyle name="Normal 14 3 5 4 3 2" xfId="18062" xr:uid="{00000000-0005-0000-0000-0000751E0000}"/>
    <cellStyle name="Normal 14 3 5 4 3 3" xfId="18063" xr:uid="{00000000-0005-0000-0000-0000761E0000}"/>
    <cellStyle name="Normal 14 3 5 4 4" xfId="18064" xr:uid="{00000000-0005-0000-0000-0000771E0000}"/>
    <cellStyle name="Normal 14 3 5 4 5" xfId="18065" xr:uid="{00000000-0005-0000-0000-0000781E0000}"/>
    <cellStyle name="Normal 14 3 5 4 6" xfId="18066" xr:uid="{00000000-0005-0000-0000-0000791E0000}"/>
    <cellStyle name="Normal 14 3 5 5" xfId="5850" xr:uid="{00000000-0005-0000-0000-00007A1E0000}"/>
    <cellStyle name="Normal 14 3 5 5 2" xfId="10792" xr:uid="{00000000-0005-0000-0000-00007B1E0000}"/>
    <cellStyle name="Normal 14 3 5 5 3" xfId="18067" xr:uid="{00000000-0005-0000-0000-00007C1E0000}"/>
    <cellStyle name="Normal 14 3 5 5 4" xfId="18068" xr:uid="{00000000-0005-0000-0000-00007D1E0000}"/>
    <cellStyle name="Normal 14 3 5 6" xfId="7358" xr:uid="{00000000-0005-0000-0000-00007E1E0000}"/>
    <cellStyle name="Normal 14 3 5 6 2" xfId="18069" xr:uid="{00000000-0005-0000-0000-00007F1E0000}"/>
    <cellStyle name="Normal 14 3 5 6 3" xfId="18070" xr:uid="{00000000-0005-0000-0000-0000801E0000}"/>
    <cellStyle name="Normal 14 3 5 6 4" xfId="18071" xr:uid="{00000000-0005-0000-0000-0000811E0000}"/>
    <cellStyle name="Normal 14 3 5 7" xfId="2396" xr:uid="{00000000-0005-0000-0000-0000821E0000}"/>
    <cellStyle name="Normal 14 3 5 7 2" xfId="18072" xr:uid="{00000000-0005-0000-0000-0000831E0000}"/>
    <cellStyle name="Normal 14 3 5 7 3" xfId="18073" xr:uid="{00000000-0005-0000-0000-0000841E0000}"/>
    <cellStyle name="Normal 14 3 5 7 4" xfId="18074" xr:uid="{00000000-0005-0000-0000-0000851E0000}"/>
    <cellStyle name="Normal 14 3 5 8" xfId="18075" xr:uid="{00000000-0005-0000-0000-0000861E0000}"/>
    <cellStyle name="Normal 14 3 5 8 2" xfId="18076" xr:uid="{00000000-0005-0000-0000-0000871E0000}"/>
    <cellStyle name="Normal 14 3 5 8 3" xfId="18077" xr:uid="{00000000-0005-0000-0000-0000881E0000}"/>
    <cellStyle name="Normal 14 3 5 9" xfId="18078" xr:uid="{00000000-0005-0000-0000-0000891E0000}"/>
    <cellStyle name="Normal 14 3 6" xfId="318" xr:uid="{00000000-0005-0000-0000-00008A1E0000}"/>
    <cellStyle name="Normal 14 3 6 10" xfId="18079" xr:uid="{00000000-0005-0000-0000-00008B1E0000}"/>
    <cellStyle name="Normal 14 3 6 11" xfId="18080" xr:uid="{00000000-0005-0000-0000-00008C1E0000}"/>
    <cellStyle name="Normal 14 3 6 2" xfId="946" xr:uid="{00000000-0005-0000-0000-00008D1E0000}"/>
    <cellStyle name="Normal 14 3 6 2 10" xfId="18081" xr:uid="{00000000-0005-0000-0000-00008E1E0000}"/>
    <cellStyle name="Normal 14 3 6 2 2" xfId="1404" xr:uid="{00000000-0005-0000-0000-00008F1E0000}"/>
    <cellStyle name="Normal 14 3 6 2 2 2" xfId="4762" xr:uid="{00000000-0005-0000-0000-0000901E0000}"/>
    <cellStyle name="Normal 14 3 6 2 2 2 2" xfId="9746" xr:uid="{00000000-0005-0000-0000-0000911E0000}"/>
    <cellStyle name="Normal 14 3 6 2 2 2 2 2" xfId="18082" xr:uid="{00000000-0005-0000-0000-0000921E0000}"/>
    <cellStyle name="Normal 14 3 6 2 2 2 2 3" xfId="18083" xr:uid="{00000000-0005-0000-0000-0000931E0000}"/>
    <cellStyle name="Normal 14 3 6 2 2 2 2 4" xfId="18084" xr:uid="{00000000-0005-0000-0000-0000941E0000}"/>
    <cellStyle name="Normal 14 3 6 2 2 2 3" xfId="18085" xr:uid="{00000000-0005-0000-0000-0000951E0000}"/>
    <cellStyle name="Normal 14 3 6 2 2 2 3 2" xfId="18086" xr:uid="{00000000-0005-0000-0000-0000961E0000}"/>
    <cellStyle name="Normal 14 3 6 2 2 2 3 3" xfId="18087" xr:uid="{00000000-0005-0000-0000-0000971E0000}"/>
    <cellStyle name="Normal 14 3 6 2 2 2 4" xfId="18088" xr:uid="{00000000-0005-0000-0000-0000981E0000}"/>
    <cellStyle name="Normal 14 3 6 2 2 2 5" xfId="18089" xr:uid="{00000000-0005-0000-0000-0000991E0000}"/>
    <cellStyle name="Normal 14 3 6 2 2 2 6" xfId="18090" xr:uid="{00000000-0005-0000-0000-00009A1E0000}"/>
    <cellStyle name="Normal 14 3 6 2 2 3" xfId="6491" xr:uid="{00000000-0005-0000-0000-00009B1E0000}"/>
    <cellStyle name="Normal 14 3 6 2 2 3 2" xfId="11433" xr:uid="{00000000-0005-0000-0000-00009C1E0000}"/>
    <cellStyle name="Normal 14 3 6 2 2 3 3" xfId="18091" xr:uid="{00000000-0005-0000-0000-00009D1E0000}"/>
    <cellStyle name="Normal 14 3 6 2 2 3 4" xfId="18092" xr:uid="{00000000-0005-0000-0000-00009E1E0000}"/>
    <cellStyle name="Normal 14 3 6 2 2 4" xfId="7999" xr:uid="{00000000-0005-0000-0000-00009F1E0000}"/>
    <cellStyle name="Normal 14 3 6 2 2 4 2" xfId="18093" xr:uid="{00000000-0005-0000-0000-0000A01E0000}"/>
    <cellStyle name="Normal 14 3 6 2 2 4 3" xfId="18094" xr:uid="{00000000-0005-0000-0000-0000A11E0000}"/>
    <cellStyle name="Normal 14 3 6 2 2 4 4" xfId="18095" xr:uid="{00000000-0005-0000-0000-0000A21E0000}"/>
    <cellStyle name="Normal 14 3 6 2 2 5" xfId="3037" xr:uid="{00000000-0005-0000-0000-0000A31E0000}"/>
    <cellStyle name="Normal 14 3 6 2 2 5 2" xfId="18096" xr:uid="{00000000-0005-0000-0000-0000A41E0000}"/>
    <cellStyle name="Normal 14 3 6 2 2 5 3" xfId="18097" xr:uid="{00000000-0005-0000-0000-0000A51E0000}"/>
    <cellStyle name="Normal 14 3 6 2 2 5 4" xfId="18098" xr:uid="{00000000-0005-0000-0000-0000A61E0000}"/>
    <cellStyle name="Normal 14 3 6 2 2 6" xfId="18099" xr:uid="{00000000-0005-0000-0000-0000A71E0000}"/>
    <cellStyle name="Normal 14 3 6 2 2 6 2" xfId="18100" xr:uid="{00000000-0005-0000-0000-0000A81E0000}"/>
    <cellStyle name="Normal 14 3 6 2 2 6 3" xfId="18101" xr:uid="{00000000-0005-0000-0000-0000A91E0000}"/>
    <cellStyle name="Normal 14 3 6 2 2 7" xfId="18102" xr:uid="{00000000-0005-0000-0000-0000AA1E0000}"/>
    <cellStyle name="Normal 14 3 6 2 2 8" xfId="18103" xr:uid="{00000000-0005-0000-0000-0000AB1E0000}"/>
    <cellStyle name="Normal 14 3 6 2 2 9" xfId="18104" xr:uid="{00000000-0005-0000-0000-0000AC1E0000}"/>
    <cellStyle name="Normal 14 3 6 2 3" xfId="4380" xr:uid="{00000000-0005-0000-0000-0000AD1E0000}"/>
    <cellStyle name="Normal 14 3 6 2 3 2" xfId="9365" xr:uid="{00000000-0005-0000-0000-0000AE1E0000}"/>
    <cellStyle name="Normal 14 3 6 2 3 2 2" xfId="18105" xr:uid="{00000000-0005-0000-0000-0000AF1E0000}"/>
    <cellStyle name="Normal 14 3 6 2 3 2 3" xfId="18106" xr:uid="{00000000-0005-0000-0000-0000B01E0000}"/>
    <cellStyle name="Normal 14 3 6 2 3 2 4" xfId="18107" xr:uid="{00000000-0005-0000-0000-0000B11E0000}"/>
    <cellStyle name="Normal 14 3 6 2 3 3" xfId="18108" xr:uid="{00000000-0005-0000-0000-0000B21E0000}"/>
    <cellStyle name="Normal 14 3 6 2 3 3 2" xfId="18109" xr:uid="{00000000-0005-0000-0000-0000B31E0000}"/>
    <cellStyle name="Normal 14 3 6 2 3 3 3" xfId="18110" xr:uid="{00000000-0005-0000-0000-0000B41E0000}"/>
    <cellStyle name="Normal 14 3 6 2 3 4" xfId="18111" xr:uid="{00000000-0005-0000-0000-0000B51E0000}"/>
    <cellStyle name="Normal 14 3 6 2 3 5" xfId="18112" xr:uid="{00000000-0005-0000-0000-0000B61E0000}"/>
    <cellStyle name="Normal 14 3 6 2 3 6" xfId="18113" xr:uid="{00000000-0005-0000-0000-0000B71E0000}"/>
    <cellStyle name="Normal 14 3 6 2 4" xfId="6123" xr:uid="{00000000-0005-0000-0000-0000B81E0000}"/>
    <cellStyle name="Normal 14 3 6 2 4 2" xfId="11065" xr:uid="{00000000-0005-0000-0000-0000B91E0000}"/>
    <cellStyle name="Normal 14 3 6 2 4 3" xfId="18114" xr:uid="{00000000-0005-0000-0000-0000BA1E0000}"/>
    <cellStyle name="Normal 14 3 6 2 4 4" xfId="18115" xr:uid="{00000000-0005-0000-0000-0000BB1E0000}"/>
    <cellStyle name="Normal 14 3 6 2 5" xfId="7631" xr:uid="{00000000-0005-0000-0000-0000BC1E0000}"/>
    <cellStyle name="Normal 14 3 6 2 5 2" xfId="18116" xr:uid="{00000000-0005-0000-0000-0000BD1E0000}"/>
    <cellStyle name="Normal 14 3 6 2 5 3" xfId="18117" xr:uid="{00000000-0005-0000-0000-0000BE1E0000}"/>
    <cellStyle name="Normal 14 3 6 2 5 4" xfId="18118" xr:uid="{00000000-0005-0000-0000-0000BF1E0000}"/>
    <cellStyle name="Normal 14 3 6 2 6" xfId="2669" xr:uid="{00000000-0005-0000-0000-0000C01E0000}"/>
    <cellStyle name="Normal 14 3 6 2 6 2" xfId="18119" xr:uid="{00000000-0005-0000-0000-0000C11E0000}"/>
    <cellStyle name="Normal 14 3 6 2 6 3" xfId="18120" xr:uid="{00000000-0005-0000-0000-0000C21E0000}"/>
    <cellStyle name="Normal 14 3 6 2 6 4" xfId="18121" xr:uid="{00000000-0005-0000-0000-0000C31E0000}"/>
    <cellStyle name="Normal 14 3 6 2 7" xfId="18122" xr:uid="{00000000-0005-0000-0000-0000C41E0000}"/>
    <cellStyle name="Normal 14 3 6 2 7 2" xfId="18123" xr:uid="{00000000-0005-0000-0000-0000C51E0000}"/>
    <cellStyle name="Normal 14 3 6 2 7 3" xfId="18124" xr:uid="{00000000-0005-0000-0000-0000C61E0000}"/>
    <cellStyle name="Normal 14 3 6 2 8" xfId="18125" xr:uid="{00000000-0005-0000-0000-0000C71E0000}"/>
    <cellStyle name="Normal 14 3 6 2 9" xfId="18126" xr:uid="{00000000-0005-0000-0000-0000C81E0000}"/>
    <cellStyle name="Normal 14 3 6 3" xfId="1403" xr:uid="{00000000-0005-0000-0000-0000C91E0000}"/>
    <cellStyle name="Normal 14 3 6 3 2" xfId="4761" xr:uid="{00000000-0005-0000-0000-0000CA1E0000}"/>
    <cellStyle name="Normal 14 3 6 3 2 2" xfId="9745" xr:uid="{00000000-0005-0000-0000-0000CB1E0000}"/>
    <cellStyle name="Normal 14 3 6 3 2 2 2" xfId="18127" xr:uid="{00000000-0005-0000-0000-0000CC1E0000}"/>
    <cellStyle name="Normal 14 3 6 3 2 2 3" xfId="18128" xr:uid="{00000000-0005-0000-0000-0000CD1E0000}"/>
    <cellStyle name="Normal 14 3 6 3 2 2 4" xfId="18129" xr:uid="{00000000-0005-0000-0000-0000CE1E0000}"/>
    <cellStyle name="Normal 14 3 6 3 2 3" xfId="18130" xr:uid="{00000000-0005-0000-0000-0000CF1E0000}"/>
    <cellStyle name="Normal 14 3 6 3 2 3 2" xfId="18131" xr:uid="{00000000-0005-0000-0000-0000D01E0000}"/>
    <cellStyle name="Normal 14 3 6 3 2 3 3" xfId="18132" xr:uid="{00000000-0005-0000-0000-0000D11E0000}"/>
    <cellStyle name="Normal 14 3 6 3 2 4" xfId="18133" xr:uid="{00000000-0005-0000-0000-0000D21E0000}"/>
    <cellStyle name="Normal 14 3 6 3 2 5" xfId="18134" xr:uid="{00000000-0005-0000-0000-0000D31E0000}"/>
    <cellStyle name="Normal 14 3 6 3 2 6" xfId="18135" xr:uid="{00000000-0005-0000-0000-0000D41E0000}"/>
    <cellStyle name="Normal 14 3 6 3 3" xfId="6490" xr:uid="{00000000-0005-0000-0000-0000D51E0000}"/>
    <cellStyle name="Normal 14 3 6 3 3 2" xfId="11432" xr:uid="{00000000-0005-0000-0000-0000D61E0000}"/>
    <cellStyle name="Normal 14 3 6 3 3 3" xfId="18136" xr:uid="{00000000-0005-0000-0000-0000D71E0000}"/>
    <cellStyle name="Normal 14 3 6 3 3 4" xfId="18137" xr:uid="{00000000-0005-0000-0000-0000D81E0000}"/>
    <cellStyle name="Normal 14 3 6 3 4" xfId="7998" xr:uid="{00000000-0005-0000-0000-0000D91E0000}"/>
    <cellStyle name="Normal 14 3 6 3 4 2" xfId="18138" xr:uid="{00000000-0005-0000-0000-0000DA1E0000}"/>
    <cellStyle name="Normal 14 3 6 3 4 3" xfId="18139" xr:uid="{00000000-0005-0000-0000-0000DB1E0000}"/>
    <cellStyle name="Normal 14 3 6 3 4 4" xfId="18140" xr:uid="{00000000-0005-0000-0000-0000DC1E0000}"/>
    <cellStyle name="Normal 14 3 6 3 5" xfId="3036" xr:uid="{00000000-0005-0000-0000-0000DD1E0000}"/>
    <cellStyle name="Normal 14 3 6 3 5 2" xfId="18141" xr:uid="{00000000-0005-0000-0000-0000DE1E0000}"/>
    <cellStyle name="Normal 14 3 6 3 5 3" xfId="18142" xr:uid="{00000000-0005-0000-0000-0000DF1E0000}"/>
    <cellStyle name="Normal 14 3 6 3 5 4" xfId="18143" xr:uid="{00000000-0005-0000-0000-0000E01E0000}"/>
    <cellStyle name="Normal 14 3 6 3 6" xfId="18144" xr:uid="{00000000-0005-0000-0000-0000E11E0000}"/>
    <cellStyle name="Normal 14 3 6 3 6 2" xfId="18145" xr:uid="{00000000-0005-0000-0000-0000E21E0000}"/>
    <cellStyle name="Normal 14 3 6 3 6 3" xfId="18146" xr:uid="{00000000-0005-0000-0000-0000E31E0000}"/>
    <cellStyle name="Normal 14 3 6 3 7" xfId="18147" xr:uid="{00000000-0005-0000-0000-0000E41E0000}"/>
    <cellStyle name="Normal 14 3 6 3 8" xfId="18148" xr:uid="{00000000-0005-0000-0000-0000E51E0000}"/>
    <cellStyle name="Normal 14 3 6 3 9" xfId="18149" xr:uid="{00000000-0005-0000-0000-0000E61E0000}"/>
    <cellStyle name="Normal 14 3 6 4" xfId="3898" xr:uid="{00000000-0005-0000-0000-0000E71E0000}"/>
    <cellStyle name="Normal 14 3 6 4 2" xfId="8978" xr:uid="{00000000-0005-0000-0000-0000E81E0000}"/>
    <cellStyle name="Normal 14 3 6 4 2 2" xfId="18150" xr:uid="{00000000-0005-0000-0000-0000E91E0000}"/>
    <cellStyle name="Normal 14 3 6 4 2 3" xfId="18151" xr:uid="{00000000-0005-0000-0000-0000EA1E0000}"/>
    <cellStyle name="Normal 14 3 6 4 2 4" xfId="18152" xr:uid="{00000000-0005-0000-0000-0000EB1E0000}"/>
    <cellStyle name="Normal 14 3 6 4 3" xfId="18153" xr:uid="{00000000-0005-0000-0000-0000EC1E0000}"/>
    <cellStyle name="Normal 14 3 6 4 3 2" xfId="18154" xr:uid="{00000000-0005-0000-0000-0000ED1E0000}"/>
    <cellStyle name="Normal 14 3 6 4 3 3" xfId="18155" xr:uid="{00000000-0005-0000-0000-0000EE1E0000}"/>
    <cellStyle name="Normal 14 3 6 4 4" xfId="18156" xr:uid="{00000000-0005-0000-0000-0000EF1E0000}"/>
    <cellStyle name="Normal 14 3 6 4 5" xfId="18157" xr:uid="{00000000-0005-0000-0000-0000F01E0000}"/>
    <cellStyle name="Normal 14 3 6 4 6" xfId="18158" xr:uid="{00000000-0005-0000-0000-0000F11E0000}"/>
    <cellStyle name="Normal 14 3 6 5" xfId="5666" xr:uid="{00000000-0005-0000-0000-0000F21E0000}"/>
    <cellStyle name="Normal 14 3 6 5 2" xfId="10608" xr:uid="{00000000-0005-0000-0000-0000F31E0000}"/>
    <cellStyle name="Normal 14 3 6 5 3" xfId="18159" xr:uid="{00000000-0005-0000-0000-0000F41E0000}"/>
    <cellStyle name="Normal 14 3 6 5 4" xfId="18160" xr:uid="{00000000-0005-0000-0000-0000F51E0000}"/>
    <cellStyle name="Normal 14 3 6 6" xfId="7174" xr:uid="{00000000-0005-0000-0000-0000F61E0000}"/>
    <cellStyle name="Normal 14 3 6 6 2" xfId="18161" xr:uid="{00000000-0005-0000-0000-0000F71E0000}"/>
    <cellStyle name="Normal 14 3 6 6 3" xfId="18162" xr:uid="{00000000-0005-0000-0000-0000F81E0000}"/>
    <cellStyle name="Normal 14 3 6 6 4" xfId="18163" xr:uid="{00000000-0005-0000-0000-0000F91E0000}"/>
    <cellStyle name="Normal 14 3 6 7" xfId="2212" xr:uid="{00000000-0005-0000-0000-0000FA1E0000}"/>
    <cellStyle name="Normal 14 3 6 7 2" xfId="18164" xr:uid="{00000000-0005-0000-0000-0000FB1E0000}"/>
    <cellStyle name="Normal 14 3 6 7 3" xfId="18165" xr:uid="{00000000-0005-0000-0000-0000FC1E0000}"/>
    <cellStyle name="Normal 14 3 6 7 4" xfId="18166" xr:uid="{00000000-0005-0000-0000-0000FD1E0000}"/>
    <cellStyle name="Normal 14 3 6 8" xfId="18167" xr:uid="{00000000-0005-0000-0000-0000FE1E0000}"/>
    <cellStyle name="Normal 14 3 6 8 2" xfId="18168" xr:uid="{00000000-0005-0000-0000-0000FF1E0000}"/>
    <cellStyle name="Normal 14 3 6 8 3" xfId="18169" xr:uid="{00000000-0005-0000-0000-0000001F0000}"/>
    <cellStyle name="Normal 14 3 6 9" xfId="18170" xr:uid="{00000000-0005-0000-0000-0000011F0000}"/>
    <cellStyle name="Normal 14 3 7" xfId="801" xr:uid="{00000000-0005-0000-0000-0000021F0000}"/>
    <cellStyle name="Normal 14 3 7 10" xfId="18171" xr:uid="{00000000-0005-0000-0000-0000031F0000}"/>
    <cellStyle name="Normal 14 3 7 2" xfId="1405" xr:uid="{00000000-0005-0000-0000-0000041F0000}"/>
    <cellStyle name="Normal 14 3 7 2 2" xfId="4763" xr:uid="{00000000-0005-0000-0000-0000051F0000}"/>
    <cellStyle name="Normal 14 3 7 2 2 2" xfId="9747" xr:uid="{00000000-0005-0000-0000-0000061F0000}"/>
    <cellStyle name="Normal 14 3 7 2 2 2 2" xfId="18172" xr:uid="{00000000-0005-0000-0000-0000071F0000}"/>
    <cellStyle name="Normal 14 3 7 2 2 2 3" xfId="18173" xr:uid="{00000000-0005-0000-0000-0000081F0000}"/>
    <cellStyle name="Normal 14 3 7 2 2 2 4" xfId="18174" xr:uid="{00000000-0005-0000-0000-0000091F0000}"/>
    <cellStyle name="Normal 14 3 7 2 2 3" xfId="18175" xr:uid="{00000000-0005-0000-0000-00000A1F0000}"/>
    <cellStyle name="Normal 14 3 7 2 2 3 2" xfId="18176" xr:uid="{00000000-0005-0000-0000-00000B1F0000}"/>
    <cellStyle name="Normal 14 3 7 2 2 3 3" xfId="18177" xr:uid="{00000000-0005-0000-0000-00000C1F0000}"/>
    <cellStyle name="Normal 14 3 7 2 2 4" xfId="18178" xr:uid="{00000000-0005-0000-0000-00000D1F0000}"/>
    <cellStyle name="Normal 14 3 7 2 2 5" xfId="18179" xr:uid="{00000000-0005-0000-0000-00000E1F0000}"/>
    <cellStyle name="Normal 14 3 7 2 2 6" xfId="18180" xr:uid="{00000000-0005-0000-0000-00000F1F0000}"/>
    <cellStyle name="Normal 14 3 7 2 3" xfId="6492" xr:uid="{00000000-0005-0000-0000-0000101F0000}"/>
    <cellStyle name="Normal 14 3 7 2 3 2" xfId="11434" xr:uid="{00000000-0005-0000-0000-0000111F0000}"/>
    <cellStyle name="Normal 14 3 7 2 3 3" xfId="18181" xr:uid="{00000000-0005-0000-0000-0000121F0000}"/>
    <cellStyle name="Normal 14 3 7 2 3 4" xfId="18182" xr:uid="{00000000-0005-0000-0000-0000131F0000}"/>
    <cellStyle name="Normal 14 3 7 2 4" xfId="8000" xr:uid="{00000000-0005-0000-0000-0000141F0000}"/>
    <cellStyle name="Normal 14 3 7 2 4 2" xfId="18183" xr:uid="{00000000-0005-0000-0000-0000151F0000}"/>
    <cellStyle name="Normal 14 3 7 2 4 3" xfId="18184" xr:uid="{00000000-0005-0000-0000-0000161F0000}"/>
    <cellStyle name="Normal 14 3 7 2 4 4" xfId="18185" xr:uid="{00000000-0005-0000-0000-0000171F0000}"/>
    <cellStyle name="Normal 14 3 7 2 5" xfId="3038" xr:uid="{00000000-0005-0000-0000-0000181F0000}"/>
    <cellStyle name="Normal 14 3 7 2 5 2" xfId="18186" xr:uid="{00000000-0005-0000-0000-0000191F0000}"/>
    <cellStyle name="Normal 14 3 7 2 5 3" xfId="18187" xr:uid="{00000000-0005-0000-0000-00001A1F0000}"/>
    <cellStyle name="Normal 14 3 7 2 5 4" xfId="18188" xr:uid="{00000000-0005-0000-0000-00001B1F0000}"/>
    <cellStyle name="Normal 14 3 7 2 6" xfId="18189" xr:uid="{00000000-0005-0000-0000-00001C1F0000}"/>
    <cellStyle name="Normal 14 3 7 2 6 2" xfId="18190" xr:uid="{00000000-0005-0000-0000-00001D1F0000}"/>
    <cellStyle name="Normal 14 3 7 2 6 3" xfId="18191" xr:uid="{00000000-0005-0000-0000-00001E1F0000}"/>
    <cellStyle name="Normal 14 3 7 2 7" xfId="18192" xr:uid="{00000000-0005-0000-0000-00001F1F0000}"/>
    <cellStyle name="Normal 14 3 7 2 8" xfId="18193" xr:uid="{00000000-0005-0000-0000-0000201F0000}"/>
    <cellStyle name="Normal 14 3 7 2 9" xfId="18194" xr:uid="{00000000-0005-0000-0000-0000211F0000}"/>
    <cellStyle name="Normal 14 3 7 3" xfId="4243" xr:uid="{00000000-0005-0000-0000-0000221F0000}"/>
    <cellStyle name="Normal 14 3 7 3 2" xfId="9229" xr:uid="{00000000-0005-0000-0000-0000231F0000}"/>
    <cellStyle name="Normal 14 3 7 3 2 2" xfId="18195" xr:uid="{00000000-0005-0000-0000-0000241F0000}"/>
    <cellStyle name="Normal 14 3 7 3 2 3" xfId="18196" xr:uid="{00000000-0005-0000-0000-0000251F0000}"/>
    <cellStyle name="Normal 14 3 7 3 2 4" xfId="18197" xr:uid="{00000000-0005-0000-0000-0000261F0000}"/>
    <cellStyle name="Normal 14 3 7 3 3" xfId="18198" xr:uid="{00000000-0005-0000-0000-0000271F0000}"/>
    <cellStyle name="Normal 14 3 7 3 3 2" xfId="18199" xr:uid="{00000000-0005-0000-0000-0000281F0000}"/>
    <cellStyle name="Normal 14 3 7 3 3 3" xfId="18200" xr:uid="{00000000-0005-0000-0000-0000291F0000}"/>
    <cellStyle name="Normal 14 3 7 3 4" xfId="18201" xr:uid="{00000000-0005-0000-0000-00002A1F0000}"/>
    <cellStyle name="Normal 14 3 7 3 5" xfId="18202" xr:uid="{00000000-0005-0000-0000-00002B1F0000}"/>
    <cellStyle name="Normal 14 3 7 3 6" xfId="18203" xr:uid="{00000000-0005-0000-0000-00002C1F0000}"/>
    <cellStyle name="Normal 14 3 7 4" xfId="5988" xr:uid="{00000000-0005-0000-0000-00002D1F0000}"/>
    <cellStyle name="Normal 14 3 7 4 2" xfId="10930" xr:uid="{00000000-0005-0000-0000-00002E1F0000}"/>
    <cellStyle name="Normal 14 3 7 4 3" xfId="18204" xr:uid="{00000000-0005-0000-0000-00002F1F0000}"/>
    <cellStyle name="Normal 14 3 7 4 4" xfId="18205" xr:uid="{00000000-0005-0000-0000-0000301F0000}"/>
    <cellStyle name="Normal 14 3 7 5" xfId="7496" xr:uid="{00000000-0005-0000-0000-0000311F0000}"/>
    <cellStyle name="Normal 14 3 7 5 2" xfId="18206" xr:uid="{00000000-0005-0000-0000-0000321F0000}"/>
    <cellStyle name="Normal 14 3 7 5 3" xfId="18207" xr:uid="{00000000-0005-0000-0000-0000331F0000}"/>
    <cellStyle name="Normal 14 3 7 5 4" xfId="18208" xr:uid="{00000000-0005-0000-0000-0000341F0000}"/>
    <cellStyle name="Normal 14 3 7 6" xfId="2534" xr:uid="{00000000-0005-0000-0000-0000351F0000}"/>
    <cellStyle name="Normal 14 3 7 6 2" xfId="18209" xr:uid="{00000000-0005-0000-0000-0000361F0000}"/>
    <cellStyle name="Normal 14 3 7 6 3" xfId="18210" xr:uid="{00000000-0005-0000-0000-0000371F0000}"/>
    <cellStyle name="Normal 14 3 7 6 4" xfId="18211" xr:uid="{00000000-0005-0000-0000-0000381F0000}"/>
    <cellStyle name="Normal 14 3 7 7" xfId="18212" xr:uid="{00000000-0005-0000-0000-0000391F0000}"/>
    <cellStyle name="Normal 14 3 7 7 2" xfId="18213" xr:uid="{00000000-0005-0000-0000-00003A1F0000}"/>
    <cellStyle name="Normal 14 3 7 7 3" xfId="18214" xr:uid="{00000000-0005-0000-0000-00003B1F0000}"/>
    <cellStyle name="Normal 14 3 7 8" xfId="18215" xr:uid="{00000000-0005-0000-0000-00003C1F0000}"/>
    <cellStyle name="Normal 14 3 7 9" xfId="18216" xr:uid="{00000000-0005-0000-0000-00003D1F0000}"/>
    <cellStyle name="Normal 14 3 8" xfId="1268" xr:uid="{00000000-0005-0000-0000-00003E1F0000}"/>
    <cellStyle name="Normal 14 3 8 2" xfId="4626" xr:uid="{00000000-0005-0000-0000-00003F1F0000}"/>
    <cellStyle name="Normal 14 3 8 2 2" xfId="9610" xr:uid="{00000000-0005-0000-0000-0000401F0000}"/>
    <cellStyle name="Normal 14 3 8 2 2 2" xfId="18217" xr:uid="{00000000-0005-0000-0000-0000411F0000}"/>
    <cellStyle name="Normal 14 3 8 2 2 3" xfId="18218" xr:uid="{00000000-0005-0000-0000-0000421F0000}"/>
    <cellStyle name="Normal 14 3 8 2 2 4" xfId="18219" xr:uid="{00000000-0005-0000-0000-0000431F0000}"/>
    <cellStyle name="Normal 14 3 8 2 3" xfId="18220" xr:uid="{00000000-0005-0000-0000-0000441F0000}"/>
    <cellStyle name="Normal 14 3 8 2 3 2" xfId="18221" xr:uid="{00000000-0005-0000-0000-0000451F0000}"/>
    <cellStyle name="Normal 14 3 8 2 3 3" xfId="18222" xr:uid="{00000000-0005-0000-0000-0000461F0000}"/>
    <cellStyle name="Normal 14 3 8 2 4" xfId="18223" xr:uid="{00000000-0005-0000-0000-0000471F0000}"/>
    <cellStyle name="Normal 14 3 8 2 5" xfId="18224" xr:uid="{00000000-0005-0000-0000-0000481F0000}"/>
    <cellStyle name="Normal 14 3 8 2 6" xfId="18225" xr:uid="{00000000-0005-0000-0000-0000491F0000}"/>
    <cellStyle name="Normal 14 3 8 3" xfId="6355" xr:uid="{00000000-0005-0000-0000-00004A1F0000}"/>
    <cellStyle name="Normal 14 3 8 3 2" xfId="11297" xr:uid="{00000000-0005-0000-0000-00004B1F0000}"/>
    <cellStyle name="Normal 14 3 8 3 3" xfId="18226" xr:uid="{00000000-0005-0000-0000-00004C1F0000}"/>
    <cellStyle name="Normal 14 3 8 3 4" xfId="18227" xr:uid="{00000000-0005-0000-0000-00004D1F0000}"/>
    <cellStyle name="Normal 14 3 8 4" xfId="7863" xr:uid="{00000000-0005-0000-0000-00004E1F0000}"/>
    <cellStyle name="Normal 14 3 8 4 2" xfId="18228" xr:uid="{00000000-0005-0000-0000-00004F1F0000}"/>
    <cellStyle name="Normal 14 3 8 4 3" xfId="18229" xr:uid="{00000000-0005-0000-0000-0000501F0000}"/>
    <cellStyle name="Normal 14 3 8 4 4" xfId="18230" xr:uid="{00000000-0005-0000-0000-0000511F0000}"/>
    <cellStyle name="Normal 14 3 8 5" xfId="2901" xr:uid="{00000000-0005-0000-0000-0000521F0000}"/>
    <cellStyle name="Normal 14 3 8 5 2" xfId="18231" xr:uid="{00000000-0005-0000-0000-0000531F0000}"/>
    <cellStyle name="Normal 14 3 8 5 3" xfId="18232" xr:uid="{00000000-0005-0000-0000-0000541F0000}"/>
    <cellStyle name="Normal 14 3 8 5 4" xfId="18233" xr:uid="{00000000-0005-0000-0000-0000551F0000}"/>
    <cellStyle name="Normal 14 3 8 6" xfId="18234" xr:uid="{00000000-0005-0000-0000-0000561F0000}"/>
    <cellStyle name="Normal 14 3 8 6 2" xfId="18235" xr:uid="{00000000-0005-0000-0000-0000571F0000}"/>
    <cellStyle name="Normal 14 3 8 6 3" xfId="18236" xr:uid="{00000000-0005-0000-0000-0000581F0000}"/>
    <cellStyle name="Normal 14 3 8 7" xfId="18237" xr:uid="{00000000-0005-0000-0000-0000591F0000}"/>
    <cellStyle name="Normal 14 3 8 8" xfId="18238" xr:uid="{00000000-0005-0000-0000-00005A1F0000}"/>
    <cellStyle name="Normal 14 3 8 9" xfId="18239" xr:uid="{00000000-0005-0000-0000-00005B1F0000}"/>
    <cellStyle name="Normal 14 3 9" xfId="211" xr:uid="{00000000-0005-0000-0000-00005C1F0000}"/>
    <cellStyle name="Normal 14 3 9 2" xfId="3844" xr:uid="{00000000-0005-0000-0000-00005D1F0000}"/>
    <cellStyle name="Normal 14 3 9 2 2" xfId="8931" xr:uid="{00000000-0005-0000-0000-00005E1F0000}"/>
    <cellStyle name="Normal 14 3 9 2 2 2" xfId="18240" xr:uid="{00000000-0005-0000-0000-00005F1F0000}"/>
    <cellStyle name="Normal 14 3 9 2 2 3" xfId="18241" xr:uid="{00000000-0005-0000-0000-0000601F0000}"/>
    <cellStyle name="Normal 14 3 9 2 2 4" xfId="18242" xr:uid="{00000000-0005-0000-0000-0000611F0000}"/>
    <cellStyle name="Normal 14 3 9 2 3" xfId="18243" xr:uid="{00000000-0005-0000-0000-0000621F0000}"/>
    <cellStyle name="Normal 14 3 9 2 3 2" xfId="18244" xr:uid="{00000000-0005-0000-0000-0000631F0000}"/>
    <cellStyle name="Normal 14 3 9 2 3 3" xfId="18245" xr:uid="{00000000-0005-0000-0000-0000641F0000}"/>
    <cellStyle name="Normal 14 3 9 2 4" xfId="18246" xr:uid="{00000000-0005-0000-0000-0000651F0000}"/>
    <cellStyle name="Normal 14 3 9 2 5" xfId="18247" xr:uid="{00000000-0005-0000-0000-0000661F0000}"/>
    <cellStyle name="Normal 14 3 9 2 6" xfId="18248" xr:uid="{00000000-0005-0000-0000-0000671F0000}"/>
    <cellStyle name="Normal 14 3 9 3" xfId="5622" xr:uid="{00000000-0005-0000-0000-0000681F0000}"/>
    <cellStyle name="Normal 14 3 9 3 2" xfId="10564" xr:uid="{00000000-0005-0000-0000-0000691F0000}"/>
    <cellStyle name="Normal 14 3 9 3 3" xfId="18249" xr:uid="{00000000-0005-0000-0000-00006A1F0000}"/>
    <cellStyle name="Normal 14 3 9 3 4" xfId="18250" xr:uid="{00000000-0005-0000-0000-00006B1F0000}"/>
    <cellStyle name="Normal 14 3 9 4" xfId="7130" xr:uid="{00000000-0005-0000-0000-00006C1F0000}"/>
    <cellStyle name="Normal 14 3 9 4 2" xfId="18251" xr:uid="{00000000-0005-0000-0000-00006D1F0000}"/>
    <cellStyle name="Normal 14 3 9 4 3" xfId="18252" xr:uid="{00000000-0005-0000-0000-00006E1F0000}"/>
    <cellStyle name="Normal 14 3 9 4 4" xfId="18253" xr:uid="{00000000-0005-0000-0000-00006F1F0000}"/>
    <cellStyle name="Normal 14 3 9 5" xfId="2167" xr:uid="{00000000-0005-0000-0000-0000701F0000}"/>
    <cellStyle name="Normal 14 3 9 5 2" xfId="18254" xr:uid="{00000000-0005-0000-0000-0000711F0000}"/>
    <cellStyle name="Normal 14 3 9 5 3" xfId="18255" xr:uid="{00000000-0005-0000-0000-0000721F0000}"/>
    <cellStyle name="Normal 14 3 9 5 4" xfId="18256" xr:uid="{00000000-0005-0000-0000-0000731F0000}"/>
    <cellStyle name="Normal 14 3 9 6" xfId="18257" xr:uid="{00000000-0005-0000-0000-0000741F0000}"/>
    <cellStyle name="Normal 14 3 9 6 2" xfId="18258" xr:uid="{00000000-0005-0000-0000-0000751F0000}"/>
    <cellStyle name="Normal 14 3 9 6 3" xfId="18259" xr:uid="{00000000-0005-0000-0000-0000761F0000}"/>
    <cellStyle name="Normal 14 3 9 7" xfId="18260" xr:uid="{00000000-0005-0000-0000-0000771F0000}"/>
    <cellStyle name="Normal 14 3 9 8" xfId="18261" xr:uid="{00000000-0005-0000-0000-0000781F0000}"/>
    <cellStyle name="Normal 14 3 9 9" xfId="18262" xr:uid="{00000000-0005-0000-0000-0000791F0000}"/>
    <cellStyle name="Normal 14 4" xfId="491" xr:uid="{00000000-0005-0000-0000-00007A1F0000}"/>
    <cellStyle name="Normal 14 4 10" xfId="2305" xr:uid="{00000000-0005-0000-0000-00007B1F0000}"/>
    <cellStyle name="Normal 14 4 10 2" xfId="18263" xr:uid="{00000000-0005-0000-0000-00007C1F0000}"/>
    <cellStyle name="Normal 14 4 10 3" xfId="18264" xr:uid="{00000000-0005-0000-0000-00007D1F0000}"/>
    <cellStyle name="Normal 14 4 10 4" xfId="18265" xr:uid="{00000000-0005-0000-0000-00007E1F0000}"/>
    <cellStyle name="Normal 14 4 11" xfId="18266" xr:uid="{00000000-0005-0000-0000-00007F1F0000}"/>
    <cellStyle name="Normal 14 4 11 2" xfId="18267" xr:uid="{00000000-0005-0000-0000-0000801F0000}"/>
    <cellStyle name="Normal 14 4 11 3" xfId="18268" xr:uid="{00000000-0005-0000-0000-0000811F0000}"/>
    <cellStyle name="Normal 14 4 12" xfId="18269" xr:uid="{00000000-0005-0000-0000-0000821F0000}"/>
    <cellStyle name="Normal 14 4 13" xfId="18270" xr:uid="{00000000-0005-0000-0000-0000831F0000}"/>
    <cellStyle name="Normal 14 4 14" xfId="18271" xr:uid="{00000000-0005-0000-0000-0000841F0000}"/>
    <cellStyle name="Normal 14 4 2" xfId="696" xr:uid="{00000000-0005-0000-0000-0000851F0000}"/>
    <cellStyle name="Normal 14 4 2 10" xfId="18272" xr:uid="{00000000-0005-0000-0000-0000861F0000}"/>
    <cellStyle name="Normal 14 4 2 11" xfId="18273" xr:uid="{00000000-0005-0000-0000-0000871F0000}"/>
    <cellStyle name="Normal 14 4 2 2" xfId="1162" xr:uid="{00000000-0005-0000-0000-0000881F0000}"/>
    <cellStyle name="Normal 14 4 2 2 10" xfId="18274" xr:uid="{00000000-0005-0000-0000-0000891F0000}"/>
    <cellStyle name="Normal 14 4 2 2 2" xfId="1408" xr:uid="{00000000-0005-0000-0000-00008A1F0000}"/>
    <cellStyle name="Normal 14 4 2 2 2 2" xfId="4766" xr:uid="{00000000-0005-0000-0000-00008B1F0000}"/>
    <cellStyle name="Normal 14 4 2 2 2 2 2" xfId="9750" xr:uid="{00000000-0005-0000-0000-00008C1F0000}"/>
    <cellStyle name="Normal 14 4 2 2 2 2 2 2" xfId="18275" xr:uid="{00000000-0005-0000-0000-00008D1F0000}"/>
    <cellStyle name="Normal 14 4 2 2 2 2 2 3" xfId="18276" xr:uid="{00000000-0005-0000-0000-00008E1F0000}"/>
    <cellStyle name="Normal 14 4 2 2 2 2 2 4" xfId="18277" xr:uid="{00000000-0005-0000-0000-00008F1F0000}"/>
    <cellStyle name="Normal 14 4 2 2 2 2 3" xfId="18278" xr:uid="{00000000-0005-0000-0000-0000901F0000}"/>
    <cellStyle name="Normal 14 4 2 2 2 2 3 2" xfId="18279" xr:uid="{00000000-0005-0000-0000-0000911F0000}"/>
    <cellStyle name="Normal 14 4 2 2 2 2 3 3" xfId="18280" xr:uid="{00000000-0005-0000-0000-0000921F0000}"/>
    <cellStyle name="Normal 14 4 2 2 2 2 4" xfId="18281" xr:uid="{00000000-0005-0000-0000-0000931F0000}"/>
    <cellStyle name="Normal 14 4 2 2 2 2 5" xfId="18282" xr:uid="{00000000-0005-0000-0000-0000941F0000}"/>
    <cellStyle name="Normal 14 4 2 2 2 2 6" xfId="18283" xr:uid="{00000000-0005-0000-0000-0000951F0000}"/>
    <cellStyle name="Normal 14 4 2 2 2 3" xfId="6495" xr:uid="{00000000-0005-0000-0000-0000961F0000}"/>
    <cellStyle name="Normal 14 4 2 2 2 3 2" xfId="11437" xr:uid="{00000000-0005-0000-0000-0000971F0000}"/>
    <cellStyle name="Normal 14 4 2 2 2 3 3" xfId="18284" xr:uid="{00000000-0005-0000-0000-0000981F0000}"/>
    <cellStyle name="Normal 14 4 2 2 2 3 4" xfId="18285" xr:uid="{00000000-0005-0000-0000-0000991F0000}"/>
    <cellStyle name="Normal 14 4 2 2 2 4" xfId="8003" xr:uid="{00000000-0005-0000-0000-00009A1F0000}"/>
    <cellStyle name="Normal 14 4 2 2 2 4 2" xfId="18286" xr:uid="{00000000-0005-0000-0000-00009B1F0000}"/>
    <cellStyle name="Normal 14 4 2 2 2 4 3" xfId="18287" xr:uid="{00000000-0005-0000-0000-00009C1F0000}"/>
    <cellStyle name="Normal 14 4 2 2 2 4 4" xfId="18288" xr:uid="{00000000-0005-0000-0000-00009D1F0000}"/>
    <cellStyle name="Normal 14 4 2 2 2 5" xfId="3041" xr:uid="{00000000-0005-0000-0000-00009E1F0000}"/>
    <cellStyle name="Normal 14 4 2 2 2 5 2" xfId="18289" xr:uid="{00000000-0005-0000-0000-00009F1F0000}"/>
    <cellStyle name="Normal 14 4 2 2 2 5 3" xfId="18290" xr:uid="{00000000-0005-0000-0000-0000A01F0000}"/>
    <cellStyle name="Normal 14 4 2 2 2 5 4" xfId="18291" xr:uid="{00000000-0005-0000-0000-0000A11F0000}"/>
    <cellStyle name="Normal 14 4 2 2 2 6" xfId="18292" xr:uid="{00000000-0005-0000-0000-0000A21F0000}"/>
    <cellStyle name="Normal 14 4 2 2 2 6 2" xfId="18293" xr:uid="{00000000-0005-0000-0000-0000A31F0000}"/>
    <cellStyle name="Normal 14 4 2 2 2 6 3" xfId="18294" xr:uid="{00000000-0005-0000-0000-0000A41F0000}"/>
    <cellStyle name="Normal 14 4 2 2 2 7" xfId="18295" xr:uid="{00000000-0005-0000-0000-0000A51F0000}"/>
    <cellStyle name="Normal 14 4 2 2 2 8" xfId="18296" xr:uid="{00000000-0005-0000-0000-0000A61F0000}"/>
    <cellStyle name="Normal 14 4 2 2 2 9" xfId="18297" xr:uid="{00000000-0005-0000-0000-0000A71F0000}"/>
    <cellStyle name="Normal 14 4 2 2 3" xfId="4530" xr:uid="{00000000-0005-0000-0000-0000A81F0000}"/>
    <cellStyle name="Normal 14 4 2 2 3 2" xfId="9514" xr:uid="{00000000-0005-0000-0000-0000A91F0000}"/>
    <cellStyle name="Normal 14 4 2 2 3 2 2" xfId="18298" xr:uid="{00000000-0005-0000-0000-0000AA1F0000}"/>
    <cellStyle name="Normal 14 4 2 2 3 2 3" xfId="18299" xr:uid="{00000000-0005-0000-0000-0000AB1F0000}"/>
    <cellStyle name="Normal 14 4 2 2 3 2 4" xfId="18300" xr:uid="{00000000-0005-0000-0000-0000AC1F0000}"/>
    <cellStyle name="Normal 14 4 2 2 3 3" xfId="18301" xr:uid="{00000000-0005-0000-0000-0000AD1F0000}"/>
    <cellStyle name="Normal 14 4 2 2 3 3 2" xfId="18302" xr:uid="{00000000-0005-0000-0000-0000AE1F0000}"/>
    <cellStyle name="Normal 14 4 2 2 3 3 3" xfId="18303" xr:uid="{00000000-0005-0000-0000-0000AF1F0000}"/>
    <cellStyle name="Normal 14 4 2 2 3 4" xfId="18304" xr:uid="{00000000-0005-0000-0000-0000B01F0000}"/>
    <cellStyle name="Normal 14 4 2 2 3 5" xfId="18305" xr:uid="{00000000-0005-0000-0000-0000B11F0000}"/>
    <cellStyle name="Normal 14 4 2 2 3 6" xfId="18306" xr:uid="{00000000-0005-0000-0000-0000B21F0000}"/>
    <cellStyle name="Normal 14 4 2 2 4" xfId="6261" xr:uid="{00000000-0005-0000-0000-0000B31F0000}"/>
    <cellStyle name="Normal 14 4 2 2 4 2" xfId="11203" xr:uid="{00000000-0005-0000-0000-0000B41F0000}"/>
    <cellStyle name="Normal 14 4 2 2 4 3" xfId="18307" xr:uid="{00000000-0005-0000-0000-0000B51F0000}"/>
    <cellStyle name="Normal 14 4 2 2 4 4" xfId="18308" xr:uid="{00000000-0005-0000-0000-0000B61F0000}"/>
    <cellStyle name="Normal 14 4 2 2 5" xfId="7769" xr:uid="{00000000-0005-0000-0000-0000B71F0000}"/>
    <cellStyle name="Normal 14 4 2 2 5 2" xfId="18309" xr:uid="{00000000-0005-0000-0000-0000B81F0000}"/>
    <cellStyle name="Normal 14 4 2 2 5 3" xfId="18310" xr:uid="{00000000-0005-0000-0000-0000B91F0000}"/>
    <cellStyle name="Normal 14 4 2 2 5 4" xfId="18311" xr:uid="{00000000-0005-0000-0000-0000BA1F0000}"/>
    <cellStyle name="Normal 14 4 2 2 6" xfId="2807" xr:uid="{00000000-0005-0000-0000-0000BB1F0000}"/>
    <cellStyle name="Normal 14 4 2 2 6 2" xfId="18312" xr:uid="{00000000-0005-0000-0000-0000BC1F0000}"/>
    <cellStyle name="Normal 14 4 2 2 6 3" xfId="18313" xr:uid="{00000000-0005-0000-0000-0000BD1F0000}"/>
    <cellStyle name="Normal 14 4 2 2 6 4" xfId="18314" xr:uid="{00000000-0005-0000-0000-0000BE1F0000}"/>
    <cellStyle name="Normal 14 4 2 2 7" xfId="18315" xr:uid="{00000000-0005-0000-0000-0000BF1F0000}"/>
    <cellStyle name="Normal 14 4 2 2 7 2" xfId="18316" xr:uid="{00000000-0005-0000-0000-0000C01F0000}"/>
    <cellStyle name="Normal 14 4 2 2 7 3" xfId="18317" xr:uid="{00000000-0005-0000-0000-0000C11F0000}"/>
    <cellStyle name="Normal 14 4 2 2 8" xfId="18318" xr:uid="{00000000-0005-0000-0000-0000C21F0000}"/>
    <cellStyle name="Normal 14 4 2 2 9" xfId="18319" xr:uid="{00000000-0005-0000-0000-0000C31F0000}"/>
    <cellStyle name="Normal 14 4 2 3" xfId="1407" xr:uid="{00000000-0005-0000-0000-0000C41F0000}"/>
    <cellStyle name="Normal 14 4 2 3 2" xfId="4765" xr:uid="{00000000-0005-0000-0000-0000C51F0000}"/>
    <cellStyle name="Normal 14 4 2 3 2 2" xfId="9749" xr:uid="{00000000-0005-0000-0000-0000C61F0000}"/>
    <cellStyle name="Normal 14 4 2 3 2 2 2" xfId="18320" xr:uid="{00000000-0005-0000-0000-0000C71F0000}"/>
    <cellStyle name="Normal 14 4 2 3 2 2 3" xfId="18321" xr:uid="{00000000-0005-0000-0000-0000C81F0000}"/>
    <cellStyle name="Normal 14 4 2 3 2 2 4" xfId="18322" xr:uid="{00000000-0005-0000-0000-0000C91F0000}"/>
    <cellStyle name="Normal 14 4 2 3 2 3" xfId="18323" xr:uid="{00000000-0005-0000-0000-0000CA1F0000}"/>
    <cellStyle name="Normal 14 4 2 3 2 3 2" xfId="18324" xr:uid="{00000000-0005-0000-0000-0000CB1F0000}"/>
    <cellStyle name="Normal 14 4 2 3 2 3 3" xfId="18325" xr:uid="{00000000-0005-0000-0000-0000CC1F0000}"/>
    <cellStyle name="Normal 14 4 2 3 2 4" xfId="18326" xr:uid="{00000000-0005-0000-0000-0000CD1F0000}"/>
    <cellStyle name="Normal 14 4 2 3 2 5" xfId="18327" xr:uid="{00000000-0005-0000-0000-0000CE1F0000}"/>
    <cellStyle name="Normal 14 4 2 3 2 6" xfId="18328" xr:uid="{00000000-0005-0000-0000-0000CF1F0000}"/>
    <cellStyle name="Normal 14 4 2 3 3" xfId="6494" xr:uid="{00000000-0005-0000-0000-0000D01F0000}"/>
    <cellStyle name="Normal 14 4 2 3 3 2" xfId="11436" xr:uid="{00000000-0005-0000-0000-0000D11F0000}"/>
    <cellStyle name="Normal 14 4 2 3 3 3" xfId="18329" xr:uid="{00000000-0005-0000-0000-0000D21F0000}"/>
    <cellStyle name="Normal 14 4 2 3 3 4" xfId="18330" xr:uid="{00000000-0005-0000-0000-0000D31F0000}"/>
    <cellStyle name="Normal 14 4 2 3 4" xfId="8002" xr:uid="{00000000-0005-0000-0000-0000D41F0000}"/>
    <cellStyle name="Normal 14 4 2 3 4 2" xfId="18331" xr:uid="{00000000-0005-0000-0000-0000D51F0000}"/>
    <cellStyle name="Normal 14 4 2 3 4 3" xfId="18332" xr:uid="{00000000-0005-0000-0000-0000D61F0000}"/>
    <cellStyle name="Normal 14 4 2 3 4 4" xfId="18333" xr:uid="{00000000-0005-0000-0000-0000D71F0000}"/>
    <cellStyle name="Normal 14 4 2 3 5" xfId="3040" xr:uid="{00000000-0005-0000-0000-0000D81F0000}"/>
    <cellStyle name="Normal 14 4 2 3 5 2" xfId="18334" xr:uid="{00000000-0005-0000-0000-0000D91F0000}"/>
    <cellStyle name="Normal 14 4 2 3 5 3" xfId="18335" xr:uid="{00000000-0005-0000-0000-0000DA1F0000}"/>
    <cellStyle name="Normal 14 4 2 3 5 4" xfId="18336" xr:uid="{00000000-0005-0000-0000-0000DB1F0000}"/>
    <cellStyle name="Normal 14 4 2 3 6" xfId="18337" xr:uid="{00000000-0005-0000-0000-0000DC1F0000}"/>
    <cellStyle name="Normal 14 4 2 3 6 2" xfId="18338" xr:uid="{00000000-0005-0000-0000-0000DD1F0000}"/>
    <cellStyle name="Normal 14 4 2 3 6 3" xfId="18339" xr:uid="{00000000-0005-0000-0000-0000DE1F0000}"/>
    <cellStyle name="Normal 14 4 2 3 7" xfId="18340" xr:uid="{00000000-0005-0000-0000-0000DF1F0000}"/>
    <cellStyle name="Normal 14 4 2 3 8" xfId="18341" xr:uid="{00000000-0005-0000-0000-0000E01F0000}"/>
    <cellStyle name="Normal 14 4 2 3 9" xfId="18342" xr:uid="{00000000-0005-0000-0000-0000E11F0000}"/>
    <cellStyle name="Normal 14 4 2 4" xfId="4147" xr:uid="{00000000-0005-0000-0000-0000E21F0000}"/>
    <cellStyle name="Normal 14 4 2 4 2" xfId="9133" xr:uid="{00000000-0005-0000-0000-0000E31F0000}"/>
    <cellStyle name="Normal 14 4 2 4 2 2" xfId="18343" xr:uid="{00000000-0005-0000-0000-0000E41F0000}"/>
    <cellStyle name="Normal 14 4 2 4 2 3" xfId="18344" xr:uid="{00000000-0005-0000-0000-0000E51F0000}"/>
    <cellStyle name="Normal 14 4 2 4 2 4" xfId="18345" xr:uid="{00000000-0005-0000-0000-0000E61F0000}"/>
    <cellStyle name="Normal 14 4 2 4 3" xfId="18346" xr:uid="{00000000-0005-0000-0000-0000E71F0000}"/>
    <cellStyle name="Normal 14 4 2 4 3 2" xfId="18347" xr:uid="{00000000-0005-0000-0000-0000E81F0000}"/>
    <cellStyle name="Normal 14 4 2 4 3 3" xfId="18348" xr:uid="{00000000-0005-0000-0000-0000E91F0000}"/>
    <cellStyle name="Normal 14 4 2 4 4" xfId="18349" xr:uid="{00000000-0005-0000-0000-0000EA1F0000}"/>
    <cellStyle name="Normal 14 4 2 4 5" xfId="18350" xr:uid="{00000000-0005-0000-0000-0000EB1F0000}"/>
    <cellStyle name="Normal 14 4 2 4 6" xfId="18351" xr:uid="{00000000-0005-0000-0000-0000EC1F0000}"/>
    <cellStyle name="Normal 14 4 2 5" xfId="5894" xr:uid="{00000000-0005-0000-0000-0000ED1F0000}"/>
    <cellStyle name="Normal 14 4 2 5 2" xfId="10836" xr:uid="{00000000-0005-0000-0000-0000EE1F0000}"/>
    <cellStyle name="Normal 14 4 2 5 3" xfId="18352" xr:uid="{00000000-0005-0000-0000-0000EF1F0000}"/>
    <cellStyle name="Normal 14 4 2 5 4" xfId="18353" xr:uid="{00000000-0005-0000-0000-0000F01F0000}"/>
    <cellStyle name="Normal 14 4 2 6" xfId="7402" xr:uid="{00000000-0005-0000-0000-0000F11F0000}"/>
    <cellStyle name="Normal 14 4 2 6 2" xfId="18354" xr:uid="{00000000-0005-0000-0000-0000F21F0000}"/>
    <cellStyle name="Normal 14 4 2 6 3" xfId="18355" xr:uid="{00000000-0005-0000-0000-0000F31F0000}"/>
    <cellStyle name="Normal 14 4 2 6 4" xfId="18356" xr:uid="{00000000-0005-0000-0000-0000F41F0000}"/>
    <cellStyle name="Normal 14 4 2 7" xfId="2440" xr:uid="{00000000-0005-0000-0000-0000F51F0000}"/>
    <cellStyle name="Normal 14 4 2 7 2" xfId="18357" xr:uid="{00000000-0005-0000-0000-0000F61F0000}"/>
    <cellStyle name="Normal 14 4 2 7 3" xfId="18358" xr:uid="{00000000-0005-0000-0000-0000F71F0000}"/>
    <cellStyle name="Normal 14 4 2 7 4" xfId="18359" xr:uid="{00000000-0005-0000-0000-0000F81F0000}"/>
    <cellStyle name="Normal 14 4 2 8" xfId="18360" xr:uid="{00000000-0005-0000-0000-0000F91F0000}"/>
    <cellStyle name="Normal 14 4 2 8 2" xfId="18361" xr:uid="{00000000-0005-0000-0000-0000FA1F0000}"/>
    <cellStyle name="Normal 14 4 2 8 3" xfId="18362" xr:uid="{00000000-0005-0000-0000-0000FB1F0000}"/>
    <cellStyle name="Normal 14 4 2 9" xfId="18363" xr:uid="{00000000-0005-0000-0000-0000FC1F0000}"/>
    <cellStyle name="Normal 14 4 3" xfId="847" xr:uid="{00000000-0005-0000-0000-0000FD1F0000}"/>
    <cellStyle name="Normal 14 4 3 10" xfId="18364" xr:uid="{00000000-0005-0000-0000-0000FE1F0000}"/>
    <cellStyle name="Normal 14 4 3 2" xfId="1409" xr:uid="{00000000-0005-0000-0000-0000FF1F0000}"/>
    <cellStyle name="Normal 14 4 3 2 2" xfId="4767" xr:uid="{00000000-0005-0000-0000-000000200000}"/>
    <cellStyle name="Normal 14 4 3 2 2 2" xfId="9751" xr:uid="{00000000-0005-0000-0000-000001200000}"/>
    <cellStyle name="Normal 14 4 3 2 2 2 2" xfId="18365" xr:uid="{00000000-0005-0000-0000-000002200000}"/>
    <cellStyle name="Normal 14 4 3 2 2 2 3" xfId="18366" xr:uid="{00000000-0005-0000-0000-000003200000}"/>
    <cellStyle name="Normal 14 4 3 2 2 2 4" xfId="18367" xr:uid="{00000000-0005-0000-0000-000004200000}"/>
    <cellStyle name="Normal 14 4 3 2 2 3" xfId="18368" xr:uid="{00000000-0005-0000-0000-000005200000}"/>
    <cellStyle name="Normal 14 4 3 2 2 3 2" xfId="18369" xr:uid="{00000000-0005-0000-0000-000006200000}"/>
    <cellStyle name="Normal 14 4 3 2 2 3 3" xfId="18370" xr:uid="{00000000-0005-0000-0000-000007200000}"/>
    <cellStyle name="Normal 14 4 3 2 2 4" xfId="18371" xr:uid="{00000000-0005-0000-0000-000008200000}"/>
    <cellStyle name="Normal 14 4 3 2 2 5" xfId="18372" xr:uid="{00000000-0005-0000-0000-000009200000}"/>
    <cellStyle name="Normal 14 4 3 2 2 6" xfId="18373" xr:uid="{00000000-0005-0000-0000-00000A200000}"/>
    <cellStyle name="Normal 14 4 3 2 3" xfId="6496" xr:uid="{00000000-0005-0000-0000-00000B200000}"/>
    <cellStyle name="Normal 14 4 3 2 3 2" xfId="11438" xr:uid="{00000000-0005-0000-0000-00000C200000}"/>
    <cellStyle name="Normal 14 4 3 2 3 3" xfId="18374" xr:uid="{00000000-0005-0000-0000-00000D200000}"/>
    <cellStyle name="Normal 14 4 3 2 3 4" xfId="18375" xr:uid="{00000000-0005-0000-0000-00000E200000}"/>
    <cellStyle name="Normal 14 4 3 2 4" xfId="8004" xr:uid="{00000000-0005-0000-0000-00000F200000}"/>
    <cellStyle name="Normal 14 4 3 2 4 2" xfId="18376" xr:uid="{00000000-0005-0000-0000-000010200000}"/>
    <cellStyle name="Normal 14 4 3 2 4 3" xfId="18377" xr:uid="{00000000-0005-0000-0000-000011200000}"/>
    <cellStyle name="Normal 14 4 3 2 4 4" xfId="18378" xr:uid="{00000000-0005-0000-0000-000012200000}"/>
    <cellStyle name="Normal 14 4 3 2 5" xfId="3042" xr:uid="{00000000-0005-0000-0000-000013200000}"/>
    <cellStyle name="Normal 14 4 3 2 5 2" xfId="18379" xr:uid="{00000000-0005-0000-0000-000014200000}"/>
    <cellStyle name="Normal 14 4 3 2 5 3" xfId="18380" xr:uid="{00000000-0005-0000-0000-000015200000}"/>
    <cellStyle name="Normal 14 4 3 2 5 4" xfId="18381" xr:uid="{00000000-0005-0000-0000-000016200000}"/>
    <cellStyle name="Normal 14 4 3 2 6" xfId="18382" xr:uid="{00000000-0005-0000-0000-000017200000}"/>
    <cellStyle name="Normal 14 4 3 2 6 2" xfId="18383" xr:uid="{00000000-0005-0000-0000-000018200000}"/>
    <cellStyle name="Normal 14 4 3 2 6 3" xfId="18384" xr:uid="{00000000-0005-0000-0000-000019200000}"/>
    <cellStyle name="Normal 14 4 3 2 7" xfId="18385" xr:uid="{00000000-0005-0000-0000-00001A200000}"/>
    <cellStyle name="Normal 14 4 3 2 8" xfId="18386" xr:uid="{00000000-0005-0000-0000-00001B200000}"/>
    <cellStyle name="Normal 14 4 3 2 9" xfId="18387" xr:uid="{00000000-0005-0000-0000-00001C200000}"/>
    <cellStyle name="Normal 14 4 3 3" xfId="4288" xr:uid="{00000000-0005-0000-0000-00001D200000}"/>
    <cellStyle name="Normal 14 4 3 3 2" xfId="9274" xr:uid="{00000000-0005-0000-0000-00001E200000}"/>
    <cellStyle name="Normal 14 4 3 3 2 2" xfId="18388" xr:uid="{00000000-0005-0000-0000-00001F200000}"/>
    <cellStyle name="Normal 14 4 3 3 2 3" xfId="18389" xr:uid="{00000000-0005-0000-0000-000020200000}"/>
    <cellStyle name="Normal 14 4 3 3 2 4" xfId="18390" xr:uid="{00000000-0005-0000-0000-000021200000}"/>
    <cellStyle name="Normal 14 4 3 3 3" xfId="18391" xr:uid="{00000000-0005-0000-0000-000022200000}"/>
    <cellStyle name="Normal 14 4 3 3 3 2" xfId="18392" xr:uid="{00000000-0005-0000-0000-000023200000}"/>
    <cellStyle name="Normal 14 4 3 3 3 3" xfId="18393" xr:uid="{00000000-0005-0000-0000-000024200000}"/>
    <cellStyle name="Normal 14 4 3 3 4" xfId="18394" xr:uid="{00000000-0005-0000-0000-000025200000}"/>
    <cellStyle name="Normal 14 4 3 3 5" xfId="18395" xr:uid="{00000000-0005-0000-0000-000026200000}"/>
    <cellStyle name="Normal 14 4 3 3 6" xfId="18396" xr:uid="{00000000-0005-0000-0000-000027200000}"/>
    <cellStyle name="Normal 14 4 3 4" xfId="6032" xr:uid="{00000000-0005-0000-0000-000028200000}"/>
    <cellStyle name="Normal 14 4 3 4 2" xfId="10974" xr:uid="{00000000-0005-0000-0000-000029200000}"/>
    <cellStyle name="Normal 14 4 3 4 3" xfId="18397" xr:uid="{00000000-0005-0000-0000-00002A200000}"/>
    <cellStyle name="Normal 14 4 3 4 4" xfId="18398" xr:uid="{00000000-0005-0000-0000-00002B200000}"/>
    <cellStyle name="Normal 14 4 3 5" xfId="7540" xr:uid="{00000000-0005-0000-0000-00002C200000}"/>
    <cellStyle name="Normal 14 4 3 5 2" xfId="18399" xr:uid="{00000000-0005-0000-0000-00002D200000}"/>
    <cellStyle name="Normal 14 4 3 5 3" xfId="18400" xr:uid="{00000000-0005-0000-0000-00002E200000}"/>
    <cellStyle name="Normal 14 4 3 5 4" xfId="18401" xr:uid="{00000000-0005-0000-0000-00002F200000}"/>
    <cellStyle name="Normal 14 4 3 6" xfId="2578" xr:uid="{00000000-0005-0000-0000-000030200000}"/>
    <cellStyle name="Normal 14 4 3 6 2" xfId="18402" xr:uid="{00000000-0005-0000-0000-000031200000}"/>
    <cellStyle name="Normal 14 4 3 6 3" xfId="18403" xr:uid="{00000000-0005-0000-0000-000032200000}"/>
    <cellStyle name="Normal 14 4 3 6 4" xfId="18404" xr:uid="{00000000-0005-0000-0000-000033200000}"/>
    <cellStyle name="Normal 14 4 3 7" xfId="18405" xr:uid="{00000000-0005-0000-0000-000034200000}"/>
    <cellStyle name="Normal 14 4 3 7 2" xfId="18406" xr:uid="{00000000-0005-0000-0000-000035200000}"/>
    <cellStyle name="Normal 14 4 3 7 3" xfId="18407" xr:uid="{00000000-0005-0000-0000-000036200000}"/>
    <cellStyle name="Normal 14 4 3 8" xfId="18408" xr:uid="{00000000-0005-0000-0000-000037200000}"/>
    <cellStyle name="Normal 14 4 3 9" xfId="18409" xr:uid="{00000000-0005-0000-0000-000038200000}"/>
    <cellStyle name="Normal 14 4 4" xfId="1406" xr:uid="{00000000-0005-0000-0000-000039200000}"/>
    <cellStyle name="Normal 14 4 4 2" xfId="4764" xr:uid="{00000000-0005-0000-0000-00003A200000}"/>
    <cellStyle name="Normal 14 4 4 2 2" xfId="9748" xr:uid="{00000000-0005-0000-0000-00003B200000}"/>
    <cellStyle name="Normal 14 4 4 2 2 2" xfId="18410" xr:uid="{00000000-0005-0000-0000-00003C200000}"/>
    <cellStyle name="Normal 14 4 4 2 2 3" xfId="18411" xr:uid="{00000000-0005-0000-0000-00003D200000}"/>
    <cellStyle name="Normal 14 4 4 2 2 4" xfId="18412" xr:uid="{00000000-0005-0000-0000-00003E200000}"/>
    <cellStyle name="Normal 14 4 4 2 3" xfId="18413" xr:uid="{00000000-0005-0000-0000-00003F200000}"/>
    <cellStyle name="Normal 14 4 4 2 3 2" xfId="18414" xr:uid="{00000000-0005-0000-0000-000040200000}"/>
    <cellStyle name="Normal 14 4 4 2 3 3" xfId="18415" xr:uid="{00000000-0005-0000-0000-000041200000}"/>
    <cellStyle name="Normal 14 4 4 2 4" xfId="18416" xr:uid="{00000000-0005-0000-0000-000042200000}"/>
    <cellStyle name="Normal 14 4 4 2 5" xfId="18417" xr:uid="{00000000-0005-0000-0000-000043200000}"/>
    <cellStyle name="Normal 14 4 4 2 6" xfId="18418" xr:uid="{00000000-0005-0000-0000-000044200000}"/>
    <cellStyle name="Normal 14 4 4 3" xfId="6493" xr:uid="{00000000-0005-0000-0000-000045200000}"/>
    <cellStyle name="Normal 14 4 4 3 2" xfId="11435" xr:uid="{00000000-0005-0000-0000-000046200000}"/>
    <cellStyle name="Normal 14 4 4 3 3" xfId="18419" xr:uid="{00000000-0005-0000-0000-000047200000}"/>
    <cellStyle name="Normal 14 4 4 3 4" xfId="18420" xr:uid="{00000000-0005-0000-0000-000048200000}"/>
    <cellStyle name="Normal 14 4 4 4" xfId="8001" xr:uid="{00000000-0005-0000-0000-000049200000}"/>
    <cellStyle name="Normal 14 4 4 4 2" xfId="18421" xr:uid="{00000000-0005-0000-0000-00004A200000}"/>
    <cellStyle name="Normal 14 4 4 4 3" xfId="18422" xr:uid="{00000000-0005-0000-0000-00004B200000}"/>
    <cellStyle name="Normal 14 4 4 4 4" xfId="18423" xr:uid="{00000000-0005-0000-0000-00004C200000}"/>
    <cellStyle name="Normal 14 4 4 5" xfId="3039" xr:uid="{00000000-0005-0000-0000-00004D200000}"/>
    <cellStyle name="Normal 14 4 4 5 2" xfId="18424" xr:uid="{00000000-0005-0000-0000-00004E200000}"/>
    <cellStyle name="Normal 14 4 4 5 3" xfId="18425" xr:uid="{00000000-0005-0000-0000-00004F200000}"/>
    <cellStyle name="Normal 14 4 4 5 4" xfId="18426" xr:uid="{00000000-0005-0000-0000-000050200000}"/>
    <cellStyle name="Normal 14 4 4 6" xfId="18427" xr:uid="{00000000-0005-0000-0000-000051200000}"/>
    <cellStyle name="Normal 14 4 4 6 2" xfId="18428" xr:uid="{00000000-0005-0000-0000-000052200000}"/>
    <cellStyle name="Normal 14 4 4 6 3" xfId="18429" xr:uid="{00000000-0005-0000-0000-000053200000}"/>
    <cellStyle name="Normal 14 4 4 7" xfId="18430" xr:uid="{00000000-0005-0000-0000-000054200000}"/>
    <cellStyle name="Normal 14 4 4 8" xfId="18431" xr:uid="{00000000-0005-0000-0000-000055200000}"/>
    <cellStyle name="Normal 14 4 4 9" xfId="18432" xr:uid="{00000000-0005-0000-0000-000056200000}"/>
    <cellStyle name="Normal 14 4 5" xfId="3686" xr:uid="{00000000-0005-0000-0000-000057200000}"/>
    <cellStyle name="Normal 14 4 5 2" xfId="4420" xr:uid="{00000000-0005-0000-0000-000058200000}"/>
    <cellStyle name="Normal 14 4 5 2 2" xfId="9405" xr:uid="{00000000-0005-0000-0000-000059200000}"/>
    <cellStyle name="Normal 14 4 5 2 2 2" xfId="18433" xr:uid="{00000000-0005-0000-0000-00005A200000}"/>
    <cellStyle name="Normal 14 4 5 2 2 3" xfId="18434" xr:uid="{00000000-0005-0000-0000-00005B200000}"/>
    <cellStyle name="Normal 14 4 5 2 2 4" xfId="18435" xr:uid="{00000000-0005-0000-0000-00005C200000}"/>
    <cellStyle name="Normal 14 4 5 2 3" xfId="18436" xr:uid="{00000000-0005-0000-0000-00005D200000}"/>
    <cellStyle name="Normal 14 4 5 2 3 2" xfId="18437" xr:uid="{00000000-0005-0000-0000-00005E200000}"/>
    <cellStyle name="Normal 14 4 5 2 3 3" xfId="18438" xr:uid="{00000000-0005-0000-0000-00005F200000}"/>
    <cellStyle name="Normal 14 4 5 2 4" xfId="18439" xr:uid="{00000000-0005-0000-0000-000060200000}"/>
    <cellStyle name="Normal 14 4 5 2 5" xfId="18440" xr:uid="{00000000-0005-0000-0000-000061200000}"/>
    <cellStyle name="Normal 14 4 5 2 6" xfId="18441" xr:uid="{00000000-0005-0000-0000-000062200000}"/>
    <cellStyle name="Normal 14 4 5 3" xfId="8646" xr:uid="{00000000-0005-0000-0000-000063200000}"/>
    <cellStyle name="Normal 14 4 5 3 2" xfId="18442" xr:uid="{00000000-0005-0000-0000-000064200000}"/>
    <cellStyle name="Normal 14 4 5 3 3" xfId="18443" xr:uid="{00000000-0005-0000-0000-000065200000}"/>
    <cellStyle name="Normal 14 4 5 3 4" xfId="18444" xr:uid="{00000000-0005-0000-0000-000066200000}"/>
    <cellStyle name="Normal 14 4 5 4" xfId="18445" xr:uid="{00000000-0005-0000-0000-000067200000}"/>
    <cellStyle name="Normal 14 4 5 4 2" xfId="18446" xr:uid="{00000000-0005-0000-0000-000068200000}"/>
    <cellStyle name="Normal 14 4 5 4 3" xfId="18447" xr:uid="{00000000-0005-0000-0000-000069200000}"/>
    <cellStyle name="Normal 14 4 5 4 4" xfId="18448" xr:uid="{00000000-0005-0000-0000-00006A200000}"/>
    <cellStyle name="Normal 14 4 5 5" xfId="18449" xr:uid="{00000000-0005-0000-0000-00006B200000}"/>
    <cellStyle name="Normal 14 4 5 5 2" xfId="18450" xr:uid="{00000000-0005-0000-0000-00006C200000}"/>
    <cellStyle name="Normal 14 4 5 5 3" xfId="18451" xr:uid="{00000000-0005-0000-0000-00006D200000}"/>
    <cellStyle name="Normal 14 4 5 5 4" xfId="18452" xr:uid="{00000000-0005-0000-0000-00006E200000}"/>
    <cellStyle name="Normal 14 4 5 6" xfId="18453" xr:uid="{00000000-0005-0000-0000-00006F200000}"/>
    <cellStyle name="Normal 14 4 5 6 2" xfId="18454" xr:uid="{00000000-0005-0000-0000-000070200000}"/>
    <cellStyle name="Normal 14 4 5 6 3" xfId="18455" xr:uid="{00000000-0005-0000-0000-000071200000}"/>
    <cellStyle name="Normal 14 4 5 7" xfId="18456" xr:uid="{00000000-0005-0000-0000-000072200000}"/>
    <cellStyle name="Normal 14 4 5 8" xfId="18457" xr:uid="{00000000-0005-0000-0000-000073200000}"/>
    <cellStyle name="Normal 14 4 5 9" xfId="18458" xr:uid="{00000000-0005-0000-0000-000074200000}"/>
    <cellStyle name="Normal 14 4 6" xfId="4004" xr:uid="{00000000-0005-0000-0000-000075200000}"/>
    <cellStyle name="Normal 14 4 6 2" xfId="8783" xr:uid="{00000000-0005-0000-0000-000076200000}"/>
    <cellStyle name="Normal 14 4 6 2 2" xfId="18459" xr:uid="{00000000-0005-0000-0000-000077200000}"/>
    <cellStyle name="Normal 14 4 6 2 2 2" xfId="18460" xr:uid="{00000000-0005-0000-0000-000078200000}"/>
    <cellStyle name="Normal 14 4 6 2 2 3" xfId="18461" xr:uid="{00000000-0005-0000-0000-000079200000}"/>
    <cellStyle name="Normal 14 4 6 2 2 4" xfId="18462" xr:uid="{00000000-0005-0000-0000-00007A200000}"/>
    <cellStyle name="Normal 14 4 6 2 3" xfId="18463" xr:uid="{00000000-0005-0000-0000-00007B200000}"/>
    <cellStyle name="Normal 14 4 6 2 3 2" xfId="18464" xr:uid="{00000000-0005-0000-0000-00007C200000}"/>
    <cellStyle name="Normal 14 4 6 2 3 3" xfId="18465" xr:uid="{00000000-0005-0000-0000-00007D200000}"/>
    <cellStyle name="Normal 14 4 6 2 4" xfId="18466" xr:uid="{00000000-0005-0000-0000-00007E200000}"/>
    <cellStyle name="Normal 14 4 6 2 5" xfId="18467" xr:uid="{00000000-0005-0000-0000-00007F200000}"/>
    <cellStyle name="Normal 14 4 6 2 6" xfId="18468" xr:uid="{00000000-0005-0000-0000-000080200000}"/>
    <cellStyle name="Normal 14 4 6 3" xfId="18469" xr:uid="{00000000-0005-0000-0000-000081200000}"/>
    <cellStyle name="Normal 14 4 6 3 2" xfId="18470" xr:uid="{00000000-0005-0000-0000-000082200000}"/>
    <cellStyle name="Normal 14 4 6 3 3" xfId="18471" xr:uid="{00000000-0005-0000-0000-000083200000}"/>
    <cellStyle name="Normal 14 4 6 3 4" xfId="18472" xr:uid="{00000000-0005-0000-0000-000084200000}"/>
    <cellStyle name="Normal 14 4 6 4" xfId="18473" xr:uid="{00000000-0005-0000-0000-000085200000}"/>
    <cellStyle name="Normal 14 4 6 4 2" xfId="18474" xr:uid="{00000000-0005-0000-0000-000086200000}"/>
    <cellStyle name="Normal 14 4 6 4 3" xfId="18475" xr:uid="{00000000-0005-0000-0000-000087200000}"/>
    <cellStyle name="Normal 14 4 6 4 4" xfId="18476" xr:uid="{00000000-0005-0000-0000-000088200000}"/>
    <cellStyle name="Normal 14 4 6 5" xfId="18477" xr:uid="{00000000-0005-0000-0000-000089200000}"/>
    <cellStyle name="Normal 14 4 6 5 2" xfId="18478" xr:uid="{00000000-0005-0000-0000-00008A200000}"/>
    <cellStyle name="Normal 14 4 6 5 3" xfId="18479" xr:uid="{00000000-0005-0000-0000-00008B200000}"/>
    <cellStyle name="Normal 14 4 6 6" xfId="18480" xr:uid="{00000000-0005-0000-0000-00008C200000}"/>
    <cellStyle name="Normal 14 4 6 7" xfId="18481" xr:uid="{00000000-0005-0000-0000-00008D200000}"/>
    <cellStyle name="Normal 14 4 6 8" xfId="18482" xr:uid="{00000000-0005-0000-0000-00008E200000}"/>
    <cellStyle name="Normal 14 4 7" xfId="5568" xr:uid="{00000000-0005-0000-0000-00008F200000}"/>
    <cellStyle name="Normal 14 4 7 2" xfId="10513" xr:uid="{00000000-0005-0000-0000-000090200000}"/>
    <cellStyle name="Normal 14 4 7 2 2" xfId="18483" xr:uid="{00000000-0005-0000-0000-000091200000}"/>
    <cellStyle name="Normal 14 4 7 2 3" xfId="18484" xr:uid="{00000000-0005-0000-0000-000092200000}"/>
    <cellStyle name="Normal 14 4 7 2 4" xfId="18485" xr:uid="{00000000-0005-0000-0000-000093200000}"/>
    <cellStyle name="Normal 14 4 7 3" xfId="18486" xr:uid="{00000000-0005-0000-0000-000094200000}"/>
    <cellStyle name="Normal 14 4 7 3 2" xfId="18487" xr:uid="{00000000-0005-0000-0000-000095200000}"/>
    <cellStyle name="Normal 14 4 7 3 3" xfId="18488" xr:uid="{00000000-0005-0000-0000-000096200000}"/>
    <cellStyle name="Normal 14 4 7 4" xfId="18489" xr:uid="{00000000-0005-0000-0000-000097200000}"/>
    <cellStyle name="Normal 14 4 7 5" xfId="18490" xr:uid="{00000000-0005-0000-0000-000098200000}"/>
    <cellStyle name="Normal 14 4 7 6" xfId="18491" xr:uid="{00000000-0005-0000-0000-000099200000}"/>
    <cellStyle name="Normal 14 4 8" xfId="5759" xr:uid="{00000000-0005-0000-0000-00009A200000}"/>
    <cellStyle name="Normal 14 4 8 2" xfId="10701" xr:uid="{00000000-0005-0000-0000-00009B200000}"/>
    <cellStyle name="Normal 14 4 8 3" xfId="18492" xr:uid="{00000000-0005-0000-0000-00009C200000}"/>
    <cellStyle name="Normal 14 4 8 4" xfId="18493" xr:uid="{00000000-0005-0000-0000-00009D200000}"/>
    <cellStyle name="Normal 14 4 9" xfId="7267" xr:uid="{00000000-0005-0000-0000-00009E200000}"/>
    <cellStyle name="Normal 14 4 9 2" xfId="18494" xr:uid="{00000000-0005-0000-0000-00009F200000}"/>
    <cellStyle name="Normal 14 4 9 3" xfId="18495" xr:uid="{00000000-0005-0000-0000-0000A0200000}"/>
    <cellStyle name="Normal 14 4 9 4" xfId="18496" xr:uid="{00000000-0005-0000-0000-0000A1200000}"/>
    <cellStyle name="Normal 14 5" xfId="598" xr:uid="{00000000-0005-0000-0000-0000A2200000}"/>
    <cellStyle name="Normal 14 5 10" xfId="2348" xr:uid="{00000000-0005-0000-0000-0000A3200000}"/>
    <cellStyle name="Normal 14 5 10 2" xfId="18497" xr:uid="{00000000-0005-0000-0000-0000A4200000}"/>
    <cellStyle name="Normal 14 5 10 3" xfId="18498" xr:uid="{00000000-0005-0000-0000-0000A5200000}"/>
    <cellStyle name="Normal 14 5 10 4" xfId="18499" xr:uid="{00000000-0005-0000-0000-0000A6200000}"/>
    <cellStyle name="Normal 14 5 11" xfId="18500" xr:uid="{00000000-0005-0000-0000-0000A7200000}"/>
    <cellStyle name="Normal 14 5 11 2" xfId="18501" xr:uid="{00000000-0005-0000-0000-0000A8200000}"/>
    <cellStyle name="Normal 14 5 11 3" xfId="18502" xr:uid="{00000000-0005-0000-0000-0000A9200000}"/>
    <cellStyle name="Normal 14 5 12" xfId="18503" xr:uid="{00000000-0005-0000-0000-0000AA200000}"/>
    <cellStyle name="Normal 14 5 13" xfId="18504" xr:uid="{00000000-0005-0000-0000-0000AB200000}"/>
    <cellStyle name="Normal 14 5 14" xfId="18505" xr:uid="{00000000-0005-0000-0000-0000AC200000}"/>
    <cellStyle name="Normal 14 5 2" xfId="740" xr:uid="{00000000-0005-0000-0000-0000AD200000}"/>
    <cellStyle name="Normal 14 5 2 10" xfId="18506" xr:uid="{00000000-0005-0000-0000-0000AE200000}"/>
    <cellStyle name="Normal 14 5 2 11" xfId="18507" xr:uid="{00000000-0005-0000-0000-0000AF200000}"/>
    <cellStyle name="Normal 14 5 2 2" xfId="1205" xr:uid="{00000000-0005-0000-0000-0000B0200000}"/>
    <cellStyle name="Normal 14 5 2 2 10" xfId="18508" xr:uid="{00000000-0005-0000-0000-0000B1200000}"/>
    <cellStyle name="Normal 14 5 2 2 2" xfId="1412" xr:uid="{00000000-0005-0000-0000-0000B2200000}"/>
    <cellStyle name="Normal 14 5 2 2 2 2" xfId="4770" xr:uid="{00000000-0005-0000-0000-0000B3200000}"/>
    <cellStyle name="Normal 14 5 2 2 2 2 2" xfId="9754" xr:uid="{00000000-0005-0000-0000-0000B4200000}"/>
    <cellStyle name="Normal 14 5 2 2 2 2 2 2" xfId="18509" xr:uid="{00000000-0005-0000-0000-0000B5200000}"/>
    <cellStyle name="Normal 14 5 2 2 2 2 2 3" xfId="18510" xr:uid="{00000000-0005-0000-0000-0000B6200000}"/>
    <cellStyle name="Normal 14 5 2 2 2 2 2 4" xfId="18511" xr:uid="{00000000-0005-0000-0000-0000B7200000}"/>
    <cellStyle name="Normal 14 5 2 2 2 2 3" xfId="18512" xr:uid="{00000000-0005-0000-0000-0000B8200000}"/>
    <cellStyle name="Normal 14 5 2 2 2 2 3 2" xfId="18513" xr:uid="{00000000-0005-0000-0000-0000B9200000}"/>
    <cellStyle name="Normal 14 5 2 2 2 2 3 3" xfId="18514" xr:uid="{00000000-0005-0000-0000-0000BA200000}"/>
    <cellStyle name="Normal 14 5 2 2 2 2 4" xfId="18515" xr:uid="{00000000-0005-0000-0000-0000BB200000}"/>
    <cellStyle name="Normal 14 5 2 2 2 2 5" xfId="18516" xr:uid="{00000000-0005-0000-0000-0000BC200000}"/>
    <cellStyle name="Normal 14 5 2 2 2 2 6" xfId="18517" xr:uid="{00000000-0005-0000-0000-0000BD200000}"/>
    <cellStyle name="Normal 14 5 2 2 2 3" xfId="6499" xr:uid="{00000000-0005-0000-0000-0000BE200000}"/>
    <cellStyle name="Normal 14 5 2 2 2 3 2" xfId="11441" xr:uid="{00000000-0005-0000-0000-0000BF200000}"/>
    <cellStyle name="Normal 14 5 2 2 2 3 3" xfId="18518" xr:uid="{00000000-0005-0000-0000-0000C0200000}"/>
    <cellStyle name="Normal 14 5 2 2 2 3 4" xfId="18519" xr:uid="{00000000-0005-0000-0000-0000C1200000}"/>
    <cellStyle name="Normal 14 5 2 2 2 4" xfId="8007" xr:uid="{00000000-0005-0000-0000-0000C2200000}"/>
    <cellStyle name="Normal 14 5 2 2 2 4 2" xfId="18520" xr:uid="{00000000-0005-0000-0000-0000C3200000}"/>
    <cellStyle name="Normal 14 5 2 2 2 4 3" xfId="18521" xr:uid="{00000000-0005-0000-0000-0000C4200000}"/>
    <cellStyle name="Normal 14 5 2 2 2 4 4" xfId="18522" xr:uid="{00000000-0005-0000-0000-0000C5200000}"/>
    <cellStyle name="Normal 14 5 2 2 2 5" xfId="3045" xr:uid="{00000000-0005-0000-0000-0000C6200000}"/>
    <cellStyle name="Normal 14 5 2 2 2 5 2" xfId="18523" xr:uid="{00000000-0005-0000-0000-0000C7200000}"/>
    <cellStyle name="Normal 14 5 2 2 2 5 3" xfId="18524" xr:uid="{00000000-0005-0000-0000-0000C8200000}"/>
    <cellStyle name="Normal 14 5 2 2 2 5 4" xfId="18525" xr:uid="{00000000-0005-0000-0000-0000C9200000}"/>
    <cellStyle name="Normal 14 5 2 2 2 6" xfId="18526" xr:uid="{00000000-0005-0000-0000-0000CA200000}"/>
    <cellStyle name="Normal 14 5 2 2 2 6 2" xfId="18527" xr:uid="{00000000-0005-0000-0000-0000CB200000}"/>
    <cellStyle name="Normal 14 5 2 2 2 6 3" xfId="18528" xr:uid="{00000000-0005-0000-0000-0000CC200000}"/>
    <cellStyle name="Normal 14 5 2 2 2 7" xfId="18529" xr:uid="{00000000-0005-0000-0000-0000CD200000}"/>
    <cellStyle name="Normal 14 5 2 2 2 8" xfId="18530" xr:uid="{00000000-0005-0000-0000-0000CE200000}"/>
    <cellStyle name="Normal 14 5 2 2 2 9" xfId="18531" xr:uid="{00000000-0005-0000-0000-0000CF200000}"/>
    <cellStyle name="Normal 14 5 2 2 3" xfId="4573" xr:uid="{00000000-0005-0000-0000-0000D0200000}"/>
    <cellStyle name="Normal 14 5 2 2 3 2" xfId="9557" xr:uid="{00000000-0005-0000-0000-0000D1200000}"/>
    <cellStyle name="Normal 14 5 2 2 3 2 2" xfId="18532" xr:uid="{00000000-0005-0000-0000-0000D2200000}"/>
    <cellStyle name="Normal 14 5 2 2 3 2 3" xfId="18533" xr:uid="{00000000-0005-0000-0000-0000D3200000}"/>
    <cellStyle name="Normal 14 5 2 2 3 2 4" xfId="18534" xr:uid="{00000000-0005-0000-0000-0000D4200000}"/>
    <cellStyle name="Normal 14 5 2 2 3 3" xfId="18535" xr:uid="{00000000-0005-0000-0000-0000D5200000}"/>
    <cellStyle name="Normal 14 5 2 2 3 3 2" xfId="18536" xr:uid="{00000000-0005-0000-0000-0000D6200000}"/>
    <cellStyle name="Normal 14 5 2 2 3 3 3" xfId="18537" xr:uid="{00000000-0005-0000-0000-0000D7200000}"/>
    <cellStyle name="Normal 14 5 2 2 3 4" xfId="18538" xr:uid="{00000000-0005-0000-0000-0000D8200000}"/>
    <cellStyle name="Normal 14 5 2 2 3 5" xfId="18539" xr:uid="{00000000-0005-0000-0000-0000D9200000}"/>
    <cellStyle name="Normal 14 5 2 2 3 6" xfId="18540" xr:uid="{00000000-0005-0000-0000-0000DA200000}"/>
    <cellStyle name="Normal 14 5 2 2 4" xfId="6304" xr:uid="{00000000-0005-0000-0000-0000DB200000}"/>
    <cellStyle name="Normal 14 5 2 2 4 2" xfId="11246" xr:uid="{00000000-0005-0000-0000-0000DC200000}"/>
    <cellStyle name="Normal 14 5 2 2 4 3" xfId="18541" xr:uid="{00000000-0005-0000-0000-0000DD200000}"/>
    <cellStyle name="Normal 14 5 2 2 4 4" xfId="18542" xr:uid="{00000000-0005-0000-0000-0000DE200000}"/>
    <cellStyle name="Normal 14 5 2 2 5" xfId="7812" xr:uid="{00000000-0005-0000-0000-0000DF200000}"/>
    <cellStyle name="Normal 14 5 2 2 5 2" xfId="18543" xr:uid="{00000000-0005-0000-0000-0000E0200000}"/>
    <cellStyle name="Normal 14 5 2 2 5 3" xfId="18544" xr:uid="{00000000-0005-0000-0000-0000E1200000}"/>
    <cellStyle name="Normal 14 5 2 2 5 4" xfId="18545" xr:uid="{00000000-0005-0000-0000-0000E2200000}"/>
    <cellStyle name="Normal 14 5 2 2 6" xfId="2850" xr:uid="{00000000-0005-0000-0000-0000E3200000}"/>
    <cellStyle name="Normal 14 5 2 2 6 2" xfId="18546" xr:uid="{00000000-0005-0000-0000-0000E4200000}"/>
    <cellStyle name="Normal 14 5 2 2 6 3" xfId="18547" xr:uid="{00000000-0005-0000-0000-0000E5200000}"/>
    <cellStyle name="Normal 14 5 2 2 6 4" xfId="18548" xr:uid="{00000000-0005-0000-0000-0000E6200000}"/>
    <cellStyle name="Normal 14 5 2 2 7" xfId="18549" xr:uid="{00000000-0005-0000-0000-0000E7200000}"/>
    <cellStyle name="Normal 14 5 2 2 7 2" xfId="18550" xr:uid="{00000000-0005-0000-0000-0000E8200000}"/>
    <cellStyle name="Normal 14 5 2 2 7 3" xfId="18551" xr:uid="{00000000-0005-0000-0000-0000E9200000}"/>
    <cellStyle name="Normal 14 5 2 2 8" xfId="18552" xr:uid="{00000000-0005-0000-0000-0000EA200000}"/>
    <cellStyle name="Normal 14 5 2 2 9" xfId="18553" xr:uid="{00000000-0005-0000-0000-0000EB200000}"/>
    <cellStyle name="Normal 14 5 2 3" xfId="1411" xr:uid="{00000000-0005-0000-0000-0000EC200000}"/>
    <cellStyle name="Normal 14 5 2 3 2" xfId="4769" xr:uid="{00000000-0005-0000-0000-0000ED200000}"/>
    <cellStyle name="Normal 14 5 2 3 2 2" xfId="9753" xr:uid="{00000000-0005-0000-0000-0000EE200000}"/>
    <cellStyle name="Normal 14 5 2 3 2 2 2" xfId="18554" xr:uid="{00000000-0005-0000-0000-0000EF200000}"/>
    <cellStyle name="Normal 14 5 2 3 2 2 3" xfId="18555" xr:uid="{00000000-0005-0000-0000-0000F0200000}"/>
    <cellStyle name="Normal 14 5 2 3 2 2 4" xfId="18556" xr:uid="{00000000-0005-0000-0000-0000F1200000}"/>
    <cellStyle name="Normal 14 5 2 3 2 3" xfId="18557" xr:uid="{00000000-0005-0000-0000-0000F2200000}"/>
    <cellStyle name="Normal 14 5 2 3 2 3 2" xfId="18558" xr:uid="{00000000-0005-0000-0000-0000F3200000}"/>
    <cellStyle name="Normal 14 5 2 3 2 3 3" xfId="18559" xr:uid="{00000000-0005-0000-0000-0000F4200000}"/>
    <cellStyle name="Normal 14 5 2 3 2 4" xfId="18560" xr:uid="{00000000-0005-0000-0000-0000F5200000}"/>
    <cellStyle name="Normal 14 5 2 3 2 5" xfId="18561" xr:uid="{00000000-0005-0000-0000-0000F6200000}"/>
    <cellStyle name="Normal 14 5 2 3 2 6" xfId="18562" xr:uid="{00000000-0005-0000-0000-0000F7200000}"/>
    <cellStyle name="Normal 14 5 2 3 3" xfId="6498" xr:uid="{00000000-0005-0000-0000-0000F8200000}"/>
    <cellStyle name="Normal 14 5 2 3 3 2" xfId="11440" xr:uid="{00000000-0005-0000-0000-0000F9200000}"/>
    <cellStyle name="Normal 14 5 2 3 3 3" xfId="18563" xr:uid="{00000000-0005-0000-0000-0000FA200000}"/>
    <cellStyle name="Normal 14 5 2 3 3 4" xfId="18564" xr:uid="{00000000-0005-0000-0000-0000FB200000}"/>
    <cellStyle name="Normal 14 5 2 3 4" xfId="8006" xr:uid="{00000000-0005-0000-0000-0000FC200000}"/>
    <cellStyle name="Normal 14 5 2 3 4 2" xfId="18565" xr:uid="{00000000-0005-0000-0000-0000FD200000}"/>
    <cellStyle name="Normal 14 5 2 3 4 3" xfId="18566" xr:uid="{00000000-0005-0000-0000-0000FE200000}"/>
    <cellStyle name="Normal 14 5 2 3 4 4" xfId="18567" xr:uid="{00000000-0005-0000-0000-0000FF200000}"/>
    <cellStyle name="Normal 14 5 2 3 5" xfId="3044" xr:uid="{00000000-0005-0000-0000-000000210000}"/>
    <cellStyle name="Normal 14 5 2 3 5 2" xfId="18568" xr:uid="{00000000-0005-0000-0000-000001210000}"/>
    <cellStyle name="Normal 14 5 2 3 5 3" xfId="18569" xr:uid="{00000000-0005-0000-0000-000002210000}"/>
    <cellStyle name="Normal 14 5 2 3 5 4" xfId="18570" xr:uid="{00000000-0005-0000-0000-000003210000}"/>
    <cellStyle name="Normal 14 5 2 3 6" xfId="18571" xr:uid="{00000000-0005-0000-0000-000004210000}"/>
    <cellStyle name="Normal 14 5 2 3 6 2" xfId="18572" xr:uid="{00000000-0005-0000-0000-000005210000}"/>
    <cellStyle name="Normal 14 5 2 3 6 3" xfId="18573" xr:uid="{00000000-0005-0000-0000-000006210000}"/>
    <cellStyle name="Normal 14 5 2 3 7" xfId="18574" xr:uid="{00000000-0005-0000-0000-000007210000}"/>
    <cellStyle name="Normal 14 5 2 3 8" xfId="18575" xr:uid="{00000000-0005-0000-0000-000008210000}"/>
    <cellStyle name="Normal 14 5 2 3 9" xfId="18576" xr:uid="{00000000-0005-0000-0000-000009210000}"/>
    <cellStyle name="Normal 14 5 2 4" xfId="4190" xr:uid="{00000000-0005-0000-0000-00000A210000}"/>
    <cellStyle name="Normal 14 5 2 4 2" xfId="9176" xr:uid="{00000000-0005-0000-0000-00000B210000}"/>
    <cellStyle name="Normal 14 5 2 4 2 2" xfId="18577" xr:uid="{00000000-0005-0000-0000-00000C210000}"/>
    <cellStyle name="Normal 14 5 2 4 2 3" xfId="18578" xr:uid="{00000000-0005-0000-0000-00000D210000}"/>
    <cellStyle name="Normal 14 5 2 4 2 4" xfId="18579" xr:uid="{00000000-0005-0000-0000-00000E210000}"/>
    <cellStyle name="Normal 14 5 2 4 3" xfId="18580" xr:uid="{00000000-0005-0000-0000-00000F210000}"/>
    <cellStyle name="Normal 14 5 2 4 3 2" xfId="18581" xr:uid="{00000000-0005-0000-0000-000010210000}"/>
    <cellStyle name="Normal 14 5 2 4 3 3" xfId="18582" xr:uid="{00000000-0005-0000-0000-000011210000}"/>
    <cellStyle name="Normal 14 5 2 4 4" xfId="18583" xr:uid="{00000000-0005-0000-0000-000012210000}"/>
    <cellStyle name="Normal 14 5 2 4 5" xfId="18584" xr:uid="{00000000-0005-0000-0000-000013210000}"/>
    <cellStyle name="Normal 14 5 2 4 6" xfId="18585" xr:uid="{00000000-0005-0000-0000-000014210000}"/>
    <cellStyle name="Normal 14 5 2 5" xfId="5937" xr:uid="{00000000-0005-0000-0000-000015210000}"/>
    <cellStyle name="Normal 14 5 2 5 2" xfId="10879" xr:uid="{00000000-0005-0000-0000-000016210000}"/>
    <cellStyle name="Normal 14 5 2 5 3" xfId="18586" xr:uid="{00000000-0005-0000-0000-000017210000}"/>
    <cellStyle name="Normal 14 5 2 5 4" xfId="18587" xr:uid="{00000000-0005-0000-0000-000018210000}"/>
    <cellStyle name="Normal 14 5 2 6" xfId="7445" xr:uid="{00000000-0005-0000-0000-000019210000}"/>
    <cellStyle name="Normal 14 5 2 6 2" xfId="18588" xr:uid="{00000000-0005-0000-0000-00001A210000}"/>
    <cellStyle name="Normal 14 5 2 6 3" xfId="18589" xr:uid="{00000000-0005-0000-0000-00001B210000}"/>
    <cellStyle name="Normal 14 5 2 6 4" xfId="18590" xr:uid="{00000000-0005-0000-0000-00001C210000}"/>
    <cellStyle name="Normal 14 5 2 7" xfId="2483" xr:uid="{00000000-0005-0000-0000-00001D210000}"/>
    <cellStyle name="Normal 14 5 2 7 2" xfId="18591" xr:uid="{00000000-0005-0000-0000-00001E210000}"/>
    <cellStyle name="Normal 14 5 2 7 3" xfId="18592" xr:uid="{00000000-0005-0000-0000-00001F210000}"/>
    <cellStyle name="Normal 14 5 2 7 4" xfId="18593" xr:uid="{00000000-0005-0000-0000-000020210000}"/>
    <cellStyle name="Normal 14 5 2 8" xfId="18594" xr:uid="{00000000-0005-0000-0000-000021210000}"/>
    <cellStyle name="Normal 14 5 2 8 2" xfId="18595" xr:uid="{00000000-0005-0000-0000-000022210000}"/>
    <cellStyle name="Normal 14 5 2 8 3" xfId="18596" xr:uid="{00000000-0005-0000-0000-000023210000}"/>
    <cellStyle name="Normal 14 5 2 9" xfId="18597" xr:uid="{00000000-0005-0000-0000-000024210000}"/>
    <cellStyle name="Normal 14 5 3" xfId="893" xr:uid="{00000000-0005-0000-0000-000025210000}"/>
    <cellStyle name="Normal 14 5 3 10" xfId="18598" xr:uid="{00000000-0005-0000-0000-000026210000}"/>
    <cellStyle name="Normal 14 5 3 2" xfId="1413" xr:uid="{00000000-0005-0000-0000-000027210000}"/>
    <cellStyle name="Normal 14 5 3 2 2" xfId="4771" xr:uid="{00000000-0005-0000-0000-000028210000}"/>
    <cellStyle name="Normal 14 5 3 2 2 2" xfId="9755" xr:uid="{00000000-0005-0000-0000-000029210000}"/>
    <cellStyle name="Normal 14 5 3 2 2 2 2" xfId="18599" xr:uid="{00000000-0005-0000-0000-00002A210000}"/>
    <cellStyle name="Normal 14 5 3 2 2 2 3" xfId="18600" xr:uid="{00000000-0005-0000-0000-00002B210000}"/>
    <cellStyle name="Normal 14 5 3 2 2 2 4" xfId="18601" xr:uid="{00000000-0005-0000-0000-00002C210000}"/>
    <cellStyle name="Normal 14 5 3 2 2 3" xfId="18602" xr:uid="{00000000-0005-0000-0000-00002D210000}"/>
    <cellStyle name="Normal 14 5 3 2 2 3 2" xfId="18603" xr:uid="{00000000-0005-0000-0000-00002E210000}"/>
    <cellStyle name="Normal 14 5 3 2 2 3 3" xfId="18604" xr:uid="{00000000-0005-0000-0000-00002F210000}"/>
    <cellStyle name="Normal 14 5 3 2 2 4" xfId="18605" xr:uid="{00000000-0005-0000-0000-000030210000}"/>
    <cellStyle name="Normal 14 5 3 2 2 5" xfId="18606" xr:uid="{00000000-0005-0000-0000-000031210000}"/>
    <cellStyle name="Normal 14 5 3 2 2 6" xfId="18607" xr:uid="{00000000-0005-0000-0000-000032210000}"/>
    <cellStyle name="Normal 14 5 3 2 3" xfId="6500" xr:uid="{00000000-0005-0000-0000-000033210000}"/>
    <cellStyle name="Normal 14 5 3 2 3 2" xfId="11442" xr:uid="{00000000-0005-0000-0000-000034210000}"/>
    <cellStyle name="Normal 14 5 3 2 3 3" xfId="18608" xr:uid="{00000000-0005-0000-0000-000035210000}"/>
    <cellStyle name="Normal 14 5 3 2 3 4" xfId="18609" xr:uid="{00000000-0005-0000-0000-000036210000}"/>
    <cellStyle name="Normal 14 5 3 2 4" xfId="8008" xr:uid="{00000000-0005-0000-0000-000037210000}"/>
    <cellStyle name="Normal 14 5 3 2 4 2" xfId="18610" xr:uid="{00000000-0005-0000-0000-000038210000}"/>
    <cellStyle name="Normal 14 5 3 2 4 3" xfId="18611" xr:uid="{00000000-0005-0000-0000-000039210000}"/>
    <cellStyle name="Normal 14 5 3 2 4 4" xfId="18612" xr:uid="{00000000-0005-0000-0000-00003A210000}"/>
    <cellStyle name="Normal 14 5 3 2 5" xfId="3046" xr:uid="{00000000-0005-0000-0000-00003B210000}"/>
    <cellStyle name="Normal 14 5 3 2 5 2" xfId="18613" xr:uid="{00000000-0005-0000-0000-00003C210000}"/>
    <cellStyle name="Normal 14 5 3 2 5 3" xfId="18614" xr:uid="{00000000-0005-0000-0000-00003D210000}"/>
    <cellStyle name="Normal 14 5 3 2 5 4" xfId="18615" xr:uid="{00000000-0005-0000-0000-00003E210000}"/>
    <cellStyle name="Normal 14 5 3 2 6" xfId="18616" xr:uid="{00000000-0005-0000-0000-00003F210000}"/>
    <cellStyle name="Normal 14 5 3 2 6 2" xfId="18617" xr:uid="{00000000-0005-0000-0000-000040210000}"/>
    <cellStyle name="Normal 14 5 3 2 6 3" xfId="18618" xr:uid="{00000000-0005-0000-0000-000041210000}"/>
    <cellStyle name="Normal 14 5 3 2 7" xfId="18619" xr:uid="{00000000-0005-0000-0000-000042210000}"/>
    <cellStyle name="Normal 14 5 3 2 8" xfId="18620" xr:uid="{00000000-0005-0000-0000-000043210000}"/>
    <cellStyle name="Normal 14 5 3 2 9" xfId="18621" xr:uid="{00000000-0005-0000-0000-000044210000}"/>
    <cellStyle name="Normal 14 5 3 3" xfId="4332" xr:uid="{00000000-0005-0000-0000-000045210000}"/>
    <cellStyle name="Normal 14 5 3 3 2" xfId="9317" xr:uid="{00000000-0005-0000-0000-000046210000}"/>
    <cellStyle name="Normal 14 5 3 3 2 2" xfId="18622" xr:uid="{00000000-0005-0000-0000-000047210000}"/>
    <cellStyle name="Normal 14 5 3 3 2 3" xfId="18623" xr:uid="{00000000-0005-0000-0000-000048210000}"/>
    <cellStyle name="Normal 14 5 3 3 2 4" xfId="18624" xr:uid="{00000000-0005-0000-0000-000049210000}"/>
    <cellStyle name="Normal 14 5 3 3 3" xfId="18625" xr:uid="{00000000-0005-0000-0000-00004A210000}"/>
    <cellStyle name="Normal 14 5 3 3 3 2" xfId="18626" xr:uid="{00000000-0005-0000-0000-00004B210000}"/>
    <cellStyle name="Normal 14 5 3 3 3 3" xfId="18627" xr:uid="{00000000-0005-0000-0000-00004C210000}"/>
    <cellStyle name="Normal 14 5 3 3 4" xfId="18628" xr:uid="{00000000-0005-0000-0000-00004D210000}"/>
    <cellStyle name="Normal 14 5 3 3 5" xfId="18629" xr:uid="{00000000-0005-0000-0000-00004E210000}"/>
    <cellStyle name="Normal 14 5 3 3 6" xfId="18630" xr:uid="{00000000-0005-0000-0000-00004F210000}"/>
    <cellStyle name="Normal 14 5 3 4" xfId="6075" xr:uid="{00000000-0005-0000-0000-000050210000}"/>
    <cellStyle name="Normal 14 5 3 4 2" xfId="11017" xr:uid="{00000000-0005-0000-0000-000051210000}"/>
    <cellStyle name="Normal 14 5 3 4 3" xfId="18631" xr:uid="{00000000-0005-0000-0000-000052210000}"/>
    <cellStyle name="Normal 14 5 3 4 4" xfId="18632" xr:uid="{00000000-0005-0000-0000-000053210000}"/>
    <cellStyle name="Normal 14 5 3 5" xfId="7583" xr:uid="{00000000-0005-0000-0000-000054210000}"/>
    <cellStyle name="Normal 14 5 3 5 2" xfId="18633" xr:uid="{00000000-0005-0000-0000-000055210000}"/>
    <cellStyle name="Normal 14 5 3 5 3" xfId="18634" xr:uid="{00000000-0005-0000-0000-000056210000}"/>
    <cellStyle name="Normal 14 5 3 5 4" xfId="18635" xr:uid="{00000000-0005-0000-0000-000057210000}"/>
    <cellStyle name="Normal 14 5 3 6" xfId="2621" xr:uid="{00000000-0005-0000-0000-000058210000}"/>
    <cellStyle name="Normal 14 5 3 6 2" xfId="18636" xr:uid="{00000000-0005-0000-0000-000059210000}"/>
    <cellStyle name="Normal 14 5 3 6 3" xfId="18637" xr:uid="{00000000-0005-0000-0000-00005A210000}"/>
    <cellStyle name="Normal 14 5 3 6 4" xfId="18638" xr:uid="{00000000-0005-0000-0000-00005B210000}"/>
    <cellStyle name="Normal 14 5 3 7" xfId="18639" xr:uid="{00000000-0005-0000-0000-00005C210000}"/>
    <cellStyle name="Normal 14 5 3 7 2" xfId="18640" xr:uid="{00000000-0005-0000-0000-00005D210000}"/>
    <cellStyle name="Normal 14 5 3 7 3" xfId="18641" xr:uid="{00000000-0005-0000-0000-00005E210000}"/>
    <cellStyle name="Normal 14 5 3 8" xfId="18642" xr:uid="{00000000-0005-0000-0000-00005F210000}"/>
    <cellStyle name="Normal 14 5 3 9" xfId="18643" xr:uid="{00000000-0005-0000-0000-000060210000}"/>
    <cellStyle name="Normal 14 5 4" xfId="1410" xr:uid="{00000000-0005-0000-0000-000061210000}"/>
    <cellStyle name="Normal 14 5 4 2" xfId="4768" xr:uid="{00000000-0005-0000-0000-000062210000}"/>
    <cellStyle name="Normal 14 5 4 2 2" xfId="9752" xr:uid="{00000000-0005-0000-0000-000063210000}"/>
    <cellStyle name="Normal 14 5 4 2 2 2" xfId="18644" xr:uid="{00000000-0005-0000-0000-000064210000}"/>
    <cellStyle name="Normal 14 5 4 2 2 3" xfId="18645" xr:uid="{00000000-0005-0000-0000-000065210000}"/>
    <cellStyle name="Normal 14 5 4 2 2 4" xfId="18646" xr:uid="{00000000-0005-0000-0000-000066210000}"/>
    <cellStyle name="Normal 14 5 4 2 3" xfId="18647" xr:uid="{00000000-0005-0000-0000-000067210000}"/>
    <cellStyle name="Normal 14 5 4 2 3 2" xfId="18648" xr:uid="{00000000-0005-0000-0000-000068210000}"/>
    <cellStyle name="Normal 14 5 4 2 3 3" xfId="18649" xr:uid="{00000000-0005-0000-0000-000069210000}"/>
    <cellStyle name="Normal 14 5 4 2 4" xfId="18650" xr:uid="{00000000-0005-0000-0000-00006A210000}"/>
    <cellStyle name="Normal 14 5 4 2 5" xfId="18651" xr:uid="{00000000-0005-0000-0000-00006B210000}"/>
    <cellStyle name="Normal 14 5 4 2 6" xfId="18652" xr:uid="{00000000-0005-0000-0000-00006C210000}"/>
    <cellStyle name="Normal 14 5 4 3" xfId="6497" xr:uid="{00000000-0005-0000-0000-00006D210000}"/>
    <cellStyle name="Normal 14 5 4 3 2" xfId="11439" xr:uid="{00000000-0005-0000-0000-00006E210000}"/>
    <cellStyle name="Normal 14 5 4 3 3" xfId="18653" xr:uid="{00000000-0005-0000-0000-00006F210000}"/>
    <cellStyle name="Normal 14 5 4 3 4" xfId="18654" xr:uid="{00000000-0005-0000-0000-000070210000}"/>
    <cellStyle name="Normal 14 5 4 4" xfId="8005" xr:uid="{00000000-0005-0000-0000-000071210000}"/>
    <cellStyle name="Normal 14 5 4 4 2" xfId="18655" xr:uid="{00000000-0005-0000-0000-000072210000}"/>
    <cellStyle name="Normal 14 5 4 4 3" xfId="18656" xr:uid="{00000000-0005-0000-0000-000073210000}"/>
    <cellStyle name="Normal 14 5 4 4 4" xfId="18657" xr:uid="{00000000-0005-0000-0000-000074210000}"/>
    <cellStyle name="Normal 14 5 4 5" xfId="3043" xr:uid="{00000000-0005-0000-0000-000075210000}"/>
    <cellStyle name="Normal 14 5 4 5 2" xfId="18658" xr:uid="{00000000-0005-0000-0000-000076210000}"/>
    <cellStyle name="Normal 14 5 4 5 3" xfId="18659" xr:uid="{00000000-0005-0000-0000-000077210000}"/>
    <cellStyle name="Normal 14 5 4 5 4" xfId="18660" xr:uid="{00000000-0005-0000-0000-000078210000}"/>
    <cellStyle name="Normal 14 5 4 6" xfId="18661" xr:uid="{00000000-0005-0000-0000-000079210000}"/>
    <cellStyle name="Normal 14 5 4 6 2" xfId="18662" xr:uid="{00000000-0005-0000-0000-00007A210000}"/>
    <cellStyle name="Normal 14 5 4 6 3" xfId="18663" xr:uid="{00000000-0005-0000-0000-00007B210000}"/>
    <cellStyle name="Normal 14 5 4 7" xfId="18664" xr:uid="{00000000-0005-0000-0000-00007C210000}"/>
    <cellStyle name="Normal 14 5 4 8" xfId="18665" xr:uid="{00000000-0005-0000-0000-00007D210000}"/>
    <cellStyle name="Normal 14 5 4 9" xfId="18666" xr:uid="{00000000-0005-0000-0000-00007E210000}"/>
    <cellStyle name="Normal 14 5 5" xfId="3730" xr:uid="{00000000-0005-0000-0000-00007F210000}"/>
    <cellStyle name="Normal 14 5 5 2" xfId="3832" xr:uid="{00000000-0005-0000-0000-000080210000}"/>
    <cellStyle name="Normal 14 5 5 2 2" xfId="8922" xr:uid="{00000000-0005-0000-0000-000081210000}"/>
    <cellStyle name="Normal 14 5 5 2 2 2" xfId="18667" xr:uid="{00000000-0005-0000-0000-000082210000}"/>
    <cellStyle name="Normal 14 5 5 2 2 3" xfId="18668" xr:uid="{00000000-0005-0000-0000-000083210000}"/>
    <cellStyle name="Normal 14 5 5 2 2 4" xfId="18669" xr:uid="{00000000-0005-0000-0000-000084210000}"/>
    <cellStyle name="Normal 14 5 5 2 3" xfId="18670" xr:uid="{00000000-0005-0000-0000-000085210000}"/>
    <cellStyle name="Normal 14 5 5 2 3 2" xfId="18671" xr:uid="{00000000-0005-0000-0000-000086210000}"/>
    <cellStyle name="Normal 14 5 5 2 3 3" xfId="18672" xr:uid="{00000000-0005-0000-0000-000087210000}"/>
    <cellStyle name="Normal 14 5 5 2 4" xfId="18673" xr:uid="{00000000-0005-0000-0000-000088210000}"/>
    <cellStyle name="Normal 14 5 5 2 5" xfId="18674" xr:uid="{00000000-0005-0000-0000-000089210000}"/>
    <cellStyle name="Normal 14 5 5 2 6" xfId="18675" xr:uid="{00000000-0005-0000-0000-00008A210000}"/>
    <cellStyle name="Normal 14 5 5 3" xfId="8690" xr:uid="{00000000-0005-0000-0000-00008B210000}"/>
    <cellStyle name="Normal 14 5 5 3 2" xfId="18676" xr:uid="{00000000-0005-0000-0000-00008C210000}"/>
    <cellStyle name="Normal 14 5 5 3 3" xfId="18677" xr:uid="{00000000-0005-0000-0000-00008D210000}"/>
    <cellStyle name="Normal 14 5 5 3 4" xfId="18678" xr:uid="{00000000-0005-0000-0000-00008E210000}"/>
    <cellStyle name="Normal 14 5 5 4" xfId="18679" xr:uid="{00000000-0005-0000-0000-00008F210000}"/>
    <cellStyle name="Normal 14 5 5 4 2" xfId="18680" xr:uid="{00000000-0005-0000-0000-000090210000}"/>
    <cellStyle name="Normal 14 5 5 4 3" xfId="18681" xr:uid="{00000000-0005-0000-0000-000091210000}"/>
    <cellStyle name="Normal 14 5 5 4 4" xfId="18682" xr:uid="{00000000-0005-0000-0000-000092210000}"/>
    <cellStyle name="Normal 14 5 5 5" xfId="18683" xr:uid="{00000000-0005-0000-0000-000093210000}"/>
    <cellStyle name="Normal 14 5 5 5 2" xfId="18684" xr:uid="{00000000-0005-0000-0000-000094210000}"/>
    <cellStyle name="Normal 14 5 5 5 3" xfId="18685" xr:uid="{00000000-0005-0000-0000-000095210000}"/>
    <cellStyle name="Normal 14 5 5 5 4" xfId="18686" xr:uid="{00000000-0005-0000-0000-000096210000}"/>
    <cellStyle name="Normal 14 5 5 6" xfId="18687" xr:uid="{00000000-0005-0000-0000-000097210000}"/>
    <cellStyle name="Normal 14 5 5 6 2" xfId="18688" xr:uid="{00000000-0005-0000-0000-000098210000}"/>
    <cellStyle name="Normal 14 5 5 6 3" xfId="18689" xr:uid="{00000000-0005-0000-0000-000099210000}"/>
    <cellStyle name="Normal 14 5 5 7" xfId="18690" xr:uid="{00000000-0005-0000-0000-00009A210000}"/>
    <cellStyle name="Normal 14 5 5 8" xfId="18691" xr:uid="{00000000-0005-0000-0000-00009B210000}"/>
    <cellStyle name="Normal 14 5 5 9" xfId="18692" xr:uid="{00000000-0005-0000-0000-00009C210000}"/>
    <cellStyle name="Normal 14 5 6" xfId="4054" xr:uid="{00000000-0005-0000-0000-00009D210000}"/>
    <cellStyle name="Normal 14 5 6 2" xfId="8826" xr:uid="{00000000-0005-0000-0000-00009E210000}"/>
    <cellStyle name="Normal 14 5 6 2 2" xfId="18693" xr:uid="{00000000-0005-0000-0000-00009F210000}"/>
    <cellStyle name="Normal 14 5 6 2 2 2" xfId="18694" xr:uid="{00000000-0005-0000-0000-0000A0210000}"/>
    <cellStyle name="Normal 14 5 6 2 2 3" xfId="18695" xr:uid="{00000000-0005-0000-0000-0000A1210000}"/>
    <cellStyle name="Normal 14 5 6 2 2 4" xfId="18696" xr:uid="{00000000-0005-0000-0000-0000A2210000}"/>
    <cellStyle name="Normal 14 5 6 2 3" xfId="18697" xr:uid="{00000000-0005-0000-0000-0000A3210000}"/>
    <cellStyle name="Normal 14 5 6 2 3 2" xfId="18698" xr:uid="{00000000-0005-0000-0000-0000A4210000}"/>
    <cellStyle name="Normal 14 5 6 2 3 3" xfId="18699" xr:uid="{00000000-0005-0000-0000-0000A5210000}"/>
    <cellStyle name="Normal 14 5 6 2 4" xfId="18700" xr:uid="{00000000-0005-0000-0000-0000A6210000}"/>
    <cellStyle name="Normal 14 5 6 2 5" xfId="18701" xr:uid="{00000000-0005-0000-0000-0000A7210000}"/>
    <cellStyle name="Normal 14 5 6 2 6" xfId="18702" xr:uid="{00000000-0005-0000-0000-0000A8210000}"/>
    <cellStyle name="Normal 14 5 6 3" xfId="18703" xr:uid="{00000000-0005-0000-0000-0000A9210000}"/>
    <cellStyle name="Normal 14 5 6 3 2" xfId="18704" xr:uid="{00000000-0005-0000-0000-0000AA210000}"/>
    <cellStyle name="Normal 14 5 6 3 3" xfId="18705" xr:uid="{00000000-0005-0000-0000-0000AB210000}"/>
    <cellStyle name="Normal 14 5 6 3 4" xfId="18706" xr:uid="{00000000-0005-0000-0000-0000AC210000}"/>
    <cellStyle name="Normal 14 5 6 4" xfId="18707" xr:uid="{00000000-0005-0000-0000-0000AD210000}"/>
    <cellStyle name="Normal 14 5 6 4 2" xfId="18708" xr:uid="{00000000-0005-0000-0000-0000AE210000}"/>
    <cellStyle name="Normal 14 5 6 4 3" xfId="18709" xr:uid="{00000000-0005-0000-0000-0000AF210000}"/>
    <cellStyle name="Normal 14 5 6 4 4" xfId="18710" xr:uid="{00000000-0005-0000-0000-0000B0210000}"/>
    <cellStyle name="Normal 14 5 6 5" xfId="18711" xr:uid="{00000000-0005-0000-0000-0000B1210000}"/>
    <cellStyle name="Normal 14 5 6 5 2" xfId="18712" xr:uid="{00000000-0005-0000-0000-0000B2210000}"/>
    <cellStyle name="Normal 14 5 6 5 3" xfId="18713" xr:uid="{00000000-0005-0000-0000-0000B3210000}"/>
    <cellStyle name="Normal 14 5 6 6" xfId="18714" xr:uid="{00000000-0005-0000-0000-0000B4210000}"/>
    <cellStyle name="Normal 14 5 6 7" xfId="18715" xr:uid="{00000000-0005-0000-0000-0000B5210000}"/>
    <cellStyle name="Normal 14 5 6 8" xfId="18716" xr:uid="{00000000-0005-0000-0000-0000B6210000}"/>
    <cellStyle name="Normal 14 5 7" xfId="5527" xr:uid="{00000000-0005-0000-0000-0000B7210000}"/>
    <cellStyle name="Normal 14 5 7 2" xfId="10477" xr:uid="{00000000-0005-0000-0000-0000B8210000}"/>
    <cellStyle name="Normal 14 5 7 2 2" xfId="18717" xr:uid="{00000000-0005-0000-0000-0000B9210000}"/>
    <cellStyle name="Normal 14 5 7 2 3" xfId="18718" xr:uid="{00000000-0005-0000-0000-0000BA210000}"/>
    <cellStyle name="Normal 14 5 7 2 4" xfId="18719" xr:uid="{00000000-0005-0000-0000-0000BB210000}"/>
    <cellStyle name="Normal 14 5 7 3" xfId="18720" xr:uid="{00000000-0005-0000-0000-0000BC210000}"/>
    <cellStyle name="Normal 14 5 7 3 2" xfId="18721" xr:uid="{00000000-0005-0000-0000-0000BD210000}"/>
    <cellStyle name="Normal 14 5 7 3 3" xfId="18722" xr:uid="{00000000-0005-0000-0000-0000BE210000}"/>
    <cellStyle name="Normal 14 5 7 4" xfId="18723" xr:uid="{00000000-0005-0000-0000-0000BF210000}"/>
    <cellStyle name="Normal 14 5 7 5" xfId="18724" xr:uid="{00000000-0005-0000-0000-0000C0210000}"/>
    <cellStyle name="Normal 14 5 7 6" xfId="18725" xr:uid="{00000000-0005-0000-0000-0000C1210000}"/>
    <cellStyle name="Normal 14 5 8" xfId="5802" xr:uid="{00000000-0005-0000-0000-0000C2210000}"/>
    <cellStyle name="Normal 14 5 8 2" xfId="10744" xr:uid="{00000000-0005-0000-0000-0000C3210000}"/>
    <cellStyle name="Normal 14 5 8 3" xfId="18726" xr:uid="{00000000-0005-0000-0000-0000C4210000}"/>
    <cellStyle name="Normal 14 5 8 4" xfId="18727" xr:uid="{00000000-0005-0000-0000-0000C5210000}"/>
    <cellStyle name="Normal 14 5 9" xfId="7310" xr:uid="{00000000-0005-0000-0000-0000C6210000}"/>
    <cellStyle name="Normal 14 5 9 2" xfId="18728" xr:uid="{00000000-0005-0000-0000-0000C7210000}"/>
    <cellStyle name="Normal 14 5 9 3" xfId="18729" xr:uid="{00000000-0005-0000-0000-0000C8210000}"/>
    <cellStyle name="Normal 14 5 9 4" xfId="18730" xr:uid="{00000000-0005-0000-0000-0000C9210000}"/>
    <cellStyle name="Normal 14 6" xfId="432" xr:uid="{00000000-0005-0000-0000-0000CA210000}"/>
    <cellStyle name="Normal 14 6 10" xfId="18731" xr:uid="{00000000-0005-0000-0000-0000CB210000}"/>
    <cellStyle name="Normal 14 6 11" xfId="18732" xr:uid="{00000000-0005-0000-0000-0000CC210000}"/>
    <cellStyle name="Normal 14 6 2" xfId="1003" xr:uid="{00000000-0005-0000-0000-0000CD210000}"/>
    <cellStyle name="Normal 14 6 2 10" xfId="18733" xr:uid="{00000000-0005-0000-0000-0000CE210000}"/>
    <cellStyle name="Normal 14 6 2 2" xfId="1415" xr:uid="{00000000-0005-0000-0000-0000CF210000}"/>
    <cellStyle name="Normal 14 6 2 2 2" xfId="4773" xr:uid="{00000000-0005-0000-0000-0000D0210000}"/>
    <cellStyle name="Normal 14 6 2 2 2 2" xfId="9757" xr:uid="{00000000-0005-0000-0000-0000D1210000}"/>
    <cellStyle name="Normal 14 6 2 2 2 2 2" xfId="18734" xr:uid="{00000000-0005-0000-0000-0000D2210000}"/>
    <cellStyle name="Normal 14 6 2 2 2 2 3" xfId="18735" xr:uid="{00000000-0005-0000-0000-0000D3210000}"/>
    <cellStyle name="Normal 14 6 2 2 2 2 4" xfId="18736" xr:uid="{00000000-0005-0000-0000-0000D4210000}"/>
    <cellStyle name="Normal 14 6 2 2 2 3" xfId="18737" xr:uid="{00000000-0005-0000-0000-0000D5210000}"/>
    <cellStyle name="Normal 14 6 2 2 2 3 2" xfId="18738" xr:uid="{00000000-0005-0000-0000-0000D6210000}"/>
    <cellStyle name="Normal 14 6 2 2 2 3 3" xfId="18739" xr:uid="{00000000-0005-0000-0000-0000D7210000}"/>
    <cellStyle name="Normal 14 6 2 2 2 4" xfId="18740" xr:uid="{00000000-0005-0000-0000-0000D8210000}"/>
    <cellStyle name="Normal 14 6 2 2 2 5" xfId="18741" xr:uid="{00000000-0005-0000-0000-0000D9210000}"/>
    <cellStyle name="Normal 14 6 2 2 2 6" xfId="18742" xr:uid="{00000000-0005-0000-0000-0000DA210000}"/>
    <cellStyle name="Normal 14 6 2 2 3" xfId="6502" xr:uid="{00000000-0005-0000-0000-0000DB210000}"/>
    <cellStyle name="Normal 14 6 2 2 3 2" xfId="11444" xr:uid="{00000000-0005-0000-0000-0000DC210000}"/>
    <cellStyle name="Normal 14 6 2 2 3 3" xfId="18743" xr:uid="{00000000-0005-0000-0000-0000DD210000}"/>
    <cellStyle name="Normal 14 6 2 2 3 4" xfId="18744" xr:uid="{00000000-0005-0000-0000-0000DE210000}"/>
    <cellStyle name="Normal 14 6 2 2 4" xfId="8010" xr:uid="{00000000-0005-0000-0000-0000DF210000}"/>
    <cellStyle name="Normal 14 6 2 2 4 2" xfId="18745" xr:uid="{00000000-0005-0000-0000-0000E0210000}"/>
    <cellStyle name="Normal 14 6 2 2 4 3" xfId="18746" xr:uid="{00000000-0005-0000-0000-0000E1210000}"/>
    <cellStyle name="Normal 14 6 2 2 4 4" xfId="18747" xr:uid="{00000000-0005-0000-0000-0000E2210000}"/>
    <cellStyle name="Normal 14 6 2 2 5" xfId="3048" xr:uid="{00000000-0005-0000-0000-0000E3210000}"/>
    <cellStyle name="Normal 14 6 2 2 5 2" xfId="18748" xr:uid="{00000000-0005-0000-0000-0000E4210000}"/>
    <cellStyle name="Normal 14 6 2 2 5 3" xfId="18749" xr:uid="{00000000-0005-0000-0000-0000E5210000}"/>
    <cellStyle name="Normal 14 6 2 2 5 4" xfId="18750" xr:uid="{00000000-0005-0000-0000-0000E6210000}"/>
    <cellStyle name="Normal 14 6 2 2 6" xfId="18751" xr:uid="{00000000-0005-0000-0000-0000E7210000}"/>
    <cellStyle name="Normal 14 6 2 2 6 2" xfId="18752" xr:uid="{00000000-0005-0000-0000-0000E8210000}"/>
    <cellStyle name="Normal 14 6 2 2 6 3" xfId="18753" xr:uid="{00000000-0005-0000-0000-0000E9210000}"/>
    <cellStyle name="Normal 14 6 2 2 7" xfId="18754" xr:uid="{00000000-0005-0000-0000-0000EA210000}"/>
    <cellStyle name="Normal 14 6 2 2 8" xfId="18755" xr:uid="{00000000-0005-0000-0000-0000EB210000}"/>
    <cellStyle name="Normal 14 6 2 2 9" xfId="18756" xr:uid="{00000000-0005-0000-0000-0000EC210000}"/>
    <cellStyle name="Normal 14 6 2 3" xfId="4425" xr:uid="{00000000-0005-0000-0000-0000ED210000}"/>
    <cellStyle name="Normal 14 6 2 3 2" xfId="9410" xr:uid="{00000000-0005-0000-0000-0000EE210000}"/>
    <cellStyle name="Normal 14 6 2 3 2 2" xfId="18757" xr:uid="{00000000-0005-0000-0000-0000EF210000}"/>
    <cellStyle name="Normal 14 6 2 3 2 3" xfId="18758" xr:uid="{00000000-0005-0000-0000-0000F0210000}"/>
    <cellStyle name="Normal 14 6 2 3 2 4" xfId="18759" xr:uid="{00000000-0005-0000-0000-0000F1210000}"/>
    <cellStyle name="Normal 14 6 2 3 3" xfId="18760" xr:uid="{00000000-0005-0000-0000-0000F2210000}"/>
    <cellStyle name="Normal 14 6 2 3 3 2" xfId="18761" xr:uid="{00000000-0005-0000-0000-0000F3210000}"/>
    <cellStyle name="Normal 14 6 2 3 3 3" xfId="18762" xr:uid="{00000000-0005-0000-0000-0000F4210000}"/>
    <cellStyle name="Normal 14 6 2 3 4" xfId="18763" xr:uid="{00000000-0005-0000-0000-0000F5210000}"/>
    <cellStyle name="Normal 14 6 2 3 5" xfId="18764" xr:uid="{00000000-0005-0000-0000-0000F6210000}"/>
    <cellStyle name="Normal 14 6 2 3 6" xfId="18765" xr:uid="{00000000-0005-0000-0000-0000F7210000}"/>
    <cellStyle name="Normal 14 6 2 4" xfId="6165" xr:uid="{00000000-0005-0000-0000-0000F8210000}"/>
    <cellStyle name="Normal 14 6 2 4 2" xfId="11107" xr:uid="{00000000-0005-0000-0000-0000F9210000}"/>
    <cellStyle name="Normal 14 6 2 4 3" xfId="18766" xr:uid="{00000000-0005-0000-0000-0000FA210000}"/>
    <cellStyle name="Normal 14 6 2 4 4" xfId="18767" xr:uid="{00000000-0005-0000-0000-0000FB210000}"/>
    <cellStyle name="Normal 14 6 2 5" xfId="7673" xr:uid="{00000000-0005-0000-0000-0000FC210000}"/>
    <cellStyle name="Normal 14 6 2 5 2" xfId="18768" xr:uid="{00000000-0005-0000-0000-0000FD210000}"/>
    <cellStyle name="Normal 14 6 2 5 3" xfId="18769" xr:uid="{00000000-0005-0000-0000-0000FE210000}"/>
    <cellStyle name="Normal 14 6 2 5 4" xfId="18770" xr:uid="{00000000-0005-0000-0000-0000FF210000}"/>
    <cellStyle name="Normal 14 6 2 6" xfId="2711" xr:uid="{00000000-0005-0000-0000-000000220000}"/>
    <cellStyle name="Normal 14 6 2 6 2" xfId="18771" xr:uid="{00000000-0005-0000-0000-000001220000}"/>
    <cellStyle name="Normal 14 6 2 6 3" xfId="18772" xr:uid="{00000000-0005-0000-0000-000002220000}"/>
    <cellStyle name="Normal 14 6 2 6 4" xfId="18773" xr:uid="{00000000-0005-0000-0000-000003220000}"/>
    <cellStyle name="Normal 14 6 2 7" xfId="18774" xr:uid="{00000000-0005-0000-0000-000004220000}"/>
    <cellStyle name="Normal 14 6 2 7 2" xfId="18775" xr:uid="{00000000-0005-0000-0000-000005220000}"/>
    <cellStyle name="Normal 14 6 2 7 3" xfId="18776" xr:uid="{00000000-0005-0000-0000-000006220000}"/>
    <cellStyle name="Normal 14 6 2 8" xfId="18777" xr:uid="{00000000-0005-0000-0000-000007220000}"/>
    <cellStyle name="Normal 14 6 2 9" xfId="18778" xr:uid="{00000000-0005-0000-0000-000008220000}"/>
    <cellStyle name="Normal 14 6 3" xfId="1414" xr:uid="{00000000-0005-0000-0000-000009220000}"/>
    <cellStyle name="Normal 14 6 3 2" xfId="4772" xr:uid="{00000000-0005-0000-0000-00000A220000}"/>
    <cellStyle name="Normal 14 6 3 2 2" xfId="9756" xr:uid="{00000000-0005-0000-0000-00000B220000}"/>
    <cellStyle name="Normal 14 6 3 2 2 2" xfId="18779" xr:uid="{00000000-0005-0000-0000-00000C220000}"/>
    <cellStyle name="Normal 14 6 3 2 2 3" xfId="18780" xr:uid="{00000000-0005-0000-0000-00000D220000}"/>
    <cellStyle name="Normal 14 6 3 2 2 4" xfId="18781" xr:uid="{00000000-0005-0000-0000-00000E220000}"/>
    <cellStyle name="Normal 14 6 3 2 3" xfId="18782" xr:uid="{00000000-0005-0000-0000-00000F220000}"/>
    <cellStyle name="Normal 14 6 3 2 3 2" xfId="18783" xr:uid="{00000000-0005-0000-0000-000010220000}"/>
    <cellStyle name="Normal 14 6 3 2 3 3" xfId="18784" xr:uid="{00000000-0005-0000-0000-000011220000}"/>
    <cellStyle name="Normal 14 6 3 2 4" xfId="18785" xr:uid="{00000000-0005-0000-0000-000012220000}"/>
    <cellStyle name="Normal 14 6 3 2 5" xfId="18786" xr:uid="{00000000-0005-0000-0000-000013220000}"/>
    <cellStyle name="Normal 14 6 3 2 6" xfId="18787" xr:uid="{00000000-0005-0000-0000-000014220000}"/>
    <cellStyle name="Normal 14 6 3 3" xfId="6501" xr:uid="{00000000-0005-0000-0000-000015220000}"/>
    <cellStyle name="Normal 14 6 3 3 2" xfId="11443" xr:uid="{00000000-0005-0000-0000-000016220000}"/>
    <cellStyle name="Normal 14 6 3 3 3" xfId="18788" xr:uid="{00000000-0005-0000-0000-000017220000}"/>
    <cellStyle name="Normal 14 6 3 3 4" xfId="18789" xr:uid="{00000000-0005-0000-0000-000018220000}"/>
    <cellStyle name="Normal 14 6 3 4" xfId="8009" xr:uid="{00000000-0005-0000-0000-000019220000}"/>
    <cellStyle name="Normal 14 6 3 4 2" xfId="18790" xr:uid="{00000000-0005-0000-0000-00001A220000}"/>
    <cellStyle name="Normal 14 6 3 4 3" xfId="18791" xr:uid="{00000000-0005-0000-0000-00001B220000}"/>
    <cellStyle name="Normal 14 6 3 4 4" xfId="18792" xr:uid="{00000000-0005-0000-0000-00001C220000}"/>
    <cellStyle name="Normal 14 6 3 5" xfId="3047" xr:uid="{00000000-0005-0000-0000-00001D220000}"/>
    <cellStyle name="Normal 14 6 3 5 2" xfId="18793" xr:uid="{00000000-0005-0000-0000-00001E220000}"/>
    <cellStyle name="Normal 14 6 3 5 3" xfId="18794" xr:uid="{00000000-0005-0000-0000-00001F220000}"/>
    <cellStyle name="Normal 14 6 3 5 4" xfId="18795" xr:uid="{00000000-0005-0000-0000-000020220000}"/>
    <cellStyle name="Normal 14 6 3 6" xfId="18796" xr:uid="{00000000-0005-0000-0000-000021220000}"/>
    <cellStyle name="Normal 14 6 3 6 2" xfId="18797" xr:uid="{00000000-0005-0000-0000-000022220000}"/>
    <cellStyle name="Normal 14 6 3 6 3" xfId="18798" xr:uid="{00000000-0005-0000-0000-000023220000}"/>
    <cellStyle name="Normal 14 6 3 7" xfId="18799" xr:uid="{00000000-0005-0000-0000-000024220000}"/>
    <cellStyle name="Normal 14 6 3 8" xfId="18800" xr:uid="{00000000-0005-0000-0000-000025220000}"/>
    <cellStyle name="Normal 14 6 3 9" xfId="18801" xr:uid="{00000000-0005-0000-0000-000026220000}"/>
    <cellStyle name="Normal 14 6 4" xfId="3956" xr:uid="{00000000-0005-0000-0000-000027220000}"/>
    <cellStyle name="Normal 14 6 4 2" xfId="9028" xr:uid="{00000000-0005-0000-0000-000028220000}"/>
    <cellStyle name="Normal 14 6 4 2 2" xfId="18802" xr:uid="{00000000-0005-0000-0000-000029220000}"/>
    <cellStyle name="Normal 14 6 4 2 3" xfId="18803" xr:uid="{00000000-0005-0000-0000-00002A220000}"/>
    <cellStyle name="Normal 14 6 4 2 4" xfId="18804" xr:uid="{00000000-0005-0000-0000-00002B220000}"/>
    <cellStyle name="Normal 14 6 4 3" xfId="18805" xr:uid="{00000000-0005-0000-0000-00002C220000}"/>
    <cellStyle name="Normal 14 6 4 3 2" xfId="18806" xr:uid="{00000000-0005-0000-0000-00002D220000}"/>
    <cellStyle name="Normal 14 6 4 3 3" xfId="18807" xr:uid="{00000000-0005-0000-0000-00002E220000}"/>
    <cellStyle name="Normal 14 6 4 4" xfId="18808" xr:uid="{00000000-0005-0000-0000-00002F220000}"/>
    <cellStyle name="Normal 14 6 4 5" xfId="18809" xr:uid="{00000000-0005-0000-0000-000030220000}"/>
    <cellStyle name="Normal 14 6 4 6" xfId="18810" xr:uid="{00000000-0005-0000-0000-000031220000}"/>
    <cellStyle name="Normal 14 6 5" xfId="5713" xr:uid="{00000000-0005-0000-0000-000032220000}"/>
    <cellStyle name="Normal 14 6 5 2" xfId="10655" xr:uid="{00000000-0005-0000-0000-000033220000}"/>
    <cellStyle name="Normal 14 6 5 3" xfId="18811" xr:uid="{00000000-0005-0000-0000-000034220000}"/>
    <cellStyle name="Normal 14 6 5 4" xfId="18812" xr:uid="{00000000-0005-0000-0000-000035220000}"/>
    <cellStyle name="Normal 14 6 6" xfId="7221" xr:uid="{00000000-0005-0000-0000-000036220000}"/>
    <cellStyle name="Normal 14 6 6 2" xfId="18813" xr:uid="{00000000-0005-0000-0000-000037220000}"/>
    <cellStyle name="Normal 14 6 6 3" xfId="18814" xr:uid="{00000000-0005-0000-0000-000038220000}"/>
    <cellStyle name="Normal 14 6 6 4" xfId="18815" xr:uid="{00000000-0005-0000-0000-000039220000}"/>
    <cellStyle name="Normal 14 6 7" xfId="2259" xr:uid="{00000000-0005-0000-0000-00003A220000}"/>
    <cellStyle name="Normal 14 6 7 2" xfId="18816" xr:uid="{00000000-0005-0000-0000-00003B220000}"/>
    <cellStyle name="Normal 14 6 7 3" xfId="18817" xr:uid="{00000000-0005-0000-0000-00003C220000}"/>
    <cellStyle name="Normal 14 6 7 4" xfId="18818" xr:uid="{00000000-0005-0000-0000-00003D220000}"/>
    <cellStyle name="Normal 14 6 8" xfId="18819" xr:uid="{00000000-0005-0000-0000-00003E220000}"/>
    <cellStyle name="Normal 14 6 8 2" xfId="18820" xr:uid="{00000000-0005-0000-0000-00003F220000}"/>
    <cellStyle name="Normal 14 6 8 3" xfId="18821" xr:uid="{00000000-0005-0000-0000-000040220000}"/>
    <cellStyle name="Normal 14 6 9" xfId="18822" xr:uid="{00000000-0005-0000-0000-000041220000}"/>
    <cellStyle name="Normal 14 7" xfId="650" xr:uid="{00000000-0005-0000-0000-000042220000}"/>
    <cellStyle name="Normal 14 7 10" xfId="18823" xr:uid="{00000000-0005-0000-0000-000043220000}"/>
    <cellStyle name="Normal 14 7 11" xfId="18824" xr:uid="{00000000-0005-0000-0000-000044220000}"/>
    <cellStyle name="Normal 14 7 2" xfId="1116" xr:uid="{00000000-0005-0000-0000-000045220000}"/>
    <cellStyle name="Normal 14 7 2 10" xfId="18825" xr:uid="{00000000-0005-0000-0000-000046220000}"/>
    <cellStyle name="Normal 14 7 2 2" xfId="1417" xr:uid="{00000000-0005-0000-0000-000047220000}"/>
    <cellStyle name="Normal 14 7 2 2 2" xfId="4775" xr:uid="{00000000-0005-0000-0000-000048220000}"/>
    <cellStyle name="Normal 14 7 2 2 2 2" xfId="9759" xr:uid="{00000000-0005-0000-0000-000049220000}"/>
    <cellStyle name="Normal 14 7 2 2 2 2 2" xfId="18826" xr:uid="{00000000-0005-0000-0000-00004A220000}"/>
    <cellStyle name="Normal 14 7 2 2 2 2 3" xfId="18827" xr:uid="{00000000-0005-0000-0000-00004B220000}"/>
    <cellStyle name="Normal 14 7 2 2 2 2 4" xfId="18828" xr:uid="{00000000-0005-0000-0000-00004C220000}"/>
    <cellStyle name="Normal 14 7 2 2 2 3" xfId="18829" xr:uid="{00000000-0005-0000-0000-00004D220000}"/>
    <cellStyle name="Normal 14 7 2 2 2 3 2" xfId="18830" xr:uid="{00000000-0005-0000-0000-00004E220000}"/>
    <cellStyle name="Normal 14 7 2 2 2 3 3" xfId="18831" xr:uid="{00000000-0005-0000-0000-00004F220000}"/>
    <cellStyle name="Normal 14 7 2 2 2 4" xfId="18832" xr:uid="{00000000-0005-0000-0000-000050220000}"/>
    <cellStyle name="Normal 14 7 2 2 2 5" xfId="18833" xr:uid="{00000000-0005-0000-0000-000051220000}"/>
    <cellStyle name="Normal 14 7 2 2 2 6" xfId="18834" xr:uid="{00000000-0005-0000-0000-000052220000}"/>
    <cellStyle name="Normal 14 7 2 2 3" xfId="6504" xr:uid="{00000000-0005-0000-0000-000053220000}"/>
    <cellStyle name="Normal 14 7 2 2 3 2" xfId="11446" xr:uid="{00000000-0005-0000-0000-000054220000}"/>
    <cellStyle name="Normal 14 7 2 2 3 3" xfId="18835" xr:uid="{00000000-0005-0000-0000-000055220000}"/>
    <cellStyle name="Normal 14 7 2 2 3 4" xfId="18836" xr:uid="{00000000-0005-0000-0000-000056220000}"/>
    <cellStyle name="Normal 14 7 2 2 4" xfId="8012" xr:uid="{00000000-0005-0000-0000-000057220000}"/>
    <cellStyle name="Normal 14 7 2 2 4 2" xfId="18837" xr:uid="{00000000-0005-0000-0000-000058220000}"/>
    <cellStyle name="Normal 14 7 2 2 4 3" xfId="18838" xr:uid="{00000000-0005-0000-0000-000059220000}"/>
    <cellStyle name="Normal 14 7 2 2 4 4" xfId="18839" xr:uid="{00000000-0005-0000-0000-00005A220000}"/>
    <cellStyle name="Normal 14 7 2 2 5" xfId="3050" xr:uid="{00000000-0005-0000-0000-00005B220000}"/>
    <cellStyle name="Normal 14 7 2 2 5 2" xfId="18840" xr:uid="{00000000-0005-0000-0000-00005C220000}"/>
    <cellStyle name="Normal 14 7 2 2 5 3" xfId="18841" xr:uid="{00000000-0005-0000-0000-00005D220000}"/>
    <cellStyle name="Normal 14 7 2 2 5 4" xfId="18842" xr:uid="{00000000-0005-0000-0000-00005E220000}"/>
    <cellStyle name="Normal 14 7 2 2 6" xfId="18843" xr:uid="{00000000-0005-0000-0000-00005F220000}"/>
    <cellStyle name="Normal 14 7 2 2 6 2" xfId="18844" xr:uid="{00000000-0005-0000-0000-000060220000}"/>
    <cellStyle name="Normal 14 7 2 2 6 3" xfId="18845" xr:uid="{00000000-0005-0000-0000-000061220000}"/>
    <cellStyle name="Normal 14 7 2 2 7" xfId="18846" xr:uid="{00000000-0005-0000-0000-000062220000}"/>
    <cellStyle name="Normal 14 7 2 2 8" xfId="18847" xr:uid="{00000000-0005-0000-0000-000063220000}"/>
    <cellStyle name="Normal 14 7 2 2 9" xfId="18848" xr:uid="{00000000-0005-0000-0000-000064220000}"/>
    <cellStyle name="Normal 14 7 2 3" xfId="4484" xr:uid="{00000000-0005-0000-0000-000065220000}"/>
    <cellStyle name="Normal 14 7 2 3 2" xfId="9468" xr:uid="{00000000-0005-0000-0000-000066220000}"/>
    <cellStyle name="Normal 14 7 2 3 2 2" xfId="18849" xr:uid="{00000000-0005-0000-0000-000067220000}"/>
    <cellStyle name="Normal 14 7 2 3 2 3" xfId="18850" xr:uid="{00000000-0005-0000-0000-000068220000}"/>
    <cellStyle name="Normal 14 7 2 3 2 4" xfId="18851" xr:uid="{00000000-0005-0000-0000-000069220000}"/>
    <cellStyle name="Normal 14 7 2 3 3" xfId="18852" xr:uid="{00000000-0005-0000-0000-00006A220000}"/>
    <cellStyle name="Normal 14 7 2 3 3 2" xfId="18853" xr:uid="{00000000-0005-0000-0000-00006B220000}"/>
    <cellStyle name="Normal 14 7 2 3 3 3" xfId="18854" xr:uid="{00000000-0005-0000-0000-00006C220000}"/>
    <cellStyle name="Normal 14 7 2 3 4" xfId="18855" xr:uid="{00000000-0005-0000-0000-00006D220000}"/>
    <cellStyle name="Normal 14 7 2 3 5" xfId="18856" xr:uid="{00000000-0005-0000-0000-00006E220000}"/>
    <cellStyle name="Normal 14 7 2 3 6" xfId="18857" xr:uid="{00000000-0005-0000-0000-00006F220000}"/>
    <cellStyle name="Normal 14 7 2 4" xfId="6215" xr:uid="{00000000-0005-0000-0000-000070220000}"/>
    <cellStyle name="Normal 14 7 2 4 2" xfId="11157" xr:uid="{00000000-0005-0000-0000-000071220000}"/>
    <cellStyle name="Normal 14 7 2 4 3" xfId="18858" xr:uid="{00000000-0005-0000-0000-000072220000}"/>
    <cellStyle name="Normal 14 7 2 4 4" xfId="18859" xr:uid="{00000000-0005-0000-0000-000073220000}"/>
    <cellStyle name="Normal 14 7 2 5" xfId="7723" xr:uid="{00000000-0005-0000-0000-000074220000}"/>
    <cellStyle name="Normal 14 7 2 5 2" xfId="18860" xr:uid="{00000000-0005-0000-0000-000075220000}"/>
    <cellStyle name="Normal 14 7 2 5 3" xfId="18861" xr:uid="{00000000-0005-0000-0000-000076220000}"/>
    <cellStyle name="Normal 14 7 2 5 4" xfId="18862" xr:uid="{00000000-0005-0000-0000-000077220000}"/>
    <cellStyle name="Normal 14 7 2 6" xfId="2761" xr:uid="{00000000-0005-0000-0000-000078220000}"/>
    <cellStyle name="Normal 14 7 2 6 2" xfId="18863" xr:uid="{00000000-0005-0000-0000-000079220000}"/>
    <cellStyle name="Normal 14 7 2 6 3" xfId="18864" xr:uid="{00000000-0005-0000-0000-00007A220000}"/>
    <cellStyle name="Normal 14 7 2 6 4" xfId="18865" xr:uid="{00000000-0005-0000-0000-00007B220000}"/>
    <cellStyle name="Normal 14 7 2 7" xfId="18866" xr:uid="{00000000-0005-0000-0000-00007C220000}"/>
    <cellStyle name="Normal 14 7 2 7 2" xfId="18867" xr:uid="{00000000-0005-0000-0000-00007D220000}"/>
    <cellStyle name="Normal 14 7 2 7 3" xfId="18868" xr:uid="{00000000-0005-0000-0000-00007E220000}"/>
    <cellStyle name="Normal 14 7 2 8" xfId="18869" xr:uid="{00000000-0005-0000-0000-00007F220000}"/>
    <cellStyle name="Normal 14 7 2 9" xfId="18870" xr:uid="{00000000-0005-0000-0000-000080220000}"/>
    <cellStyle name="Normal 14 7 3" xfId="1416" xr:uid="{00000000-0005-0000-0000-000081220000}"/>
    <cellStyle name="Normal 14 7 3 2" xfId="4774" xr:uid="{00000000-0005-0000-0000-000082220000}"/>
    <cellStyle name="Normal 14 7 3 2 2" xfId="9758" xr:uid="{00000000-0005-0000-0000-000083220000}"/>
    <cellStyle name="Normal 14 7 3 2 2 2" xfId="18871" xr:uid="{00000000-0005-0000-0000-000084220000}"/>
    <cellStyle name="Normal 14 7 3 2 2 3" xfId="18872" xr:uid="{00000000-0005-0000-0000-000085220000}"/>
    <cellStyle name="Normal 14 7 3 2 2 4" xfId="18873" xr:uid="{00000000-0005-0000-0000-000086220000}"/>
    <cellStyle name="Normal 14 7 3 2 3" xfId="18874" xr:uid="{00000000-0005-0000-0000-000087220000}"/>
    <cellStyle name="Normal 14 7 3 2 3 2" xfId="18875" xr:uid="{00000000-0005-0000-0000-000088220000}"/>
    <cellStyle name="Normal 14 7 3 2 3 3" xfId="18876" xr:uid="{00000000-0005-0000-0000-000089220000}"/>
    <cellStyle name="Normal 14 7 3 2 4" xfId="18877" xr:uid="{00000000-0005-0000-0000-00008A220000}"/>
    <cellStyle name="Normal 14 7 3 2 5" xfId="18878" xr:uid="{00000000-0005-0000-0000-00008B220000}"/>
    <cellStyle name="Normal 14 7 3 2 6" xfId="18879" xr:uid="{00000000-0005-0000-0000-00008C220000}"/>
    <cellStyle name="Normal 14 7 3 3" xfId="6503" xr:uid="{00000000-0005-0000-0000-00008D220000}"/>
    <cellStyle name="Normal 14 7 3 3 2" xfId="11445" xr:uid="{00000000-0005-0000-0000-00008E220000}"/>
    <cellStyle name="Normal 14 7 3 3 3" xfId="18880" xr:uid="{00000000-0005-0000-0000-00008F220000}"/>
    <cellStyle name="Normal 14 7 3 3 4" xfId="18881" xr:uid="{00000000-0005-0000-0000-000090220000}"/>
    <cellStyle name="Normal 14 7 3 4" xfId="8011" xr:uid="{00000000-0005-0000-0000-000091220000}"/>
    <cellStyle name="Normal 14 7 3 4 2" xfId="18882" xr:uid="{00000000-0005-0000-0000-000092220000}"/>
    <cellStyle name="Normal 14 7 3 4 3" xfId="18883" xr:uid="{00000000-0005-0000-0000-000093220000}"/>
    <cellStyle name="Normal 14 7 3 4 4" xfId="18884" xr:uid="{00000000-0005-0000-0000-000094220000}"/>
    <cellStyle name="Normal 14 7 3 5" xfId="3049" xr:uid="{00000000-0005-0000-0000-000095220000}"/>
    <cellStyle name="Normal 14 7 3 5 2" xfId="18885" xr:uid="{00000000-0005-0000-0000-000096220000}"/>
    <cellStyle name="Normal 14 7 3 5 3" xfId="18886" xr:uid="{00000000-0005-0000-0000-000097220000}"/>
    <cellStyle name="Normal 14 7 3 5 4" xfId="18887" xr:uid="{00000000-0005-0000-0000-000098220000}"/>
    <cellStyle name="Normal 14 7 3 6" xfId="18888" xr:uid="{00000000-0005-0000-0000-000099220000}"/>
    <cellStyle name="Normal 14 7 3 6 2" xfId="18889" xr:uid="{00000000-0005-0000-0000-00009A220000}"/>
    <cellStyle name="Normal 14 7 3 6 3" xfId="18890" xr:uid="{00000000-0005-0000-0000-00009B220000}"/>
    <cellStyle name="Normal 14 7 3 7" xfId="18891" xr:uid="{00000000-0005-0000-0000-00009C220000}"/>
    <cellStyle name="Normal 14 7 3 8" xfId="18892" xr:uid="{00000000-0005-0000-0000-00009D220000}"/>
    <cellStyle name="Normal 14 7 3 9" xfId="18893" xr:uid="{00000000-0005-0000-0000-00009E220000}"/>
    <cellStyle name="Normal 14 7 4" xfId="4101" xr:uid="{00000000-0005-0000-0000-00009F220000}"/>
    <cellStyle name="Normal 14 7 4 2" xfId="9087" xr:uid="{00000000-0005-0000-0000-0000A0220000}"/>
    <cellStyle name="Normal 14 7 4 2 2" xfId="18894" xr:uid="{00000000-0005-0000-0000-0000A1220000}"/>
    <cellStyle name="Normal 14 7 4 2 3" xfId="18895" xr:uid="{00000000-0005-0000-0000-0000A2220000}"/>
    <cellStyle name="Normal 14 7 4 2 4" xfId="18896" xr:uid="{00000000-0005-0000-0000-0000A3220000}"/>
    <cellStyle name="Normal 14 7 4 3" xfId="18897" xr:uid="{00000000-0005-0000-0000-0000A4220000}"/>
    <cellStyle name="Normal 14 7 4 3 2" xfId="18898" xr:uid="{00000000-0005-0000-0000-0000A5220000}"/>
    <cellStyle name="Normal 14 7 4 3 3" xfId="18899" xr:uid="{00000000-0005-0000-0000-0000A6220000}"/>
    <cellStyle name="Normal 14 7 4 4" xfId="18900" xr:uid="{00000000-0005-0000-0000-0000A7220000}"/>
    <cellStyle name="Normal 14 7 4 5" xfId="18901" xr:uid="{00000000-0005-0000-0000-0000A8220000}"/>
    <cellStyle name="Normal 14 7 4 6" xfId="18902" xr:uid="{00000000-0005-0000-0000-0000A9220000}"/>
    <cellStyle name="Normal 14 7 5" xfId="5848" xr:uid="{00000000-0005-0000-0000-0000AA220000}"/>
    <cellStyle name="Normal 14 7 5 2" xfId="10790" xr:uid="{00000000-0005-0000-0000-0000AB220000}"/>
    <cellStyle name="Normal 14 7 5 3" xfId="18903" xr:uid="{00000000-0005-0000-0000-0000AC220000}"/>
    <cellStyle name="Normal 14 7 5 4" xfId="18904" xr:uid="{00000000-0005-0000-0000-0000AD220000}"/>
    <cellStyle name="Normal 14 7 6" xfId="7356" xr:uid="{00000000-0005-0000-0000-0000AE220000}"/>
    <cellStyle name="Normal 14 7 6 2" xfId="18905" xr:uid="{00000000-0005-0000-0000-0000AF220000}"/>
    <cellStyle name="Normal 14 7 6 3" xfId="18906" xr:uid="{00000000-0005-0000-0000-0000B0220000}"/>
    <cellStyle name="Normal 14 7 6 4" xfId="18907" xr:uid="{00000000-0005-0000-0000-0000B1220000}"/>
    <cellStyle name="Normal 14 7 7" xfId="2394" xr:uid="{00000000-0005-0000-0000-0000B2220000}"/>
    <cellStyle name="Normal 14 7 7 2" xfId="18908" xr:uid="{00000000-0005-0000-0000-0000B3220000}"/>
    <cellStyle name="Normal 14 7 7 3" xfId="18909" xr:uid="{00000000-0005-0000-0000-0000B4220000}"/>
    <cellStyle name="Normal 14 7 7 4" xfId="18910" xr:uid="{00000000-0005-0000-0000-0000B5220000}"/>
    <cellStyle name="Normal 14 7 8" xfId="18911" xr:uid="{00000000-0005-0000-0000-0000B6220000}"/>
    <cellStyle name="Normal 14 7 8 2" xfId="18912" xr:uid="{00000000-0005-0000-0000-0000B7220000}"/>
    <cellStyle name="Normal 14 7 8 3" xfId="18913" xr:uid="{00000000-0005-0000-0000-0000B8220000}"/>
    <cellStyle name="Normal 14 7 9" xfId="18914" xr:uid="{00000000-0005-0000-0000-0000B9220000}"/>
    <cellStyle name="Normal 14 8" xfId="316" xr:uid="{00000000-0005-0000-0000-0000BA220000}"/>
    <cellStyle name="Normal 14 8 10" xfId="18915" xr:uid="{00000000-0005-0000-0000-0000BB220000}"/>
    <cellStyle name="Normal 14 8 11" xfId="18916" xr:uid="{00000000-0005-0000-0000-0000BC220000}"/>
    <cellStyle name="Normal 14 8 2" xfId="944" xr:uid="{00000000-0005-0000-0000-0000BD220000}"/>
    <cellStyle name="Normal 14 8 2 10" xfId="18917" xr:uid="{00000000-0005-0000-0000-0000BE220000}"/>
    <cellStyle name="Normal 14 8 2 2" xfId="1419" xr:uid="{00000000-0005-0000-0000-0000BF220000}"/>
    <cellStyle name="Normal 14 8 2 2 2" xfId="4777" xr:uid="{00000000-0005-0000-0000-0000C0220000}"/>
    <cellStyle name="Normal 14 8 2 2 2 2" xfId="9761" xr:uid="{00000000-0005-0000-0000-0000C1220000}"/>
    <cellStyle name="Normal 14 8 2 2 2 2 2" xfId="18918" xr:uid="{00000000-0005-0000-0000-0000C2220000}"/>
    <cellStyle name="Normal 14 8 2 2 2 2 3" xfId="18919" xr:uid="{00000000-0005-0000-0000-0000C3220000}"/>
    <cellStyle name="Normal 14 8 2 2 2 2 4" xfId="18920" xr:uid="{00000000-0005-0000-0000-0000C4220000}"/>
    <cellStyle name="Normal 14 8 2 2 2 3" xfId="18921" xr:uid="{00000000-0005-0000-0000-0000C5220000}"/>
    <cellStyle name="Normal 14 8 2 2 2 3 2" xfId="18922" xr:uid="{00000000-0005-0000-0000-0000C6220000}"/>
    <cellStyle name="Normal 14 8 2 2 2 3 3" xfId="18923" xr:uid="{00000000-0005-0000-0000-0000C7220000}"/>
    <cellStyle name="Normal 14 8 2 2 2 4" xfId="18924" xr:uid="{00000000-0005-0000-0000-0000C8220000}"/>
    <cellStyle name="Normal 14 8 2 2 2 5" xfId="18925" xr:uid="{00000000-0005-0000-0000-0000C9220000}"/>
    <cellStyle name="Normal 14 8 2 2 2 6" xfId="18926" xr:uid="{00000000-0005-0000-0000-0000CA220000}"/>
    <cellStyle name="Normal 14 8 2 2 3" xfId="6506" xr:uid="{00000000-0005-0000-0000-0000CB220000}"/>
    <cellStyle name="Normal 14 8 2 2 3 2" xfId="11448" xr:uid="{00000000-0005-0000-0000-0000CC220000}"/>
    <cellStyle name="Normal 14 8 2 2 3 3" xfId="18927" xr:uid="{00000000-0005-0000-0000-0000CD220000}"/>
    <cellStyle name="Normal 14 8 2 2 3 4" xfId="18928" xr:uid="{00000000-0005-0000-0000-0000CE220000}"/>
    <cellStyle name="Normal 14 8 2 2 4" xfId="8014" xr:uid="{00000000-0005-0000-0000-0000CF220000}"/>
    <cellStyle name="Normal 14 8 2 2 4 2" xfId="18929" xr:uid="{00000000-0005-0000-0000-0000D0220000}"/>
    <cellStyle name="Normal 14 8 2 2 4 3" xfId="18930" xr:uid="{00000000-0005-0000-0000-0000D1220000}"/>
    <cellStyle name="Normal 14 8 2 2 4 4" xfId="18931" xr:uid="{00000000-0005-0000-0000-0000D2220000}"/>
    <cellStyle name="Normal 14 8 2 2 5" xfId="3052" xr:uid="{00000000-0005-0000-0000-0000D3220000}"/>
    <cellStyle name="Normal 14 8 2 2 5 2" xfId="18932" xr:uid="{00000000-0005-0000-0000-0000D4220000}"/>
    <cellStyle name="Normal 14 8 2 2 5 3" xfId="18933" xr:uid="{00000000-0005-0000-0000-0000D5220000}"/>
    <cellStyle name="Normal 14 8 2 2 5 4" xfId="18934" xr:uid="{00000000-0005-0000-0000-0000D6220000}"/>
    <cellStyle name="Normal 14 8 2 2 6" xfId="18935" xr:uid="{00000000-0005-0000-0000-0000D7220000}"/>
    <cellStyle name="Normal 14 8 2 2 6 2" xfId="18936" xr:uid="{00000000-0005-0000-0000-0000D8220000}"/>
    <cellStyle name="Normal 14 8 2 2 6 3" xfId="18937" xr:uid="{00000000-0005-0000-0000-0000D9220000}"/>
    <cellStyle name="Normal 14 8 2 2 7" xfId="18938" xr:uid="{00000000-0005-0000-0000-0000DA220000}"/>
    <cellStyle name="Normal 14 8 2 2 8" xfId="18939" xr:uid="{00000000-0005-0000-0000-0000DB220000}"/>
    <cellStyle name="Normal 14 8 2 2 9" xfId="18940" xr:uid="{00000000-0005-0000-0000-0000DC220000}"/>
    <cellStyle name="Normal 14 8 2 3" xfId="4378" xr:uid="{00000000-0005-0000-0000-0000DD220000}"/>
    <cellStyle name="Normal 14 8 2 3 2" xfId="9363" xr:uid="{00000000-0005-0000-0000-0000DE220000}"/>
    <cellStyle name="Normal 14 8 2 3 2 2" xfId="18941" xr:uid="{00000000-0005-0000-0000-0000DF220000}"/>
    <cellStyle name="Normal 14 8 2 3 2 3" xfId="18942" xr:uid="{00000000-0005-0000-0000-0000E0220000}"/>
    <cellStyle name="Normal 14 8 2 3 2 4" xfId="18943" xr:uid="{00000000-0005-0000-0000-0000E1220000}"/>
    <cellStyle name="Normal 14 8 2 3 3" xfId="18944" xr:uid="{00000000-0005-0000-0000-0000E2220000}"/>
    <cellStyle name="Normal 14 8 2 3 3 2" xfId="18945" xr:uid="{00000000-0005-0000-0000-0000E3220000}"/>
    <cellStyle name="Normal 14 8 2 3 3 3" xfId="18946" xr:uid="{00000000-0005-0000-0000-0000E4220000}"/>
    <cellStyle name="Normal 14 8 2 3 4" xfId="18947" xr:uid="{00000000-0005-0000-0000-0000E5220000}"/>
    <cellStyle name="Normal 14 8 2 3 5" xfId="18948" xr:uid="{00000000-0005-0000-0000-0000E6220000}"/>
    <cellStyle name="Normal 14 8 2 3 6" xfId="18949" xr:uid="{00000000-0005-0000-0000-0000E7220000}"/>
    <cellStyle name="Normal 14 8 2 4" xfId="6121" xr:uid="{00000000-0005-0000-0000-0000E8220000}"/>
    <cellStyle name="Normal 14 8 2 4 2" xfId="11063" xr:uid="{00000000-0005-0000-0000-0000E9220000}"/>
    <cellStyle name="Normal 14 8 2 4 3" xfId="18950" xr:uid="{00000000-0005-0000-0000-0000EA220000}"/>
    <cellStyle name="Normal 14 8 2 4 4" xfId="18951" xr:uid="{00000000-0005-0000-0000-0000EB220000}"/>
    <cellStyle name="Normal 14 8 2 5" xfId="7629" xr:uid="{00000000-0005-0000-0000-0000EC220000}"/>
    <cellStyle name="Normal 14 8 2 5 2" xfId="18952" xr:uid="{00000000-0005-0000-0000-0000ED220000}"/>
    <cellStyle name="Normal 14 8 2 5 3" xfId="18953" xr:uid="{00000000-0005-0000-0000-0000EE220000}"/>
    <cellStyle name="Normal 14 8 2 5 4" xfId="18954" xr:uid="{00000000-0005-0000-0000-0000EF220000}"/>
    <cellStyle name="Normal 14 8 2 6" xfId="2667" xr:uid="{00000000-0005-0000-0000-0000F0220000}"/>
    <cellStyle name="Normal 14 8 2 6 2" xfId="18955" xr:uid="{00000000-0005-0000-0000-0000F1220000}"/>
    <cellStyle name="Normal 14 8 2 6 3" xfId="18956" xr:uid="{00000000-0005-0000-0000-0000F2220000}"/>
    <cellStyle name="Normal 14 8 2 6 4" xfId="18957" xr:uid="{00000000-0005-0000-0000-0000F3220000}"/>
    <cellStyle name="Normal 14 8 2 7" xfId="18958" xr:uid="{00000000-0005-0000-0000-0000F4220000}"/>
    <cellStyle name="Normal 14 8 2 7 2" xfId="18959" xr:uid="{00000000-0005-0000-0000-0000F5220000}"/>
    <cellStyle name="Normal 14 8 2 7 3" xfId="18960" xr:uid="{00000000-0005-0000-0000-0000F6220000}"/>
    <cellStyle name="Normal 14 8 2 8" xfId="18961" xr:uid="{00000000-0005-0000-0000-0000F7220000}"/>
    <cellStyle name="Normal 14 8 2 9" xfId="18962" xr:uid="{00000000-0005-0000-0000-0000F8220000}"/>
    <cellStyle name="Normal 14 8 3" xfId="1418" xr:uid="{00000000-0005-0000-0000-0000F9220000}"/>
    <cellStyle name="Normal 14 8 3 2" xfId="4776" xr:uid="{00000000-0005-0000-0000-0000FA220000}"/>
    <cellStyle name="Normal 14 8 3 2 2" xfId="9760" xr:uid="{00000000-0005-0000-0000-0000FB220000}"/>
    <cellStyle name="Normal 14 8 3 2 2 2" xfId="18963" xr:uid="{00000000-0005-0000-0000-0000FC220000}"/>
    <cellStyle name="Normal 14 8 3 2 2 3" xfId="18964" xr:uid="{00000000-0005-0000-0000-0000FD220000}"/>
    <cellStyle name="Normal 14 8 3 2 2 4" xfId="18965" xr:uid="{00000000-0005-0000-0000-0000FE220000}"/>
    <cellStyle name="Normal 14 8 3 2 3" xfId="18966" xr:uid="{00000000-0005-0000-0000-0000FF220000}"/>
    <cellStyle name="Normal 14 8 3 2 3 2" xfId="18967" xr:uid="{00000000-0005-0000-0000-000000230000}"/>
    <cellStyle name="Normal 14 8 3 2 3 3" xfId="18968" xr:uid="{00000000-0005-0000-0000-000001230000}"/>
    <cellStyle name="Normal 14 8 3 2 4" xfId="18969" xr:uid="{00000000-0005-0000-0000-000002230000}"/>
    <cellStyle name="Normal 14 8 3 2 5" xfId="18970" xr:uid="{00000000-0005-0000-0000-000003230000}"/>
    <cellStyle name="Normal 14 8 3 2 6" xfId="18971" xr:uid="{00000000-0005-0000-0000-000004230000}"/>
    <cellStyle name="Normal 14 8 3 3" xfId="6505" xr:uid="{00000000-0005-0000-0000-000005230000}"/>
    <cellStyle name="Normal 14 8 3 3 2" xfId="11447" xr:uid="{00000000-0005-0000-0000-000006230000}"/>
    <cellStyle name="Normal 14 8 3 3 3" xfId="18972" xr:uid="{00000000-0005-0000-0000-000007230000}"/>
    <cellStyle name="Normal 14 8 3 3 4" xfId="18973" xr:uid="{00000000-0005-0000-0000-000008230000}"/>
    <cellStyle name="Normal 14 8 3 4" xfId="8013" xr:uid="{00000000-0005-0000-0000-000009230000}"/>
    <cellStyle name="Normal 14 8 3 4 2" xfId="18974" xr:uid="{00000000-0005-0000-0000-00000A230000}"/>
    <cellStyle name="Normal 14 8 3 4 3" xfId="18975" xr:uid="{00000000-0005-0000-0000-00000B230000}"/>
    <cellStyle name="Normal 14 8 3 4 4" xfId="18976" xr:uid="{00000000-0005-0000-0000-00000C230000}"/>
    <cellStyle name="Normal 14 8 3 5" xfId="3051" xr:uid="{00000000-0005-0000-0000-00000D230000}"/>
    <cellStyle name="Normal 14 8 3 5 2" xfId="18977" xr:uid="{00000000-0005-0000-0000-00000E230000}"/>
    <cellStyle name="Normal 14 8 3 5 3" xfId="18978" xr:uid="{00000000-0005-0000-0000-00000F230000}"/>
    <cellStyle name="Normal 14 8 3 5 4" xfId="18979" xr:uid="{00000000-0005-0000-0000-000010230000}"/>
    <cellStyle name="Normal 14 8 3 6" xfId="18980" xr:uid="{00000000-0005-0000-0000-000011230000}"/>
    <cellStyle name="Normal 14 8 3 6 2" xfId="18981" xr:uid="{00000000-0005-0000-0000-000012230000}"/>
    <cellStyle name="Normal 14 8 3 6 3" xfId="18982" xr:uid="{00000000-0005-0000-0000-000013230000}"/>
    <cellStyle name="Normal 14 8 3 7" xfId="18983" xr:uid="{00000000-0005-0000-0000-000014230000}"/>
    <cellStyle name="Normal 14 8 3 8" xfId="18984" xr:uid="{00000000-0005-0000-0000-000015230000}"/>
    <cellStyle name="Normal 14 8 3 9" xfId="18985" xr:uid="{00000000-0005-0000-0000-000016230000}"/>
    <cellStyle name="Normal 14 8 4" xfId="3896" xr:uid="{00000000-0005-0000-0000-000017230000}"/>
    <cellStyle name="Normal 14 8 4 2" xfId="8976" xr:uid="{00000000-0005-0000-0000-000018230000}"/>
    <cellStyle name="Normal 14 8 4 2 2" xfId="18986" xr:uid="{00000000-0005-0000-0000-000019230000}"/>
    <cellStyle name="Normal 14 8 4 2 3" xfId="18987" xr:uid="{00000000-0005-0000-0000-00001A230000}"/>
    <cellStyle name="Normal 14 8 4 2 4" xfId="18988" xr:uid="{00000000-0005-0000-0000-00001B230000}"/>
    <cellStyle name="Normal 14 8 4 3" xfId="18989" xr:uid="{00000000-0005-0000-0000-00001C230000}"/>
    <cellStyle name="Normal 14 8 4 3 2" xfId="18990" xr:uid="{00000000-0005-0000-0000-00001D230000}"/>
    <cellStyle name="Normal 14 8 4 3 3" xfId="18991" xr:uid="{00000000-0005-0000-0000-00001E230000}"/>
    <cellStyle name="Normal 14 8 4 4" xfId="18992" xr:uid="{00000000-0005-0000-0000-00001F230000}"/>
    <cellStyle name="Normal 14 8 4 5" xfId="18993" xr:uid="{00000000-0005-0000-0000-000020230000}"/>
    <cellStyle name="Normal 14 8 4 6" xfId="18994" xr:uid="{00000000-0005-0000-0000-000021230000}"/>
    <cellStyle name="Normal 14 8 5" xfId="5664" xr:uid="{00000000-0005-0000-0000-000022230000}"/>
    <cellStyle name="Normal 14 8 5 2" xfId="10606" xr:uid="{00000000-0005-0000-0000-000023230000}"/>
    <cellStyle name="Normal 14 8 5 3" xfId="18995" xr:uid="{00000000-0005-0000-0000-000024230000}"/>
    <cellStyle name="Normal 14 8 5 4" xfId="18996" xr:uid="{00000000-0005-0000-0000-000025230000}"/>
    <cellStyle name="Normal 14 8 6" xfId="7172" xr:uid="{00000000-0005-0000-0000-000026230000}"/>
    <cellStyle name="Normal 14 8 6 2" xfId="18997" xr:uid="{00000000-0005-0000-0000-000027230000}"/>
    <cellStyle name="Normal 14 8 6 3" xfId="18998" xr:uid="{00000000-0005-0000-0000-000028230000}"/>
    <cellStyle name="Normal 14 8 6 4" xfId="18999" xr:uid="{00000000-0005-0000-0000-000029230000}"/>
    <cellStyle name="Normal 14 8 7" xfId="2210" xr:uid="{00000000-0005-0000-0000-00002A230000}"/>
    <cellStyle name="Normal 14 8 7 2" xfId="19000" xr:uid="{00000000-0005-0000-0000-00002B230000}"/>
    <cellStyle name="Normal 14 8 7 3" xfId="19001" xr:uid="{00000000-0005-0000-0000-00002C230000}"/>
    <cellStyle name="Normal 14 8 7 4" xfId="19002" xr:uid="{00000000-0005-0000-0000-00002D230000}"/>
    <cellStyle name="Normal 14 8 8" xfId="19003" xr:uid="{00000000-0005-0000-0000-00002E230000}"/>
    <cellStyle name="Normal 14 8 8 2" xfId="19004" xr:uid="{00000000-0005-0000-0000-00002F230000}"/>
    <cellStyle name="Normal 14 8 8 3" xfId="19005" xr:uid="{00000000-0005-0000-0000-000030230000}"/>
    <cellStyle name="Normal 14 8 9" xfId="19006" xr:uid="{00000000-0005-0000-0000-000031230000}"/>
    <cellStyle name="Normal 14 9" xfId="799" xr:uid="{00000000-0005-0000-0000-000032230000}"/>
    <cellStyle name="Normal 14 9 10" xfId="19007" xr:uid="{00000000-0005-0000-0000-000033230000}"/>
    <cellStyle name="Normal 14 9 2" xfId="1420" xr:uid="{00000000-0005-0000-0000-000034230000}"/>
    <cellStyle name="Normal 14 9 2 2" xfId="4778" xr:uid="{00000000-0005-0000-0000-000035230000}"/>
    <cellStyle name="Normal 14 9 2 2 2" xfId="9762" xr:uid="{00000000-0005-0000-0000-000036230000}"/>
    <cellStyle name="Normal 14 9 2 2 2 2" xfId="19008" xr:uid="{00000000-0005-0000-0000-000037230000}"/>
    <cellStyle name="Normal 14 9 2 2 2 3" xfId="19009" xr:uid="{00000000-0005-0000-0000-000038230000}"/>
    <cellStyle name="Normal 14 9 2 2 2 4" xfId="19010" xr:uid="{00000000-0005-0000-0000-000039230000}"/>
    <cellStyle name="Normal 14 9 2 2 3" xfId="19011" xr:uid="{00000000-0005-0000-0000-00003A230000}"/>
    <cellStyle name="Normal 14 9 2 2 3 2" xfId="19012" xr:uid="{00000000-0005-0000-0000-00003B230000}"/>
    <cellStyle name="Normal 14 9 2 2 3 3" xfId="19013" xr:uid="{00000000-0005-0000-0000-00003C230000}"/>
    <cellStyle name="Normal 14 9 2 2 4" xfId="19014" xr:uid="{00000000-0005-0000-0000-00003D230000}"/>
    <cellStyle name="Normal 14 9 2 2 5" xfId="19015" xr:uid="{00000000-0005-0000-0000-00003E230000}"/>
    <cellStyle name="Normal 14 9 2 2 6" xfId="19016" xr:uid="{00000000-0005-0000-0000-00003F230000}"/>
    <cellStyle name="Normal 14 9 2 3" xfId="6507" xr:uid="{00000000-0005-0000-0000-000040230000}"/>
    <cellStyle name="Normal 14 9 2 3 2" xfId="11449" xr:uid="{00000000-0005-0000-0000-000041230000}"/>
    <cellStyle name="Normal 14 9 2 3 3" xfId="19017" xr:uid="{00000000-0005-0000-0000-000042230000}"/>
    <cellStyle name="Normal 14 9 2 3 4" xfId="19018" xr:uid="{00000000-0005-0000-0000-000043230000}"/>
    <cellStyle name="Normal 14 9 2 4" xfId="8015" xr:uid="{00000000-0005-0000-0000-000044230000}"/>
    <cellStyle name="Normal 14 9 2 4 2" xfId="19019" xr:uid="{00000000-0005-0000-0000-000045230000}"/>
    <cellStyle name="Normal 14 9 2 4 3" xfId="19020" xr:uid="{00000000-0005-0000-0000-000046230000}"/>
    <cellStyle name="Normal 14 9 2 4 4" xfId="19021" xr:uid="{00000000-0005-0000-0000-000047230000}"/>
    <cellStyle name="Normal 14 9 2 5" xfId="3053" xr:uid="{00000000-0005-0000-0000-000048230000}"/>
    <cellStyle name="Normal 14 9 2 5 2" xfId="19022" xr:uid="{00000000-0005-0000-0000-000049230000}"/>
    <cellStyle name="Normal 14 9 2 5 3" xfId="19023" xr:uid="{00000000-0005-0000-0000-00004A230000}"/>
    <cellStyle name="Normal 14 9 2 5 4" xfId="19024" xr:uid="{00000000-0005-0000-0000-00004B230000}"/>
    <cellStyle name="Normal 14 9 2 6" xfId="19025" xr:uid="{00000000-0005-0000-0000-00004C230000}"/>
    <cellStyle name="Normal 14 9 2 6 2" xfId="19026" xr:uid="{00000000-0005-0000-0000-00004D230000}"/>
    <cellStyle name="Normal 14 9 2 6 3" xfId="19027" xr:uid="{00000000-0005-0000-0000-00004E230000}"/>
    <cellStyle name="Normal 14 9 2 7" xfId="19028" xr:uid="{00000000-0005-0000-0000-00004F230000}"/>
    <cellStyle name="Normal 14 9 2 8" xfId="19029" xr:uid="{00000000-0005-0000-0000-000050230000}"/>
    <cellStyle name="Normal 14 9 2 9" xfId="19030" xr:uid="{00000000-0005-0000-0000-000051230000}"/>
    <cellStyle name="Normal 14 9 3" xfId="4241" xr:uid="{00000000-0005-0000-0000-000052230000}"/>
    <cellStyle name="Normal 14 9 3 2" xfId="9227" xr:uid="{00000000-0005-0000-0000-000053230000}"/>
    <cellStyle name="Normal 14 9 3 2 2" xfId="19031" xr:uid="{00000000-0005-0000-0000-000054230000}"/>
    <cellStyle name="Normal 14 9 3 2 3" xfId="19032" xr:uid="{00000000-0005-0000-0000-000055230000}"/>
    <cellStyle name="Normal 14 9 3 2 4" xfId="19033" xr:uid="{00000000-0005-0000-0000-000056230000}"/>
    <cellStyle name="Normal 14 9 3 3" xfId="19034" xr:uid="{00000000-0005-0000-0000-000057230000}"/>
    <cellStyle name="Normal 14 9 3 3 2" xfId="19035" xr:uid="{00000000-0005-0000-0000-000058230000}"/>
    <cellStyle name="Normal 14 9 3 3 3" xfId="19036" xr:uid="{00000000-0005-0000-0000-000059230000}"/>
    <cellStyle name="Normal 14 9 3 4" xfId="19037" xr:uid="{00000000-0005-0000-0000-00005A230000}"/>
    <cellStyle name="Normal 14 9 3 5" xfId="19038" xr:uid="{00000000-0005-0000-0000-00005B230000}"/>
    <cellStyle name="Normal 14 9 3 6" xfId="19039" xr:uid="{00000000-0005-0000-0000-00005C230000}"/>
    <cellStyle name="Normal 14 9 4" xfId="5986" xr:uid="{00000000-0005-0000-0000-00005D230000}"/>
    <cellStyle name="Normal 14 9 4 2" xfId="10928" xr:uid="{00000000-0005-0000-0000-00005E230000}"/>
    <cellStyle name="Normal 14 9 4 3" xfId="19040" xr:uid="{00000000-0005-0000-0000-00005F230000}"/>
    <cellStyle name="Normal 14 9 4 4" xfId="19041" xr:uid="{00000000-0005-0000-0000-000060230000}"/>
    <cellStyle name="Normal 14 9 5" xfId="7494" xr:uid="{00000000-0005-0000-0000-000061230000}"/>
    <cellStyle name="Normal 14 9 5 2" xfId="19042" xr:uid="{00000000-0005-0000-0000-000062230000}"/>
    <cellStyle name="Normal 14 9 5 3" xfId="19043" xr:uid="{00000000-0005-0000-0000-000063230000}"/>
    <cellStyle name="Normal 14 9 5 4" xfId="19044" xr:uid="{00000000-0005-0000-0000-000064230000}"/>
    <cellStyle name="Normal 14 9 6" xfId="2532" xr:uid="{00000000-0005-0000-0000-000065230000}"/>
    <cellStyle name="Normal 14 9 6 2" xfId="19045" xr:uid="{00000000-0005-0000-0000-000066230000}"/>
    <cellStyle name="Normal 14 9 6 3" xfId="19046" xr:uid="{00000000-0005-0000-0000-000067230000}"/>
    <cellStyle name="Normal 14 9 6 4" xfId="19047" xr:uid="{00000000-0005-0000-0000-000068230000}"/>
    <cellStyle name="Normal 14 9 7" xfId="19048" xr:uid="{00000000-0005-0000-0000-000069230000}"/>
    <cellStyle name="Normal 14 9 7 2" xfId="19049" xr:uid="{00000000-0005-0000-0000-00006A230000}"/>
    <cellStyle name="Normal 14 9 7 3" xfId="19050" xr:uid="{00000000-0005-0000-0000-00006B230000}"/>
    <cellStyle name="Normal 14 9 8" xfId="19051" xr:uid="{00000000-0005-0000-0000-00006C230000}"/>
    <cellStyle name="Normal 14 9 9" xfId="19052" xr:uid="{00000000-0005-0000-0000-00006D230000}"/>
    <cellStyle name="Normal 140" xfId="2043" xr:uid="{00000000-0005-0000-0000-00006E230000}"/>
    <cellStyle name="Normal 141" xfId="2041" xr:uid="{00000000-0005-0000-0000-00006F230000}"/>
    <cellStyle name="Normal 142" xfId="2036" xr:uid="{00000000-0005-0000-0000-000070230000}"/>
    <cellStyle name="Normal 143" xfId="2035" xr:uid="{00000000-0005-0000-0000-000071230000}"/>
    <cellStyle name="Normal 144" xfId="2025" xr:uid="{00000000-0005-0000-0000-000072230000}"/>
    <cellStyle name="Normal 145" xfId="2034" xr:uid="{00000000-0005-0000-0000-000073230000}"/>
    <cellStyle name="Normal 146" xfId="2040" xr:uid="{00000000-0005-0000-0000-000074230000}"/>
    <cellStyle name="Normal 147" xfId="2029" xr:uid="{00000000-0005-0000-0000-000075230000}"/>
    <cellStyle name="Normal 148" xfId="2045" xr:uid="{00000000-0005-0000-0000-000076230000}"/>
    <cellStyle name="Normal 149" xfId="2038" xr:uid="{00000000-0005-0000-0000-000077230000}"/>
    <cellStyle name="Normal 15" xfId="60" xr:uid="{00000000-0005-0000-0000-000078230000}"/>
    <cellStyle name="Normal 15 2" xfId="107" xr:uid="{00000000-0005-0000-0000-000079230000}"/>
    <cellStyle name="Normal 150" xfId="2047" xr:uid="{00000000-0005-0000-0000-00007A230000}"/>
    <cellStyle name="Normal 151" xfId="2037" xr:uid="{00000000-0005-0000-0000-00007B230000}"/>
    <cellStyle name="Normal 152" xfId="2050" xr:uid="{00000000-0005-0000-0000-00007C230000}"/>
    <cellStyle name="Normal 153" xfId="2030" xr:uid="{00000000-0005-0000-0000-00007D230000}"/>
    <cellStyle name="Normal 154" xfId="2049" xr:uid="{00000000-0005-0000-0000-00007E230000}"/>
    <cellStyle name="Normal 155" xfId="2024" xr:uid="{00000000-0005-0000-0000-00007F230000}"/>
    <cellStyle name="Normal 156" xfId="2031" xr:uid="{00000000-0005-0000-0000-000080230000}"/>
    <cellStyle name="Normal 157" xfId="2046" xr:uid="{00000000-0005-0000-0000-000081230000}"/>
    <cellStyle name="Normal 158" xfId="2027" xr:uid="{00000000-0005-0000-0000-000082230000}"/>
    <cellStyle name="Normal 159" xfId="2044" xr:uid="{00000000-0005-0000-0000-000083230000}"/>
    <cellStyle name="Normal 16" xfId="95" xr:uid="{00000000-0005-0000-0000-000084230000}"/>
    <cellStyle name="Normal 16 10" xfId="1269" xr:uid="{00000000-0005-0000-0000-000085230000}"/>
    <cellStyle name="Normal 16 10 2" xfId="4627" xr:uid="{00000000-0005-0000-0000-000086230000}"/>
    <cellStyle name="Normal 16 10 2 2" xfId="9611" xr:uid="{00000000-0005-0000-0000-000087230000}"/>
    <cellStyle name="Normal 16 10 2 2 2" xfId="19053" xr:uid="{00000000-0005-0000-0000-000088230000}"/>
    <cellStyle name="Normal 16 10 2 2 3" xfId="19054" xr:uid="{00000000-0005-0000-0000-000089230000}"/>
    <cellStyle name="Normal 16 10 2 2 4" xfId="19055" xr:uid="{00000000-0005-0000-0000-00008A230000}"/>
    <cellStyle name="Normal 16 10 2 3" xfId="19056" xr:uid="{00000000-0005-0000-0000-00008B230000}"/>
    <cellStyle name="Normal 16 10 2 3 2" xfId="19057" xr:uid="{00000000-0005-0000-0000-00008C230000}"/>
    <cellStyle name="Normal 16 10 2 3 3" xfId="19058" xr:uid="{00000000-0005-0000-0000-00008D230000}"/>
    <cellStyle name="Normal 16 10 2 4" xfId="19059" xr:uid="{00000000-0005-0000-0000-00008E230000}"/>
    <cellStyle name="Normal 16 10 2 5" xfId="19060" xr:uid="{00000000-0005-0000-0000-00008F230000}"/>
    <cellStyle name="Normal 16 10 2 6" xfId="19061" xr:uid="{00000000-0005-0000-0000-000090230000}"/>
    <cellStyle name="Normal 16 10 3" xfId="6356" xr:uid="{00000000-0005-0000-0000-000091230000}"/>
    <cellStyle name="Normal 16 10 3 2" xfId="11298" xr:uid="{00000000-0005-0000-0000-000092230000}"/>
    <cellStyle name="Normal 16 10 3 3" xfId="19062" xr:uid="{00000000-0005-0000-0000-000093230000}"/>
    <cellStyle name="Normal 16 10 3 4" xfId="19063" xr:uid="{00000000-0005-0000-0000-000094230000}"/>
    <cellStyle name="Normal 16 10 4" xfId="7864" xr:uid="{00000000-0005-0000-0000-000095230000}"/>
    <cellStyle name="Normal 16 10 4 2" xfId="19064" xr:uid="{00000000-0005-0000-0000-000096230000}"/>
    <cellStyle name="Normal 16 10 4 3" xfId="19065" xr:uid="{00000000-0005-0000-0000-000097230000}"/>
    <cellStyle name="Normal 16 10 4 4" xfId="19066" xr:uid="{00000000-0005-0000-0000-000098230000}"/>
    <cellStyle name="Normal 16 10 5" xfId="2902" xr:uid="{00000000-0005-0000-0000-000099230000}"/>
    <cellStyle name="Normal 16 10 5 2" xfId="19067" xr:uid="{00000000-0005-0000-0000-00009A230000}"/>
    <cellStyle name="Normal 16 10 5 3" xfId="19068" xr:uid="{00000000-0005-0000-0000-00009B230000}"/>
    <cellStyle name="Normal 16 10 5 4" xfId="19069" xr:uid="{00000000-0005-0000-0000-00009C230000}"/>
    <cellStyle name="Normal 16 10 6" xfId="19070" xr:uid="{00000000-0005-0000-0000-00009D230000}"/>
    <cellStyle name="Normal 16 10 6 2" xfId="19071" xr:uid="{00000000-0005-0000-0000-00009E230000}"/>
    <cellStyle name="Normal 16 10 6 3" xfId="19072" xr:uid="{00000000-0005-0000-0000-00009F230000}"/>
    <cellStyle name="Normal 16 10 7" xfId="19073" xr:uid="{00000000-0005-0000-0000-0000A0230000}"/>
    <cellStyle name="Normal 16 10 8" xfId="19074" xr:uid="{00000000-0005-0000-0000-0000A1230000}"/>
    <cellStyle name="Normal 16 10 9" xfId="19075" xr:uid="{00000000-0005-0000-0000-0000A2230000}"/>
    <cellStyle name="Normal 16 11" xfId="212" xr:uid="{00000000-0005-0000-0000-0000A3230000}"/>
    <cellStyle name="Normal 16 11 2" xfId="3845" xr:uid="{00000000-0005-0000-0000-0000A4230000}"/>
    <cellStyle name="Normal 16 11 2 2" xfId="8932" xr:uid="{00000000-0005-0000-0000-0000A5230000}"/>
    <cellStyle name="Normal 16 11 2 2 2" xfId="19076" xr:uid="{00000000-0005-0000-0000-0000A6230000}"/>
    <cellStyle name="Normal 16 11 2 2 3" xfId="19077" xr:uid="{00000000-0005-0000-0000-0000A7230000}"/>
    <cellStyle name="Normal 16 11 2 2 4" xfId="19078" xr:uid="{00000000-0005-0000-0000-0000A8230000}"/>
    <cellStyle name="Normal 16 11 2 3" xfId="19079" xr:uid="{00000000-0005-0000-0000-0000A9230000}"/>
    <cellStyle name="Normal 16 11 2 3 2" xfId="19080" xr:uid="{00000000-0005-0000-0000-0000AA230000}"/>
    <cellStyle name="Normal 16 11 2 3 3" xfId="19081" xr:uid="{00000000-0005-0000-0000-0000AB230000}"/>
    <cellStyle name="Normal 16 11 2 4" xfId="19082" xr:uid="{00000000-0005-0000-0000-0000AC230000}"/>
    <cellStyle name="Normal 16 11 2 5" xfId="19083" xr:uid="{00000000-0005-0000-0000-0000AD230000}"/>
    <cellStyle name="Normal 16 11 2 6" xfId="19084" xr:uid="{00000000-0005-0000-0000-0000AE230000}"/>
    <cellStyle name="Normal 16 11 3" xfId="5623" xr:uid="{00000000-0005-0000-0000-0000AF230000}"/>
    <cellStyle name="Normal 16 11 3 2" xfId="10565" xr:uid="{00000000-0005-0000-0000-0000B0230000}"/>
    <cellStyle name="Normal 16 11 3 3" xfId="19085" xr:uid="{00000000-0005-0000-0000-0000B1230000}"/>
    <cellStyle name="Normal 16 11 3 4" xfId="19086" xr:uid="{00000000-0005-0000-0000-0000B2230000}"/>
    <cellStyle name="Normal 16 11 4" xfId="7131" xr:uid="{00000000-0005-0000-0000-0000B3230000}"/>
    <cellStyle name="Normal 16 11 4 2" xfId="19087" xr:uid="{00000000-0005-0000-0000-0000B4230000}"/>
    <cellStyle name="Normal 16 11 4 3" xfId="19088" xr:uid="{00000000-0005-0000-0000-0000B5230000}"/>
    <cellStyle name="Normal 16 11 4 4" xfId="19089" xr:uid="{00000000-0005-0000-0000-0000B6230000}"/>
    <cellStyle name="Normal 16 11 5" xfId="2168" xr:uid="{00000000-0005-0000-0000-0000B7230000}"/>
    <cellStyle name="Normal 16 11 5 2" xfId="19090" xr:uid="{00000000-0005-0000-0000-0000B8230000}"/>
    <cellStyle name="Normal 16 11 5 3" xfId="19091" xr:uid="{00000000-0005-0000-0000-0000B9230000}"/>
    <cellStyle name="Normal 16 11 5 4" xfId="19092" xr:uid="{00000000-0005-0000-0000-0000BA230000}"/>
    <cellStyle name="Normal 16 11 6" xfId="19093" xr:uid="{00000000-0005-0000-0000-0000BB230000}"/>
    <cellStyle name="Normal 16 11 6 2" xfId="19094" xr:uid="{00000000-0005-0000-0000-0000BC230000}"/>
    <cellStyle name="Normal 16 11 6 3" xfId="19095" xr:uid="{00000000-0005-0000-0000-0000BD230000}"/>
    <cellStyle name="Normal 16 11 7" xfId="19096" xr:uid="{00000000-0005-0000-0000-0000BE230000}"/>
    <cellStyle name="Normal 16 11 8" xfId="19097" xr:uid="{00000000-0005-0000-0000-0000BF230000}"/>
    <cellStyle name="Normal 16 11 9" xfId="19098" xr:uid="{00000000-0005-0000-0000-0000C0230000}"/>
    <cellStyle name="Normal 16 12" xfId="2103" xr:uid="{00000000-0005-0000-0000-0000C1230000}"/>
    <cellStyle name="Normal 16 12 2" xfId="3836" xr:uid="{00000000-0005-0000-0000-0000C2230000}"/>
    <cellStyle name="Normal 16 12 2 2" xfId="8925" xr:uid="{00000000-0005-0000-0000-0000C3230000}"/>
    <cellStyle name="Normal 16 12 2 2 2" xfId="19099" xr:uid="{00000000-0005-0000-0000-0000C4230000}"/>
    <cellStyle name="Normal 16 12 2 2 3" xfId="19100" xr:uid="{00000000-0005-0000-0000-0000C5230000}"/>
    <cellStyle name="Normal 16 12 2 2 4" xfId="19101" xr:uid="{00000000-0005-0000-0000-0000C6230000}"/>
    <cellStyle name="Normal 16 12 2 3" xfId="19102" xr:uid="{00000000-0005-0000-0000-0000C7230000}"/>
    <cellStyle name="Normal 16 12 2 3 2" xfId="19103" xr:uid="{00000000-0005-0000-0000-0000C8230000}"/>
    <cellStyle name="Normal 16 12 2 3 3" xfId="19104" xr:uid="{00000000-0005-0000-0000-0000C9230000}"/>
    <cellStyle name="Normal 16 12 2 4" xfId="19105" xr:uid="{00000000-0005-0000-0000-0000CA230000}"/>
    <cellStyle name="Normal 16 12 2 5" xfId="19106" xr:uid="{00000000-0005-0000-0000-0000CB230000}"/>
    <cellStyle name="Normal 16 12 2 6" xfId="19107" xr:uid="{00000000-0005-0000-0000-0000CC230000}"/>
    <cellStyle name="Normal 16 12 3" xfId="8603" xr:uid="{00000000-0005-0000-0000-0000CD230000}"/>
    <cellStyle name="Normal 16 12 3 2" xfId="19108" xr:uid="{00000000-0005-0000-0000-0000CE230000}"/>
    <cellStyle name="Normal 16 12 3 3" xfId="19109" xr:uid="{00000000-0005-0000-0000-0000CF230000}"/>
    <cellStyle name="Normal 16 12 3 4" xfId="19110" xr:uid="{00000000-0005-0000-0000-0000D0230000}"/>
    <cellStyle name="Normal 16 12 4" xfId="19111" xr:uid="{00000000-0005-0000-0000-0000D1230000}"/>
    <cellStyle name="Normal 16 12 4 2" xfId="19112" xr:uid="{00000000-0005-0000-0000-0000D2230000}"/>
    <cellStyle name="Normal 16 12 4 3" xfId="19113" xr:uid="{00000000-0005-0000-0000-0000D3230000}"/>
    <cellStyle name="Normal 16 12 4 4" xfId="19114" xr:uid="{00000000-0005-0000-0000-0000D4230000}"/>
    <cellStyle name="Normal 16 12 5" xfId="19115" xr:uid="{00000000-0005-0000-0000-0000D5230000}"/>
    <cellStyle name="Normal 16 12 5 2" xfId="19116" xr:uid="{00000000-0005-0000-0000-0000D6230000}"/>
    <cellStyle name="Normal 16 12 5 3" xfId="19117" xr:uid="{00000000-0005-0000-0000-0000D7230000}"/>
    <cellStyle name="Normal 16 12 5 4" xfId="19118" xr:uid="{00000000-0005-0000-0000-0000D8230000}"/>
    <cellStyle name="Normal 16 12 6" xfId="19119" xr:uid="{00000000-0005-0000-0000-0000D9230000}"/>
    <cellStyle name="Normal 16 12 6 2" xfId="19120" xr:uid="{00000000-0005-0000-0000-0000DA230000}"/>
    <cellStyle name="Normal 16 12 6 3" xfId="19121" xr:uid="{00000000-0005-0000-0000-0000DB230000}"/>
    <cellStyle name="Normal 16 12 7" xfId="19122" xr:uid="{00000000-0005-0000-0000-0000DC230000}"/>
    <cellStyle name="Normal 16 12 8" xfId="19123" xr:uid="{00000000-0005-0000-0000-0000DD230000}"/>
    <cellStyle name="Normal 16 12 9" xfId="19124" xr:uid="{00000000-0005-0000-0000-0000DE230000}"/>
    <cellStyle name="Normal 16 13" xfId="3642" xr:uid="{00000000-0005-0000-0000-0000DF230000}"/>
    <cellStyle name="Normal 16 13 2" xfId="8740" xr:uid="{00000000-0005-0000-0000-0000E0230000}"/>
    <cellStyle name="Normal 16 13 2 2" xfId="19125" xr:uid="{00000000-0005-0000-0000-0000E1230000}"/>
    <cellStyle name="Normal 16 13 2 2 2" xfId="19126" xr:uid="{00000000-0005-0000-0000-0000E2230000}"/>
    <cellStyle name="Normal 16 13 2 2 3" xfId="19127" xr:uid="{00000000-0005-0000-0000-0000E3230000}"/>
    <cellStyle name="Normal 16 13 2 2 4" xfId="19128" xr:uid="{00000000-0005-0000-0000-0000E4230000}"/>
    <cellStyle name="Normal 16 13 2 3" xfId="19129" xr:uid="{00000000-0005-0000-0000-0000E5230000}"/>
    <cellStyle name="Normal 16 13 2 3 2" xfId="19130" xr:uid="{00000000-0005-0000-0000-0000E6230000}"/>
    <cellStyle name="Normal 16 13 2 3 3" xfId="19131" xr:uid="{00000000-0005-0000-0000-0000E7230000}"/>
    <cellStyle name="Normal 16 13 2 4" xfId="19132" xr:uid="{00000000-0005-0000-0000-0000E8230000}"/>
    <cellStyle name="Normal 16 13 2 5" xfId="19133" xr:uid="{00000000-0005-0000-0000-0000E9230000}"/>
    <cellStyle name="Normal 16 13 2 6" xfId="19134" xr:uid="{00000000-0005-0000-0000-0000EA230000}"/>
    <cellStyle name="Normal 16 13 3" xfId="19135" xr:uid="{00000000-0005-0000-0000-0000EB230000}"/>
    <cellStyle name="Normal 16 13 3 2" xfId="19136" xr:uid="{00000000-0005-0000-0000-0000EC230000}"/>
    <cellStyle name="Normal 16 13 3 3" xfId="19137" xr:uid="{00000000-0005-0000-0000-0000ED230000}"/>
    <cellStyle name="Normal 16 13 3 4" xfId="19138" xr:uid="{00000000-0005-0000-0000-0000EE230000}"/>
    <cellStyle name="Normal 16 13 4" xfId="19139" xr:uid="{00000000-0005-0000-0000-0000EF230000}"/>
    <cellStyle name="Normal 16 13 4 2" xfId="19140" xr:uid="{00000000-0005-0000-0000-0000F0230000}"/>
    <cellStyle name="Normal 16 13 4 3" xfId="19141" xr:uid="{00000000-0005-0000-0000-0000F1230000}"/>
    <cellStyle name="Normal 16 13 4 4" xfId="19142" xr:uid="{00000000-0005-0000-0000-0000F2230000}"/>
    <cellStyle name="Normal 16 13 5" xfId="19143" xr:uid="{00000000-0005-0000-0000-0000F3230000}"/>
    <cellStyle name="Normal 16 13 5 2" xfId="19144" xr:uid="{00000000-0005-0000-0000-0000F4230000}"/>
    <cellStyle name="Normal 16 13 5 3" xfId="19145" xr:uid="{00000000-0005-0000-0000-0000F5230000}"/>
    <cellStyle name="Normal 16 13 6" xfId="19146" xr:uid="{00000000-0005-0000-0000-0000F6230000}"/>
    <cellStyle name="Normal 16 13 7" xfId="19147" xr:uid="{00000000-0005-0000-0000-0000F7230000}"/>
    <cellStyle name="Normal 16 13 8" xfId="19148" xr:uid="{00000000-0005-0000-0000-0000F8230000}"/>
    <cellStyle name="Normal 16 14" xfId="3796" xr:uid="{00000000-0005-0000-0000-0000F9230000}"/>
    <cellStyle name="Normal 16 14 2" xfId="8888" xr:uid="{00000000-0005-0000-0000-0000FA230000}"/>
    <cellStyle name="Normal 16 14 2 2" xfId="19149" xr:uid="{00000000-0005-0000-0000-0000FB230000}"/>
    <cellStyle name="Normal 16 14 2 3" xfId="19150" xr:uid="{00000000-0005-0000-0000-0000FC230000}"/>
    <cellStyle name="Normal 16 14 2 4" xfId="19151" xr:uid="{00000000-0005-0000-0000-0000FD230000}"/>
    <cellStyle name="Normal 16 14 3" xfId="19152" xr:uid="{00000000-0005-0000-0000-0000FE230000}"/>
    <cellStyle name="Normal 16 14 3 2" xfId="19153" xr:uid="{00000000-0005-0000-0000-0000FF230000}"/>
    <cellStyle name="Normal 16 14 3 3" xfId="19154" xr:uid="{00000000-0005-0000-0000-000000240000}"/>
    <cellStyle name="Normal 16 14 3 4" xfId="19155" xr:uid="{00000000-0005-0000-0000-000001240000}"/>
    <cellStyle name="Normal 16 14 4" xfId="19156" xr:uid="{00000000-0005-0000-0000-000002240000}"/>
    <cellStyle name="Normal 16 14 4 2" xfId="19157" xr:uid="{00000000-0005-0000-0000-000003240000}"/>
    <cellStyle name="Normal 16 14 4 3" xfId="19158" xr:uid="{00000000-0005-0000-0000-000004240000}"/>
    <cellStyle name="Normal 16 14 5" xfId="19159" xr:uid="{00000000-0005-0000-0000-000005240000}"/>
    <cellStyle name="Normal 16 14 6" xfId="19160" xr:uid="{00000000-0005-0000-0000-000006240000}"/>
    <cellStyle name="Normal 16 14 7" xfId="19161" xr:uid="{00000000-0005-0000-0000-000007240000}"/>
    <cellStyle name="Normal 16 15" xfId="5585" xr:uid="{00000000-0005-0000-0000-000008240000}"/>
    <cellStyle name="Normal 16 15 2" xfId="10527" xr:uid="{00000000-0005-0000-0000-000009240000}"/>
    <cellStyle name="Normal 16 15 3" xfId="19162" xr:uid="{00000000-0005-0000-0000-00000A240000}"/>
    <cellStyle name="Normal 16 15 4" xfId="19163" xr:uid="{00000000-0005-0000-0000-00000B240000}"/>
    <cellStyle name="Normal 16 16" xfId="7093" xr:uid="{00000000-0005-0000-0000-00000C240000}"/>
    <cellStyle name="Normal 16 16 2" xfId="19164" xr:uid="{00000000-0005-0000-0000-00000D240000}"/>
    <cellStyle name="Normal 16 16 3" xfId="19165" xr:uid="{00000000-0005-0000-0000-00000E240000}"/>
    <cellStyle name="Normal 16 16 4" xfId="19166" xr:uid="{00000000-0005-0000-0000-00000F240000}"/>
    <cellStyle name="Normal 16 17" xfId="2062" xr:uid="{00000000-0005-0000-0000-000010240000}"/>
    <cellStyle name="Normal 16 17 2" xfId="19167" xr:uid="{00000000-0005-0000-0000-000011240000}"/>
    <cellStyle name="Normal 16 17 3" xfId="19168" xr:uid="{00000000-0005-0000-0000-000012240000}"/>
    <cellStyle name="Normal 16 17 4" xfId="19169" xr:uid="{00000000-0005-0000-0000-000013240000}"/>
    <cellStyle name="Normal 16 18" xfId="19170" xr:uid="{00000000-0005-0000-0000-000014240000}"/>
    <cellStyle name="Normal 16 18 2" xfId="19171" xr:uid="{00000000-0005-0000-0000-000015240000}"/>
    <cellStyle name="Normal 16 18 3" xfId="19172" xr:uid="{00000000-0005-0000-0000-000016240000}"/>
    <cellStyle name="Normal 16 19" xfId="19173" xr:uid="{00000000-0005-0000-0000-000017240000}"/>
    <cellStyle name="Normal 16 2" xfId="108" xr:uid="{00000000-0005-0000-0000-000018240000}"/>
    <cellStyle name="Normal 16 2 10" xfId="2115" xr:uid="{00000000-0005-0000-0000-000019240000}"/>
    <cellStyle name="Normal 16 2 10 2" xfId="5443" xr:uid="{00000000-0005-0000-0000-00001A240000}"/>
    <cellStyle name="Normal 16 2 10 2 2" xfId="10409" xr:uid="{00000000-0005-0000-0000-00001B240000}"/>
    <cellStyle name="Normal 16 2 10 2 2 2" xfId="19174" xr:uid="{00000000-0005-0000-0000-00001C240000}"/>
    <cellStyle name="Normal 16 2 10 2 2 3" xfId="19175" xr:uid="{00000000-0005-0000-0000-00001D240000}"/>
    <cellStyle name="Normal 16 2 10 2 2 4" xfId="19176" xr:uid="{00000000-0005-0000-0000-00001E240000}"/>
    <cellStyle name="Normal 16 2 10 2 3" xfId="19177" xr:uid="{00000000-0005-0000-0000-00001F240000}"/>
    <cellStyle name="Normal 16 2 10 2 3 2" xfId="19178" xr:uid="{00000000-0005-0000-0000-000020240000}"/>
    <cellStyle name="Normal 16 2 10 2 3 3" xfId="19179" xr:uid="{00000000-0005-0000-0000-000021240000}"/>
    <cellStyle name="Normal 16 2 10 2 4" xfId="19180" xr:uid="{00000000-0005-0000-0000-000022240000}"/>
    <cellStyle name="Normal 16 2 10 2 5" xfId="19181" xr:uid="{00000000-0005-0000-0000-000023240000}"/>
    <cellStyle name="Normal 16 2 10 2 6" xfId="19182" xr:uid="{00000000-0005-0000-0000-000024240000}"/>
    <cellStyle name="Normal 16 2 10 3" xfId="8604" xr:uid="{00000000-0005-0000-0000-000025240000}"/>
    <cellStyle name="Normal 16 2 10 3 2" xfId="19183" xr:uid="{00000000-0005-0000-0000-000026240000}"/>
    <cellStyle name="Normal 16 2 10 3 3" xfId="19184" xr:uid="{00000000-0005-0000-0000-000027240000}"/>
    <cellStyle name="Normal 16 2 10 3 4" xfId="19185" xr:uid="{00000000-0005-0000-0000-000028240000}"/>
    <cellStyle name="Normal 16 2 10 4" xfId="19186" xr:uid="{00000000-0005-0000-0000-000029240000}"/>
    <cellStyle name="Normal 16 2 10 4 2" xfId="19187" xr:uid="{00000000-0005-0000-0000-00002A240000}"/>
    <cellStyle name="Normal 16 2 10 4 3" xfId="19188" xr:uid="{00000000-0005-0000-0000-00002B240000}"/>
    <cellStyle name="Normal 16 2 10 4 4" xfId="19189" xr:uid="{00000000-0005-0000-0000-00002C240000}"/>
    <cellStyle name="Normal 16 2 10 5" xfId="19190" xr:uid="{00000000-0005-0000-0000-00002D240000}"/>
    <cellStyle name="Normal 16 2 10 5 2" xfId="19191" xr:uid="{00000000-0005-0000-0000-00002E240000}"/>
    <cellStyle name="Normal 16 2 10 5 3" xfId="19192" xr:uid="{00000000-0005-0000-0000-00002F240000}"/>
    <cellStyle name="Normal 16 2 10 5 4" xfId="19193" xr:uid="{00000000-0005-0000-0000-000030240000}"/>
    <cellStyle name="Normal 16 2 10 6" xfId="19194" xr:uid="{00000000-0005-0000-0000-000031240000}"/>
    <cellStyle name="Normal 16 2 10 6 2" xfId="19195" xr:uid="{00000000-0005-0000-0000-000032240000}"/>
    <cellStyle name="Normal 16 2 10 6 3" xfId="19196" xr:uid="{00000000-0005-0000-0000-000033240000}"/>
    <cellStyle name="Normal 16 2 10 7" xfId="19197" xr:uid="{00000000-0005-0000-0000-000034240000}"/>
    <cellStyle name="Normal 16 2 10 8" xfId="19198" xr:uid="{00000000-0005-0000-0000-000035240000}"/>
    <cellStyle name="Normal 16 2 10 9" xfId="19199" xr:uid="{00000000-0005-0000-0000-000036240000}"/>
    <cellStyle name="Normal 16 2 11" xfId="3643" xr:uid="{00000000-0005-0000-0000-000037240000}"/>
    <cellStyle name="Normal 16 2 11 2" xfId="8741" xr:uid="{00000000-0005-0000-0000-000038240000}"/>
    <cellStyle name="Normal 16 2 11 2 2" xfId="19200" xr:uid="{00000000-0005-0000-0000-000039240000}"/>
    <cellStyle name="Normal 16 2 11 2 2 2" xfId="19201" xr:uid="{00000000-0005-0000-0000-00003A240000}"/>
    <cellStyle name="Normal 16 2 11 2 2 3" xfId="19202" xr:uid="{00000000-0005-0000-0000-00003B240000}"/>
    <cellStyle name="Normal 16 2 11 2 2 4" xfId="19203" xr:uid="{00000000-0005-0000-0000-00003C240000}"/>
    <cellStyle name="Normal 16 2 11 2 3" xfId="19204" xr:uid="{00000000-0005-0000-0000-00003D240000}"/>
    <cellStyle name="Normal 16 2 11 2 3 2" xfId="19205" xr:uid="{00000000-0005-0000-0000-00003E240000}"/>
    <cellStyle name="Normal 16 2 11 2 3 3" xfId="19206" xr:uid="{00000000-0005-0000-0000-00003F240000}"/>
    <cellStyle name="Normal 16 2 11 2 4" xfId="19207" xr:uid="{00000000-0005-0000-0000-000040240000}"/>
    <cellStyle name="Normal 16 2 11 2 5" xfId="19208" xr:uid="{00000000-0005-0000-0000-000041240000}"/>
    <cellStyle name="Normal 16 2 11 2 6" xfId="19209" xr:uid="{00000000-0005-0000-0000-000042240000}"/>
    <cellStyle name="Normal 16 2 11 3" xfId="19210" xr:uid="{00000000-0005-0000-0000-000043240000}"/>
    <cellStyle name="Normal 16 2 11 3 2" xfId="19211" xr:uid="{00000000-0005-0000-0000-000044240000}"/>
    <cellStyle name="Normal 16 2 11 3 3" xfId="19212" xr:uid="{00000000-0005-0000-0000-000045240000}"/>
    <cellStyle name="Normal 16 2 11 3 4" xfId="19213" xr:uid="{00000000-0005-0000-0000-000046240000}"/>
    <cellStyle name="Normal 16 2 11 4" xfId="19214" xr:uid="{00000000-0005-0000-0000-000047240000}"/>
    <cellStyle name="Normal 16 2 11 4 2" xfId="19215" xr:uid="{00000000-0005-0000-0000-000048240000}"/>
    <cellStyle name="Normal 16 2 11 4 3" xfId="19216" xr:uid="{00000000-0005-0000-0000-000049240000}"/>
    <cellStyle name="Normal 16 2 11 4 4" xfId="19217" xr:uid="{00000000-0005-0000-0000-00004A240000}"/>
    <cellStyle name="Normal 16 2 11 5" xfId="19218" xr:uid="{00000000-0005-0000-0000-00004B240000}"/>
    <cellStyle name="Normal 16 2 11 5 2" xfId="19219" xr:uid="{00000000-0005-0000-0000-00004C240000}"/>
    <cellStyle name="Normal 16 2 11 5 3" xfId="19220" xr:uid="{00000000-0005-0000-0000-00004D240000}"/>
    <cellStyle name="Normal 16 2 11 6" xfId="19221" xr:uid="{00000000-0005-0000-0000-00004E240000}"/>
    <cellStyle name="Normal 16 2 11 7" xfId="19222" xr:uid="{00000000-0005-0000-0000-00004F240000}"/>
    <cellStyle name="Normal 16 2 11 8" xfId="19223" xr:uid="{00000000-0005-0000-0000-000050240000}"/>
    <cellStyle name="Normal 16 2 12" xfId="3808" xr:uid="{00000000-0005-0000-0000-000051240000}"/>
    <cellStyle name="Normal 16 2 12 2" xfId="8900" xr:uid="{00000000-0005-0000-0000-000052240000}"/>
    <cellStyle name="Normal 16 2 12 2 2" xfId="19224" xr:uid="{00000000-0005-0000-0000-000053240000}"/>
    <cellStyle name="Normal 16 2 12 2 3" xfId="19225" xr:uid="{00000000-0005-0000-0000-000054240000}"/>
    <cellStyle name="Normal 16 2 12 2 4" xfId="19226" xr:uid="{00000000-0005-0000-0000-000055240000}"/>
    <cellStyle name="Normal 16 2 12 3" xfId="19227" xr:uid="{00000000-0005-0000-0000-000056240000}"/>
    <cellStyle name="Normal 16 2 12 3 2" xfId="19228" xr:uid="{00000000-0005-0000-0000-000057240000}"/>
    <cellStyle name="Normal 16 2 12 3 3" xfId="19229" xr:uid="{00000000-0005-0000-0000-000058240000}"/>
    <cellStyle name="Normal 16 2 12 3 4" xfId="19230" xr:uid="{00000000-0005-0000-0000-000059240000}"/>
    <cellStyle name="Normal 16 2 12 4" xfId="19231" xr:uid="{00000000-0005-0000-0000-00005A240000}"/>
    <cellStyle name="Normal 16 2 12 4 2" xfId="19232" xr:uid="{00000000-0005-0000-0000-00005B240000}"/>
    <cellStyle name="Normal 16 2 12 4 3" xfId="19233" xr:uid="{00000000-0005-0000-0000-00005C240000}"/>
    <cellStyle name="Normal 16 2 12 5" xfId="19234" xr:uid="{00000000-0005-0000-0000-00005D240000}"/>
    <cellStyle name="Normal 16 2 12 6" xfId="19235" xr:uid="{00000000-0005-0000-0000-00005E240000}"/>
    <cellStyle name="Normal 16 2 12 7" xfId="19236" xr:uid="{00000000-0005-0000-0000-00005F240000}"/>
    <cellStyle name="Normal 16 2 13" xfId="5597" xr:uid="{00000000-0005-0000-0000-000060240000}"/>
    <cellStyle name="Normal 16 2 13 2" xfId="10539" xr:uid="{00000000-0005-0000-0000-000061240000}"/>
    <cellStyle name="Normal 16 2 13 3" xfId="19237" xr:uid="{00000000-0005-0000-0000-000062240000}"/>
    <cellStyle name="Normal 16 2 13 4" xfId="19238" xr:uid="{00000000-0005-0000-0000-000063240000}"/>
    <cellStyle name="Normal 16 2 14" xfId="7105" xr:uid="{00000000-0005-0000-0000-000064240000}"/>
    <cellStyle name="Normal 16 2 14 2" xfId="19239" xr:uid="{00000000-0005-0000-0000-000065240000}"/>
    <cellStyle name="Normal 16 2 14 3" xfId="19240" xr:uid="{00000000-0005-0000-0000-000066240000}"/>
    <cellStyle name="Normal 16 2 14 4" xfId="19241" xr:uid="{00000000-0005-0000-0000-000067240000}"/>
    <cellStyle name="Normal 16 2 15" xfId="2068" xr:uid="{00000000-0005-0000-0000-000068240000}"/>
    <cellStyle name="Normal 16 2 15 2" xfId="19242" xr:uid="{00000000-0005-0000-0000-000069240000}"/>
    <cellStyle name="Normal 16 2 15 3" xfId="19243" xr:uid="{00000000-0005-0000-0000-00006A240000}"/>
    <cellStyle name="Normal 16 2 15 4" xfId="19244" xr:uid="{00000000-0005-0000-0000-00006B240000}"/>
    <cellStyle name="Normal 16 2 16" xfId="19245" xr:uid="{00000000-0005-0000-0000-00006C240000}"/>
    <cellStyle name="Normal 16 2 16 2" xfId="19246" xr:uid="{00000000-0005-0000-0000-00006D240000}"/>
    <cellStyle name="Normal 16 2 16 3" xfId="19247" xr:uid="{00000000-0005-0000-0000-00006E240000}"/>
    <cellStyle name="Normal 16 2 17" xfId="19248" xr:uid="{00000000-0005-0000-0000-00006F240000}"/>
    <cellStyle name="Normal 16 2 18" xfId="19249" xr:uid="{00000000-0005-0000-0000-000070240000}"/>
    <cellStyle name="Normal 16 2 19" xfId="19250" xr:uid="{00000000-0005-0000-0000-000071240000}"/>
    <cellStyle name="Normal 16 2 2" xfId="495" xr:uid="{00000000-0005-0000-0000-000072240000}"/>
    <cellStyle name="Normal 16 2 2 10" xfId="2309" xr:uid="{00000000-0005-0000-0000-000073240000}"/>
    <cellStyle name="Normal 16 2 2 10 2" xfId="19251" xr:uid="{00000000-0005-0000-0000-000074240000}"/>
    <cellStyle name="Normal 16 2 2 10 3" xfId="19252" xr:uid="{00000000-0005-0000-0000-000075240000}"/>
    <cellStyle name="Normal 16 2 2 10 4" xfId="19253" xr:uid="{00000000-0005-0000-0000-000076240000}"/>
    <cellStyle name="Normal 16 2 2 11" xfId="19254" xr:uid="{00000000-0005-0000-0000-000077240000}"/>
    <cellStyle name="Normal 16 2 2 11 2" xfId="19255" xr:uid="{00000000-0005-0000-0000-000078240000}"/>
    <cellStyle name="Normal 16 2 2 11 3" xfId="19256" xr:uid="{00000000-0005-0000-0000-000079240000}"/>
    <cellStyle name="Normal 16 2 2 12" xfId="19257" xr:uid="{00000000-0005-0000-0000-00007A240000}"/>
    <cellStyle name="Normal 16 2 2 13" xfId="19258" xr:uid="{00000000-0005-0000-0000-00007B240000}"/>
    <cellStyle name="Normal 16 2 2 14" xfId="19259" xr:uid="{00000000-0005-0000-0000-00007C240000}"/>
    <cellStyle name="Normal 16 2 2 2" xfId="700" xr:uid="{00000000-0005-0000-0000-00007D240000}"/>
    <cellStyle name="Normal 16 2 2 2 10" xfId="19260" xr:uid="{00000000-0005-0000-0000-00007E240000}"/>
    <cellStyle name="Normal 16 2 2 2 11" xfId="19261" xr:uid="{00000000-0005-0000-0000-00007F240000}"/>
    <cellStyle name="Normal 16 2 2 2 2" xfId="1166" xr:uid="{00000000-0005-0000-0000-000080240000}"/>
    <cellStyle name="Normal 16 2 2 2 2 10" xfId="19262" xr:uid="{00000000-0005-0000-0000-000081240000}"/>
    <cellStyle name="Normal 16 2 2 2 2 2" xfId="1423" xr:uid="{00000000-0005-0000-0000-000082240000}"/>
    <cellStyle name="Normal 16 2 2 2 2 2 2" xfId="4781" xr:uid="{00000000-0005-0000-0000-000083240000}"/>
    <cellStyle name="Normal 16 2 2 2 2 2 2 2" xfId="9765" xr:uid="{00000000-0005-0000-0000-000084240000}"/>
    <cellStyle name="Normal 16 2 2 2 2 2 2 2 2" xfId="19263" xr:uid="{00000000-0005-0000-0000-000085240000}"/>
    <cellStyle name="Normal 16 2 2 2 2 2 2 2 3" xfId="19264" xr:uid="{00000000-0005-0000-0000-000086240000}"/>
    <cellStyle name="Normal 16 2 2 2 2 2 2 2 4" xfId="19265" xr:uid="{00000000-0005-0000-0000-000087240000}"/>
    <cellStyle name="Normal 16 2 2 2 2 2 2 3" xfId="19266" xr:uid="{00000000-0005-0000-0000-000088240000}"/>
    <cellStyle name="Normal 16 2 2 2 2 2 2 3 2" xfId="19267" xr:uid="{00000000-0005-0000-0000-000089240000}"/>
    <cellStyle name="Normal 16 2 2 2 2 2 2 3 3" xfId="19268" xr:uid="{00000000-0005-0000-0000-00008A240000}"/>
    <cellStyle name="Normal 16 2 2 2 2 2 2 4" xfId="19269" xr:uid="{00000000-0005-0000-0000-00008B240000}"/>
    <cellStyle name="Normal 16 2 2 2 2 2 2 5" xfId="19270" xr:uid="{00000000-0005-0000-0000-00008C240000}"/>
    <cellStyle name="Normal 16 2 2 2 2 2 2 6" xfId="19271" xr:uid="{00000000-0005-0000-0000-00008D240000}"/>
    <cellStyle name="Normal 16 2 2 2 2 2 3" xfId="6510" xr:uid="{00000000-0005-0000-0000-00008E240000}"/>
    <cellStyle name="Normal 16 2 2 2 2 2 3 2" xfId="11452" xr:uid="{00000000-0005-0000-0000-00008F240000}"/>
    <cellStyle name="Normal 16 2 2 2 2 2 3 3" xfId="19272" xr:uid="{00000000-0005-0000-0000-000090240000}"/>
    <cellStyle name="Normal 16 2 2 2 2 2 3 4" xfId="19273" xr:uid="{00000000-0005-0000-0000-000091240000}"/>
    <cellStyle name="Normal 16 2 2 2 2 2 4" xfId="8018" xr:uid="{00000000-0005-0000-0000-000092240000}"/>
    <cellStyle name="Normal 16 2 2 2 2 2 4 2" xfId="19274" xr:uid="{00000000-0005-0000-0000-000093240000}"/>
    <cellStyle name="Normal 16 2 2 2 2 2 4 3" xfId="19275" xr:uid="{00000000-0005-0000-0000-000094240000}"/>
    <cellStyle name="Normal 16 2 2 2 2 2 4 4" xfId="19276" xr:uid="{00000000-0005-0000-0000-000095240000}"/>
    <cellStyle name="Normal 16 2 2 2 2 2 5" xfId="3056" xr:uid="{00000000-0005-0000-0000-000096240000}"/>
    <cellStyle name="Normal 16 2 2 2 2 2 5 2" xfId="19277" xr:uid="{00000000-0005-0000-0000-000097240000}"/>
    <cellStyle name="Normal 16 2 2 2 2 2 5 3" xfId="19278" xr:uid="{00000000-0005-0000-0000-000098240000}"/>
    <cellStyle name="Normal 16 2 2 2 2 2 5 4" xfId="19279" xr:uid="{00000000-0005-0000-0000-000099240000}"/>
    <cellStyle name="Normal 16 2 2 2 2 2 6" xfId="19280" xr:uid="{00000000-0005-0000-0000-00009A240000}"/>
    <cellStyle name="Normal 16 2 2 2 2 2 6 2" xfId="19281" xr:uid="{00000000-0005-0000-0000-00009B240000}"/>
    <cellStyle name="Normal 16 2 2 2 2 2 6 3" xfId="19282" xr:uid="{00000000-0005-0000-0000-00009C240000}"/>
    <cellStyle name="Normal 16 2 2 2 2 2 7" xfId="19283" xr:uid="{00000000-0005-0000-0000-00009D240000}"/>
    <cellStyle name="Normal 16 2 2 2 2 2 8" xfId="19284" xr:uid="{00000000-0005-0000-0000-00009E240000}"/>
    <cellStyle name="Normal 16 2 2 2 2 2 9" xfId="19285" xr:uid="{00000000-0005-0000-0000-00009F240000}"/>
    <cellStyle name="Normal 16 2 2 2 2 3" xfId="4534" xr:uid="{00000000-0005-0000-0000-0000A0240000}"/>
    <cellStyle name="Normal 16 2 2 2 2 3 2" xfId="9518" xr:uid="{00000000-0005-0000-0000-0000A1240000}"/>
    <cellStyle name="Normal 16 2 2 2 2 3 2 2" xfId="19286" xr:uid="{00000000-0005-0000-0000-0000A2240000}"/>
    <cellStyle name="Normal 16 2 2 2 2 3 2 3" xfId="19287" xr:uid="{00000000-0005-0000-0000-0000A3240000}"/>
    <cellStyle name="Normal 16 2 2 2 2 3 2 4" xfId="19288" xr:uid="{00000000-0005-0000-0000-0000A4240000}"/>
    <cellStyle name="Normal 16 2 2 2 2 3 3" xfId="19289" xr:uid="{00000000-0005-0000-0000-0000A5240000}"/>
    <cellStyle name="Normal 16 2 2 2 2 3 3 2" xfId="19290" xr:uid="{00000000-0005-0000-0000-0000A6240000}"/>
    <cellStyle name="Normal 16 2 2 2 2 3 3 3" xfId="19291" xr:uid="{00000000-0005-0000-0000-0000A7240000}"/>
    <cellStyle name="Normal 16 2 2 2 2 3 4" xfId="19292" xr:uid="{00000000-0005-0000-0000-0000A8240000}"/>
    <cellStyle name="Normal 16 2 2 2 2 3 5" xfId="19293" xr:uid="{00000000-0005-0000-0000-0000A9240000}"/>
    <cellStyle name="Normal 16 2 2 2 2 3 6" xfId="19294" xr:uid="{00000000-0005-0000-0000-0000AA240000}"/>
    <cellStyle name="Normal 16 2 2 2 2 4" xfId="6265" xr:uid="{00000000-0005-0000-0000-0000AB240000}"/>
    <cellStyle name="Normal 16 2 2 2 2 4 2" xfId="11207" xr:uid="{00000000-0005-0000-0000-0000AC240000}"/>
    <cellStyle name="Normal 16 2 2 2 2 4 3" xfId="19295" xr:uid="{00000000-0005-0000-0000-0000AD240000}"/>
    <cellStyle name="Normal 16 2 2 2 2 4 4" xfId="19296" xr:uid="{00000000-0005-0000-0000-0000AE240000}"/>
    <cellStyle name="Normal 16 2 2 2 2 5" xfId="7773" xr:uid="{00000000-0005-0000-0000-0000AF240000}"/>
    <cellStyle name="Normal 16 2 2 2 2 5 2" xfId="19297" xr:uid="{00000000-0005-0000-0000-0000B0240000}"/>
    <cellStyle name="Normal 16 2 2 2 2 5 3" xfId="19298" xr:uid="{00000000-0005-0000-0000-0000B1240000}"/>
    <cellStyle name="Normal 16 2 2 2 2 5 4" xfId="19299" xr:uid="{00000000-0005-0000-0000-0000B2240000}"/>
    <cellStyle name="Normal 16 2 2 2 2 6" xfId="2811" xr:uid="{00000000-0005-0000-0000-0000B3240000}"/>
    <cellStyle name="Normal 16 2 2 2 2 6 2" xfId="19300" xr:uid="{00000000-0005-0000-0000-0000B4240000}"/>
    <cellStyle name="Normal 16 2 2 2 2 6 3" xfId="19301" xr:uid="{00000000-0005-0000-0000-0000B5240000}"/>
    <cellStyle name="Normal 16 2 2 2 2 6 4" xfId="19302" xr:uid="{00000000-0005-0000-0000-0000B6240000}"/>
    <cellStyle name="Normal 16 2 2 2 2 7" xfId="19303" xr:uid="{00000000-0005-0000-0000-0000B7240000}"/>
    <cellStyle name="Normal 16 2 2 2 2 7 2" xfId="19304" xr:uid="{00000000-0005-0000-0000-0000B8240000}"/>
    <cellStyle name="Normal 16 2 2 2 2 7 3" xfId="19305" xr:uid="{00000000-0005-0000-0000-0000B9240000}"/>
    <cellStyle name="Normal 16 2 2 2 2 8" xfId="19306" xr:uid="{00000000-0005-0000-0000-0000BA240000}"/>
    <cellStyle name="Normal 16 2 2 2 2 9" xfId="19307" xr:uid="{00000000-0005-0000-0000-0000BB240000}"/>
    <cellStyle name="Normal 16 2 2 2 3" xfId="1422" xr:uid="{00000000-0005-0000-0000-0000BC240000}"/>
    <cellStyle name="Normal 16 2 2 2 3 2" xfId="4780" xr:uid="{00000000-0005-0000-0000-0000BD240000}"/>
    <cellStyle name="Normal 16 2 2 2 3 2 2" xfId="9764" xr:uid="{00000000-0005-0000-0000-0000BE240000}"/>
    <cellStyle name="Normal 16 2 2 2 3 2 2 2" xfId="19308" xr:uid="{00000000-0005-0000-0000-0000BF240000}"/>
    <cellStyle name="Normal 16 2 2 2 3 2 2 3" xfId="19309" xr:uid="{00000000-0005-0000-0000-0000C0240000}"/>
    <cellStyle name="Normal 16 2 2 2 3 2 2 4" xfId="19310" xr:uid="{00000000-0005-0000-0000-0000C1240000}"/>
    <cellStyle name="Normal 16 2 2 2 3 2 3" xfId="19311" xr:uid="{00000000-0005-0000-0000-0000C2240000}"/>
    <cellStyle name="Normal 16 2 2 2 3 2 3 2" xfId="19312" xr:uid="{00000000-0005-0000-0000-0000C3240000}"/>
    <cellStyle name="Normal 16 2 2 2 3 2 3 3" xfId="19313" xr:uid="{00000000-0005-0000-0000-0000C4240000}"/>
    <cellStyle name="Normal 16 2 2 2 3 2 4" xfId="19314" xr:uid="{00000000-0005-0000-0000-0000C5240000}"/>
    <cellStyle name="Normal 16 2 2 2 3 2 5" xfId="19315" xr:uid="{00000000-0005-0000-0000-0000C6240000}"/>
    <cellStyle name="Normal 16 2 2 2 3 2 6" xfId="19316" xr:uid="{00000000-0005-0000-0000-0000C7240000}"/>
    <cellStyle name="Normal 16 2 2 2 3 3" xfId="6509" xr:uid="{00000000-0005-0000-0000-0000C8240000}"/>
    <cellStyle name="Normal 16 2 2 2 3 3 2" xfId="11451" xr:uid="{00000000-0005-0000-0000-0000C9240000}"/>
    <cellStyle name="Normal 16 2 2 2 3 3 3" xfId="19317" xr:uid="{00000000-0005-0000-0000-0000CA240000}"/>
    <cellStyle name="Normal 16 2 2 2 3 3 4" xfId="19318" xr:uid="{00000000-0005-0000-0000-0000CB240000}"/>
    <cellStyle name="Normal 16 2 2 2 3 4" xfId="8017" xr:uid="{00000000-0005-0000-0000-0000CC240000}"/>
    <cellStyle name="Normal 16 2 2 2 3 4 2" xfId="19319" xr:uid="{00000000-0005-0000-0000-0000CD240000}"/>
    <cellStyle name="Normal 16 2 2 2 3 4 3" xfId="19320" xr:uid="{00000000-0005-0000-0000-0000CE240000}"/>
    <cellStyle name="Normal 16 2 2 2 3 4 4" xfId="19321" xr:uid="{00000000-0005-0000-0000-0000CF240000}"/>
    <cellStyle name="Normal 16 2 2 2 3 5" xfId="3055" xr:uid="{00000000-0005-0000-0000-0000D0240000}"/>
    <cellStyle name="Normal 16 2 2 2 3 5 2" xfId="19322" xr:uid="{00000000-0005-0000-0000-0000D1240000}"/>
    <cellStyle name="Normal 16 2 2 2 3 5 3" xfId="19323" xr:uid="{00000000-0005-0000-0000-0000D2240000}"/>
    <cellStyle name="Normal 16 2 2 2 3 5 4" xfId="19324" xr:uid="{00000000-0005-0000-0000-0000D3240000}"/>
    <cellStyle name="Normal 16 2 2 2 3 6" xfId="19325" xr:uid="{00000000-0005-0000-0000-0000D4240000}"/>
    <cellStyle name="Normal 16 2 2 2 3 6 2" xfId="19326" xr:uid="{00000000-0005-0000-0000-0000D5240000}"/>
    <cellStyle name="Normal 16 2 2 2 3 6 3" xfId="19327" xr:uid="{00000000-0005-0000-0000-0000D6240000}"/>
    <cellStyle name="Normal 16 2 2 2 3 7" xfId="19328" xr:uid="{00000000-0005-0000-0000-0000D7240000}"/>
    <cellStyle name="Normal 16 2 2 2 3 8" xfId="19329" xr:uid="{00000000-0005-0000-0000-0000D8240000}"/>
    <cellStyle name="Normal 16 2 2 2 3 9" xfId="19330" xr:uid="{00000000-0005-0000-0000-0000D9240000}"/>
    <cellStyle name="Normal 16 2 2 2 4" xfId="4151" xr:uid="{00000000-0005-0000-0000-0000DA240000}"/>
    <cellStyle name="Normal 16 2 2 2 4 2" xfId="9137" xr:uid="{00000000-0005-0000-0000-0000DB240000}"/>
    <cellStyle name="Normal 16 2 2 2 4 2 2" xfId="19331" xr:uid="{00000000-0005-0000-0000-0000DC240000}"/>
    <cellStyle name="Normal 16 2 2 2 4 2 3" xfId="19332" xr:uid="{00000000-0005-0000-0000-0000DD240000}"/>
    <cellStyle name="Normal 16 2 2 2 4 2 4" xfId="19333" xr:uid="{00000000-0005-0000-0000-0000DE240000}"/>
    <cellStyle name="Normal 16 2 2 2 4 3" xfId="19334" xr:uid="{00000000-0005-0000-0000-0000DF240000}"/>
    <cellStyle name="Normal 16 2 2 2 4 3 2" xfId="19335" xr:uid="{00000000-0005-0000-0000-0000E0240000}"/>
    <cellStyle name="Normal 16 2 2 2 4 3 3" xfId="19336" xr:uid="{00000000-0005-0000-0000-0000E1240000}"/>
    <cellStyle name="Normal 16 2 2 2 4 4" xfId="19337" xr:uid="{00000000-0005-0000-0000-0000E2240000}"/>
    <cellStyle name="Normal 16 2 2 2 4 5" xfId="19338" xr:uid="{00000000-0005-0000-0000-0000E3240000}"/>
    <cellStyle name="Normal 16 2 2 2 4 6" xfId="19339" xr:uid="{00000000-0005-0000-0000-0000E4240000}"/>
    <cellStyle name="Normal 16 2 2 2 5" xfId="5898" xr:uid="{00000000-0005-0000-0000-0000E5240000}"/>
    <cellStyle name="Normal 16 2 2 2 5 2" xfId="10840" xr:uid="{00000000-0005-0000-0000-0000E6240000}"/>
    <cellStyle name="Normal 16 2 2 2 5 3" xfId="19340" xr:uid="{00000000-0005-0000-0000-0000E7240000}"/>
    <cellStyle name="Normal 16 2 2 2 5 4" xfId="19341" xr:uid="{00000000-0005-0000-0000-0000E8240000}"/>
    <cellStyle name="Normal 16 2 2 2 6" xfId="7406" xr:uid="{00000000-0005-0000-0000-0000E9240000}"/>
    <cellStyle name="Normal 16 2 2 2 6 2" xfId="19342" xr:uid="{00000000-0005-0000-0000-0000EA240000}"/>
    <cellStyle name="Normal 16 2 2 2 6 3" xfId="19343" xr:uid="{00000000-0005-0000-0000-0000EB240000}"/>
    <cellStyle name="Normal 16 2 2 2 6 4" xfId="19344" xr:uid="{00000000-0005-0000-0000-0000EC240000}"/>
    <cellStyle name="Normal 16 2 2 2 7" xfId="2444" xr:uid="{00000000-0005-0000-0000-0000ED240000}"/>
    <cellStyle name="Normal 16 2 2 2 7 2" xfId="19345" xr:uid="{00000000-0005-0000-0000-0000EE240000}"/>
    <cellStyle name="Normal 16 2 2 2 7 3" xfId="19346" xr:uid="{00000000-0005-0000-0000-0000EF240000}"/>
    <cellStyle name="Normal 16 2 2 2 7 4" xfId="19347" xr:uid="{00000000-0005-0000-0000-0000F0240000}"/>
    <cellStyle name="Normal 16 2 2 2 8" xfId="19348" xr:uid="{00000000-0005-0000-0000-0000F1240000}"/>
    <cellStyle name="Normal 16 2 2 2 8 2" xfId="19349" xr:uid="{00000000-0005-0000-0000-0000F2240000}"/>
    <cellStyle name="Normal 16 2 2 2 8 3" xfId="19350" xr:uid="{00000000-0005-0000-0000-0000F3240000}"/>
    <cellStyle name="Normal 16 2 2 2 9" xfId="19351" xr:uid="{00000000-0005-0000-0000-0000F4240000}"/>
    <cellStyle name="Normal 16 2 2 3" xfId="851" xr:uid="{00000000-0005-0000-0000-0000F5240000}"/>
    <cellStyle name="Normal 16 2 2 3 10" xfId="19352" xr:uid="{00000000-0005-0000-0000-0000F6240000}"/>
    <cellStyle name="Normal 16 2 2 3 2" xfId="1424" xr:uid="{00000000-0005-0000-0000-0000F7240000}"/>
    <cellStyle name="Normal 16 2 2 3 2 2" xfId="4782" xr:uid="{00000000-0005-0000-0000-0000F8240000}"/>
    <cellStyle name="Normal 16 2 2 3 2 2 2" xfId="9766" xr:uid="{00000000-0005-0000-0000-0000F9240000}"/>
    <cellStyle name="Normal 16 2 2 3 2 2 2 2" xfId="19353" xr:uid="{00000000-0005-0000-0000-0000FA240000}"/>
    <cellStyle name="Normal 16 2 2 3 2 2 2 3" xfId="19354" xr:uid="{00000000-0005-0000-0000-0000FB240000}"/>
    <cellStyle name="Normal 16 2 2 3 2 2 2 4" xfId="19355" xr:uid="{00000000-0005-0000-0000-0000FC240000}"/>
    <cellStyle name="Normal 16 2 2 3 2 2 3" xfId="19356" xr:uid="{00000000-0005-0000-0000-0000FD240000}"/>
    <cellStyle name="Normal 16 2 2 3 2 2 3 2" xfId="19357" xr:uid="{00000000-0005-0000-0000-0000FE240000}"/>
    <cellStyle name="Normal 16 2 2 3 2 2 3 3" xfId="19358" xr:uid="{00000000-0005-0000-0000-0000FF240000}"/>
    <cellStyle name="Normal 16 2 2 3 2 2 4" xfId="19359" xr:uid="{00000000-0005-0000-0000-000000250000}"/>
    <cellStyle name="Normal 16 2 2 3 2 2 5" xfId="19360" xr:uid="{00000000-0005-0000-0000-000001250000}"/>
    <cellStyle name="Normal 16 2 2 3 2 2 6" xfId="19361" xr:uid="{00000000-0005-0000-0000-000002250000}"/>
    <cellStyle name="Normal 16 2 2 3 2 3" xfId="6511" xr:uid="{00000000-0005-0000-0000-000003250000}"/>
    <cellStyle name="Normal 16 2 2 3 2 3 2" xfId="11453" xr:uid="{00000000-0005-0000-0000-000004250000}"/>
    <cellStyle name="Normal 16 2 2 3 2 3 3" xfId="19362" xr:uid="{00000000-0005-0000-0000-000005250000}"/>
    <cellStyle name="Normal 16 2 2 3 2 3 4" xfId="19363" xr:uid="{00000000-0005-0000-0000-000006250000}"/>
    <cellStyle name="Normal 16 2 2 3 2 4" xfId="8019" xr:uid="{00000000-0005-0000-0000-000007250000}"/>
    <cellStyle name="Normal 16 2 2 3 2 4 2" xfId="19364" xr:uid="{00000000-0005-0000-0000-000008250000}"/>
    <cellStyle name="Normal 16 2 2 3 2 4 3" xfId="19365" xr:uid="{00000000-0005-0000-0000-000009250000}"/>
    <cellStyle name="Normal 16 2 2 3 2 4 4" xfId="19366" xr:uid="{00000000-0005-0000-0000-00000A250000}"/>
    <cellStyle name="Normal 16 2 2 3 2 5" xfId="3057" xr:uid="{00000000-0005-0000-0000-00000B250000}"/>
    <cellStyle name="Normal 16 2 2 3 2 5 2" xfId="19367" xr:uid="{00000000-0005-0000-0000-00000C250000}"/>
    <cellStyle name="Normal 16 2 2 3 2 5 3" xfId="19368" xr:uid="{00000000-0005-0000-0000-00000D250000}"/>
    <cellStyle name="Normal 16 2 2 3 2 5 4" xfId="19369" xr:uid="{00000000-0005-0000-0000-00000E250000}"/>
    <cellStyle name="Normal 16 2 2 3 2 6" xfId="19370" xr:uid="{00000000-0005-0000-0000-00000F250000}"/>
    <cellStyle name="Normal 16 2 2 3 2 6 2" xfId="19371" xr:uid="{00000000-0005-0000-0000-000010250000}"/>
    <cellStyle name="Normal 16 2 2 3 2 6 3" xfId="19372" xr:uid="{00000000-0005-0000-0000-000011250000}"/>
    <cellStyle name="Normal 16 2 2 3 2 7" xfId="19373" xr:uid="{00000000-0005-0000-0000-000012250000}"/>
    <cellStyle name="Normal 16 2 2 3 2 8" xfId="19374" xr:uid="{00000000-0005-0000-0000-000013250000}"/>
    <cellStyle name="Normal 16 2 2 3 2 9" xfId="19375" xr:uid="{00000000-0005-0000-0000-000014250000}"/>
    <cellStyle name="Normal 16 2 2 3 3" xfId="4292" xr:uid="{00000000-0005-0000-0000-000015250000}"/>
    <cellStyle name="Normal 16 2 2 3 3 2" xfId="9278" xr:uid="{00000000-0005-0000-0000-000016250000}"/>
    <cellStyle name="Normal 16 2 2 3 3 2 2" xfId="19376" xr:uid="{00000000-0005-0000-0000-000017250000}"/>
    <cellStyle name="Normal 16 2 2 3 3 2 3" xfId="19377" xr:uid="{00000000-0005-0000-0000-000018250000}"/>
    <cellStyle name="Normal 16 2 2 3 3 2 4" xfId="19378" xr:uid="{00000000-0005-0000-0000-000019250000}"/>
    <cellStyle name="Normal 16 2 2 3 3 3" xfId="19379" xr:uid="{00000000-0005-0000-0000-00001A250000}"/>
    <cellStyle name="Normal 16 2 2 3 3 3 2" xfId="19380" xr:uid="{00000000-0005-0000-0000-00001B250000}"/>
    <cellStyle name="Normal 16 2 2 3 3 3 3" xfId="19381" xr:uid="{00000000-0005-0000-0000-00001C250000}"/>
    <cellStyle name="Normal 16 2 2 3 3 4" xfId="19382" xr:uid="{00000000-0005-0000-0000-00001D250000}"/>
    <cellStyle name="Normal 16 2 2 3 3 5" xfId="19383" xr:uid="{00000000-0005-0000-0000-00001E250000}"/>
    <cellStyle name="Normal 16 2 2 3 3 6" xfId="19384" xr:uid="{00000000-0005-0000-0000-00001F250000}"/>
    <cellStyle name="Normal 16 2 2 3 4" xfId="6036" xr:uid="{00000000-0005-0000-0000-000020250000}"/>
    <cellStyle name="Normal 16 2 2 3 4 2" xfId="10978" xr:uid="{00000000-0005-0000-0000-000021250000}"/>
    <cellStyle name="Normal 16 2 2 3 4 3" xfId="19385" xr:uid="{00000000-0005-0000-0000-000022250000}"/>
    <cellStyle name="Normal 16 2 2 3 4 4" xfId="19386" xr:uid="{00000000-0005-0000-0000-000023250000}"/>
    <cellStyle name="Normal 16 2 2 3 5" xfId="7544" xr:uid="{00000000-0005-0000-0000-000024250000}"/>
    <cellStyle name="Normal 16 2 2 3 5 2" xfId="19387" xr:uid="{00000000-0005-0000-0000-000025250000}"/>
    <cellStyle name="Normal 16 2 2 3 5 3" xfId="19388" xr:uid="{00000000-0005-0000-0000-000026250000}"/>
    <cellStyle name="Normal 16 2 2 3 5 4" xfId="19389" xr:uid="{00000000-0005-0000-0000-000027250000}"/>
    <cellStyle name="Normal 16 2 2 3 6" xfId="2582" xr:uid="{00000000-0005-0000-0000-000028250000}"/>
    <cellStyle name="Normal 16 2 2 3 6 2" xfId="19390" xr:uid="{00000000-0005-0000-0000-000029250000}"/>
    <cellStyle name="Normal 16 2 2 3 6 3" xfId="19391" xr:uid="{00000000-0005-0000-0000-00002A250000}"/>
    <cellStyle name="Normal 16 2 2 3 6 4" xfId="19392" xr:uid="{00000000-0005-0000-0000-00002B250000}"/>
    <cellStyle name="Normal 16 2 2 3 7" xfId="19393" xr:uid="{00000000-0005-0000-0000-00002C250000}"/>
    <cellStyle name="Normal 16 2 2 3 7 2" xfId="19394" xr:uid="{00000000-0005-0000-0000-00002D250000}"/>
    <cellStyle name="Normal 16 2 2 3 7 3" xfId="19395" xr:uid="{00000000-0005-0000-0000-00002E250000}"/>
    <cellStyle name="Normal 16 2 2 3 8" xfId="19396" xr:uid="{00000000-0005-0000-0000-00002F250000}"/>
    <cellStyle name="Normal 16 2 2 3 9" xfId="19397" xr:uid="{00000000-0005-0000-0000-000030250000}"/>
    <cellStyle name="Normal 16 2 2 4" xfId="1421" xr:uid="{00000000-0005-0000-0000-000031250000}"/>
    <cellStyle name="Normal 16 2 2 4 2" xfId="4779" xr:uid="{00000000-0005-0000-0000-000032250000}"/>
    <cellStyle name="Normal 16 2 2 4 2 2" xfId="9763" xr:uid="{00000000-0005-0000-0000-000033250000}"/>
    <cellStyle name="Normal 16 2 2 4 2 2 2" xfId="19398" xr:uid="{00000000-0005-0000-0000-000034250000}"/>
    <cellStyle name="Normal 16 2 2 4 2 2 3" xfId="19399" xr:uid="{00000000-0005-0000-0000-000035250000}"/>
    <cellStyle name="Normal 16 2 2 4 2 2 4" xfId="19400" xr:uid="{00000000-0005-0000-0000-000036250000}"/>
    <cellStyle name="Normal 16 2 2 4 2 3" xfId="19401" xr:uid="{00000000-0005-0000-0000-000037250000}"/>
    <cellStyle name="Normal 16 2 2 4 2 3 2" xfId="19402" xr:uid="{00000000-0005-0000-0000-000038250000}"/>
    <cellStyle name="Normal 16 2 2 4 2 3 3" xfId="19403" xr:uid="{00000000-0005-0000-0000-000039250000}"/>
    <cellStyle name="Normal 16 2 2 4 2 4" xfId="19404" xr:uid="{00000000-0005-0000-0000-00003A250000}"/>
    <cellStyle name="Normal 16 2 2 4 2 5" xfId="19405" xr:uid="{00000000-0005-0000-0000-00003B250000}"/>
    <cellStyle name="Normal 16 2 2 4 2 6" xfId="19406" xr:uid="{00000000-0005-0000-0000-00003C250000}"/>
    <cellStyle name="Normal 16 2 2 4 3" xfId="6508" xr:uid="{00000000-0005-0000-0000-00003D250000}"/>
    <cellStyle name="Normal 16 2 2 4 3 2" xfId="11450" xr:uid="{00000000-0005-0000-0000-00003E250000}"/>
    <cellStyle name="Normal 16 2 2 4 3 3" xfId="19407" xr:uid="{00000000-0005-0000-0000-00003F250000}"/>
    <cellStyle name="Normal 16 2 2 4 3 4" xfId="19408" xr:uid="{00000000-0005-0000-0000-000040250000}"/>
    <cellStyle name="Normal 16 2 2 4 4" xfId="8016" xr:uid="{00000000-0005-0000-0000-000041250000}"/>
    <cellStyle name="Normal 16 2 2 4 4 2" xfId="19409" xr:uid="{00000000-0005-0000-0000-000042250000}"/>
    <cellStyle name="Normal 16 2 2 4 4 3" xfId="19410" xr:uid="{00000000-0005-0000-0000-000043250000}"/>
    <cellStyle name="Normal 16 2 2 4 4 4" xfId="19411" xr:uid="{00000000-0005-0000-0000-000044250000}"/>
    <cellStyle name="Normal 16 2 2 4 5" xfId="3054" xr:uid="{00000000-0005-0000-0000-000045250000}"/>
    <cellStyle name="Normal 16 2 2 4 5 2" xfId="19412" xr:uid="{00000000-0005-0000-0000-000046250000}"/>
    <cellStyle name="Normal 16 2 2 4 5 3" xfId="19413" xr:uid="{00000000-0005-0000-0000-000047250000}"/>
    <cellStyle name="Normal 16 2 2 4 5 4" xfId="19414" xr:uid="{00000000-0005-0000-0000-000048250000}"/>
    <cellStyle name="Normal 16 2 2 4 6" xfId="19415" xr:uid="{00000000-0005-0000-0000-000049250000}"/>
    <cellStyle name="Normal 16 2 2 4 6 2" xfId="19416" xr:uid="{00000000-0005-0000-0000-00004A250000}"/>
    <cellStyle name="Normal 16 2 2 4 6 3" xfId="19417" xr:uid="{00000000-0005-0000-0000-00004B250000}"/>
    <cellStyle name="Normal 16 2 2 4 7" xfId="19418" xr:uid="{00000000-0005-0000-0000-00004C250000}"/>
    <cellStyle name="Normal 16 2 2 4 8" xfId="19419" xr:uid="{00000000-0005-0000-0000-00004D250000}"/>
    <cellStyle name="Normal 16 2 2 4 9" xfId="19420" xr:uid="{00000000-0005-0000-0000-00004E250000}"/>
    <cellStyle name="Normal 16 2 2 5" xfId="3690" xr:uid="{00000000-0005-0000-0000-00004F250000}"/>
    <cellStyle name="Normal 16 2 2 5 2" xfId="4470" xr:uid="{00000000-0005-0000-0000-000050250000}"/>
    <cellStyle name="Normal 16 2 2 5 2 2" xfId="9454" xr:uid="{00000000-0005-0000-0000-000051250000}"/>
    <cellStyle name="Normal 16 2 2 5 2 2 2" xfId="19421" xr:uid="{00000000-0005-0000-0000-000052250000}"/>
    <cellStyle name="Normal 16 2 2 5 2 2 3" xfId="19422" xr:uid="{00000000-0005-0000-0000-000053250000}"/>
    <cellStyle name="Normal 16 2 2 5 2 2 4" xfId="19423" xr:uid="{00000000-0005-0000-0000-000054250000}"/>
    <cellStyle name="Normal 16 2 2 5 2 3" xfId="19424" xr:uid="{00000000-0005-0000-0000-000055250000}"/>
    <cellStyle name="Normal 16 2 2 5 2 3 2" xfId="19425" xr:uid="{00000000-0005-0000-0000-000056250000}"/>
    <cellStyle name="Normal 16 2 2 5 2 3 3" xfId="19426" xr:uid="{00000000-0005-0000-0000-000057250000}"/>
    <cellStyle name="Normal 16 2 2 5 2 4" xfId="19427" xr:uid="{00000000-0005-0000-0000-000058250000}"/>
    <cellStyle name="Normal 16 2 2 5 2 5" xfId="19428" xr:uid="{00000000-0005-0000-0000-000059250000}"/>
    <cellStyle name="Normal 16 2 2 5 2 6" xfId="19429" xr:uid="{00000000-0005-0000-0000-00005A250000}"/>
    <cellStyle name="Normal 16 2 2 5 3" xfId="8650" xr:uid="{00000000-0005-0000-0000-00005B250000}"/>
    <cellStyle name="Normal 16 2 2 5 3 2" xfId="19430" xr:uid="{00000000-0005-0000-0000-00005C250000}"/>
    <cellStyle name="Normal 16 2 2 5 3 3" xfId="19431" xr:uid="{00000000-0005-0000-0000-00005D250000}"/>
    <cellStyle name="Normal 16 2 2 5 3 4" xfId="19432" xr:uid="{00000000-0005-0000-0000-00005E250000}"/>
    <cellStyle name="Normal 16 2 2 5 4" xfId="19433" xr:uid="{00000000-0005-0000-0000-00005F250000}"/>
    <cellStyle name="Normal 16 2 2 5 4 2" xfId="19434" xr:uid="{00000000-0005-0000-0000-000060250000}"/>
    <cellStyle name="Normal 16 2 2 5 4 3" xfId="19435" xr:uid="{00000000-0005-0000-0000-000061250000}"/>
    <cellStyle name="Normal 16 2 2 5 4 4" xfId="19436" xr:uid="{00000000-0005-0000-0000-000062250000}"/>
    <cellStyle name="Normal 16 2 2 5 5" xfId="19437" xr:uid="{00000000-0005-0000-0000-000063250000}"/>
    <cellStyle name="Normal 16 2 2 5 5 2" xfId="19438" xr:uid="{00000000-0005-0000-0000-000064250000}"/>
    <cellStyle name="Normal 16 2 2 5 5 3" xfId="19439" xr:uid="{00000000-0005-0000-0000-000065250000}"/>
    <cellStyle name="Normal 16 2 2 5 5 4" xfId="19440" xr:uid="{00000000-0005-0000-0000-000066250000}"/>
    <cellStyle name="Normal 16 2 2 5 6" xfId="19441" xr:uid="{00000000-0005-0000-0000-000067250000}"/>
    <cellStyle name="Normal 16 2 2 5 6 2" xfId="19442" xr:uid="{00000000-0005-0000-0000-000068250000}"/>
    <cellStyle name="Normal 16 2 2 5 6 3" xfId="19443" xr:uid="{00000000-0005-0000-0000-000069250000}"/>
    <cellStyle name="Normal 16 2 2 5 7" xfId="19444" xr:uid="{00000000-0005-0000-0000-00006A250000}"/>
    <cellStyle name="Normal 16 2 2 5 8" xfId="19445" xr:uid="{00000000-0005-0000-0000-00006B250000}"/>
    <cellStyle name="Normal 16 2 2 5 9" xfId="19446" xr:uid="{00000000-0005-0000-0000-00006C250000}"/>
    <cellStyle name="Normal 16 2 2 6" xfId="4008" xr:uid="{00000000-0005-0000-0000-00006D250000}"/>
    <cellStyle name="Normal 16 2 2 6 2" xfId="8787" xr:uid="{00000000-0005-0000-0000-00006E250000}"/>
    <cellStyle name="Normal 16 2 2 6 2 2" xfId="19447" xr:uid="{00000000-0005-0000-0000-00006F250000}"/>
    <cellStyle name="Normal 16 2 2 6 2 2 2" xfId="19448" xr:uid="{00000000-0005-0000-0000-000070250000}"/>
    <cellStyle name="Normal 16 2 2 6 2 2 3" xfId="19449" xr:uid="{00000000-0005-0000-0000-000071250000}"/>
    <cellStyle name="Normal 16 2 2 6 2 2 4" xfId="19450" xr:uid="{00000000-0005-0000-0000-000072250000}"/>
    <cellStyle name="Normal 16 2 2 6 2 3" xfId="19451" xr:uid="{00000000-0005-0000-0000-000073250000}"/>
    <cellStyle name="Normal 16 2 2 6 2 3 2" xfId="19452" xr:uid="{00000000-0005-0000-0000-000074250000}"/>
    <cellStyle name="Normal 16 2 2 6 2 3 3" xfId="19453" xr:uid="{00000000-0005-0000-0000-000075250000}"/>
    <cellStyle name="Normal 16 2 2 6 2 4" xfId="19454" xr:uid="{00000000-0005-0000-0000-000076250000}"/>
    <cellStyle name="Normal 16 2 2 6 2 5" xfId="19455" xr:uid="{00000000-0005-0000-0000-000077250000}"/>
    <cellStyle name="Normal 16 2 2 6 2 6" xfId="19456" xr:uid="{00000000-0005-0000-0000-000078250000}"/>
    <cellStyle name="Normal 16 2 2 6 3" xfId="19457" xr:uid="{00000000-0005-0000-0000-000079250000}"/>
    <cellStyle name="Normal 16 2 2 6 3 2" xfId="19458" xr:uid="{00000000-0005-0000-0000-00007A250000}"/>
    <cellStyle name="Normal 16 2 2 6 3 3" xfId="19459" xr:uid="{00000000-0005-0000-0000-00007B250000}"/>
    <cellStyle name="Normal 16 2 2 6 3 4" xfId="19460" xr:uid="{00000000-0005-0000-0000-00007C250000}"/>
    <cellStyle name="Normal 16 2 2 6 4" xfId="19461" xr:uid="{00000000-0005-0000-0000-00007D250000}"/>
    <cellStyle name="Normal 16 2 2 6 4 2" xfId="19462" xr:uid="{00000000-0005-0000-0000-00007E250000}"/>
    <cellStyle name="Normal 16 2 2 6 4 3" xfId="19463" xr:uid="{00000000-0005-0000-0000-00007F250000}"/>
    <cellStyle name="Normal 16 2 2 6 4 4" xfId="19464" xr:uid="{00000000-0005-0000-0000-000080250000}"/>
    <cellStyle name="Normal 16 2 2 6 5" xfId="19465" xr:uid="{00000000-0005-0000-0000-000081250000}"/>
    <cellStyle name="Normal 16 2 2 6 5 2" xfId="19466" xr:uid="{00000000-0005-0000-0000-000082250000}"/>
    <cellStyle name="Normal 16 2 2 6 5 3" xfId="19467" xr:uid="{00000000-0005-0000-0000-000083250000}"/>
    <cellStyle name="Normal 16 2 2 6 6" xfId="19468" xr:uid="{00000000-0005-0000-0000-000084250000}"/>
    <cellStyle name="Normal 16 2 2 6 7" xfId="19469" xr:uid="{00000000-0005-0000-0000-000085250000}"/>
    <cellStyle name="Normal 16 2 2 6 8" xfId="19470" xr:uid="{00000000-0005-0000-0000-000086250000}"/>
    <cellStyle name="Normal 16 2 2 7" xfId="5526" xr:uid="{00000000-0005-0000-0000-000087250000}"/>
    <cellStyle name="Normal 16 2 2 7 2" xfId="10476" xr:uid="{00000000-0005-0000-0000-000088250000}"/>
    <cellStyle name="Normal 16 2 2 7 2 2" xfId="19471" xr:uid="{00000000-0005-0000-0000-000089250000}"/>
    <cellStyle name="Normal 16 2 2 7 2 3" xfId="19472" xr:uid="{00000000-0005-0000-0000-00008A250000}"/>
    <cellStyle name="Normal 16 2 2 7 2 4" xfId="19473" xr:uid="{00000000-0005-0000-0000-00008B250000}"/>
    <cellStyle name="Normal 16 2 2 7 3" xfId="19474" xr:uid="{00000000-0005-0000-0000-00008C250000}"/>
    <cellStyle name="Normal 16 2 2 7 3 2" xfId="19475" xr:uid="{00000000-0005-0000-0000-00008D250000}"/>
    <cellStyle name="Normal 16 2 2 7 3 3" xfId="19476" xr:uid="{00000000-0005-0000-0000-00008E250000}"/>
    <cellStyle name="Normal 16 2 2 7 4" xfId="19477" xr:uid="{00000000-0005-0000-0000-00008F250000}"/>
    <cellStyle name="Normal 16 2 2 7 5" xfId="19478" xr:uid="{00000000-0005-0000-0000-000090250000}"/>
    <cellStyle name="Normal 16 2 2 7 6" xfId="19479" xr:uid="{00000000-0005-0000-0000-000091250000}"/>
    <cellStyle name="Normal 16 2 2 8" xfId="5763" xr:uid="{00000000-0005-0000-0000-000092250000}"/>
    <cellStyle name="Normal 16 2 2 8 2" xfId="10705" xr:uid="{00000000-0005-0000-0000-000093250000}"/>
    <cellStyle name="Normal 16 2 2 8 3" xfId="19480" xr:uid="{00000000-0005-0000-0000-000094250000}"/>
    <cellStyle name="Normal 16 2 2 8 4" xfId="19481" xr:uid="{00000000-0005-0000-0000-000095250000}"/>
    <cellStyle name="Normal 16 2 2 9" xfId="7271" xr:uid="{00000000-0005-0000-0000-000096250000}"/>
    <cellStyle name="Normal 16 2 2 9 2" xfId="19482" xr:uid="{00000000-0005-0000-0000-000097250000}"/>
    <cellStyle name="Normal 16 2 2 9 3" xfId="19483" xr:uid="{00000000-0005-0000-0000-000098250000}"/>
    <cellStyle name="Normal 16 2 2 9 4" xfId="19484" xr:uid="{00000000-0005-0000-0000-000099250000}"/>
    <cellStyle name="Normal 16 2 3" xfId="602" xr:uid="{00000000-0005-0000-0000-00009A250000}"/>
    <cellStyle name="Normal 16 2 3 10" xfId="2352" xr:uid="{00000000-0005-0000-0000-00009B250000}"/>
    <cellStyle name="Normal 16 2 3 10 2" xfId="19485" xr:uid="{00000000-0005-0000-0000-00009C250000}"/>
    <cellStyle name="Normal 16 2 3 10 3" xfId="19486" xr:uid="{00000000-0005-0000-0000-00009D250000}"/>
    <cellStyle name="Normal 16 2 3 10 4" xfId="19487" xr:uid="{00000000-0005-0000-0000-00009E250000}"/>
    <cellStyle name="Normal 16 2 3 11" xfId="19488" xr:uid="{00000000-0005-0000-0000-00009F250000}"/>
    <cellStyle name="Normal 16 2 3 11 2" xfId="19489" xr:uid="{00000000-0005-0000-0000-0000A0250000}"/>
    <cellStyle name="Normal 16 2 3 11 3" xfId="19490" xr:uid="{00000000-0005-0000-0000-0000A1250000}"/>
    <cellStyle name="Normal 16 2 3 12" xfId="19491" xr:uid="{00000000-0005-0000-0000-0000A2250000}"/>
    <cellStyle name="Normal 16 2 3 13" xfId="19492" xr:uid="{00000000-0005-0000-0000-0000A3250000}"/>
    <cellStyle name="Normal 16 2 3 14" xfId="19493" xr:uid="{00000000-0005-0000-0000-0000A4250000}"/>
    <cellStyle name="Normal 16 2 3 2" xfId="744" xr:uid="{00000000-0005-0000-0000-0000A5250000}"/>
    <cellStyle name="Normal 16 2 3 2 10" xfId="19494" xr:uid="{00000000-0005-0000-0000-0000A6250000}"/>
    <cellStyle name="Normal 16 2 3 2 11" xfId="19495" xr:uid="{00000000-0005-0000-0000-0000A7250000}"/>
    <cellStyle name="Normal 16 2 3 2 2" xfId="1209" xr:uid="{00000000-0005-0000-0000-0000A8250000}"/>
    <cellStyle name="Normal 16 2 3 2 2 10" xfId="19496" xr:uid="{00000000-0005-0000-0000-0000A9250000}"/>
    <cellStyle name="Normal 16 2 3 2 2 2" xfId="1427" xr:uid="{00000000-0005-0000-0000-0000AA250000}"/>
    <cellStyle name="Normal 16 2 3 2 2 2 2" xfId="4785" xr:uid="{00000000-0005-0000-0000-0000AB250000}"/>
    <cellStyle name="Normal 16 2 3 2 2 2 2 2" xfId="9769" xr:uid="{00000000-0005-0000-0000-0000AC250000}"/>
    <cellStyle name="Normal 16 2 3 2 2 2 2 2 2" xfId="19497" xr:uid="{00000000-0005-0000-0000-0000AD250000}"/>
    <cellStyle name="Normal 16 2 3 2 2 2 2 2 3" xfId="19498" xr:uid="{00000000-0005-0000-0000-0000AE250000}"/>
    <cellStyle name="Normal 16 2 3 2 2 2 2 2 4" xfId="19499" xr:uid="{00000000-0005-0000-0000-0000AF250000}"/>
    <cellStyle name="Normal 16 2 3 2 2 2 2 3" xfId="19500" xr:uid="{00000000-0005-0000-0000-0000B0250000}"/>
    <cellStyle name="Normal 16 2 3 2 2 2 2 3 2" xfId="19501" xr:uid="{00000000-0005-0000-0000-0000B1250000}"/>
    <cellStyle name="Normal 16 2 3 2 2 2 2 3 3" xfId="19502" xr:uid="{00000000-0005-0000-0000-0000B2250000}"/>
    <cellStyle name="Normal 16 2 3 2 2 2 2 4" xfId="19503" xr:uid="{00000000-0005-0000-0000-0000B3250000}"/>
    <cellStyle name="Normal 16 2 3 2 2 2 2 5" xfId="19504" xr:uid="{00000000-0005-0000-0000-0000B4250000}"/>
    <cellStyle name="Normal 16 2 3 2 2 2 2 6" xfId="19505" xr:uid="{00000000-0005-0000-0000-0000B5250000}"/>
    <cellStyle name="Normal 16 2 3 2 2 2 3" xfId="6514" xr:uid="{00000000-0005-0000-0000-0000B6250000}"/>
    <cellStyle name="Normal 16 2 3 2 2 2 3 2" xfId="11456" xr:uid="{00000000-0005-0000-0000-0000B7250000}"/>
    <cellStyle name="Normal 16 2 3 2 2 2 3 3" xfId="19506" xr:uid="{00000000-0005-0000-0000-0000B8250000}"/>
    <cellStyle name="Normal 16 2 3 2 2 2 3 4" xfId="19507" xr:uid="{00000000-0005-0000-0000-0000B9250000}"/>
    <cellStyle name="Normal 16 2 3 2 2 2 4" xfId="8022" xr:uid="{00000000-0005-0000-0000-0000BA250000}"/>
    <cellStyle name="Normal 16 2 3 2 2 2 4 2" xfId="19508" xr:uid="{00000000-0005-0000-0000-0000BB250000}"/>
    <cellStyle name="Normal 16 2 3 2 2 2 4 3" xfId="19509" xr:uid="{00000000-0005-0000-0000-0000BC250000}"/>
    <cellStyle name="Normal 16 2 3 2 2 2 4 4" xfId="19510" xr:uid="{00000000-0005-0000-0000-0000BD250000}"/>
    <cellStyle name="Normal 16 2 3 2 2 2 5" xfId="3060" xr:uid="{00000000-0005-0000-0000-0000BE250000}"/>
    <cellStyle name="Normal 16 2 3 2 2 2 5 2" xfId="19511" xr:uid="{00000000-0005-0000-0000-0000BF250000}"/>
    <cellStyle name="Normal 16 2 3 2 2 2 5 3" xfId="19512" xr:uid="{00000000-0005-0000-0000-0000C0250000}"/>
    <cellStyle name="Normal 16 2 3 2 2 2 5 4" xfId="19513" xr:uid="{00000000-0005-0000-0000-0000C1250000}"/>
    <cellStyle name="Normal 16 2 3 2 2 2 6" xfId="19514" xr:uid="{00000000-0005-0000-0000-0000C2250000}"/>
    <cellStyle name="Normal 16 2 3 2 2 2 6 2" xfId="19515" xr:uid="{00000000-0005-0000-0000-0000C3250000}"/>
    <cellStyle name="Normal 16 2 3 2 2 2 6 3" xfId="19516" xr:uid="{00000000-0005-0000-0000-0000C4250000}"/>
    <cellStyle name="Normal 16 2 3 2 2 2 7" xfId="19517" xr:uid="{00000000-0005-0000-0000-0000C5250000}"/>
    <cellStyle name="Normal 16 2 3 2 2 2 8" xfId="19518" xr:uid="{00000000-0005-0000-0000-0000C6250000}"/>
    <cellStyle name="Normal 16 2 3 2 2 2 9" xfId="19519" xr:uid="{00000000-0005-0000-0000-0000C7250000}"/>
    <cellStyle name="Normal 16 2 3 2 2 3" xfId="4577" xr:uid="{00000000-0005-0000-0000-0000C8250000}"/>
    <cellStyle name="Normal 16 2 3 2 2 3 2" xfId="9561" xr:uid="{00000000-0005-0000-0000-0000C9250000}"/>
    <cellStyle name="Normal 16 2 3 2 2 3 2 2" xfId="19520" xr:uid="{00000000-0005-0000-0000-0000CA250000}"/>
    <cellStyle name="Normal 16 2 3 2 2 3 2 3" xfId="19521" xr:uid="{00000000-0005-0000-0000-0000CB250000}"/>
    <cellStyle name="Normal 16 2 3 2 2 3 2 4" xfId="19522" xr:uid="{00000000-0005-0000-0000-0000CC250000}"/>
    <cellStyle name="Normal 16 2 3 2 2 3 3" xfId="19523" xr:uid="{00000000-0005-0000-0000-0000CD250000}"/>
    <cellStyle name="Normal 16 2 3 2 2 3 3 2" xfId="19524" xr:uid="{00000000-0005-0000-0000-0000CE250000}"/>
    <cellStyle name="Normal 16 2 3 2 2 3 3 3" xfId="19525" xr:uid="{00000000-0005-0000-0000-0000CF250000}"/>
    <cellStyle name="Normal 16 2 3 2 2 3 4" xfId="19526" xr:uid="{00000000-0005-0000-0000-0000D0250000}"/>
    <cellStyle name="Normal 16 2 3 2 2 3 5" xfId="19527" xr:uid="{00000000-0005-0000-0000-0000D1250000}"/>
    <cellStyle name="Normal 16 2 3 2 2 3 6" xfId="19528" xr:uid="{00000000-0005-0000-0000-0000D2250000}"/>
    <cellStyle name="Normal 16 2 3 2 2 4" xfId="6308" xr:uid="{00000000-0005-0000-0000-0000D3250000}"/>
    <cellStyle name="Normal 16 2 3 2 2 4 2" xfId="11250" xr:uid="{00000000-0005-0000-0000-0000D4250000}"/>
    <cellStyle name="Normal 16 2 3 2 2 4 3" xfId="19529" xr:uid="{00000000-0005-0000-0000-0000D5250000}"/>
    <cellStyle name="Normal 16 2 3 2 2 4 4" xfId="19530" xr:uid="{00000000-0005-0000-0000-0000D6250000}"/>
    <cellStyle name="Normal 16 2 3 2 2 5" xfId="7816" xr:uid="{00000000-0005-0000-0000-0000D7250000}"/>
    <cellStyle name="Normal 16 2 3 2 2 5 2" xfId="19531" xr:uid="{00000000-0005-0000-0000-0000D8250000}"/>
    <cellStyle name="Normal 16 2 3 2 2 5 3" xfId="19532" xr:uid="{00000000-0005-0000-0000-0000D9250000}"/>
    <cellStyle name="Normal 16 2 3 2 2 5 4" xfId="19533" xr:uid="{00000000-0005-0000-0000-0000DA250000}"/>
    <cellStyle name="Normal 16 2 3 2 2 6" xfId="2854" xr:uid="{00000000-0005-0000-0000-0000DB250000}"/>
    <cellStyle name="Normal 16 2 3 2 2 6 2" xfId="19534" xr:uid="{00000000-0005-0000-0000-0000DC250000}"/>
    <cellStyle name="Normal 16 2 3 2 2 6 3" xfId="19535" xr:uid="{00000000-0005-0000-0000-0000DD250000}"/>
    <cellStyle name="Normal 16 2 3 2 2 6 4" xfId="19536" xr:uid="{00000000-0005-0000-0000-0000DE250000}"/>
    <cellStyle name="Normal 16 2 3 2 2 7" xfId="19537" xr:uid="{00000000-0005-0000-0000-0000DF250000}"/>
    <cellStyle name="Normal 16 2 3 2 2 7 2" xfId="19538" xr:uid="{00000000-0005-0000-0000-0000E0250000}"/>
    <cellStyle name="Normal 16 2 3 2 2 7 3" xfId="19539" xr:uid="{00000000-0005-0000-0000-0000E1250000}"/>
    <cellStyle name="Normal 16 2 3 2 2 8" xfId="19540" xr:uid="{00000000-0005-0000-0000-0000E2250000}"/>
    <cellStyle name="Normal 16 2 3 2 2 9" xfId="19541" xr:uid="{00000000-0005-0000-0000-0000E3250000}"/>
    <cellStyle name="Normal 16 2 3 2 3" xfId="1426" xr:uid="{00000000-0005-0000-0000-0000E4250000}"/>
    <cellStyle name="Normal 16 2 3 2 3 2" xfId="4784" xr:uid="{00000000-0005-0000-0000-0000E5250000}"/>
    <cellStyle name="Normal 16 2 3 2 3 2 2" xfId="9768" xr:uid="{00000000-0005-0000-0000-0000E6250000}"/>
    <cellStyle name="Normal 16 2 3 2 3 2 2 2" xfId="19542" xr:uid="{00000000-0005-0000-0000-0000E7250000}"/>
    <cellStyle name="Normal 16 2 3 2 3 2 2 3" xfId="19543" xr:uid="{00000000-0005-0000-0000-0000E8250000}"/>
    <cellStyle name="Normal 16 2 3 2 3 2 2 4" xfId="19544" xr:uid="{00000000-0005-0000-0000-0000E9250000}"/>
    <cellStyle name="Normal 16 2 3 2 3 2 3" xfId="19545" xr:uid="{00000000-0005-0000-0000-0000EA250000}"/>
    <cellStyle name="Normal 16 2 3 2 3 2 3 2" xfId="19546" xr:uid="{00000000-0005-0000-0000-0000EB250000}"/>
    <cellStyle name="Normal 16 2 3 2 3 2 3 3" xfId="19547" xr:uid="{00000000-0005-0000-0000-0000EC250000}"/>
    <cellStyle name="Normal 16 2 3 2 3 2 4" xfId="19548" xr:uid="{00000000-0005-0000-0000-0000ED250000}"/>
    <cellStyle name="Normal 16 2 3 2 3 2 5" xfId="19549" xr:uid="{00000000-0005-0000-0000-0000EE250000}"/>
    <cellStyle name="Normal 16 2 3 2 3 2 6" xfId="19550" xr:uid="{00000000-0005-0000-0000-0000EF250000}"/>
    <cellStyle name="Normal 16 2 3 2 3 3" xfId="6513" xr:uid="{00000000-0005-0000-0000-0000F0250000}"/>
    <cellStyle name="Normal 16 2 3 2 3 3 2" xfId="11455" xr:uid="{00000000-0005-0000-0000-0000F1250000}"/>
    <cellStyle name="Normal 16 2 3 2 3 3 3" xfId="19551" xr:uid="{00000000-0005-0000-0000-0000F2250000}"/>
    <cellStyle name="Normal 16 2 3 2 3 3 4" xfId="19552" xr:uid="{00000000-0005-0000-0000-0000F3250000}"/>
    <cellStyle name="Normal 16 2 3 2 3 4" xfId="8021" xr:uid="{00000000-0005-0000-0000-0000F4250000}"/>
    <cellStyle name="Normal 16 2 3 2 3 4 2" xfId="19553" xr:uid="{00000000-0005-0000-0000-0000F5250000}"/>
    <cellStyle name="Normal 16 2 3 2 3 4 3" xfId="19554" xr:uid="{00000000-0005-0000-0000-0000F6250000}"/>
    <cellStyle name="Normal 16 2 3 2 3 4 4" xfId="19555" xr:uid="{00000000-0005-0000-0000-0000F7250000}"/>
    <cellStyle name="Normal 16 2 3 2 3 5" xfId="3059" xr:uid="{00000000-0005-0000-0000-0000F8250000}"/>
    <cellStyle name="Normal 16 2 3 2 3 5 2" xfId="19556" xr:uid="{00000000-0005-0000-0000-0000F9250000}"/>
    <cellStyle name="Normal 16 2 3 2 3 5 3" xfId="19557" xr:uid="{00000000-0005-0000-0000-0000FA250000}"/>
    <cellStyle name="Normal 16 2 3 2 3 5 4" xfId="19558" xr:uid="{00000000-0005-0000-0000-0000FB250000}"/>
    <cellStyle name="Normal 16 2 3 2 3 6" xfId="19559" xr:uid="{00000000-0005-0000-0000-0000FC250000}"/>
    <cellStyle name="Normal 16 2 3 2 3 6 2" xfId="19560" xr:uid="{00000000-0005-0000-0000-0000FD250000}"/>
    <cellStyle name="Normal 16 2 3 2 3 6 3" xfId="19561" xr:uid="{00000000-0005-0000-0000-0000FE250000}"/>
    <cellStyle name="Normal 16 2 3 2 3 7" xfId="19562" xr:uid="{00000000-0005-0000-0000-0000FF250000}"/>
    <cellStyle name="Normal 16 2 3 2 3 8" xfId="19563" xr:uid="{00000000-0005-0000-0000-000000260000}"/>
    <cellStyle name="Normal 16 2 3 2 3 9" xfId="19564" xr:uid="{00000000-0005-0000-0000-000001260000}"/>
    <cellStyle name="Normal 16 2 3 2 4" xfId="4194" xr:uid="{00000000-0005-0000-0000-000002260000}"/>
    <cellStyle name="Normal 16 2 3 2 4 2" xfId="9180" xr:uid="{00000000-0005-0000-0000-000003260000}"/>
    <cellStyle name="Normal 16 2 3 2 4 2 2" xfId="19565" xr:uid="{00000000-0005-0000-0000-000004260000}"/>
    <cellStyle name="Normal 16 2 3 2 4 2 3" xfId="19566" xr:uid="{00000000-0005-0000-0000-000005260000}"/>
    <cellStyle name="Normal 16 2 3 2 4 2 4" xfId="19567" xr:uid="{00000000-0005-0000-0000-000006260000}"/>
    <cellStyle name="Normal 16 2 3 2 4 3" xfId="19568" xr:uid="{00000000-0005-0000-0000-000007260000}"/>
    <cellStyle name="Normal 16 2 3 2 4 3 2" xfId="19569" xr:uid="{00000000-0005-0000-0000-000008260000}"/>
    <cellStyle name="Normal 16 2 3 2 4 3 3" xfId="19570" xr:uid="{00000000-0005-0000-0000-000009260000}"/>
    <cellStyle name="Normal 16 2 3 2 4 4" xfId="19571" xr:uid="{00000000-0005-0000-0000-00000A260000}"/>
    <cellStyle name="Normal 16 2 3 2 4 5" xfId="19572" xr:uid="{00000000-0005-0000-0000-00000B260000}"/>
    <cellStyle name="Normal 16 2 3 2 4 6" xfId="19573" xr:uid="{00000000-0005-0000-0000-00000C260000}"/>
    <cellStyle name="Normal 16 2 3 2 5" xfId="5941" xr:uid="{00000000-0005-0000-0000-00000D260000}"/>
    <cellStyle name="Normal 16 2 3 2 5 2" xfId="10883" xr:uid="{00000000-0005-0000-0000-00000E260000}"/>
    <cellStyle name="Normal 16 2 3 2 5 3" xfId="19574" xr:uid="{00000000-0005-0000-0000-00000F260000}"/>
    <cellStyle name="Normal 16 2 3 2 5 4" xfId="19575" xr:uid="{00000000-0005-0000-0000-000010260000}"/>
    <cellStyle name="Normal 16 2 3 2 6" xfId="7449" xr:uid="{00000000-0005-0000-0000-000011260000}"/>
    <cellStyle name="Normal 16 2 3 2 6 2" xfId="19576" xr:uid="{00000000-0005-0000-0000-000012260000}"/>
    <cellStyle name="Normal 16 2 3 2 6 3" xfId="19577" xr:uid="{00000000-0005-0000-0000-000013260000}"/>
    <cellStyle name="Normal 16 2 3 2 6 4" xfId="19578" xr:uid="{00000000-0005-0000-0000-000014260000}"/>
    <cellStyle name="Normal 16 2 3 2 7" xfId="2487" xr:uid="{00000000-0005-0000-0000-000015260000}"/>
    <cellStyle name="Normal 16 2 3 2 7 2" xfId="19579" xr:uid="{00000000-0005-0000-0000-000016260000}"/>
    <cellStyle name="Normal 16 2 3 2 7 3" xfId="19580" xr:uid="{00000000-0005-0000-0000-000017260000}"/>
    <cellStyle name="Normal 16 2 3 2 7 4" xfId="19581" xr:uid="{00000000-0005-0000-0000-000018260000}"/>
    <cellStyle name="Normal 16 2 3 2 8" xfId="19582" xr:uid="{00000000-0005-0000-0000-000019260000}"/>
    <cellStyle name="Normal 16 2 3 2 8 2" xfId="19583" xr:uid="{00000000-0005-0000-0000-00001A260000}"/>
    <cellStyle name="Normal 16 2 3 2 8 3" xfId="19584" xr:uid="{00000000-0005-0000-0000-00001B260000}"/>
    <cellStyle name="Normal 16 2 3 2 9" xfId="19585" xr:uid="{00000000-0005-0000-0000-00001C260000}"/>
    <cellStyle name="Normal 16 2 3 3" xfId="897" xr:uid="{00000000-0005-0000-0000-00001D260000}"/>
    <cellStyle name="Normal 16 2 3 3 10" xfId="19586" xr:uid="{00000000-0005-0000-0000-00001E260000}"/>
    <cellStyle name="Normal 16 2 3 3 2" xfId="1428" xr:uid="{00000000-0005-0000-0000-00001F260000}"/>
    <cellStyle name="Normal 16 2 3 3 2 2" xfId="4786" xr:uid="{00000000-0005-0000-0000-000020260000}"/>
    <cellStyle name="Normal 16 2 3 3 2 2 2" xfId="9770" xr:uid="{00000000-0005-0000-0000-000021260000}"/>
    <cellStyle name="Normal 16 2 3 3 2 2 2 2" xfId="19587" xr:uid="{00000000-0005-0000-0000-000022260000}"/>
    <cellStyle name="Normal 16 2 3 3 2 2 2 3" xfId="19588" xr:uid="{00000000-0005-0000-0000-000023260000}"/>
    <cellStyle name="Normal 16 2 3 3 2 2 2 4" xfId="19589" xr:uid="{00000000-0005-0000-0000-000024260000}"/>
    <cellStyle name="Normal 16 2 3 3 2 2 3" xfId="19590" xr:uid="{00000000-0005-0000-0000-000025260000}"/>
    <cellStyle name="Normal 16 2 3 3 2 2 3 2" xfId="19591" xr:uid="{00000000-0005-0000-0000-000026260000}"/>
    <cellStyle name="Normal 16 2 3 3 2 2 3 3" xfId="19592" xr:uid="{00000000-0005-0000-0000-000027260000}"/>
    <cellStyle name="Normal 16 2 3 3 2 2 4" xfId="19593" xr:uid="{00000000-0005-0000-0000-000028260000}"/>
    <cellStyle name="Normal 16 2 3 3 2 2 5" xfId="19594" xr:uid="{00000000-0005-0000-0000-000029260000}"/>
    <cellStyle name="Normal 16 2 3 3 2 2 6" xfId="19595" xr:uid="{00000000-0005-0000-0000-00002A260000}"/>
    <cellStyle name="Normal 16 2 3 3 2 3" xfId="6515" xr:uid="{00000000-0005-0000-0000-00002B260000}"/>
    <cellStyle name="Normal 16 2 3 3 2 3 2" xfId="11457" xr:uid="{00000000-0005-0000-0000-00002C260000}"/>
    <cellStyle name="Normal 16 2 3 3 2 3 3" xfId="19596" xr:uid="{00000000-0005-0000-0000-00002D260000}"/>
    <cellStyle name="Normal 16 2 3 3 2 3 4" xfId="19597" xr:uid="{00000000-0005-0000-0000-00002E260000}"/>
    <cellStyle name="Normal 16 2 3 3 2 4" xfId="8023" xr:uid="{00000000-0005-0000-0000-00002F260000}"/>
    <cellStyle name="Normal 16 2 3 3 2 4 2" xfId="19598" xr:uid="{00000000-0005-0000-0000-000030260000}"/>
    <cellStyle name="Normal 16 2 3 3 2 4 3" xfId="19599" xr:uid="{00000000-0005-0000-0000-000031260000}"/>
    <cellStyle name="Normal 16 2 3 3 2 4 4" xfId="19600" xr:uid="{00000000-0005-0000-0000-000032260000}"/>
    <cellStyle name="Normal 16 2 3 3 2 5" xfId="3061" xr:uid="{00000000-0005-0000-0000-000033260000}"/>
    <cellStyle name="Normal 16 2 3 3 2 5 2" xfId="19601" xr:uid="{00000000-0005-0000-0000-000034260000}"/>
    <cellStyle name="Normal 16 2 3 3 2 5 3" xfId="19602" xr:uid="{00000000-0005-0000-0000-000035260000}"/>
    <cellStyle name="Normal 16 2 3 3 2 5 4" xfId="19603" xr:uid="{00000000-0005-0000-0000-000036260000}"/>
    <cellStyle name="Normal 16 2 3 3 2 6" xfId="19604" xr:uid="{00000000-0005-0000-0000-000037260000}"/>
    <cellStyle name="Normal 16 2 3 3 2 6 2" xfId="19605" xr:uid="{00000000-0005-0000-0000-000038260000}"/>
    <cellStyle name="Normal 16 2 3 3 2 6 3" xfId="19606" xr:uid="{00000000-0005-0000-0000-000039260000}"/>
    <cellStyle name="Normal 16 2 3 3 2 7" xfId="19607" xr:uid="{00000000-0005-0000-0000-00003A260000}"/>
    <cellStyle name="Normal 16 2 3 3 2 8" xfId="19608" xr:uid="{00000000-0005-0000-0000-00003B260000}"/>
    <cellStyle name="Normal 16 2 3 3 2 9" xfId="19609" xr:uid="{00000000-0005-0000-0000-00003C260000}"/>
    <cellStyle name="Normal 16 2 3 3 3" xfId="4336" xr:uid="{00000000-0005-0000-0000-00003D260000}"/>
    <cellStyle name="Normal 16 2 3 3 3 2" xfId="9321" xr:uid="{00000000-0005-0000-0000-00003E260000}"/>
    <cellStyle name="Normal 16 2 3 3 3 2 2" xfId="19610" xr:uid="{00000000-0005-0000-0000-00003F260000}"/>
    <cellStyle name="Normal 16 2 3 3 3 2 3" xfId="19611" xr:uid="{00000000-0005-0000-0000-000040260000}"/>
    <cellStyle name="Normal 16 2 3 3 3 2 4" xfId="19612" xr:uid="{00000000-0005-0000-0000-000041260000}"/>
    <cellStyle name="Normal 16 2 3 3 3 3" xfId="19613" xr:uid="{00000000-0005-0000-0000-000042260000}"/>
    <cellStyle name="Normal 16 2 3 3 3 3 2" xfId="19614" xr:uid="{00000000-0005-0000-0000-000043260000}"/>
    <cellStyle name="Normal 16 2 3 3 3 3 3" xfId="19615" xr:uid="{00000000-0005-0000-0000-000044260000}"/>
    <cellStyle name="Normal 16 2 3 3 3 4" xfId="19616" xr:uid="{00000000-0005-0000-0000-000045260000}"/>
    <cellStyle name="Normal 16 2 3 3 3 5" xfId="19617" xr:uid="{00000000-0005-0000-0000-000046260000}"/>
    <cellStyle name="Normal 16 2 3 3 3 6" xfId="19618" xr:uid="{00000000-0005-0000-0000-000047260000}"/>
    <cellStyle name="Normal 16 2 3 3 4" xfId="6079" xr:uid="{00000000-0005-0000-0000-000048260000}"/>
    <cellStyle name="Normal 16 2 3 3 4 2" xfId="11021" xr:uid="{00000000-0005-0000-0000-000049260000}"/>
    <cellStyle name="Normal 16 2 3 3 4 3" xfId="19619" xr:uid="{00000000-0005-0000-0000-00004A260000}"/>
    <cellStyle name="Normal 16 2 3 3 4 4" xfId="19620" xr:uid="{00000000-0005-0000-0000-00004B260000}"/>
    <cellStyle name="Normal 16 2 3 3 5" xfId="7587" xr:uid="{00000000-0005-0000-0000-00004C260000}"/>
    <cellStyle name="Normal 16 2 3 3 5 2" xfId="19621" xr:uid="{00000000-0005-0000-0000-00004D260000}"/>
    <cellStyle name="Normal 16 2 3 3 5 3" xfId="19622" xr:uid="{00000000-0005-0000-0000-00004E260000}"/>
    <cellStyle name="Normal 16 2 3 3 5 4" xfId="19623" xr:uid="{00000000-0005-0000-0000-00004F260000}"/>
    <cellStyle name="Normal 16 2 3 3 6" xfId="2625" xr:uid="{00000000-0005-0000-0000-000050260000}"/>
    <cellStyle name="Normal 16 2 3 3 6 2" xfId="19624" xr:uid="{00000000-0005-0000-0000-000051260000}"/>
    <cellStyle name="Normal 16 2 3 3 6 3" xfId="19625" xr:uid="{00000000-0005-0000-0000-000052260000}"/>
    <cellStyle name="Normal 16 2 3 3 6 4" xfId="19626" xr:uid="{00000000-0005-0000-0000-000053260000}"/>
    <cellStyle name="Normal 16 2 3 3 7" xfId="19627" xr:uid="{00000000-0005-0000-0000-000054260000}"/>
    <cellStyle name="Normal 16 2 3 3 7 2" xfId="19628" xr:uid="{00000000-0005-0000-0000-000055260000}"/>
    <cellStyle name="Normal 16 2 3 3 7 3" xfId="19629" xr:uid="{00000000-0005-0000-0000-000056260000}"/>
    <cellStyle name="Normal 16 2 3 3 8" xfId="19630" xr:uid="{00000000-0005-0000-0000-000057260000}"/>
    <cellStyle name="Normal 16 2 3 3 9" xfId="19631" xr:uid="{00000000-0005-0000-0000-000058260000}"/>
    <cellStyle name="Normal 16 2 3 4" xfId="1425" xr:uid="{00000000-0005-0000-0000-000059260000}"/>
    <cellStyle name="Normal 16 2 3 4 2" xfId="4783" xr:uid="{00000000-0005-0000-0000-00005A260000}"/>
    <cellStyle name="Normal 16 2 3 4 2 2" xfId="9767" xr:uid="{00000000-0005-0000-0000-00005B260000}"/>
    <cellStyle name="Normal 16 2 3 4 2 2 2" xfId="19632" xr:uid="{00000000-0005-0000-0000-00005C260000}"/>
    <cellStyle name="Normal 16 2 3 4 2 2 3" xfId="19633" xr:uid="{00000000-0005-0000-0000-00005D260000}"/>
    <cellStyle name="Normal 16 2 3 4 2 2 4" xfId="19634" xr:uid="{00000000-0005-0000-0000-00005E260000}"/>
    <cellStyle name="Normal 16 2 3 4 2 3" xfId="19635" xr:uid="{00000000-0005-0000-0000-00005F260000}"/>
    <cellStyle name="Normal 16 2 3 4 2 3 2" xfId="19636" xr:uid="{00000000-0005-0000-0000-000060260000}"/>
    <cellStyle name="Normal 16 2 3 4 2 3 3" xfId="19637" xr:uid="{00000000-0005-0000-0000-000061260000}"/>
    <cellStyle name="Normal 16 2 3 4 2 4" xfId="19638" xr:uid="{00000000-0005-0000-0000-000062260000}"/>
    <cellStyle name="Normal 16 2 3 4 2 5" xfId="19639" xr:uid="{00000000-0005-0000-0000-000063260000}"/>
    <cellStyle name="Normal 16 2 3 4 2 6" xfId="19640" xr:uid="{00000000-0005-0000-0000-000064260000}"/>
    <cellStyle name="Normal 16 2 3 4 3" xfId="6512" xr:uid="{00000000-0005-0000-0000-000065260000}"/>
    <cellStyle name="Normal 16 2 3 4 3 2" xfId="11454" xr:uid="{00000000-0005-0000-0000-000066260000}"/>
    <cellStyle name="Normal 16 2 3 4 3 3" xfId="19641" xr:uid="{00000000-0005-0000-0000-000067260000}"/>
    <cellStyle name="Normal 16 2 3 4 3 4" xfId="19642" xr:uid="{00000000-0005-0000-0000-000068260000}"/>
    <cellStyle name="Normal 16 2 3 4 4" xfId="8020" xr:uid="{00000000-0005-0000-0000-000069260000}"/>
    <cellStyle name="Normal 16 2 3 4 4 2" xfId="19643" xr:uid="{00000000-0005-0000-0000-00006A260000}"/>
    <cellStyle name="Normal 16 2 3 4 4 3" xfId="19644" xr:uid="{00000000-0005-0000-0000-00006B260000}"/>
    <cellStyle name="Normal 16 2 3 4 4 4" xfId="19645" xr:uid="{00000000-0005-0000-0000-00006C260000}"/>
    <cellStyle name="Normal 16 2 3 4 5" xfId="3058" xr:uid="{00000000-0005-0000-0000-00006D260000}"/>
    <cellStyle name="Normal 16 2 3 4 5 2" xfId="19646" xr:uid="{00000000-0005-0000-0000-00006E260000}"/>
    <cellStyle name="Normal 16 2 3 4 5 3" xfId="19647" xr:uid="{00000000-0005-0000-0000-00006F260000}"/>
    <cellStyle name="Normal 16 2 3 4 5 4" xfId="19648" xr:uid="{00000000-0005-0000-0000-000070260000}"/>
    <cellStyle name="Normal 16 2 3 4 6" xfId="19649" xr:uid="{00000000-0005-0000-0000-000071260000}"/>
    <cellStyle name="Normal 16 2 3 4 6 2" xfId="19650" xr:uid="{00000000-0005-0000-0000-000072260000}"/>
    <cellStyle name="Normal 16 2 3 4 6 3" xfId="19651" xr:uid="{00000000-0005-0000-0000-000073260000}"/>
    <cellStyle name="Normal 16 2 3 4 7" xfId="19652" xr:uid="{00000000-0005-0000-0000-000074260000}"/>
    <cellStyle name="Normal 16 2 3 4 8" xfId="19653" xr:uid="{00000000-0005-0000-0000-000075260000}"/>
    <cellStyle name="Normal 16 2 3 4 9" xfId="19654" xr:uid="{00000000-0005-0000-0000-000076260000}"/>
    <cellStyle name="Normal 16 2 3 5" xfId="3734" xr:uid="{00000000-0005-0000-0000-000077260000}"/>
    <cellStyle name="Normal 16 2 3 5 2" xfId="5474" xr:uid="{00000000-0005-0000-0000-000078260000}"/>
    <cellStyle name="Normal 16 2 3 5 2 2" xfId="10436" xr:uid="{00000000-0005-0000-0000-000079260000}"/>
    <cellStyle name="Normal 16 2 3 5 2 2 2" xfId="19655" xr:uid="{00000000-0005-0000-0000-00007A260000}"/>
    <cellStyle name="Normal 16 2 3 5 2 2 3" xfId="19656" xr:uid="{00000000-0005-0000-0000-00007B260000}"/>
    <cellStyle name="Normal 16 2 3 5 2 2 4" xfId="19657" xr:uid="{00000000-0005-0000-0000-00007C260000}"/>
    <cellStyle name="Normal 16 2 3 5 2 3" xfId="19658" xr:uid="{00000000-0005-0000-0000-00007D260000}"/>
    <cellStyle name="Normal 16 2 3 5 2 3 2" xfId="19659" xr:uid="{00000000-0005-0000-0000-00007E260000}"/>
    <cellStyle name="Normal 16 2 3 5 2 3 3" xfId="19660" xr:uid="{00000000-0005-0000-0000-00007F260000}"/>
    <cellStyle name="Normal 16 2 3 5 2 4" xfId="19661" xr:uid="{00000000-0005-0000-0000-000080260000}"/>
    <cellStyle name="Normal 16 2 3 5 2 5" xfId="19662" xr:uid="{00000000-0005-0000-0000-000081260000}"/>
    <cellStyle name="Normal 16 2 3 5 2 6" xfId="19663" xr:uid="{00000000-0005-0000-0000-000082260000}"/>
    <cellStyle name="Normal 16 2 3 5 3" xfId="8694" xr:uid="{00000000-0005-0000-0000-000083260000}"/>
    <cellStyle name="Normal 16 2 3 5 3 2" xfId="19664" xr:uid="{00000000-0005-0000-0000-000084260000}"/>
    <cellStyle name="Normal 16 2 3 5 3 3" xfId="19665" xr:uid="{00000000-0005-0000-0000-000085260000}"/>
    <cellStyle name="Normal 16 2 3 5 3 4" xfId="19666" xr:uid="{00000000-0005-0000-0000-000086260000}"/>
    <cellStyle name="Normal 16 2 3 5 4" xfId="19667" xr:uid="{00000000-0005-0000-0000-000087260000}"/>
    <cellStyle name="Normal 16 2 3 5 4 2" xfId="19668" xr:uid="{00000000-0005-0000-0000-000088260000}"/>
    <cellStyle name="Normal 16 2 3 5 4 3" xfId="19669" xr:uid="{00000000-0005-0000-0000-000089260000}"/>
    <cellStyle name="Normal 16 2 3 5 4 4" xfId="19670" xr:uid="{00000000-0005-0000-0000-00008A260000}"/>
    <cellStyle name="Normal 16 2 3 5 5" xfId="19671" xr:uid="{00000000-0005-0000-0000-00008B260000}"/>
    <cellStyle name="Normal 16 2 3 5 5 2" xfId="19672" xr:uid="{00000000-0005-0000-0000-00008C260000}"/>
    <cellStyle name="Normal 16 2 3 5 5 3" xfId="19673" xr:uid="{00000000-0005-0000-0000-00008D260000}"/>
    <cellStyle name="Normal 16 2 3 5 5 4" xfId="19674" xr:uid="{00000000-0005-0000-0000-00008E260000}"/>
    <cellStyle name="Normal 16 2 3 5 6" xfId="19675" xr:uid="{00000000-0005-0000-0000-00008F260000}"/>
    <cellStyle name="Normal 16 2 3 5 6 2" xfId="19676" xr:uid="{00000000-0005-0000-0000-000090260000}"/>
    <cellStyle name="Normal 16 2 3 5 6 3" xfId="19677" xr:uid="{00000000-0005-0000-0000-000091260000}"/>
    <cellStyle name="Normal 16 2 3 5 7" xfId="19678" xr:uid="{00000000-0005-0000-0000-000092260000}"/>
    <cellStyle name="Normal 16 2 3 5 8" xfId="19679" xr:uid="{00000000-0005-0000-0000-000093260000}"/>
    <cellStyle name="Normal 16 2 3 5 9" xfId="19680" xr:uid="{00000000-0005-0000-0000-000094260000}"/>
    <cellStyle name="Normal 16 2 3 6" xfId="4058" xr:uid="{00000000-0005-0000-0000-000095260000}"/>
    <cellStyle name="Normal 16 2 3 6 2" xfId="8830" xr:uid="{00000000-0005-0000-0000-000096260000}"/>
    <cellStyle name="Normal 16 2 3 6 2 2" xfId="19681" xr:uid="{00000000-0005-0000-0000-000097260000}"/>
    <cellStyle name="Normal 16 2 3 6 2 2 2" xfId="19682" xr:uid="{00000000-0005-0000-0000-000098260000}"/>
    <cellStyle name="Normal 16 2 3 6 2 2 3" xfId="19683" xr:uid="{00000000-0005-0000-0000-000099260000}"/>
    <cellStyle name="Normal 16 2 3 6 2 2 4" xfId="19684" xr:uid="{00000000-0005-0000-0000-00009A260000}"/>
    <cellStyle name="Normal 16 2 3 6 2 3" xfId="19685" xr:uid="{00000000-0005-0000-0000-00009B260000}"/>
    <cellStyle name="Normal 16 2 3 6 2 3 2" xfId="19686" xr:uid="{00000000-0005-0000-0000-00009C260000}"/>
    <cellStyle name="Normal 16 2 3 6 2 3 3" xfId="19687" xr:uid="{00000000-0005-0000-0000-00009D260000}"/>
    <cellStyle name="Normal 16 2 3 6 2 4" xfId="19688" xr:uid="{00000000-0005-0000-0000-00009E260000}"/>
    <cellStyle name="Normal 16 2 3 6 2 5" xfId="19689" xr:uid="{00000000-0005-0000-0000-00009F260000}"/>
    <cellStyle name="Normal 16 2 3 6 2 6" xfId="19690" xr:uid="{00000000-0005-0000-0000-0000A0260000}"/>
    <cellStyle name="Normal 16 2 3 6 3" xfId="19691" xr:uid="{00000000-0005-0000-0000-0000A1260000}"/>
    <cellStyle name="Normal 16 2 3 6 3 2" xfId="19692" xr:uid="{00000000-0005-0000-0000-0000A2260000}"/>
    <cellStyle name="Normal 16 2 3 6 3 3" xfId="19693" xr:uid="{00000000-0005-0000-0000-0000A3260000}"/>
    <cellStyle name="Normal 16 2 3 6 3 4" xfId="19694" xr:uid="{00000000-0005-0000-0000-0000A4260000}"/>
    <cellStyle name="Normal 16 2 3 6 4" xfId="19695" xr:uid="{00000000-0005-0000-0000-0000A5260000}"/>
    <cellStyle name="Normal 16 2 3 6 4 2" xfId="19696" xr:uid="{00000000-0005-0000-0000-0000A6260000}"/>
    <cellStyle name="Normal 16 2 3 6 4 3" xfId="19697" xr:uid="{00000000-0005-0000-0000-0000A7260000}"/>
    <cellStyle name="Normal 16 2 3 6 4 4" xfId="19698" xr:uid="{00000000-0005-0000-0000-0000A8260000}"/>
    <cellStyle name="Normal 16 2 3 6 5" xfId="19699" xr:uid="{00000000-0005-0000-0000-0000A9260000}"/>
    <cellStyle name="Normal 16 2 3 6 5 2" xfId="19700" xr:uid="{00000000-0005-0000-0000-0000AA260000}"/>
    <cellStyle name="Normal 16 2 3 6 5 3" xfId="19701" xr:uid="{00000000-0005-0000-0000-0000AB260000}"/>
    <cellStyle name="Normal 16 2 3 6 6" xfId="19702" xr:uid="{00000000-0005-0000-0000-0000AC260000}"/>
    <cellStyle name="Normal 16 2 3 6 7" xfId="19703" xr:uid="{00000000-0005-0000-0000-0000AD260000}"/>
    <cellStyle name="Normal 16 2 3 6 8" xfId="19704" xr:uid="{00000000-0005-0000-0000-0000AE260000}"/>
    <cellStyle name="Normal 16 2 3 7" xfId="5434" xr:uid="{00000000-0005-0000-0000-0000AF260000}"/>
    <cellStyle name="Normal 16 2 3 7 2" xfId="10401" xr:uid="{00000000-0005-0000-0000-0000B0260000}"/>
    <cellStyle name="Normal 16 2 3 7 2 2" xfId="19705" xr:uid="{00000000-0005-0000-0000-0000B1260000}"/>
    <cellStyle name="Normal 16 2 3 7 2 3" xfId="19706" xr:uid="{00000000-0005-0000-0000-0000B2260000}"/>
    <cellStyle name="Normal 16 2 3 7 2 4" xfId="19707" xr:uid="{00000000-0005-0000-0000-0000B3260000}"/>
    <cellStyle name="Normal 16 2 3 7 3" xfId="19708" xr:uid="{00000000-0005-0000-0000-0000B4260000}"/>
    <cellStyle name="Normal 16 2 3 7 3 2" xfId="19709" xr:uid="{00000000-0005-0000-0000-0000B5260000}"/>
    <cellStyle name="Normal 16 2 3 7 3 3" xfId="19710" xr:uid="{00000000-0005-0000-0000-0000B6260000}"/>
    <cellStyle name="Normal 16 2 3 7 4" xfId="19711" xr:uid="{00000000-0005-0000-0000-0000B7260000}"/>
    <cellStyle name="Normal 16 2 3 7 5" xfId="19712" xr:uid="{00000000-0005-0000-0000-0000B8260000}"/>
    <cellStyle name="Normal 16 2 3 7 6" xfId="19713" xr:uid="{00000000-0005-0000-0000-0000B9260000}"/>
    <cellStyle name="Normal 16 2 3 8" xfId="5806" xr:uid="{00000000-0005-0000-0000-0000BA260000}"/>
    <cellStyle name="Normal 16 2 3 8 2" xfId="10748" xr:uid="{00000000-0005-0000-0000-0000BB260000}"/>
    <cellStyle name="Normal 16 2 3 8 3" xfId="19714" xr:uid="{00000000-0005-0000-0000-0000BC260000}"/>
    <cellStyle name="Normal 16 2 3 8 4" xfId="19715" xr:uid="{00000000-0005-0000-0000-0000BD260000}"/>
    <cellStyle name="Normal 16 2 3 9" xfId="7314" xr:uid="{00000000-0005-0000-0000-0000BE260000}"/>
    <cellStyle name="Normal 16 2 3 9 2" xfId="19716" xr:uid="{00000000-0005-0000-0000-0000BF260000}"/>
    <cellStyle name="Normal 16 2 3 9 3" xfId="19717" xr:uid="{00000000-0005-0000-0000-0000C0260000}"/>
    <cellStyle name="Normal 16 2 3 9 4" xfId="19718" xr:uid="{00000000-0005-0000-0000-0000C1260000}"/>
    <cellStyle name="Normal 16 2 4" xfId="436" xr:uid="{00000000-0005-0000-0000-0000C2260000}"/>
    <cellStyle name="Normal 16 2 4 10" xfId="19719" xr:uid="{00000000-0005-0000-0000-0000C3260000}"/>
    <cellStyle name="Normal 16 2 4 11" xfId="19720" xr:uid="{00000000-0005-0000-0000-0000C4260000}"/>
    <cellStyle name="Normal 16 2 4 2" xfId="1007" xr:uid="{00000000-0005-0000-0000-0000C5260000}"/>
    <cellStyle name="Normal 16 2 4 2 10" xfId="19721" xr:uid="{00000000-0005-0000-0000-0000C6260000}"/>
    <cellStyle name="Normal 16 2 4 2 2" xfId="1430" xr:uid="{00000000-0005-0000-0000-0000C7260000}"/>
    <cellStyle name="Normal 16 2 4 2 2 2" xfId="4788" xr:uid="{00000000-0005-0000-0000-0000C8260000}"/>
    <cellStyle name="Normal 16 2 4 2 2 2 2" xfId="9772" xr:uid="{00000000-0005-0000-0000-0000C9260000}"/>
    <cellStyle name="Normal 16 2 4 2 2 2 2 2" xfId="19722" xr:uid="{00000000-0005-0000-0000-0000CA260000}"/>
    <cellStyle name="Normal 16 2 4 2 2 2 2 3" xfId="19723" xr:uid="{00000000-0005-0000-0000-0000CB260000}"/>
    <cellStyle name="Normal 16 2 4 2 2 2 2 4" xfId="19724" xr:uid="{00000000-0005-0000-0000-0000CC260000}"/>
    <cellStyle name="Normal 16 2 4 2 2 2 3" xfId="19725" xr:uid="{00000000-0005-0000-0000-0000CD260000}"/>
    <cellStyle name="Normal 16 2 4 2 2 2 3 2" xfId="19726" xr:uid="{00000000-0005-0000-0000-0000CE260000}"/>
    <cellStyle name="Normal 16 2 4 2 2 2 3 3" xfId="19727" xr:uid="{00000000-0005-0000-0000-0000CF260000}"/>
    <cellStyle name="Normal 16 2 4 2 2 2 4" xfId="19728" xr:uid="{00000000-0005-0000-0000-0000D0260000}"/>
    <cellStyle name="Normal 16 2 4 2 2 2 5" xfId="19729" xr:uid="{00000000-0005-0000-0000-0000D1260000}"/>
    <cellStyle name="Normal 16 2 4 2 2 2 6" xfId="19730" xr:uid="{00000000-0005-0000-0000-0000D2260000}"/>
    <cellStyle name="Normal 16 2 4 2 2 3" xfId="6517" xr:uid="{00000000-0005-0000-0000-0000D3260000}"/>
    <cellStyle name="Normal 16 2 4 2 2 3 2" xfId="11459" xr:uid="{00000000-0005-0000-0000-0000D4260000}"/>
    <cellStyle name="Normal 16 2 4 2 2 3 3" xfId="19731" xr:uid="{00000000-0005-0000-0000-0000D5260000}"/>
    <cellStyle name="Normal 16 2 4 2 2 3 4" xfId="19732" xr:uid="{00000000-0005-0000-0000-0000D6260000}"/>
    <cellStyle name="Normal 16 2 4 2 2 4" xfId="8025" xr:uid="{00000000-0005-0000-0000-0000D7260000}"/>
    <cellStyle name="Normal 16 2 4 2 2 4 2" xfId="19733" xr:uid="{00000000-0005-0000-0000-0000D8260000}"/>
    <cellStyle name="Normal 16 2 4 2 2 4 3" xfId="19734" xr:uid="{00000000-0005-0000-0000-0000D9260000}"/>
    <cellStyle name="Normal 16 2 4 2 2 4 4" xfId="19735" xr:uid="{00000000-0005-0000-0000-0000DA260000}"/>
    <cellStyle name="Normal 16 2 4 2 2 5" xfId="3063" xr:uid="{00000000-0005-0000-0000-0000DB260000}"/>
    <cellStyle name="Normal 16 2 4 2 2 5 2" xfId="19736" xr:uid="{00000000-0005-0000-0000-0000DC260000}"/>
    <cellStyle name="Normal 16 2 4 2 2 5 3" xfId="19737" xr:uid="{00000000-0005-0000-0000-0000DD260000}"/>
    <cellStyle name="Normal 16 2 4 2 2 5 4" xfId="19738" xr:uid="{00000000-0005-0000-0000-0000DE260000}"/>
    <cellStyle name="Normal 16 2 4 2 2 6" xfId="19739" xr:uid="{00000000-0005-0000-0000-0000DF260000}"/>
    <cellStyle name="Normal 16 2 4 2 2 6 2" xfId="19740" xr:uid="{00000000-0005-0000-0000-0000E0260000}"/>
    <cellStyle name="Normal 16 2 4 2 2 6 3" xfId="19741" xr:uid="{00000000-0005-0000-0000-0000E1260000}"/>
    <cellStyle name="Normal 16 2 4 2 2 7" xfId="19742" xr:uid="{00000000-0005-0000-0000-0000E2260000}"/>
    <cellStyle name="Normal 16 2 4 2 2 8" xfId="19743" xr:uid="{00000000-0005-0000-0000-0000E3260000}"/>
    <cellStyle name="Normal 16 2 4 2 2 9" xfId="19744" xr:uid="{00000000-0005-0000-0000-0000E4260000}"/>
    <cellStyle name="Normal 16 2 4 2 3" xfId="4429" xr:uid="{00000000-0005-0000-0000-0000E5260000}"/>
    <cellStyle name="Normal 16 2 4 2 3 2" xfId="9414" xr:uid="{00000000-0005-0000-0000-0000E6260000}"/>
    <cellStyle name="Normal 16 2 4 2 3 2 2" xfId="19745" xr:uid="{00000000-0005-0000-0000-0000E7260000}"/>
    <cellStyle name="Normal 16 2 4 2 3 2 3" xfId="19746" xr:uid="{00000000-0005-0000-0000-0000E8260000}"/>
    <cellStyle name="Normal 16 2 4 2 3 2 4" xfId="19747" xr:uid="{00000000-0005-0000-0000-0000E9260000}"/>
    <cellStyle name="Normal 16 2 4 2 3 3" xfId="19748" xr:uid="{00000000-0005-0000-0000-0000EA260000}"/>
    <cellStyle name="Normal 16 2 4 2 3 3 2" xfId="19749" xr:uid="{00000000-0005-0000-0000-0000EB260000}"/>
    <cellStyle name="Normal 16 2 4 2 3 3 3" xfId="19750" xr:uid="{00000000-0005-0000-0000-0000EC260000}"/>
    <cellStyle name="Normal 16 2 4 2 3 4" xfId="19751" xr:uid="{00000000-0005-0000-0000-0000ED260000}"/>
    <cellStyle name="Normal 16 2 4 2 3 5" xfId="19752" xr:uid="{00000000-0005-0000-0000-0000EE260000}"/>
    <cellStyle name="Normal 16 2 4 2 3 6" xfId="19753" xr:uid="{00000000-0005-0000-0000-0000EF260000}"/>
    <cellStyle name="Normal 16 2 4 2 4" xfId="6169" xr:uid="{00000000-0005-0000-0000-0000F0260000}"/>
    <cellStyle name="Normal 16 2 4 2 4 2" xfId="11111" xr:uid="{00000000-0005-0000-0000-0000F1260000}"/>
    <cellStyle name="Normal 16 2 4 2 4 3" xfId="19754" xr:uid="{00000000-0005-0000-0000-0000F2260000}"/>
    <cellStyle name="Normal 16 2 4 2 4 4" xfId="19755" xr:uid="{00000000-0005-0000-0000-0000F3260000}"/>
    <cellStyle name="Normal 16 2 4 2 5" xfId="7677" xr:uid="{00000000-0005-0000-0000-0000F4260000}"/>
    <cellStyle name="Normal 16 2 4 2 5 2" xfId="19756" xr:uid="{00000000-0005-0000-0000-0000F5260000}"/>
    <cellStyle name="Normal 16 2 4 2 5 3" xfId="19757" xr:uid="{00000000-0005-0000-0000-0000F6260000}"/>
    <cellStyle name="Normal 16 2 4 2 5 4" xfId="19758" xr:uid="{00000000-0005-0000-0000-0000F7260000}"/>
    <cellStyle name="Normal 16 2 4 2 6" xfId="2715" xr:uid="{00000000-0005-0000-0000-0000F8260000}"/>
    <cellStyle name="Normal 16 2 4 2 6 2" xfId="19759" xr:uid="{00000000-0005-0000-0000-0000F9260000}"/>
    <cellStyle name="Normal 16 2 4 2 6 3" xfId="19760" xr:uid="{00000000-0005-0000-0000-0000FA260000}"/>
    <cellStyle name="Normal 16 2 4 2 6 4" xfId="19761" xr:uid="{00000000-0005-0000-0000-0000FB260000}"/>
    <cellStyle name="Normal 16 2 4 2 7" xfId="19762" xr:uid="{00000000-0005-0000-0000-0000FC260000}"/>
    <cellStyle name="Normal 16 2 4 2 7 2" xfId="19763" xr:uid="{00000000-0005-0000-0000-0000FD260000}"/>
    <cellStyle name="Normal 16 2 4 2 7 3" xfId="19764" xr:uid="{00000000-0005-0000-0000-0000FE260000}"/>
    <cellStyle name="Normal 16 2 4 2 8" xfId="19765" xr:uid="{00000000-0005-0000-0000-0000FF260000}"/>
    <cellStyle name="Normal 16 2 4 2 9" xfId="19766" xr:uid="{00000000-0005-0000-0000-000000270000}"/>
    <cellStyle name="Normal 16 2 4 3" xfId="1429" xr:uid="{00000000-0005-0000-0000-000001270000}"/>
    <cellStyle name="Normal 16 2 4 3 2" xfId="4787" xr:uid="{00000000-0005-0000-0000-000002270000}"/>
    <cellStyle name="Normal 16 2 4 3 2 2" xfId="9771" xr:uid="{00000000-0005-0000-0000-000003270000}"/>
    <cellStyle name="Normal 16 2 4 3 2 2 2" xfId="19767" xr:uid="{00000000-0005-0000-0000-000004270000}"/>
    <cellStyle name="Normal 16 2 4 3 2 2 3" xfId="19768" xr:uid="{00000000-0005-0000-0000-000005270000}"/>
    <cellStyle name="Normal 16 2 4 3 2 2 4" xfId="19769" xr:uid="{00000000-0005-0000-0000-000006270000}"/>
    <cellStyle name="Normal 16 2 4 3 2 3" xfId="19770" xr:uid="{00000000-0005-0000-0000-000007270000}"/>
    <cellStyle name="Normal 16 2 4 3 2 3 2" xfId="19771" xr:uid="{00000000-0005-0000-0000-000008270000}"/>
    <cellStyle name="Normal 16 2 4 3 2 3 3" xfId="19772" xr:uid="{00000000-0005-0000-0000-000009270000}"/>
    <cellStyle name="Normal 16 2 4 3 2 4" xfId="19773" xr:uid="{00000000-0005-0000-0000-00000A270000}"/>
    <cellStyle name="Normal 16 2 4 3 2 5" xfId="19774" xr:uid="{00000000-0005-0000-0000-00000B270000}"/>
    <cellStyle name="Normal 16 2 4 3 2 6" xfId="19775" xr:uid="{00000000-0005-0000-0000-00000C270000}"/>
    <cellStyle name="Normal 16 2 4 3 3" xfId="6516" xr:uid="{00000000-0005-0000-0000-00000D270000}"/>
    <cellStyle name="Normal 16 2 4 3 3 2" xfId="11458" xr:uid="{00000000-0005-0000-0000-00000E270000}"/>
    <cellStyle name="Normal 16 2 4 3 3 3" xfId="19776" xr:uid="{00000000-0005-0000-0000-00000F270000}"/>
    <cellStyle name="Normal 16 2 4 3 3 4" xfId="19777" xr:uid="{00000000-0005-0000-0000-000010270000}"/>
    <cellStyle name="Normal 16 2 4 3 4" xfId="8024" xr:uid="{00000000-0005-0000-0000-000011270000}"/>
    <cellStyle name="Normal 16 2 4 3 4 2" xfId="19778" xr:uid="{00000000-0005-0000-0000-000012270000}"/>
    <cellStyle name="Normal 16 2 4 3 4 3" xfId="19779" xr:uid="{00000000-0005-0000-0000-000013270000}"/>
    <cellStyle name="Normal 16 2 4 3 4 4" xfId="19780" xr:uid="{00000000-0005-0000-0000-000014270000}"/>
    <cellStyle name="Normal 16 2 4 3 5" xfId="3062" xr:uid="{00000000-0005-0000-0000-000015270000}"/>
    <cellStyle name="Normal 16 2 4 3 5 2" xfId="19781" xr:uid="{00000000-0005-0000-0000-000016270000}"/>
    <cellStyle name="Normal 16 2 4 3 5 3" xfId="19782" xr:uid="{00000000-0005-0000-0000-000017270000}"/>
    <cellStyle name="Normal 16 2 4 3 5 4" xfId="19783" xr:uid="{00000000-0005-0000-0000-000018270000}"/>
    <cellStyle name="Normal 16 2 4 3 6" xfId="19784" xr:uid="{00000000-0005-0000-0000-000019270000}"/>
    <cellStyle name="Normal 16 2 4 3 6 2" xfId="19785" xr:uid="{00000000-0005-0000-0000-00001A270000}"/>
    <cellStyle name="Normal 16 2 4 3 6 3" xfId="19786" xr:uid="{00000000-0005-0000-0000-00001B270000}"/>
    <cellStyle name="Normal 16 2 4 3 7" xfId="19787" xr:uid="{00000000-0005-0000-0000-00001C270000}"/>
    <cellStyle name="Normal 16 2 4 3 8" xfId="19788" xr:uid="{00000000-0005-0000-0000-00001D270000}"/>
    <cellStyle name="Normal 16 2 4 3 9" xfId="19789" xr:uid="{00000000-0005-0000-0000-00001E270000}"/>
    <cellStyle name="Normal 16 2 4 4" xfId="3960" xr:uid="{00000000-0005-0000-0000-00001F270000}"/>
    <cellStyle name="Normal 16 2 4 4 2" xfId="9032" xr:uid="{00000000-0005-0000-0000-000020270000}"/>
    <cellStyle name="Normal 16 2 4 4 2 2" xfId="19790" xr:uid="{00000000-0005-0000-0000-000021270000}"/>
    <cellStyle name="Normal 16 2 4 4 2 3" xfId="19791" xr:uid="{00000000-0005-0000-0000-000022270000}"/>
    <cellStyle name="Normal 16 2 4 4 2 4" xfId="19792" xr:uid="{00000000-0005-0000-0000-000023270000}"/>
    <cellStyle name="Normal 16 2 4 4 3" xfId="19793" xr:uid="{00000000-0005-0000-0000-000024270000}"/>
    <cellStyle name="Normal 16 2 4 4 3 2" xfId="19794" xr:uid="{00000000-0005-0000-0000-000025270000}"/>
    <cellStyle name="Normal 16 2 4 4 3 3" xfId="19795" xr:uid="{00000000-0005-0000-0000-000026270000}"/>
    <cellStyle name="Normal 16 2 4 4 4" xfId="19796" xr:uid="{00000000-0005-0000-0000-000027270000}"/>
    <cellStyle name="Normal 16 2 4 4 5" xfId="19797" xr:uid="{00000000-0005-0000-0000-000028270000}"/>
    <cellStyle name="Normal 16 2 4 4 6" xfId="19798" xr:uid="{00000000-0005-0000-0000-000029270000}"/>
    <cellStyle name="Normal 16 2 4 5" xfId="5717" xr:uid="{00000000-0005-0000-0000-00002A270000}"/>
    <cellStyle name="Normal 16 2 4 5 2" xfId="10659" xr:uid="{00000000-0005-0000-0000-00002B270000}"/>
    <cellStyle name="Normal 16 2 4 5 3" xfId="19799" xr:uid="{00000000-0005-0000-0000-00002C270000}"/>
    <cellStyle name="Normal 16 2 4 5 4" xfId="19800" xr:uid="{00000000-0005-0000-0000-00002D270000}"/>
    <cellStyle name="Normal 16 2 4 6" xfId="7225" xr:uid="{00000000-0005-0000-0000-00002E270000}"/>
    <cellStyle name="Normal 16 2 4 6 2" xfId="19801" xr:uid="{00000000-0005-0000-0000-00002F270000}"/>
    <cellStyle name="Normal 16 2 4 6 3" xfId="19802" xr:uid="{00000000-0005-0000-0000-000030270000}"/>
    <cellStyle name="Normal 16 2 4 6 4" xfId="19803" xr:uid="{00000000-0005-0000-0000-000031270000}"/>
    <cellStyle name="Normal 16 2 4 7" xfId="2263" xr:uid="{00000000-0005-0000-0000-000032270000}"/>
    <cellStyle name="Normal 16 2 4 7 2" xfId="19804" xr:uid="{00000000-0005-0000-0000-000033270000}"/>
    <cellStyle name="Normal 16 2 4 7 3" xfId="19805" xr:uid="{00000000-0005-0000-0000-000034270000}"/>
    <cellStyle name="Normal 16 2 4 7 4" xfId="19806" xr:uid="{00000000-0005-0000-0000-000035270000}"/>
    <cellStyle name="Normal 16 2 4 8" xfId="19807" xr:uid="{00000000-0005-0000-0000-000036270000}"/>
    <cellStyle name="Normal 16 2 4 8 2" xfId="19808" xr:uid="{00000000-0005-0000-0000-000037270000}"/>
    <cellStyle name="Normal 16 2 4 8 3" xfId="19809" xr:uid="{00000000-0005-0000-0000-000038270000}"/>
    <cellStyle name="Normal 16 2 4 9" xfId="19810" xr:uid="{00000000-0005-0000-0000-000039270000}"/>
    <cellStyle name="Normal 16 2 5" xfId="654" xr:uid="{00000000-0005-0000-0000-00003A270000}"/>
    <cellStyle name="Normal 16 2 5 10" xfId="19811" xr:uid="{00000000-0005-0000-0000-00003B270000}"/>
    <cellStyle name="Normal 16 2 5 11" xfId="19812" xr:uid="{00000000-0005-0000-0000-00003C270000}"/>
    <cellStyle name="Normal 16 2 5 2" xfId="1120" xr:uid="{00000000-0005-0000-0000-00003D270000}"/>
    <cellStyle name="Normal 16 2 5 2 10" xfId="19813" xr:uid="{00000000-0005-0000-0000-00003E270000}"/>
    <cellStyle name="Normal 16 2 5 2 2" xfId="1432" xr:uid="{00000000-0005-0000-0000-00003F270000}"/>
    <cellStyle name="Normal 16 2 5 2 2 2" xfId="4790" xr:uid="{00000000-0005-0000-0000-000040270000}"/>
    <cellStyle name="Normal 16 2 5 2 2 2 2" xfId="9774" xr:uid="{00000000-0005-0000-0000-000041270000}"/>
    <cellStyle name="Normal 16 2 5 2 2 2 2 2" xfId="19814" xr:uid="{00000000-0005-0000-0000-000042270000}"/>
    <cellStyle name="Normal 16 2 5 2 2 2 2 3" xfId="19815" xr:uid="{00000000-0005-0000-0000-000043270000}"/>
    <cellStyle name="Normal 16 2 5 2 2 2 2 4" xfId="19816" xr:uid="{00000000-0005-0000-0000-000044270000}"/>
    <cellStyle name="Normal 16 2 5 2 2 2 3" xfId="19817" xr:uid="{00000000-0005-0000-0000-000045270000}"/>
    <cellStyle name="Normal 16 2 5 2 2 2 3 2" xfId="19818" xr:uid="{00000000-0005-0000-0000-000046270000}"/>
    <cellStyle name="Normal 16 2 5 2 2 2 3 3" xfId="19819" xr:uid="{00000000-0005-0000-0000-000047270000}"/>
    <cellStyle name="Normal 16 2 5 2 2 2 4" xfId="19820" xr:uid="{00000000-0005-0000-0000-000048270000}"/>
    <cellStyle name="Normal 16 2 5 2 2 2 5" xfId="19821" xr:uid="{00000000-0005-0000-0000-000049270000}"/>
    <cellStyle name="Normal 16 2 5 2 2 2 6" xfId="19822" xr:uid="{00000000-0005-0000-0000-00004A270000}"/>
    <cellStyle name="Normal 16 2 5 2 2 3" xfId="6519" xr:uid="{00000000-0005-0000-0000-00004B270000}"/>
    <cellStyle name="Normal 16 2 5 2 2 3 2" xfId="11461" xr:uid="{00000000-0005-0000-0000-00004C270000}"/>
    <cellStyle name="Normal 16 2 5 2 2 3 3" xfId="19823" xr:uid="{00000000-0005-0000-0000-00004D270000}"/>
    <cellStyle name="Normal 16 2 5 2 2 3 4" xfId="19824" xr:uid="{00000000-0005-0000-0000-00004E270000}"/>
    <cellStyle name="Normal 16 2 5 2 2 4" xfId="8027" xr:uid="{00000000-0005-0000-0000-00004F270000}"/>
    <cellStyle name="Normal 16 2 5 2 2 4 2" xfId="19825" xr:uid="{00000000-0005-0000-0000-000050270000}"/>
    <cellStyle name="Normal 16 2 5 2 2 4 3" xfId="19826" xr:uid="{00000000-0005-0000-0000-000051270000}"/>
    <cellStyle name="Normal 16 2 5 2 2 4 4" xfId="19827" xr:uid="{00000000-0005-0000-0000-000052270000}"/>
    <cellStyle name="Normal 16 2 5 2 2 5" xfId="3065" xr:uid="{00000000-0005-0000-0000-000053270000}"/>
    <cellStyle name="Normal 16 2 5 2 2 5 2" xfId="19828" xr:uid="{00000000-0005-0000-0000-000054270000}"/>
    <cellStyle name="Normal 16 2 5 2 2 5 3" xfId="19829" xr:uid="{00000000-0005-0000-0000-000055270000}"/>
    <cellStyle name="Normal 16 2 5 2 2 5 4" xfId="19830" xr:uid="{00000000-0005-0000-0000-000056270000}"/>
    <cellStyle name="Normal 16 2 5 2 2 6" xfId="19831" xr:uid="{00000000-0005-0000-0000-000057270000}"/>
    <cellStyle name="Normal 16 2 5 2 2 6 2" xfId="19832" xr:uid="{00000000-0005-0000-0000-000058270000}"/>
    <cellStyle name="Normal 16 2 5 2 2 6 3" xfId="19833" xr:uid="{00000000-0005-0000-0000-000059270000}"/>
    <cellStyle name="Normal 16 2 5 2 2 7" xfId="19834" xr:uid="{00000000-0005-0000-0000-00005A270000}"/>
    <cellStyle name="Normal 16 2 5 2 2 8" xfId="19835" xr:uid="{00000000-0005-0000-0000-00005B270000}"/>
    <cellStyle name="Normal 16 2 5 2 2 9" xfId="19836" xr:uid="{00000000-0005-0000-0000-00005C270000}"/>
    <cellStyle name="Normal 16 2 5 2 3" xfId="4488" xr:uid="{00000000-0005-0000-0000-00005D270000}"/>
    <cellStyle name="Normal 16 2 5 2 3 2" xfId="9472" xr:uid="{00000000-0005-0000-0000-00005E270000}"/>
    <cellStyle name="Normal 16 2 5 2 3 2 2" xfId="19837" xr:uid="{00000000-0005-0000-0000-00005F270000}"/>
    <cellStyle name="Normal 16 2 5 2 3 2 3" xfId="19838" xr:uid="{00000000-0005-0000-0000-000060270000}"/>
    <cellStyle name="Normal 16 2 5 2 3 2 4" xfId="19839" xr:uid="{00000000-0005-0000-0000-000061270000}"/>
    <cellStyle name="Normal 16 2 5 2 3 3" xfId="19840" xr:uid="{00000000-0005-0000-0000-000062270000}"/>
    <cellStyle name="Normal 16 2 5 2 3 3 2" xfId="19841" xr:uid="{00000000-0005-0000-0000-000063270000}"/>
    <cellStyle name="Normal 16 2 5 2 3 3 3" xfId="19842" xr:uid="{00000000-0005-0000-0000-000064270000}"/>
    <cellStyle name="Normal 16 2 5 2 3 4" xfId="19843" xr:uid="{00000000-0005-0000-0000-000065270000}"/>
    <cellStyle name="Normal 16 2 5 2 3 5" xfId="19844" xr:uid="{00000000-0005-0000-0000-000066270000}"/>
    <cellStyle name="Normal 16 2 5 2 3 6" xfId="19845" xr:uid="{00000000-0005-0000-0000-000067270000}"/>
    <cellStyle name="Normal 16 2 5 2 4" xfId="6219" xr:uid="{00000000-0005-0000-0000-000068270000}"/>
    <cellStyle name="Normal 16 2 5 2 4 2" xfId="11161" xr:uid="{00000000-0005-0000-0000-000069270000}"/>
    <cellStyle name="Normal 16 2 5 2 4 3" xfId="19846" xr:uid="{00000000-0005-0000-0000-00006A270000}"/>
    <cellStyle name="Normal 16 2 5 2 4 4" xfId="19847" xr:uid="{00000000-0005-0000-0000-00006B270000}"/>
    <cellStyle name="Normal 16 2 5 2 5" xfId="7727" xr:uid="{00000000-0005-0000-0000-00006C270000}"/>
    <cellStyle name="Normal 16 2 5 2 5 2" xfId="19848" xr:uid="{00000000-0005-0000-0000-00006D270000}"/>
    <cellStyle name="Normal 16 2 5 2 5 3" xfId="19849" xr:uid="{00000000-0005-0000-0000-00006E270000}"/>
    <cellStyle name="Normal 16 2 5 2 5 4" xfId="19850" xr:uid="{00000000-0005-0000-0000-00006F270000}"/>
    <cellStyle name="Normal 16 2 5 2 6" xfId="2765" xr:uid="{00000000-0005-0000-0000-000070270000}"/>
    <cellStyle name="Normal 16 2 5 2 6 2" xfId="19851" xr:uid="{00000000-0005-0000-0000-000071270000}"/>
    <cellStyle name="Normal 16 2 5 2 6 3" xfId="19852" xr:uid="{00000000-0005-0000-0000-000072270000}"/>
    <cellStyle name="Normal 16 2 5 2 6 4" xfId="19853" xr:uid="{00000000-0005-0000-0000-000073270000}"/>
    <cellStyle name="Normal 16 2 5 2 7" xfId="19854" xr:uid="{00000000-0005-0000-0000-000074270000}"/>
    <cellStyle name="Normal 16 2 5 2 7 2" xfId="19855" xr:uid="{00000000-0005-0000-0000-000075270000}"/>
    <cellStyle name="Normal 16 2 5 2 7 3" xfId="19856" xr:uid="{00000000-0005-0000-0000-000076270000}"/>
    <cellStyle name="Normal 16 2 5 2 8" xfId="19857" xr:uid="{00000000-0005-0000-0000-000077270000}"/>
    <cellStyle name="Normal 16 2 5 2 9" xfId="19858" xr:uid="{00000000-0005-0000-0000-000078270000}"/>
    <cellStyle name="Normal 16 2 5 3" xfId="1431" xr:uid="{00000000-0005-0000-0000-000079270000}"/>
    <cellStyle name="Normal 16 2 5 3 2" xfId="4789" xr:uid="{00000000-0005-0000-0000-00007A270000}"/>
    <cellStyle name="Normal 16 2 5 3 2 2" xfId="9773" xr:uid="{00000000-0005-0000-0000-00007B270000}"/>
    <cellStyle name="Normal 16 2 5 3 2 2 2" xfId="19859" xr:uid="{00000000-0005-0000-0000-00007C270000}"/>
    <cellStyle name="Normal 16 2 5 3 2 2 3" xfId="19860" xr:uid="{00000000-0005-0000-0000-00007D270000}"/>
    <cellStyle name="Normal 16 2 5 3 2 2 4" xfId="19861" xr:uid="{00000000-0005-0000-0000-00007E270000}"/>
    <cellStyle name="Normal 16 2 5 3 2 3" xfId="19862" xr:uid="{00000000-0005-0000-0000-00007F270000}"/>
    <cellStyle name="Normal 16 2 5 3 2 3 2" xfId="19863" xr:uid="{00000000-0005-0000-0000-000080270000}"/>
    <cellStyle name="Normal 16 2 5 3 2 3 3" xfId="19864" xr:uid="{00000000-0005-0000-0000-000081270000}"/>
    <cellStyle name="Normal 16 2 5 3 2 4" xfId="19865" xr:uid="{00000000-0005-0000-0000-000082270000}"/>
    <cellStyle name="Normal 16 2 5 3 2 5" xfId="19866" xr:uid="{00000000-0005-0000-0000-000083270000}"/>
    <cellStyle name="Normal 16 2 5 3 2 6" xfId="19867" xr:uid="{00000000-0005-0000-0000-000084270000}"/>
    <cellStyle name="Normal 16 2 5 3 3" xfId="6518" xr:uid="{00000000-0005-0000-0000-000085270000}"/>
    <cellStyle name="Normal 16 2 5 3 3 2" xfId="11460" xr:uid="{00000000-0005-0000-0000-000086270000}"/>
    <cellStyle name="Normal 16 2 5 3 3 3" xfId="19868" xr:uid="{00000000-0005-0000-0000-000087270000}"/>
    <cellStyle name="Normal 16 2 5 3 3 4" xfId="19869" xr:uid="{00000000-0005-0000-0000-000088270000}"/>
    <cellStyle name="Normal 16 2 5 3 4" xfId="8026" xr:uid="{00000000-0005-0000-0000-000089270000}"/>
    <cellStyle name="Normal 16 2 5 3 4 2" xfId="19870" xr:uid="{00000000-0005-0000-0000-00008A270000}"/>
    <cellStyle name="Normal 16 2 5 3 4 3" xfId="19871" xr:uid="{00000000-0005-0000-0000-00008B270000}"/>
    <cellStyle name="Normal 16 2 5 3 4 4" xfId="19872" xr:uid="{00000000-0005-0000-0000-00008C270000}"/>
    <cellStyle name="Normal 16 2 5 3 5" xfId="3064" xr:uid="{00000000-0005-0000-0000-00008D270000}"/>
    <cellStyle name="Normal 16 2 5 3 5 2" xfId="19873" xr:uid="{00000000-0005-0000-0000-00008E270000}"/>
    <cellStyle name="Normal 16 2 5 3 5 3" xfId="19874" xr:uid="{00000000-0005-0000-0000-00008F270000}"/>
    <cellStyle name="Normal 16 2 5 3 5 4" xfId="19875" xr:uid="{00000000-0005-0000-0000-000090270000}"/>
    <cellStyle name="Normal 16 2 5 3 6" xfId="19876" xr:uid="{00000000-0005-0000-0000-000091270000}"/>
    <cellStyle name="Normal 16 2 5 3 6 2" xfId="19877" xr:uid="{00000000-0005-0000-0000-000092270000}"/>
    <cellStyle name="Normal 16 2 5 3 6 3" xfId="19878" xr:uid="{00000000-0005-0000-0000-000093270000}"/>
    <cellStyle name="Normal 16 2 5 3 7" xfId="19879" xr:uid="{00000000-0005-0000-0000-000094270000}"/>
    <cellStyle name="Normal 16 2 5 3 8" xfId="19880" xr:uid="{00000000-0005-0000-0000-000095270000}"/>
    <cellStyle name="Normal 16 2 5 3 9" xfId="19881" xr:uid="{00000000-0005-0000-0000-000096270000}"/>
    <cellStyle name="Normal 16 2 5 4" xfId="4105" xr:uid="{00000000-0005-0000-0000-000097270000}"/>
    <cellStyle name="Normal 16 2 5 4 2" xfId="9091" xr:uid="{00000000-0005-0000-0000-000098270000}"/>
    <cellStyle name="Normal 16 2 5 4 2 2" xfId="19882" xr:uid="{00000000-0005-0000-0000-000099270000}"/>
    <cellStyle name="Normal 16 2 5 4 2 3" xfId="19883" xr:uid="{00000000-0005-0000-0000-00009A270000}"/>
    <cellStyle name="Normal 16 2 5 4 2 4" xfId="19884" xr:uid="{00000000-0005-0000-0000-00009B270000}"/>
    <cellStyle name="Normal 16 2 5 4 3" xfId="19885" xr:uid="{00000000-0005-0000-0000-00009C270000}"/>
    <cellStyle name="Normal 16 2 5 4 3 2" xfId="19886" xr:uid="{00000000-0005-0000-0000-00009D270000}"/>
    <cellStyle name="Normal 16 2 5 4 3 3" xfId="19887" xr:uid="{00000000-0005-0000-0000-00009E270000}"/>
    <cellStyle name="Normal 16 2 5 4 4" xfId="19888" xr:uid="{00000000-0005-0000-0000-00009F270000}"/>
    <cellStyle name="Normal 16 2 5 4 5" xfId="19889" xr:uid="{00000000-0005-0000-0000-0000A0270000}"/>
    <cellStyle name="Normal 16 2 5 4 6" xfId="19890" xr:uid="{00000000-0005-0000-0000-0000A1270000}"/>
    <cellStyle name="Normal 16 2 5 5" xfId="5852" xr:uid="{00000000-0005-0000-0000-0000A2270000}"/>
    <cellStyle name="Normal 16 2 5 5 2" xfId="10794" xr:uid="{00000000-0005-0000-0000-0000A3270000}"/>
    <cellStyle name="Normal 16 2 5 5 3" xfId="19891" xr:uid="{00000000-0005-0000-0000-0000A4270000}"/>
    <cellStyle name="Normal 16 2 5 5 4" xfId="19892" xr:uid="{00000000-0005-0000-0000-0000A5270000}"/>
    <cellStyle name="Normal 16 2 5 6" xfId="7360" xr:uid="{00000000-0005-0000-0000-0000A6270000}"/>
    <cellStyle name="Normal 16 2 5 6 2" xfId="19893" xr:uid="{00000000-0005-0000-0000-0000A7270000}"/>
    <cellStyle name="Normal 16 2 5 6 3" xfId="19894" xr:uid="{00000000-0005-0000-0000-0000A8270000}"/>
    <cellStyle name="Normal 16 2 5 6 4" xfId="19895" xr:uid="{00000000-0005-0000-0000-0000A9270000}"/>
    <cellStyle name="Normal 16 2 5 7" xfId="2398" xr:uid="{00000000-0005-0000-0000-0000AA270000}"/>
    <cellStyle name="Normal 16 2 5 7 2" xfId="19896" xr:uid="{00000000-0005-0000-0000-0000AB270000}"/>
    <cellStyle name="Normal 16 2 5 7 3" xfId="19897" xr:uid="{00000000-0005-0000-0000-0000AC270000}"/>
    <cellStyle name="Normal 16 2 5 7 4" xfId="19898" xr:uid="{00000000-0005-0000-0000-0000AD270000}"/>
    <cellStyle name="Normal 16 2 5 8" xfId="19899" xr:uid="{00000000-0005-0000-0000-0000AE270000}"/>
    <cellStyle name="Normal 16 2 5 8 2" xfId="19900" xr:uid="{00000000-0005-0000-0000-0000AF270000}"/>
    <cellStyle name="Normal 16 2 5 8 3" xfId="19901" xr:uid="{00000000-0005-0000-0000-0000B0270000}"/>
    <cellStyle name="Normal 16 2 5 9" xfId="19902" xr:uid="{00000000-0005-0000-0000-0000B1270000}"/>
    <cellStyle name="Normal 16 2 6" xfId="320" xr:uid="{00000000-0005-0000-0000-0000B2270000}"/>
    <cellStyle name="Normal 16 2 6 10" xfId="19903" xr:uid="{00000000-0005-0000-0000-0000B3270000}"/>
    <cellStyle name="Normal 16 2 6 11" xfId="19904" xr:uid="{00000000-0005-0000-0000-0000B4270000}"/>
    <cellStyle name="Normal 16 2 6 2" xfId="949" xr:uid="{00000000-0005-0000-0000-0000B5270000}"/>
    <cellStyle name="Normal 16 2 6 2 10" xfId="19905" xr:uid="{00000000-0005-0000-0000-0000B6270000}"/>
    <cellStyle name="Normal 16 2 6 2 2" xfId="1434" xr:uid="{00000000-0005-0000-0000-0000B7270000}"/>
    <cellStyle name="Normal 16 2 6 2 2 2" xfId="4792" xr:uid="{00000000-0005-0000-0000-0000B8270000}"/>
    <cellStyle name="Normal 16 2 6 2 2 2 2" xfId="9776" xr:uid="{00000000-0005-0000-0000-0000B9270000}"/>
    <cellStyle name="Normal 16 2 6 2 2 2 2 2" xfId="19906" xr:uid="{00000000-0005-0000-0000-0000BA270000}"/>
    <cellStyle name="Normal 16 2 6 2 2 2 2 3" xfId="19907" xr:uid="{00000000-0005-0000-0000-0000BB270000}"/>
    <cellStyle name="Normal 16 2 6 2 2 2 2 4" xfId="19908" xr:uid="{00000000-0005-0000-0000-0000BC270000}"/>
    <cellStyle name="Normal 16 2 6 2 2 2 3" xfId="19909" xr:uid="{00000000-0005-0000-0000-0000BD270000}"/>
    <cellStyle name="Normal 16 2 6 2 2 2 3 2" xfId="19910" xr:uid="{00000000-0005-0000-0000-0000BE270000}"/>
    <cellStyle name="Normal 16 2 6 2 2 2 3 3" xfId="19911" xr:uid="{00000000-0005-0000-0000-0000BF270000}"/>
    <cellStyle name="Normal 16 2 6 2 2 2 4" xfId="19912" xr:uid="{00000000-0005-0000-0000-0000C0270000}"/>
    <cellStyle name="Normal 16 2 6 2 2 2 5" xfId="19913" xr:uid="{00000000-0005-0000-0000-0000C1270000}"/>
    <cellStyle name="Normal 16 2 6 2 2 2 6" xfId="19914" xr:uid="{00000000-0005-0000-0000-0000C2270000}"/>
    <cellStyle name="Normal 16 2 6 2 2 3" xfId="6521" xr:uid="{00000000-0005-0000-0000-0000C3270000}"/>
    <cellStyle name="Normal 16 2 6 2 2 3 2" xfId="11463" xr:uid="{00000000-0005-0000-0000-0000C4270000}"/>
    <cellStyle name="Normal 16 2 6 2 2 3 3" xfId="19915" xr:uid="{00000000-0005-0000-0000-0000C5270000}"/>
    <cellStyle name="Normal 16 2 6 2 2 3 4" xfId="19916" xr:uid="{00000000-0005-0000-0000-0000C6270000}"/>
    <cellStyle name="Normal 16 2 6 2 2 4" xfId="8029" xr:uid="{00000000-0005-0000-0000-0000C7270000}"/>
    <cellStyle name="Normal 16 2 6 2 2 4 2" xfId="19917" xr:uid="{00000000-0005-0000-0000-0000C8270000}"/>
    <cellStyle name="Normal 16 2 6 2 2 4 3" xfId="19918" xr:uid="{00000000-0005-0000-0000-0000C9270000}"/>
    <cellStyle name="Normal 16 2 6 2 2 4 4" xfId="19919" xr:uid="{00000000-0005-0000-0000-0000CA270000}"/>
    <cellStyle name="Normal 16 2 6 2 2 5" xfId="3067" xr:uid="{00000000-0005-0000-0000-0000CB270000}"/>
    <cellStyle name="Normal 16 2 6 2 2 5 2" xfId="19920" xr:uid="{00000000-0005-0000-0000-0000CC270000}"/>
    <cellStyle name="Normal 16 2 6 2 2 5 3" xfId="19921" xr:uid="{00000000-0005-0000-0000-0000CD270000}"/>
    <cellStyle name="Normal 16 2 6 2 2 5 4" xfId="19922" xr:uid="{00000000-0005-0000-0000-0000CE270000}"/>
    <cellStyle name="Normal 16 2 6 2 2 6" xfId="19923" xr:uid="{00000000-0005-0000-0000-0000CF270000}"/>
    <cellStyle name="Normal 16 2 6 2 2 6 2" xfId="19924" xr:uid="{00000000-0005-0000-0000-0000D0270000}"/>
    <cellStyle name="Normal 16 2 6 2 2 6 3" xfId="19925" xr:uid="{00000000-0005-0000-0000-0000D1270000}"/>
    <cellStyle name="Normal 16 2 6 2 2 7" xfId="19926" xr:uid="{00000000-0005-0000-0000-0000D2270000}"/>
    <cellStyle name="Normal 16 2 6 2 2 8" xfId="19927" xr:uid="{00000000-0005-0000-0000-0000D3270000}"/>
    <cellStyle name="Normal 16 2 6 2 2 9" xfId="19928" xr:uid="{00000000-0005-0000-0000-0000D4270000}"/>
    <cellStyle name="Normal 16 2 6 2 3" xfId="4383" xr:uid="{00000000-0005-0000-0000-0000D5270000}"/>
    <cellStyle name="Normal 16 2 6 2 3 2" xfId="9368" xr:uid="{00000000-0005-0000-0000-0000D6270000}"/>
    <cellStyle name="Normal 16 2 6 2 3 2 2" xfId="19929" xr:uid="{00000000-0005-0000-0000-0000D7270000}"/>
    <cellStyle name="Normal 16 2 6 2 3 2 3" xfId="19930" xr:uid="{00000000-0005-0000-0000-0000D8270000}"/>
    <cellStyle name="Normal 16 2 6 2 3 2 4" xfId="19931" xr:uid="{00000000-0005-0000-0000-0000D9270000}"/>
    <cellStyle name="Normal 16 2 6 2 3 3" xfId="19932" xr:uid="{00000000-0005-0000-0000-0000DA270000}"/>
    <cellStyle name="Normal 16 2 6 2 3 3 2" xfId="19933" xr:uid="{00000000-0005-0000-0000-0000DB270000}"/>
    <cellStyle name="Normal 16 2 6 2 3 3 3" xfId="19934" xr:uid="{00000000-0005-0000-0000-0000DC270000}"/>
    <cellStyle name="Normal 16 2 6 2 3 4" xfId="19935" xr:uid="{00000000-0005-0000-0000-0000DD270000}"/>
    <cellStyle name="Normal 16 2 6 2 3 5" xfId="19936" xr:uid="{00000000-0005-0000-0000-0000DE270000}"/>
    <cellStyle name="Normal 16 2 6 2 3 6" xfId="19937" xr:uid="{00000000-0005-0000-0000-0000DF270000}"/>
    <cellStyle name="Normal 16 2 6 2 4" xfId="6125" xr:uid="{00000000-0005-0000-0000-0000E0270000}"/>
    <cellStyle name="Normal 16 2 6 2 4 2" xfId="11067" xr:uid="{00000000-0005-0000-0000-0000E1270000}"/>
    <cellStyle name="Normal 16 2 6 2 4 3" xfId="19938" xr:uid="{00000000-0005-0000-0000-0000E2270000}"/>
    <cellStyle name="Normal 16 2 6 2 4 4" xfId="19939" xr:uid="{00000000-0005-0000-0000-0000E3270000}"/>
    <cellStyle name="Normal 16 2 6 2 5" xfId="7633" xr:uid="{00000000-0005-0000-0000-0000E4270000}"/>
    <cellStyle name="Normal 16 2 6 2 5 2" xfId="19940" xr:uid="{00000000-0005-0000-0000-0000E5270000}"/>
    <cellStyle name="Normal 16 2 6 2 5 3" xfId="19941" xr:uid="{00000000-0005-0000-0000-0000E6270000}"/>
    <cellStyle name="Normal 16 2 6 2 5 4" xfId="19942" xr:uid="{00000000-0005-0000-0000-0000E7270000}"/>
    <cellStyle name="Normal 16 2 6 2 6" xfId="2671" xr:uid="{00000000-0005-0000-0000-0000E8270000}"/>
    <cellStyle name="Normal 16 2 6 2 6 2" xfId="19943" xr:uid="{00000000-0005-0000-0000-0000E9270000}"/>
    <cellStyle name="Normal 16 2 6 2 6 3" xfId="19944" xr:uid="{00000000-0005-0000-0000-0000EA270000}"/>
    <cellStyle name="Normal 16 2 6 2 6 4" xfId="19945" xr:uid="{00000000-0005-0000-0000-0000EB270000}"/>
    <cellStyle name="Normal 16 2 6 2 7" xfId="19946" xr:uid="{00000000-0005-0000-0000-0000EC270000}"/>
    <cellStyle name="Normal 16 2 6 2 7 2" xfId="19947" xr:uid="{00000000-0005-0000-0000-0000ED270000}"/>
    <cellStyle name="Normal 16 2 6 2 7 3" xfId="19948" xr:uid="{00000000-0005-0000-0000-0000EE270000}"/>
    <cellStyle name="Normal 16 2 6 2 8" xfId="19949" xr:uid="{00000000-0005-0000-0000-0000EF270000}"/>
    <cellStyle name="Normal 16 2 6 2 9" xfId="19950" xr:uid="{00000000-0005-0000-0000-0000F0270000}"/>
    <cellStyle name="Normal 16 2 6 3" xfId="1433" xr:uid="{00000000-0005-0000-0000-0000F1270000}"/>
    <cellStyle name="Normal 16 2 6 3 2" xfId="4791" xr:uid="{00000000-0005-0000-0000-0000F2270000}"/>
    <cellStyle name="Normal 16 2 6 3 2 2" xfId="9775" xr:uid="{00000000-0005-0000-0000-0000F3270000}"/>
    <cellStyle name="Normal 16 2 6 3 2 2 2" xfId="19951" xr:uid="{00000000-0005-0000-0000-0000F4270000}"/>
    <cellStyle name="Normal 16 2 6 3 2 2 3" xfId="19952" xr:uid="{00000000-0005-0000-0000-0000F5270000}"/>
    <cellStyle name="Normal 16 2 6 3 2 2 4" xfId="19953" xr:uid="{00000000-0005-0000-0000-0000F6270000}"/>
    <cellStyle name="Normal 16 2 6 3 2 3" xfId="19954" xr:uid="{00000000-0005-0000-0000-0000F7270000}"/>
    <cellStyle name="Normal 16 2 6 3 2 3 2" xfId="19955" xr:uid="{00000000-0005-0000-0000-0000F8270000}"/>
    <cellStyle name="Normal 16 2 6 3 2 3 3" xfId="19956" xr:uid="{00000000-0005-0000-0000-0000F9270000}"/>
    <cellStyle name="Normal 16 2 6 3 2 4" xfId="19957" xr:uid="{00000000-0005-0000-0000-0000FA270000}"/>
    <cellStyle name="Normal 16 2 6 3 2 5" xfId="19958" xr:uid="{00000000-0005-0000-0000-0000FB270000}"/>
    <cellStyle name="Normal 16 2 6 3 2 6" xfId="19959" xr:uid="{00000000-0005-0000-0000-0000FC270000}"/>
    <cellStyle name="Normal 16 2 6 3 3" xfId="6520" xr:uid="{00000000-0005-0000-0000-0000FD270000}"/>
    <cellStyle name="Normal 16 2 6 3 3 2" xfId="11462" xr:uid="{00000000-0005-0000-0000-0000FE270000}"/>
    <cellStyle name="Normal 16 2 6 3 3 3" xfId="19960" xr:uid="{00000000-0005-0000-0000-0000FF270000}"/>
    <cellStyle name="Normal 16 2 6 3 3 4" xfId="19961" xr:uid="{00000000-0005-0000-0000-000000280000}"/>
    <cellStyle name="Normal 16 2 6 3 4" xfId="8028" xr:uid="{00000000-0005-0000-0000-000001280000}"/>
    <cellStyle name="Normal 16 2 6 3 4 2" xfId="19962" xr:uid="{00000000-0005-0000-0000-000002280000}"/>
    <cellStyle name="Normal 16 2 6 3 4 3" xfId="19963" xr:uid="{00000000-0005-0000-0000-000003280000}"/>
    <cellStyle name="Normal 16 2 6 3 4 4" xfId="19964" xr:uid="{00000000-0005-0000-0000-000004280000}"/>
    <cellStyle name="Normal 16 2 6 3 5" xfId="3066" xr:uid="{00000000-0005-0000-0000-000005280000}"/>
    <cellStyle name="Normal 16 2 6 3 5 2" xfId="19965" xr:uid="{00000000-0005-0000-0000-000006280000}"/>
    <cellStyle name="Normal 16 2 6 3 5 3" xfId="19966" xr:uid="{00000000-0005-0000-0000-000007280000}"/>
    <cellStyle name="Normal 16 2 6 3 5 4" xfId="19967" xr:uid="{00000000-0005-0000-0000-000008280000}"/>
    <cellStyle name="Normal 16 2 6 3 6" xfId="19968" xr:uid="{00000000-0005-0000-0000-000009280000}"/>
    <cellStyle name="Normal 16 2 6 3 6 2" xfId="19969" xr:uid="{00000000-0005-0000-0000-00000A280000}"/>
    <cellStyle name="Normal 16 2 6 3 6 3" xfId="19970" xr:uid="{00000000-0005-0000-0000-00000B280000}"/>
    <cellStyle name="Normal 16 2 6 3 7" xfId="19971" xr:uid="{00000000-0005-0000-0000-00000C280000}"/>
    <cellStyle name="Normal 16 2 6 3 8" xfId="19972" xr:uid="{00000000-0005-0000-0000-00000D280000}"/>
    <cellStyle name="Normal 16 2 6 3 9" xfId="19973" xr:uid="{00000000-0005-0000-0000-00000E280000}"/>
    <cellStyle name="Normal 16 2 6 4" xfId="3900" xr:uid="{00000000-0005-0000-0000-00000F280000}"/>
    <cellStyle name="Normal 16 2 6 4 2" xfId="8980" xr:uid="{00000000-0005-0000-0000-000010280000}"/>
    <cellStyle name="Normal 16 2 6 4 2 2" xfId="19974" xr:uid="{00000000-0005-0000-0000-000011280000}"/>
    <cellStyle name="Normal 16 2 6 4 2 3" xfId="19975" xr:uid="{00000000-0005-0000-0000-000012280000}"/>
    <cellStyle name="Normal 16 2 6 4 2 4" xfId="19976" xr:uid="{00000000-0005-0000-0000-000013280000}"/>
    <cellStyle name="Normal 16 2 6 4 3" xfId="19977" xr:uid="{00000000-0005-0000-0000-000014280000}"/>
    <cellStyle name="Normal 16 2 6 4 3 2" xfId="19978" xr:uid="{00000000-0005-0000-0000-000015280000}"/>
    <cellStyle name="Normal 16 2 6 4 3 3" xfId="19979" xr:uid="{00000000-0005-0000-0000-000016280000}"/>
    <cellStyle name="Normal 16 2 6 4 4" xfId="19980" xr:uid="{00000000-0005-0000-0000-000017280000}"/>
    <cellStyle name="Normal 16 2 6 4 5" xfId="19981" xr:uid="{00000000-0005-0000-0000-000018280000}"/>
    <cellStyle name="Normal 16 2 6 4 6" xfId="19982" xr:uid="{00000000-0005-0000-0000-000019280000}"/>
    <cellStyle name="Normal 16 2 6 5" xfId="5668" xr:uid="{00000000-0005-0000-0000-00001A280000}"/>
    <cellStyle name="Normal 16 2 6 5 2" xfId="10610" xr:uid="{00000000-0005-0000-0000-00001B280000}"/>
    <cellStyle name="Normal 16 2 6 5 3" xfId="19983" xr:uid="{00000000-0005-0000-0000-00001C280000}"/>
    <cellStyle name="Normal 16 2 6 5 4" xfId="19984" xr:uid="{00000000-0005-0000-0000-00001D280000}"/>
    <cellStyle name="Normal 16 2 6 6" xfId="7176" xr:uid="{00000000-0005-0000-0000-00001E280000}"/>
    <cellStyle name="Normal 16 2 6 6 2" xfId="19985" xr:uid="{00000000-0005-0000-0000-00001F280000}"/>
    <cellStyle name="Normal 16 2 6 6 3" xfId="19986" xr:uid="{00000000-0005-0000-0000-000020280000}"/>
    <cellStyle name="Normal 16 2 6 6 4" xfId="19987" xr:uid="{00000000-0005-0000-0000-000021280000}"/>
    <cellStyle name="Normal 16 2 6 7" xfId="2214" xr:uid="{00000000-0005-0000-0000-000022280000}"/>
    <cellStyle name="Normal 16 2 6 7 2" xfId="19988" xr:uid="{00000000-0005-0000-0000-000023280000}"/>
    <cellStyle name="Normal 16 2 6 7 3" xfId="19989" xr:uid="{00000000-0005-0000-0000-000024280000}"/>
    <cellStyle name="Normal 16 2 6 7 4" xfId="19990" xr:uid="{00000000-0005-0000-0000-000025280000}"/>
    <cellStyle name="Normal 16 2 6 8" xfId="19991" xr:uid="{00000000-0005-0000-0000-000026280000}"/>
    <cellStyle name="Normal 16 2 6 8 2" xfId="19992" xr:uid="{00000000-0005-0000-0000-000027280000}"/>
    <cellStyle name="Normal 16 2 6 8 3" xfId="19993" xr:uid="{00000000-0005-0000-0000-000028280000}"/>
    <cellStyle name="Normal 16 2 6 9" xfId="19994" xr:uid="{00000000-0005-0000-0000-000029280000}"/>
    <cellStyle name="Normal 16 2 7" xfId="803" xr:uid="{00000000-0005-0000-0000-00002A280000}"/>
    <cellStyle name="Normal 16 2 7 10" xfId="19995" xr:uid="{00000000-0005-0000-0000-00002B280000}"/>
    <cellStyle name="Normal 16 2 7 2" xfId="1435" xr:uid="{00000000-0005-0000-0000-00002C280000}"/>
    <cellStyle name="Normal 16 2 7 2 2" xfId="4793" xr:uid="{00000000-0005-0000-0000-00002D280000}"/>
    <cellStyle name="Normal 16 2 7 2 2 2" xfId="9777" xr:uid="{00000000-0005-0000-0000-00002E280000}"/>
    <cellStyle name="Normal 16 2 7 2 2 2 2" xfId="19996" xr:uid="{00000000-0005-0000-0000-00002F280000}"/>
    <cellStyle name="Normal 16 2 7 2 2 2 3" xfId="19997" xr:uid="{00000000-0005-0000-0000-000030280000}"/>
    <cellStyle name="Normal 16 2 7 2 2 2 4" xfId="19998" xr:uid="{00000000-0005-0000-0000-000031280000}"/>
    <cellStyle name="Normal 16 2 7 2 2 3" xfId="19999" xr:uid="{00000000-0005-0000-0000-000032280000}"/>
    <cellStyle name="Normal 16 2 7 2 2 3 2" xfId="20000" xr:uid="{00000000-0005-0000-0000-000033280000}"/>
    <cellStyle name="Normal 16 2 7 2 2 3 3" xfId="20001" xr:uid="{00000000-0005-0000-0000-000034280000}"/>
    <cellStyle name="Normal 16 2 7 2 2 4" xfId="20002" xr:uid="{00000000-0005-0000-0000-000035280000}"/>
    <cellStyle name="Normal 16 2 7 2 2 5" xfId="20003" xr:uid="{00000000-0005-0000-0000-000036280000}"/>
    <cellStyle name="Normal 16 2 7 2 2 6" xfId="20004" xr:uid="{00000000-0005-0000-0000-000037280000}"/>
    <cellStyle name="Normal 16 2 7 2 3" xfId="6522" xr:uid="{00000000-0005-0000-0000-000038280000}"/>
    <cellStyle name="Normal 16 2 7 2 3 2" xfId="11464" xr:uid="{00000000-0005-0000-0000-000039280000}"/>
    <cellStyle name="Normal 16 2 7 2 3 3" xfId="20005" xr:uid="{00000000-0005-0000-0000-00003A280000}"/>
    <cellStyle name="Normal 16 2 7 2 3 4" xfId="20006" xr:uid="{00000000-0005-0000-0000-00003B280000}"/>
    <cellStyle name="Normal 16 2 7 2 4" xfId="8030" xr:uid="{00000000-0005-0000-0000-00003C280000}"/>
    <cellStyle name="Normal 16 2 7 2 4 2" xfId="20007" xr:uid="{00000000-0005-0000-0000-00003D280000}"/>
    <cellStyle name="Normal 16 2 7 2 4 3" xfId="20008" xr:uid="{00000000-0005-0000-0000-00003E280000}"/>
    <cellStyle name="Normal 16 2 7 2 4 4" xfId="20009" xr:uid="{00000000-0005-0000-0000-00003F280000}"/>
    <cellStyle name="Normal 16 2 7 2 5" xfId="3068" xr:uid="{00000000-0005-0000-0000-000040280000}"/>
    <cellStyle name="Normal 16 2 7 2 5 2" xfId="20010" xr:uid="{00000000-0005-0000-0000-000041280000}"/>
    <cellStyle name="Normal 16 2 7 2 5 3" xfId="20011" xr:uid="{00000000-0005-0000-0000-000042280000}"/>
    <cellStyle name="Normal 16 2 7 2 5 4" xfId="20012" xr:uid="{00000000-0005-0000-0000-000043280000}"/>
    <cellStyle name="Normal 16 2 7 2 6" xfId="20013" xr:uid="{00000000-0005-0000-0000-000044280000}"/>
    <cellStyle name="Normal 16 2 7 2 6 2" xfId="20014" xr:uid="{00000000-0005-0000-0000-000045280000}"/>
    <cellStyle name="Normal 16 2 7 2 6 3" xfId="20015" xr:uid="{00000000-0005-0000-0000-000046280000}"/>
    <cellStyle name="Normal 16 2 7 2 7" xfId="20016" xr:uid="{00000000-0005-0000-0000-000047280000}"/>
    <cellStyle name="Normal 16 2 7 2 8" xfId="20017" xr:uid="{00000000-0005-0000-0000-000048280000}"/>
    <cellStyle name="Normal 16 2 7 2 9" xfId="20018" xr:uid="{00000000-0005-0000-0000-000049280000}"/>
    <cellStyle name="Normal 16 2 7 3" xfId="4245" xr:uid="{00000000-0005-0000-0000-00004A280000}"/>
    <cellStyle name="Normal 16 2 7 3 2" xfId="9231" xr:uid="{00000000-0005-0000-0000-00004B280000}"/>
    <cellStyle name="Normal 16 2 7 3 2 2" xfId="20019" xr:uid="{00000000-0005-0000-0000-00004C280000}"/>
    <cellStyle name="Normal 16 2 7 3 2 3" xfId="20020" xr:uid="{00000000-0005-0000-0000-00004D280000}"/>
    <cellStyle name="Normal 16 2 7 3 2 4" xfId="20021" xr:uid="{00000000-0005-0000-0000-00004E280000}"/>
    <cellStyle name="Normal 16 2 7 3 3" xfId="20022" xr:uid="{00000000-0005-0000-0000-00004F280000}"/>
    <cellStyle name="Normal 16 2 7 3 3 2" xfId="20023" xr:uid="{00000000-0005-0000-0000-000050280000}"/>
    <cellStyle name="Normal 16 2 7 3 3 3" xfId="20024" xr:uid="{00000000-0005-0000-0000-000051280000}"/>
    <cellStyle name="Normal 16 2 7 3 4" xfId="20025" xr:uid="{00000000-0005-0000-0000-000052280000}"/>
    <cellStyle name="Normal 16 2 7 3 5" xfId="20026" xr:uid="{00000000-0005-0000-0000-000053280000}"/>
    <cellStyle name="Normal 16 2 7 3 6" xfId="20027" xr:uid="{00000000-0005-0000-0000-000054280000}"/>
    <cellStyle name="Normal 16 2 7 4" xfId="5990" xr:uid="{00000000-0005-0000-0000-000055280000}"/>
    <cellStyle name="Normal 16 2 7 4 2" xfId="10932" xr:uid="{00000000-0005-0000-0000-000056280000}"/>
    <cellStyle name="Normal 16 2 7 4 3" xfId="20028" xr:uid="{00000000-0005-0000-0000-000057280000}"/>
    <cellStyle name="Normal 16 2 7 4 4" xfId="20029" xr:uid="{00000000-0005-0000-0000-000058280000}"/>
    <cellStyle name="Normal 16 2 7 5" xfId="7498" xr:uid="{00000000-0005-0000-0000-000059280000}"/>
    <cellStyle name="Normal 16 2 7 5 2" xfId="20030" xr:uid="{00000000-0005-0000-0000-00005A280000}"/>
    <cellStyle name="Normal 16 2 7 5 3" xfId="20031" xr:uid="{00000000-0005-0000-0000-00005B280000}"/>
    <cellStyle name="Normal 16 2 7 5 4" xfId="20032" xr:uid="{00000000-0005-0000-0000-00005C280000}"/>
    <cellStyle name="Normal 16 2 7 6" xfId="2536" xr:uid="{00000000-0005-0000-0000-00005D280000}"/>
    <cellStyle name="Normal 16 2 7 6 2" xfId="20033" xr:uid="{00000000-0005-0000-0000-00005E280000}"/>
    <cellStyle name="Normal 16 2 7 6 3" xfId="20034" xr:uid="{00000000-0005-0000-0000-00005F280000}"/>
    <cellStyle name="Normal 16 2 7 6 4" xfId="20035" xr:uid="{00000000-0005-0000-0000-000060280000}"/>
    <cellStyle name="Normal 16 2 7 7" xfId="20036" xr:uid="{00000000-0005-0000-0000-000061280000}"/>
    <cellStyle name="Normal 16 2 7 7 2" xfId="20037" xr:uid="{00000000-0005-0000-0000-000062280000}"/>
    <cellStyle name="Normal 16 2 7 7 3" xfId="20038" xr:uid="{00000000-0005-0000-0000-000063280000}"/>
    <cellStyle name="Normal 16 2 7 8" xfId="20039" xr:uid="{00000000-0005-0000-0000-000064280000}"/>
    <cellStyle name="Normal 16 2 7 9" xfId="20040" xr:uid="{00000000-0005-0000-0000-000065280000}"/>
    <cellStyle name="Normal 16 2 8" xfId="1270" xr:uid="{00000000-0005-0000-0000-000066280000}"/>
    <cellStyle name="Normal 16 2 8 2" xfId="4628" xr:uid="{00000000-0005-0000-0000-000067280000}"/>
    <cellStyle name="Normal 16 2 8 2 2" xfId="9612" xr:uid="{00000000-0005-0000-0000-000068280000}"/>
    <cellStyle name="Normal 16 2 8 2 2 2" xfId="20041" xr:uid="{00000000-0005-0000-0000-000069280000}"/>
    <cellStyle name="Normal 16 2 8 2 2 3" xfId="20042" xr:uid="{00000000-0005-0000-0000-00006A280000}"/>
    <cellStyle name="Normal 16 2 8 2 2 4" xfId="20043" xr:uid="{00000000-0005-0000-0000-00006B280000}"/>
    <cellStyle name="Normal 16 2 8 2 3" xfId="20044" xr:uid="{00000000-0005-0000-0000-00006C280000}"/>
    <cellStyle name="Normal 16 2 8 2 3 2" xfId="20045" xr:uid="{00000000-0005-0000-0000-00006D280000}"/>
    <cellStyle name="Normal 16 2 8 2 3 3" xfId="20046" xr:uid="{00000000-0005-0000-0000-00006E280000}"/>
    <cellStyle name="Normal 16 2 8 2 4" xfId="20047" xr:uid="{00000000-0005-0000-0000-00006F280000}"/>
    <cellStyle name="Normal 16 2 8 2 5" xfId="20048" xr:uid="{00000000-0005-0000-0000-000070280000}"/>
    <cellStyle name="Normal 16 2 8 2 6" xfId="20049" xr:uid="{00000000-0005-0000-0000-000071280000}"/>
    <cellStyle name="Normal 16 2 8 3" xfId="6357" xr:uid="{00000000-0005-0000-0000-000072280000}"/>
    <cellStyle name="Normal 16 2 8 3 2" xfId="11299" xr:uid="{00000000-0005-0000-0000-000073280000}"/>
    <cellStyle name="Normal 16 2 8 3 3" xfId="20050" xr:uid="{00000000-0005-0000-0000-000074280000}"/>
    <cellStyle name="Normal 16 2 8 3 4" xfId="20051" xr:uid="{00000000-0005-0000-0000-000075280000}"/>
    <cellStyle name="Normal 16 2 8 4" xfId="7865" xr:uid="{00000000-0005-0000-0000-000076280000}"/>
    <cellStyle name="Normal 16 2 8 4 2" xfId="20052" xr:uid="{00000000-0005-0000-0000-000077280000}"/>
    <cellStyle name="Normal 16 2 8 4 3" xfId="20053" xr:uid="{00000000-0005-0000-0000-000078280000}"/>
    <cellStyle name="Normal 16 2 8 4 4" xfId="20054" xr:uid="{00000000-0005-0000-0000-000079280000}"/>
    <cellStyle name="Normal 16 2 8 5" xfId="2903" xr:uid="{00000000-0005-0000-0000-00007A280000}"/>
    <cellStyle name="Normal 16 2 8 5 2" xfId="20055" xr:uid="{00000000-0005-0000-0000-00007B280000}"/>
    <cellStyle name="Normal 16 2 8 5 3" xfId="20056" xr:uid="{00000000-0005-0000-0000-00007C280000}"/>
    <cellStyle name="Normal 16 2 8 5 4" xfId="20057" xr:uid="{00000000-0005-0000-0000-00007D280000}"/>
    <cellStyle name="Normal 16 2 8 6" xfId="20058" xr:uid="{00000000-0005-0000-0000-00007E280000}"/>
    <cellStyle name="Normal 16 2 8 6 2" xfId="20059" xr:uid="{00000000-0005-0000-0000-00007F280000}"/>
    <cellStyle name="Normal 16 2 8 6 3" xfId="20060" xr:uid="{00000000-0005-0000-0000-000080280000}"/>
    <cellStyle name="Normal 16 2 8 7" xfId="20061" xr:uid="{00000000-0005-0000-0000-000081280000}"/>
    <cellStyle name="Normal 16 2 8 8" xfId="20062" xr:uid="{00000000-0005-0000-0000-000082280000}"/>
    <cellStyle name="Normal 16 2 8 9" xfId="20063" xr:uid="{00000000-0005-0000-0000-000083280000}"/>
    <cellStyle name="Normal 16 2 9" xfId="213" xr:uid="{00000000-0005-0000-0000-000084280000}"/>
    <cellStyle name="Normal 16 2 9 2" xfId="3846" xr:uid="{00000000-0005-0000-0000-000085280000}"/>
    <cellStyle name="Normal 16 2 9 2 2" xfId="8933" xr:uid="{00000000-0005-0000-0000-000086280000}"/>
    <cellStyle name="Normal 16 2 9 2 2 2" xfId="20064" xr:uid="{00000000-0005-0000-0000-000087280000}"/>
    <cellStyle name="Normal 16 2 9 2 2 3" xfId="20065" xr:uid="{00000000-0005-0000-0000-000088280000}"/>
    <cellStyle name="Normal 16 2 9 2 2 4" xfId="20066" xr:uid="{00000000-0005-0000-0000-000089280000}"/>
    <cellStyle name="Normal 16 2 9 2 3" xfId="20067" xr:uid="{00000000-0005-0000-0000-00008A280000}"/>
    <cellStyle name="Normal 16 2 9 2 3 2" xfId="20068" xr:uid="{00000000-0005-0000-0000-00008B280000}"/>
    <cellStyle name="Normal 16 2 9 2 3 3" xfId="20069" xr:uid="{00000000-0005-0000-0000-00008C280000}"/>
    <cellStyle name="Normal 16 2 9 2 4" xfId="20070" xr:uid="{00000000-0005-0000-0000-00008D280000}"/>
    <cellStyle name="Normal 16 2 9 2 5" xfId="20071" xr:uid="{00000000-0005-0000-0000-00008E280000}"/>
    <cellStyle name="Normal 16 2 9 2 6" xfId="20072" xr:uid="{00000000-0005-0000-0000-00008F280000}"/>
    <cellStyle name="Normal 16 2 9 3" xfId="5624" xr:uid="{00000000-0005-0000-0000-000090280000}"/>
    <cellStyle name="Normal 16 2 9 3 2" xfId="10566" xr:uid="{00000000-0005-0000-0000-000091280000}"/>
    <cellStyle name="Normal 16 2 9 3 3" xfId="20073" xr:uid="{00000000-0005-0000-0000-000092280000}"/>
    <cellStyle name="Normal 16 2 9 3 4" xfId="20074" xr:uid="{00000000-0005-0000-0000-000093280000}"/>
    <cellStyle name="Normal 16 2 9 4" xfId="7132" xr:uid="{00000000-0005-0000-0000-000094280000}"/>
    <cellStyle name="Normal 16 2 9 4 2" xfId="20075" xr:uid="{00000000-0005-0000-0000-000095280000}"/>
    <cellStyle name="Normal 16 2 9 4 3" xfId="20076" xr:uid="{00000000-0005-0000-0000-000096280000}"/>
    <cellStyle name="Normal 16 2 9 4 4" xfId="20077" xr:uid="{00000000-0005-0000-0000-000097280000}"/>
    <cellStyle name="Normal 16 2 9 5" xfId="2169" xr:uid="{00000000-0005-0000-0000-000098280000}"/>
    <cellStyle name="Normal 16 2 9 5 2" xfId="20078" xr:uid="{00000000-0005-0000-0000-000099280000}"/>
    <cellStyle name="Normal 16 2 9 5 3" xfId="20079" xr:uid="{00000000-0005-0000-0000-00009A280000}"/>
    <cellStyle name="Normal 16 2 9 5 4" xfId="20080" xr:uid="{00000000-0005-0000-0000-00009B280000}"/>
    <cellStyle name="Normal 16 2 9 6" xfId="20081" xr:uid="{00000000-0005-0000-0000-00009C280000}"/>
    <cellStyle name="Normal 16 2 9 6 2" xfId="20082" xr:uid="{00000000-0005-0000-0000-00009D280000}"/>
    <cellStyle name="Normal 16 2 9 6 3" xfId="20083" xr:uid="{00000000-0005-0000-0000-00009E280000}"/>
    <cellStyle name="Normal 16 2 9 7" xfId="20084" xr:uid="{00000000-0005-0000-0000-00009F280000}"/>
    <cellStyle name="Normal 16 2 9 8" xfId="20085" xr:uid="{00000000-0005-0000-0000-0000A0280000}"/>
    <cellStyle name="Normal 16 2 9 9" xfId="20086" xr:uid="{00000000-0005-0000-0000-0000A1280000}"/>
    <cellStyle name="Normal 16 20" xfId="20087" xr:uid="{00000000-0005-0000-0000-0000A2280000}"/>
    <cellStyle name="Normal 16 21" xfId="20088" xr:uid="{00000000-0005-0000-0000-0000A3280000}"/>
    <cellStyle name="Normal 16 3" xfId="144" xr:uid="{00000000-0005-0000-0000-0000A4280000}"/>
    <cellStyle name="Normal 16 3 10" xfId="2130" xr:uid="{00000000-0005-0000-0000-0000A5280000}"/>
    <cellStyle name="Normal 16 3 10 2" xfId="5390" xr:uid="{00000000-0005-0000-0000-0000A6280000}"/>
    <cellStyle name="Normal 16 3 10 2 2" xfId="10367" xr:uid="{00000000-0005-0000-0000-0000A7280000}"/>
    <cellStyle name="Normal 16 3 10 2 2 2" xfId="20089" xr:uid="{00000000-0005-0000-0000-0000A8280000}"/>
    <cellStyle name="Normal 16 3 10 2 2 3" xfId="20090" xr:uid="{00000000-0005-0000-0000-0000A9280000}"/>
    <cellStyle name="Normal 16 3 10 2 2 4" xfId="20091" xr:uid="{00000000-0005-0000-0000-0000AA280000}"/>
    <cellStyle name="Normal 16 3 10 2 3" xfId="20092" xr:uid="{00000000-0005-0000-0000-0000AB280000}"/>
    <cellStyle name="Normal 16 3 10 2 3 2" xfId="20093" xr:uid="{00000000-0005-0000-0000-0000AC280000}"/>
    <cellStyle name="Normal 16 3 10 2 3 3" xfId="20094" xr:uid="{00000000-0005-0000-0000-0000AD280000}"/>
    <cellStyle name="Normal 16 3 10 2 4" xfId="20095" xr:uid="{00000000-0005-0000-0000-0000AE280000}"/>
    <cellStyle name="Normal 16 3 10 2 5" xfId="20096" xr:uid="{00000000-0005-0000-0000-0000AF280000}"/>
    <cellStyle name="Normal 16 3 10 2 6" xfId="20097" xr:uid="{00000000-0005-0000-0000-0000B0280000}"/>
    <cellStyle name="Normal 16 3 10 3" xfId="8605" xr:uid="{00000000-0005-0000-0000-0000B1280000}"/>
    <cellStyle name="Normal 16 3 10 3 2" xfId="20098" xr:uid="{00000000-0005-0000-0000-0000B2280000}"/>
    <cellStyle name="Normal 16 3 10 3 3" xfId="20099" xr:uid="{00000000-0005-0000-0000-0000B3280000}"/>
    <cellStyle name="Normal 16 3 10 3 4" xfId="20100" xr:uid="{00000000-0005-0000-0000-0000B4280000}"/>
    <cellStyle name="Normal 16 3 10 4" xfId="20101" xr:uid="{00000000-0005-0000-0000-0000B5280000}"/>
    <cellStyle name="Normal 16 3 10 4 2" xfId="20102" xr:uid="{00000000-0005-0000-0000-0000B6280000}"/>
    <cellStyle name="Normal 16 3 10 4 3" xfId="20103" xr:uid="{00000000-0005-0000-0000-0000B7280000}"/>
    <cellStyle name="Normal 16 3 10 4 4" xfId="20104" xr:uid="{00000000-0005-0000-0000-0000B8280000}"/>
    <cellStyle name="Normal 16 3 10 5" xfId="20105" xr:uid="{00000000-0005-0000-0000-0000B9280000}"/>
    <cellStyle name="Normal 16 3 10 5 2" xfId="20106" xr:uid="{00000000-0005-0000-0000-0000BA280000}"/>
    <cellStyle name="Normal 16 3 10 5 3" xfId="20107" xr:uid="{00000000-0005-0000-0000-0000BB280000}"/>
    <cellStyle name="Normal 16 3 10 5 4" xfId="20108" xr:uid="{00000000-0005-0000-0000-0000BC280000}"/>
    <cellStyle name="Normal 16 3 10 6" xfId="20109" xr:uid="{00000000-0005-0000-0000-0000BD280000}"/>
    <cellStyle name="Normal 16 3 10 6 2" xfId="20110" xr:uid="{00000000-0005-0000-0000-0000BE280000}"/>
    <cellStyle name="Normal 16 3 10 6 3" xfId="20111" xr:uid="{00000000-0005-0000-0000-0000BF280000}"/>
    <cellStyle name="Normal 16 3 10 7" xfId="20112" xr:uid="{00000000-0005-0000-0000-0000C0280000}"/>
    <cellStyle name="Normal 16 3 10 8" xfId="20113" xr:uid="{00000000-0005-0000-0000-0000C1280000}"/>
    <cellStyle name="Normal 16 3 10 9" xfId="20114" xr:uid="{00000000-0005-0000-0000-0000C2280000}"/>
    <cellStyle name="Normal 16 3 11" xfId="3644" xr:uid="{00000000-0005-0000-0000-0000C3280000}"/>
    <cellStyle name="Normal 16 3 11 2" xfId="8742" xr:uid="{00000000-0005-0000-0000-0000C4280000}"/>
    <cellStyle name="Normal 16 3 11 2 2" xfId="20115" xr:uid="{00000000-0005-0000-0000-0000C5280000}"/>
    <cellStyle name="Normal 16 3 11 2 2 2" xfId="20116" xr:uid="{00000000-0005-0000-0000-0000C6280000}"/>
    <cellStyle name="Normal 16 3 11 2 2 3" xfId="20117" xr:uid="{00000000-0005-0000-0000-0000C7280000}"/>
    <cellStyle name="Normal 16 3 11 2 2 4" xfId="20118" xr:uid="{00000000-0005-0000-0000-0000C8280000}"/>
    <cellStyle name="Normal 16 3 11 2 3" xfId="20119" xr:uid="{00000000-0005-0000-0000-0000C9280000}"/>
    <cellStyle name="Normal 16 3 11 2 3 2" xfId="20120" xr:uid="{00000000-0005-0000-0000-0000CA280000}"/>
    <cellStyle name="Normal 16 3 11 2 3 3" xfId="20121" xr:uid="{00000000-0005-0000-0000-0000CB280000}"/>
    <cellStyle name="Normal 16 3 11 2 4" xfId="20122" xr:uid="{00000000-0005-0000-0000-0000CC280000}"/>
    <cellStyle name="Normal 16 3 11 2 5" xfId="20123" xr:uid="{00000000-0005-0000-0000-0000CD280000}"/>
    <cellStyle name="Normal 16 3 11 2 6" xfId="20124" xr:uid="{00000000-0005-0000-0000-0000CE280000}"/>
    <cellStyle name="Normal 16 3 11 3" xfId="20125" xr:uid="{00000000-0005-0000-0000-0000CF280000}"/>
    <cellStyle name="Normal 16 3 11 3 2" xfId="20126" xr:uid="{00000000-0005-0000-0000-0000D0280000}"/>
    <cellStyle name="Normal 16 3 11 3 3" xfId="20127" xr:uid="{00000000-0005-0000-0000-0000D1280000}"/>
    <cellStyle name="Normal 16 3 11 3 4" xfId="20128" xr:uid="{00000000-0005-0000-0000-0000D2280000}"/>
    <cellStyle name="Normal 16 3 11 4" xfId="20129" xr:uid="{00000000-0005-0000-0000-0000D3280000}"/>
    <cellStyle name="Normal 16 3 11 4 2" xfId="20130" xr:uid="{00000000-0005-0000-0000-0000D4280000}"/>
    <cellStyle name="Normal 16 3 11 4 3" xfId="20131" xr:uid="{00000000-0005-0000-0000-0000D5280000}"/>
    <cellStyle name="Normal 16 3 11 4 4" xfId="20132" xr:uid="{00000000-0005-0000-0000-0000D6280000}"/>
    <cellStyle name="Normal 16 3 11 5" xfId="20133" xr:uid="{00000000-0005-0000-0000-0000D7280000}"/>
    <cellStyle name="Normal 16 3 11 5 2" xfId="20134" xr:uid="{00000000-0005-0000-0000-0000D8280000}"/>
    <cellStyle name="Normal 16 3 11 5 3" xfId="20135" xr:uid="{00000000-0005-0000-0000-0000D9280000}"/>
    <cellStyle name="Normal 16 3 11 6" xfId="20136" xr:uid="{00000000-0005-0000-0000-0000DA280000}"/>
    <cellStyle name="Normal 16 3 11 7" xfId="20137" xr:uid="{00000000-0005-0000-0000-0000DB280000}"/>
    <cellStyle name="Normal 16 3 11 8" xfId="20138" xr:uid="{00000000-0005-0000-0000-0000DC280000}"/>
    <cellStyle name="Normal 16 3 12" xfId="3827" xr:uid="{00000000-0005-0000-0000-0000DD280000}"/>
    <cellStyle name="Normal 16 3 12 2" xfId="8918" xr:uid="{00000000-0005-0000-0000-0000DE280000}"/>
    <cellStyle name="Normal 16 3 12 2 2" xfId="20139" xr:uid="{00000000-0005-0000-0000-0000DF280000}"/>
    <cellStyle name="Normal 16 3 12 2 3" xfId="20140" xr:uid="{00000000-0005-0000-0000-0000E0280000}"/>
    <cellStyle name="Normal 16 3 12 2 4" xfId="20141" xr:uid="{00000000-0005-0000-0000-0000E1280000}"/>
    <cellStyle name="Normal 16 3 12 3" xfId="20142" xr:uid="{00000000-0005-0000-0000-0000E2280000}"/>
    <cellStyle name="Normal 16 3 12 3 2" xfId="20143" xr:uid="{00000000-0005-0000-0000-0000E3280000}"/>
    <cellStyle name="Normal 16 3 12 3 3" xfId="20144" xr:uid="{00000000-0005-0000-0000-0000E4280000}"/>
    <cellStyle name="Normal 16 3 12 3 4" xfId="20145" xr:uid="{00000000-0005-0000-0000-0000E5280000}"/>
    <cellStyle name="Normal 16 3 12 4" xfId="20146" xr:uid="{00000000-0005-0000-0000-0000E6280000}"/>
    <cellStyle name="Normal 16 3 12 4 2" xfId="20147" xr:uid="{00000000-0005-0000-0000-0000E7280000}"/>
    <cellStyle name="Normal 16 3 12 4 3" xfId="20148" xr:uid="{00000000-0005-0000-0000-0000E8280000}"/>
    <cellStyle name="Normal 16 3 12 5" xfId="20149" xr:uid="{00000000-0005-0000-0000-0000E9280000}"/>
    <cellStyle name="Normal 16 3 12 6" xfId="20150" xr:uid="{00000000-0005-0000-0000-0000EA280000}"/>
    <cellStyle name="Normal 16 3 12 7" xfId="20151" xr:uid="{00000000-0005-0000-0000-0000EB280000}"/>
    <cellStyle name="Normal 16 3 13" xfId="5612" xr:uid="{00000000-0005-0000-0000-0000EC280000}"/>
    <cellStyle name="Normal 16 3 13 2" xfId="10554" xr:uid="{00000000-0005-0000-0000-0000ED280000}"/>
    <cellStyle name="Normal 16 3 13 3" xfId="20152" xr:uid="{00000000-0005-0000-0000-0000EE280000}"/>
    <cellStyle name="Normal 16 3 13 4" xfId="20153" xr:uid="{00000000-0005-0000-0000-0000EF280000}"/>
    <cellStyle name="Normal 16 3 14" xfId="7120" xr:uid="{00000000-0005-0000-0000-0000F0280000}"/>
    <cellStyle name="Normal 16 3 14 2" xfId="20154" xr:uid="{00000000-0005-0000-0000-0000F1280000}"/>
    <cellStyle name="Normal 16 3 14 3" xfId="20155" xr:uid="{00000000-0005-0000-0000-0000F2280000}"/>
    <cellStyle name="Normal 16 3 14 4" xfId="20156" xr:uid="{00000000-0005-0000-0000-0000F3280000}"/>
    <cellStyle name="Normal 16 3 15" xfId="2069" xr:uid="{00000000-0005-0000-0000-0000F4280000}"/>
    <cellStyle name="Normal 16 3 15 2" xfId="20157" xr:uid="{00000000-0005-0000-0000-0000F5280000}"/>
    <cellStyle name="Normal 16 3 15 3" xfId="20158" xr:uid="{00000000-0005-0000-0000-0000F6280000}"/>
    <cellStyle name="Normal 16 3 15 4" xfId="20159" xr:uid="{00000000-0005-0000-0000-0000F7280000}"/>
    <cellStyle name="Normal 16 3 16" xfId="20160" xr:uid="{00000000-0005-0000-0000-0000F8280000}"/>
    <cellStyle name="Normal 16 3 16 2" xfId="20161" xr:uid="{00000000-0005-0000-0000-0000F9280000}"/>
    <cellStyle name="Normal 16 3 16 3" xfId="20162" xr:uid="{00000000-0005-0000-0000-0000FA280000}"/>
    <cellStyle name="Normal 16 3 17" xfId="20163" xr:uid="{00000000-0005-0000-0000-0000FB280000}"/>
    <cellStyle name="Normal 16 3 18" xfId="20164" xr:uid="{00000000-0005-0000-0000-0000FC280000}"/>
    <cellStyle name="Normal 16 3 19" xfId="20165" xr:uid="{00000000-0005-0000-0000-0000FD280000}"/>
    <cellStyle name="Normal 16 3 2" xfId="496" xr:uid="{00000000-0005-0000-0000-0000FE280000}"/>
    <cellStyle name="Normal 16 3 2 10" xfId="2310" xr:uid="{00000000-0005-0000-0000-0000FF280000}"/>
    <cellStyle name="Normal 16 3 2 10 2" xfId="20166" xr:uid="{00000000-0005-0000-0000-000000290000}"/>
    <cellStyle name="Normal 16 3 2 10 3" xfId="20167" xr:uid="{00000000-0005-0000-0000-000001290000}"/>
    <cellStyle name="Normal 16 3 2 10 4" xfId="20168" xr:uid="{00000000-0005-0000-0000-000002290000}"/>
    <cellStyle name="Normal 16 3 2 11" xfId="20169" xr:uid="{00000000-0005-0000-0000-000003290000}"/>
    <cellStyle name="Normal 16 3 2 11 2" xfId="20170" xr:uid="{00000000-0005-0000-0000-000004290000}"/>
    <cellStyle name="Normal 16 3 2 11 3" xfId="20171" xr:uid="{00000000-0005-0000-0000-000005290000}"/>
    <cellStyle name="Normal 16 3 2 12" xfId="20172" xr:uid="{00000000-0005-0000-0000-000006290000}"/>
    <cellStyle name="Normal 16 3 2 13" xfId="20173" xr:uid="{00000000-0005-0000-0000-000007290000}"/>
    <cellStyle name="Normal 16 3 2 14" xfId="20174" xr:uid="{00000000-0005-0000-0000-000008290000}"/>
    <cellStyle name="Normal 16 3 2 2" xfId="701" xr:uid="{00000000-0005-0000-0000-000009290000}"/>
    <cellStyle name="Normal 16 3 2 2 10" xfId="20175" xr:uid="{00000000-0005-0000-0000-00000A290000}"/>
    <cellStyle name="Normal 16 3 2 2 11" xfId="20176" xr:uid="{00000000-0005-0000-0000-00000B290000}"/>
    <cellStyle name="Normal 16 3 2 2 2" xfId="1167" xr:uid="{00000000-0005-0000-0000-00000C290000}"/>
    <cellStyle name="Normal 16 3 2 2 2 10" xfId="20177" xr:uid="{00000000-0005-0000-0000-00000D290000}"/>
    <cellStyle name="Normal 16 3 2 2 2 2" xfId="1438" xr:uid="{00000000-0005-0000-0000-00000E290000}"/>
    <cellStyle name="Normal 16 3 2 2 2 2 2" xfId="4796" xr:uid="{00000000-0005-0000-0000-00000F290000}"/>
    <cellStyle name="Normal 16 3 2 2 2 2 2 2" xfId="9780" xr:uid="{00000000-0005-0000-0000-000010290000}"/>
    <cellStyle name="Normal 16 3 2 2 2 2 2 2 2" xfId="20178" xr:uid="{00000000-0005-0000-0000-000011290000}"/>
    <cellStyle name="Normal 16 3 2 2 2 2 2 2 3" xfId="20179" xr:uid="{00000000-0005-0000-0000-000012290000}"/>
    <cellStyle name="Normal 16 3 2 2 2 2 2 2 4" xfId="20180" xr:uid="{00000000-0005-0000-0000-000013290000}"/>
    <cellStyle name="Normal 16 3 2 2 2 2 2 3" xfId="20181" xr:uid="{00000000-0005-0000-0000-000014290000}"/>
    <cellStyle name="Normal 16 3 2 2 2 2 2 3 2" xfId="20182" xr:uid="{00000000-0005-0000-0000-000015290000}"/>
    <cellStyle name="Normal 16 3 2 2 2 2 2 3 3" xfId="20183" xr:uid="{00000000-0005-0000-0000-000016290000}"/>
    <cellStyle name="Normal 16 3 2 2 2 2 2 4" xfId="20184" xr:uid="{00000000-0005-0000-0000-000017290000}"/>
    <cellStyle name="Normal 16 3 2 2 2 2 2 5" xfId="20185" xr:uid="{00000000-0005-0000-0000-000018290000}"/>
    <cellStyle name="Normal 16 3 2 2 2 2 2 6" xfId="20186" xr:uid="{00000000-0005-0000-0000-000019290000}"/>
    <cellStyle name="Normal 16 3 2 2 2 2 3" xfId="6525" xr:uid="{00000000-0005-0000-0000-00001A290000}"/>
    <cellStyle name="Normal 16 3 2 2 2 2 3 2" xfId="11467" xr:uid="{00000000-0005-0000-0000-00001B290000}"/>
    <cellStyle name="Normal 16 3 2 2 2 2 3 3" xfId="20187" xr:uid="{00000000-0005-0000-0000-00001C290000}"/>
    <cellStyle name="Normal 16 3 2 2 2 2 3 4" xfId="20188" xr:uid="{00000000-0005-0000-0000-00001D290000}"/>
    <cellStyle name="Normal 16 3 2 2 2 2 4" xfId="8033" xr:uid="{00000000-0005-0000-0000-00001E290000}"/>
    <cellStyle name="Normal 16 3 2 2 2 2 4 2" xfId="20189" xr:uid="{00000000-0005-0000-0000-00001F290000}"/>
    <cellStyle name="Normal 16 3 2 2 2 2 4 3" xfId="20190" xr:uid="{00000000-0005-0000-0000-000020290000}"/>
    <cellStyle name="Normal 16 3 2 2 2 2 4 4" xfId="20191" xr:uid="{00000000-0005-0000-0000-000021290000}"/>
    <cellStyle name="Normal 16 3 2 2 2 2 5" xfId="3071" xr:uid="{00000000-0005-0000-0000-000022290000}"/>
    <cellStyle name="Normal 16 3 2 2 2 2 5 2" xfId="20192" xr:uid="{00000000-0005-0000-0000-000023290000}"/>
    <cellStyle name="Normal 16 3 2 2 2 2 5 3" xfId="20193" xr:uid="{00000000-0005-0000-0000-000024290000}"/>
    <cellStyle name="Normal 16 3 2 2 2 2 5 4" xfId="20194" xr:uid="{00000000-0005-0000-0000-000025290000}"/>
    <cellStyle name="Normal 16 3 2 2 2 2 6" xfId="20195" xr:uid="{00000000-0005-0000-0000-000026290000}"/>
    <cellStyle name="Normal 16 3 2 2 2 2 6 2" xfId="20196" xr:uid="{00000000-0005-0000-0000-000027290000}"/>
    <cellStyle name="Normal 16 3 2 2 2 2 6 3" xfId="20197" xr:uid="{00000000-0005-0000-0000-000028290000}"/>
    <cellStyle name="Normal 16 3 2 2 2 2 7" xfId="20198" xr:uid="{00000000-0005-0000-0000-000029290000}"/>
    <cellStyle name="Normal 16 3 2 2 2 2 8" xfId="20199" xr:uid="{00000000-0005-0000-0000-00002A290000}"/>
    <cellStyle name="Normal 16 3 2 2 2 2 9" xfId="20200" xr:uid="{00000000-0005-0000-0000-00002B290000}"/>
    <cellStyle name="Normal 16 3 2 2 2 3" xfId="4535" xr:uid="{00000000-0005-0000-0000-00002C290000}"/>
    <cellStyle name="Normal 16 3 2 2 2 3 2" xfId="9519" xr:uid="{00000000-0005-0000-0000-00002D290000}"/>
    <cellStyle name="Normal 16 3 2 2 2 3 2 2" xfId="20201" xr:uid="{00000000-0005-0000-0000-00002E290000}"/>
    <cellStyle name="Normal 16 3 2 2 2 3 2 3" xfId="20202" xr:uid="{00000000-0005-0000-0000-00002F290000}"/>
    <cellStyle name="Normal 16 3 2 2 2 3 2 4" xfId="20203" xr:uid="{00000000-0005-0000-0000-000030290000}"/>
    <cellStyle name="Normal 16 3 2 2 2 3 3" xfId="20204" xr:uid="{00000000-0005-0000-0000-000031290000}"/>
    <cellStyle name="Normal 16 3 2 2 2 3 3 2" xfId="20205" xr:uid="{00000000-0005-0000-0000-000032290000}"/>
    <cellStyle name="Normal 16 3 2 2 2 3 3 3" xfId="20206" xr:uid="{00000000-0005-0000-0000-000033290000}"/>
    <cellStyle name="Normal 16 3 2 2 2 3 4" xfId="20207" xr:uid="{00000000-0005-0000-0000-000034290000}"/>
    <cellStyle name="Normal 16 3 2 2 2 3 5" xfId="20208" xr:uid="{00000000-0005-0000-0000-000035290000}"/>
    <cellStyle name="Normal 16 3 2 2 2 3 6" xfId="20209" xr:uid="{00000000-0005-0000-0000-000036290000}"/>
    <cellStyle name="Normal 16 3 2 2 2 4" xfId="6266" xr:uid="{00000000-0005-0000-0000-000037290000}"/>
    <cellStyle name="Normal 16 3 2 2 2 4 2" xfId="11208" xr:uid="{00000000-0005-0000-0000-000038290000}"/>
    <cellStyle name="Normal 16 3 2 2 2 4 3" xfId="20210" xr:uid="{00000000-0005-0000-0000-000039290000}"/>
    <cellStyle name="Normal 16 3 2 2 2 4 4" xfId="20211" xr:uid="{00000000-0005-0000-0000-00003A290000}"/>
    <cellStyle name="Normal 16 3 2 2 2 5" xfId="7774" xr:uid="{00000000-0005-0000-0000-00003B290000}"/>
    <cellStyle name="Normal 16 3 2 2 2 5 2" xfId="20212" xr:uid="{00000000-0005-0000-0000-00003C290000}"/>
    <cellStyle name="Normal 16 3 2 2 2 5 3" xfId="20213" xr:uid="{00000000-0005-0000-0000-00003D290000}"/>
    <cellStyle name="Normal 16 3 2 2 2 5 4" xfId="20214" xr:uid="{00000000-0005-0000-0000-00003E290000}"/>
    <cellStyle name="Normal 16 3 2 2 2 6" xfId="2812" xr:uid="{00000000-0005-0000-0000-00003F290000}"/>
    <cellStyle name="Normal 16 3 2 2 2 6 2" xfId="20215" xr:uid="{00000000-0005-0000-0000-000040290000}"/>
    <cellStyle name="Normal 16 3 2 2 2 6 3" xfId="20216" xr:uid="{00000000-0005-0000-0000-000041290000}"/>
    <cellStyle name="Normal 16 3 2 2 2 6 4" xfId="20217" xr:uid="{00000000-0005-0000-0000-000042290000}"/>
    <cellStyle name="Normal 16 3 2 2 2 7" xfId="20218" xr:uid="{00000000-0005-0000-0000-000043290000}"/>
    <cellStyle name="Normal 16 3 2 2 2 7 2" xfId="20219" xr:uid="{00000000-0005-0000-0000-000044290000}"/>
    <cellStyle name="Normal 16 3 2 2 2 7 3" xfId="20220" xr:uid="{00000000-0005-0000-0000-000045290000}"/>
    <cellStyle name="Normal 16 3 2 2 2 8" xfId="20221" xr:uid="{00000000-0005-0000-0000-000046290000}"/>
    <cellStyle name="Normal 16 3 2 2 2 9" xfId="20222" xr:uid="{00000000-0005-0000-0000-000047290000}"/>
    <cellStyle name="Normal 16 3 2 2 3" xfId="1437" xr:uid="{00000000-0005-0000-0000-000048290000}"/>
    <cellStyle name="Normal 16 3 2 2 3 2" xfId="4795" xr:uid="{00000000-0005-0000-0000-000049290000}"/>
    <cellStyle name="Normal 16 3 2 2 3 2 2" xfId="9779" xr:uid="{00000000-0005-0000-0000-00004A290000}"/>
    <cellStyle name="Normal 16 3 2 2 3 2 2 2" xfId="20223" xr:uid="{00000000-0005-0000-0000-00004B290000}"/>
    <cellStyle name="Normal 16 3 2 2 3 2 2 3" xfId="20224" xr:uid="{00000000-0005-0000-0000-00004C290000}"/>
    <cellStyle name="Normal 16 3 2 2 3 2 2 4" xfId="20225" xr:uid="{00000000-0005-0000-0000-00004D290000}"/>
    <cellStyle name="Normal 16 3 2 2 3 2 3" xfId="20226" xr:uid="{00000000-0005-0000-0000-00004E290000}"/>
    <cellStyle name="Normal 16 3 2 2 3 2 3 2" xfId="20227" xr:uid="{00000000-0005-0000-0000-00004F290000}"/>
    <cellStyle name="Normal 16 3 2 2 3 2 3 3" xfId="20228" xr:uid="{00000000-0005-0000-0000-000050290000}"/>
    <cellStyle name="Normal 16 3 2 2 3 2 4" xfId="20229" xr:uid="{00000000-0005-0000-0000-000051290000}"/>
    <cellStyle name="Normal 16 3 2 2 3 2 5" xfId="20230" xr:uid="{00000000-0005-0000-0000-000052290000}"/>
    <cellStyle name="Normal 16 3 2 2 3 2 6" xfId="20231" xr:uid="{00000000-0005-0000-0000-000053290000}"/>
    <cellStyle name="Normal 16 3 2 2 3 3" xfId="6524" xr:uid="{00000000-0005-0000-0000-000054290000}"/>
    <cellStyle name="Normal 16 3 2 2 3 3 2" xfId="11466" xr:uid="{00000000-0005-0000-0000-000055290000}"/>
    <cellStyle name="Normal 16 3 2 2 3 3 3" xfId="20232" xr:uid="{00000000-0005-0000-0000-000056290000}"/>
    <cellStyle name="Normal 16 3 2 2 3 3 4" xfId="20233" xr:uid="{00000000-0005-0000-0000-000057290000}"/>
    <cellStyle name="Normal 16 3 2 2 3 4" xfId="8032" xr:uid="{00000000-0005-0000-0000-000058290000}"/>
    <cellStyle name="Normal 16 3 2 2 3 4 2" xfId="20234" xr:uid="{00000000-0005-0000-0000-000059290000}"/>
    <cellStyle name="Normal 16 3 2 2 3 4 3" xfId="20235" xr:uid="{00000000-0005-0000-0000-00005A290000}"/>
    <cellStyle name="Normal 16 3 2 2 3 4 4" xfId="20236" xr:uid="{00000000-0005-0000-0000-00005B290000}"/>
    <cellStyle name="Normal 16 3 2 2 3 5" xfId="3070" xr:uid="{00000000-0005-0000-0000-00005C290000}"/>
    <cellStyle name="Normal 16 3 2 2 3 5 2" xfId="20237" xr:uid="{00000000-0005-0000-0000-00005D290000}"/>
    <cellStyle name="Normal 16 3 2 2 3 5 3" xfId="20238" xr:uid="{00000000-0005-0000-0000-00005E290000}"/>
    <cellStyle name="Normal 16 3 2 2 3 5 4" xfId="20239" xr:uid="{00000000-0005-0000-0000-00005F290000}"/>
    <cellStyle name="Normal 16 3 2 2 3 6" xfId="20240" xr:uid="{00000000-0005-0000-0000-000060290000}"/>
    <cellStyle name="Normal 16 3 2 2 3 6 2" xfId="20241" xr:uid="{00000000-0005-0000-0000-000061290000}"/>
    <cellStyle name="Normal 16 3 2 2 3 6 3" xfId="20242" xr:uid="{00000000-0005-0000-0000-000062290000}"/>
    <cellStyle name="Normal 16 3 2 2 3 7" xfId="20243" xr:uid="{00000000-0005-0000-0000-000063290000}"/>
    <cellStyle name="Normal 16 3 2 2 3 8" xfId="20244" xr:uid="{00000000-0005-0000-0000-000064290000}"/>
    <cellStyle name="Normal 16 3 2 2 3 9" xfId="20245" xr:uid="{00000000-0005-0000-0000-000065290000}"/>
    <cellStyle name="Normal 16 3 2 2 4" xfId="4152" xr:uid="{00000000-0005-0000-0000-000066290000}"/>
    <cellStyle name="Normal 16 3 2 2 4 2" xfId="9138" xr:uid="{00000000-0005-0000-0000-000067290000}"/>
    <cellStyle name="Normal 16 3 2 2 4 2 2" xfId="20246" xr:uid="{00000000-0005-0000-0000-000068290000}"/>
    <cellStyle name="Normal 16 3 2 2 4 2 3" xfId="20247" xr:uid="{00000000-0005-0000-0000-000069290000}"/>
    <cellStyle name="Normal 16 3 2 2 4 2 4" xfId="20248" xr:uid="{00000000-0005-0000-0000-00006A290000}"/>
    <cellStyle name="Normal 16 3 2 2 4 3" xfId="20249" xr:uid="{00000000-0005-0000-0000-00006B290000}"/>
    <cellStyle name="Normal 16 3 2 2 4 3 2" xfId="20250" xr:uid="{00000000-0005-0000-0000-00006C290000}"/>
    <cellStyle name="Normal 16 3 2 2 4 3 3" xfId="20251" xr:uid="{00000000-0005-0000-0000-00006D290000}"/>
    <cellStyle name="Normal 16 3 2 2 4 4" xfId="20252" xr:uid="{00000000-0005-0000-0000-00006E290000}"/>
    <cellStyle name="Normal 16 3 2 2 4 5" xfId="20253" xr:uid="{00000000-0005-0000-0000-00006F290000}"/>
    <cellStyle name="Normal 16 3 2 2 4 6" xfId="20254" xr:uid="{00000000-0005-0000-0000-000070290000}"/>
    <cellStyle name="Normal 16 3 2 2 5" xfId="5899" xr:uid="{00000000-0005-0000-0000-000071290000}"/>
    <cellStyle name="Normal 16 3 2 2 5 2" xfId="10841" xr:uid="{00000000-0005-0000-0000-000072290000}"/>
    <cellStyle name="Normal 16 3 2 2 5 3" xfId="20255" xr:uid="{00000000-0005-0000-0000-000073290000}"/>
    <cellStyle name="Normal 16 3 2 2 5 4" xfId="20256" xr:uid="{00000000-0005-0000-0000-000074290000}"/>
    <cellStyle name="Normal 16 3 2 2 6" xfId="7407" xr:uid="{00000000-0005-0000-0000-000075290000}"/>
    <cellStyle name="Normal 16 3 2 2 6 2" xfId="20257" xr:uid="{00000000-0005-0000-0000-000076290000}"/>
    <cellStyle name="Normal 16 3 2 2 6 3" xfId="20258" xr:uid="{00000000-0005-0000-0000-000077290000}"/>
    <cellStyle name="Normal 16 3 2 2 6 4" xfId="20259" xr:uid="{00000000-0005-0000-0000-000078290000}"/>
    <cellStyle name="Normal 16 3 2 2 7" xfId="2445" xr:uid="{00000000-0005-0000-0000-000079290000}"/>
    <cellStyle name="Normal 16 3 2 2 7 2" xfId="20260" xr:uid="{00000000-0005-0000-0000-00007A290000}"/>
    <cellStyle name="Normal 16 3 2 2 7 3" xfId="20261" xr:uid="{00000000-0005-0000-0000-00007B290000}"/>
    <cellStyle name="Normal 16 3 2 2 7 4" xfId="20262" xr:uid="{00000000-0005-0000-0000-00007C290000}"/>
    <cellStyle name="Normal 16 3 2 2 8" xfId="20263" xr:uid="{00000000-0005-0000-0000-00007D290000}"/>
    <cellStyle name="Normal 16 3 2 2 8 2" xfId="20264" xr:uid="{00000000-0005-0000-0000-00007E290000}"/>
    <cellStyle name="Normal 16 3 2 2 8 3" xfId="20265" xr:uid="{00000000-0005-0000-0000-00007F290000}"/>
    <cellStyle name="Normal 16 3 2 2 9" xfId="20266" xr:uid="{00000000-0005-0000-0000-000080290000}"/>
    <cellStyle name="Normal 16 3 2 3" xfId="852" xr:uid="{00000000-0005-0000-0000-000081290000}"/>
    <cellStyle name="Normal 16 3 2 3 10" xfId="20267" xr:uid="{00000000-0005-0000-0000-000082290000}"/>
    <cellStyle name="Normal 16 3 2 3 2" xfId="1439" xr:uid="{00000000-0005-0000-0000-000083290000}"/>
    <cellStyle name="Normal 16 3 2 3 2 2" xfId="4797" xr:uid="{00000000-0005-0000-0000-000084290000}"/>
    <cellStyle name="Normal 16 3 2 3 2 2 2" xfId="9781" xr:uid="{00000000-0005-0000-0000-000085290000}"/>
    <cellStyle name="Normal 16 3 2 3 2 2 2 2" xfId="20268" xr:uid="{00000000-0005-0000-0000-000086290000}"/>
    <cellStyle name="Normal 16 3 2 3 2 2 2 3" xfId="20269" xr:uid="{00000000-0005-0000-0000-000087290000}"/>
    <cellStyle name="Normal 16 3 2 3 2 2 2 4" xfId="20270" xr:uid="{00000000-0005-0000-0000-000088290000}"/>
    <cellStyle name="Normal 16 3 2 3 2 2 3" xfId="20271" xr:uid="{00000000-0005-0000-0000-000089290000}"/>
    <cellStyle name="Normal 16 3 2 3 2 2 3 2" xfId="20272" xr:uid="{00000000-0005-0000-0000-00008A290000}"/>
    <cellStyle name="Normal 16 3 2 3 2 2 3 3" xfId="20273" xr:uid="{00000000-0005-0000-0000-00008B290000}"/>
    <cellStyle name="Normal 16 3 2 3 2 2 4" xfId="20274" xr:uid="{00000000-0005-0000-0000-00008C290000}"/>
    <cellStyle name="Normal 16 3 2 3 2 2 5" xfId="20275" xr:uid="{00000000-0005-0000-0000-00008D290000}"/>
    <cellStyle name="Normal 16 3 2 3 2 2 6" xfId="20276" xr:uid="{00000000-0005-0000-0000-00008E290000}"/>
    <cellStyle name="Normal 16 3 2 3 2 3" xfId="6526" xr:uid="{00000000-0005-0000-0000-00008F290000}"/>
    <cellStyle name="Normal 16 3 2 3 2 3 2" xfId="11468" xr:uid="{00000000-0005-0000-0000-000090290000}"/>
    <cellStyle name="Normal 16 3 2 3 2 3 3" xfId="20277" xr:uid="{00000000-0005-0000-0000-000091290000}"/>
    <cellStyle name="Normal 16 3 2 3 2 3 4" xfId="20278" xr:uid="{00000000-0005-0000-0000-000092290000}"/>
    <cellStyle name="Normal 16 3 2 3 2 4" xfId="8034" xr:uid="{00000000-0005-0000-0000-000093290000}"/>
    <cellStyle name="Normal 16 3 2 3 2 4 2" xfId="20279" xr:uid="{00000000-0005-0000-0000-000094290000}"/>
    <cellStyle name="Normal 16 3 2 3 2 4 3" xfId="20280" xr:uid="{00000000-0005-0000-0000-000095290000}"/>
    <cellStyle name="Normal 16 3 2 3 2 4 4" xfId="20281" xr:uid="{00000000-0005-0000-0000-000096290000}"/>
    <cellStyle name="Normal 16 3 2 3 2 5" xfId="3072" xr:uid="{00000000-0005-0000-0000-000097290000}"/>
    <cellStyle name="Normal 16 3 2 3 2 5 2" xfId="20282" xr:uid="{00000000-0005-0000-0000-000098290000}"/>
    <cellStyle name="Normal 16 3 2 3 2 5 3" xfId="20283" xr:uid="{00000000-0005-0000-0000-000099290000}"/>
    <cellStyle name="Normal 16 3 2 3 2 5 4" xfId="20284" xr:uid="{00000000-0005-0000-0000-00009A290000}"/>
    <cellStyle name="Normal 16 3 2 3 2 6" xfId="20285" xr:uid="{00000000-0005-0000-0000-00009B290000}"/>
    <cellStyle name="Normal 16 3 2 3 2 6 2" xfId="20286" xr:uid="{00000000-0005-0000-0000-00009C290000}"/>
    <cellStyle name="Normal 16 3 2 3 2 6 3" xfId="20287" xr:uid="{00000000-0005-0000-0000-00009D290000}"/>
    <cellStyle name="Normal 16 3 2 3 2 7" xfId="20288" xr:uid="{00000000-0005-0000-0000-00009E290000}"/>
    <cellStyle name="Normal 16 3 2 3 2 8" xfId="20289" xr:uid="{00000000-0005-0000-0000-00009F290000}"/>
    <cellStyle name="Normal 16 3 2 3 2 9" xfId="20290" xr:uid="{00000000-0005-0000-0000-0000A0290000}"/>
    <cellStyle name="Normal 16 3 2 3 3" xfId="4293" xr:uid="{00000000-0005-0000-0000-0000A1290000}"/>
    <cellStyle name="Normal 16 3 2 3 3 2" xfId="9279" xr:uid="{00000000-0005-0000-0000-0000A2290000}"/>
    <cellStyle name="Normal 16 3 2 3 3 2 2" xfId="20291" xr:uid="{00000000-0005-0000-0000-0000A3290000}"/>
    <cellStyle name="Normal 16 3 2 3 3 2 3" xfId="20292" xr:uid="{00000000-0005-0000-0000-0000A4290000}"/>
    <cellStyle name="Normal 16 3 2 3 3 2 4" xfId="20293" xr:uid="{00000000-0005-0000-0000-0000A5290000}"/>
    <cellStyle name="Normal 16 3 2 3 3 3" xfId="20294" xr:uid="{00000000-0005-0000-0000-0000A6290000}"/>
    <cellStyle name="Normal 16 3 2 3 3 3 2" xfId="20295" xr:uid="{00000000-0005-0000-0000-0000A7290000}"/>
    <cellStyle name="Normal 16 3 2 3 3 3 3" xfId="20296" xr:uid="{00000000-0005-0000-0000-0000A8290000}"/>
    <cellStyle name="Normal 16 3 2 3 3 4" xfId="20297" xr:uid="{00000000-0005-0000-0000-0000A9290000}"/>
    <cellStyle name="Normal 16 3 2 3 3 5" xfId="20298" xr:uid="{00000000-0005-0000-0000-0000AA290000}"/>
    <cellStyle name="Normal 16 3 2 3 3 6" xfId="20299" xr:uid="{00000000-0005-0000-0000-0000AB290000}"/>
    <cellStyle name="Normal 16 3 2 3 4" xfId="6037" xr:uid="{00000000-0005-0000-0000-0000AC290000}"/>
    <cellStyle name="Normal 16 3 2 3 4 2" xfId="10979" xr:uid="{00000000-0005-0000-0000-0000AD290000}"/>
    <cellStyle name="Normal 16 3 2 3 4 3" xfId="20300" xr:uid="{00000000-0005-0000-0000-0000AE290000}"/>
    <cellStyle name="Normal 16 3 2 3 4 4" xfId="20301" xr:uid="{00000000-0005-0000-0000-0000AF290000}"/>
    <cellStyle name="Normal 16 3 2 3 5" xfId="7545" xr:uid="{00000000-0005-0000-0000-0000B0290000}"/>
    <cellStyle name="Normal 16 3 2 3 5 2" xfId="20302" xr:uid="{00000000-0005-0000-0000-0000B1290000}"/>
    <cellStyle name="Normal 16 3 2 3 5 3" xfId="20303" xr:uid="{00000000-0005-0000-0000-0000B2290000}"/>
    <cellStyle name="Normal 16 3 2 3 5 4" xfId="20304" xr:uid="{00000000-0005-0000-0000-0000B3290000}"/>
    <cellStyle name="Normal 16 3 2 3 6" xfId="2583" xr:uid="{00000000-0005-0000-0000-0000B4290000}"/>
    <cellStyle name="Normal 16 3 2 3 6 2" xfId="20305" xr:uid="{00000000-0005-0000-0000-0000B5290000}"/>
    <cellStyle name="Normal 16 3 2 3 6 3" xfId="20306" xr:uid="{00000000-0005-0000-0000-0000B6290000}"/>
    <cellStyle name="Normal 16 3 2 3 6 4" xfId="20307" xr:uid="{00000000-0005-0000-0000-0000B7290000}"/>
    <cellStyle name="Normal 16 3 2 3 7" xfId="20308" xr:uid="{00000000-0005-0000-0000-0000B8290000}"/>
    <cellStyle name="Normal 16 3 2 3 7 2" xfId="20309" xr:uid="{00000000-0005-0000-0000-0000B9290000}"/>
    <cellStyle name="Normal 16 3 2 3 7 3" xfId="20310" xr:uid="{00000000-0005-0000-0000-0000BA290000}"/>
    <cellStyle name="Normal 16 3 2 3 8" xfId="20311" xr:uid="{00000000-0005-0000-0000-0000BB290000}"/>
    <cellStyle name="Normal 16 3 2 3 9" xfId="20312" xr:uid="{00000000-0005-0000-0000-0000BC290000}"/>
    <cellStyle name="Normal 16 3 2 4" xfId="1436" xr:uid="{00000000-0005-0000-0000-0000BD290000}"/>
    <cellStyle name="Normal 16 3 2 4 2" xfId="4794" xr:uid="{00000000-0005-0000-0000-0000BE290000}"/>
    <cellStyle name="Normal 16 3 2 4 2 2" xfId="9778" xr:uid="{00000000-0005-0000-0000-0000BF290000}"/>
    <cellStyle name="Normal 16 3 2 4 2 2 2" xfId="20313" xr:uid="{00000000-0005-0000-0000-0000C0290000}"/>
    <cellStyle name="Normal 16 3 2 4 2 2 3" xfId="20314" xr:uid="{00000000-0005-0000-0000-0000C1290000}"/>
    <cellStyle name="Normal 16 3 2 4 2 2 4" xfId="20315" xr:uid="{00000000-0005-0000-0000-0000C2290000}"/>
    <cellStyle name="Normal 16 3 2 4 2 3" xfId="20316" xr:uid="{00000000-0005-0000-0000-0000C3290000}"/>
    <cellStyle name="Normal 16 3 2 4 2 3 2" xfId="20317" xr:uid="{00000000-0005-0000-0000-0000C4290000}"/>
    <cellStyle name="Normal 16 3 2 4 2 3 3" xfId="20318" xr:uid="{00000000-0005-0000-0000-0000C5290000}"/>
    <cellStyle name="Normal 16 3 2 4 2 4" xfId="20319" xr:uid="{00000000-0005-0000-0000-0000C6290000}"/>
    <cellStyle name="Normal 16 3 2 4 2 5" xfId="20320" xr:uid="{00000000-0005-0000-0000-0000C7290000}"/>
    <cellStyle name="Normal 16 3 2 4 2 6" xfId="20321" xr:uid="{00000000-0005-0000-0000-0000C8290000}"/>
    <cellStyle name="Normal 16 3 2 4 3" xfId="6523" xr:uid="{00000000-0005-0000-0000-0000C9290000}"/>
    <cellStyle name="Normal 16 3 2 4 3 2" xfId="11465" xr:uid="{00000000-0005-0000-0000-0000CA290000}"/>
    <cellStyle name="Normal 16 3 2 4 3 3" xfId="20322" xr:uid="{00000000-0005-0000-0000-0000CB290000}"/>
    <cellStyle name="Normal 16 3 2 4 3 4" xfId="20323" xr:uid="{00000000-0005-0000-0000-0000CC290000}"/>
    <cellStyle name="Normal 16 3 2 4 4" xfId="8031" xr:uid="{00000000-0005-0000-0000-0000CD290000}"/>
    <cellStyle name="Normal 16 3 2 4 4 2" xfId="20324" xr:uid="{00000000-0005-0000-0000-0000CE290000}"/>
    <cellStyle name="Normal 16 3 2 4 4 3" xfId="20325" xr:uid="{00000000-0005-0000-0000-0000CF290000}"/>
    <cellStyle name="Normal 16 3 2 4 4 4" xfId="20326" xr:uid="{00000000-0005-0000-0000-0000D0290000}"/>
    <cellStyle name="Normal 16 3 2 4 5" xfId="3069" xr:uid="{00000000-0005-0000-0000-0000D1290000}"/>
    <cellStyle name="Normal 16 3 2 4 5 2" xfId="20327" xr:uid="{00000000-0005-0000-0000-0000D2290000}"/>
    <cellStyle name="Normal 16 3 2 4 5 3" xfId="20328" xr:uid="{00000000-0005-0000-0000-0000D3290000}"/>
    <cellStyle name="Normal 16 3 2 4 5 4" xfId="20329" xr:uid="{00000000-0005-0000-0000-0000D4290000}"/>
    <cellStyle name="Normal 16 3 2 4 6" xfId="20330" xr:uid="{00000000-0005-0000-0000-0000D5290000}"/>
    <cellStyle name="Normal 16 3 2 4 6 2" xfId="20331" xr:uid="{00000000-0005-0000-0000-0000D6290000}"/>
    <cellStyle name="Normal 16 3 2 4 6 3" xfId="20332" xr:uid="{00000000-0005-0000-0000-0000D7290000}"/>
    <cellStyle name="Normal 16 3 2 4 7" xfId="20333" xr:uid="{00000000-0005-0000-0000-0000D8290000}"/>
    <cellStyle name="Normal 16 3 2 4 8" xfId="20334" xr:uid="{00000000-0005-0000-0000-0000D9290000}"/>
    <cellStyle name="Normal 16 3 2 4 9" xfId="20335" xr:uid="{00000000-0005-0000-0000-0000DA290000}"/>
    <cellStyle name="Normal 16 3 2 5" xfId="3691" xr:uid="{00000000-0005-0000-0000-0000DB290000}"/>
    <cellStyle name="Normal 16 3 2 5 2" xfId="5437" xr:uid="{00000000-0005-0000-0000-0000DC290000}"/>
    <cellStyle name="Normal 16 3 2 5 2 2" xfId="10403" xr:uid="{00000000-0005-0000-0000-0000DD290000}"/>
    <cellStyle name="Normal 16 3 2 5 2 2 2" xfId="20336" xr:uid="{00000000-0005-0000-0000-0000DE290000}"/>
    <cellStyle name="Normal 16 3 2 5 2 2 3" xfId="20337" xr:uid="{00000000-0005-0000-0000-0000DF290000}"/>
    <cellStyle name="Normal 16 3 2 5 2 2 4" xfId="20338" xr:uid="{00000000-0005-0000-0000-0000E0290000}"/>
    <cellStyle name="Normal 16 3 2 5 2 3" xfId="20339" xr:uid="{00000000-0005-0000-0000-0000E1290000}"/>
    <cellStyle name="Normal 16 3 2 5 2 3 2" xfId="20340" xr:uid="{00000000-0005-0000-0000-0000E2290000}"/>
    <cellStyle name="Normal 16 3 2 5 2 3 3" xfId="20341" xr:uid="{00000000-0005-0000-0000-0000E3290000}"/>
    <cellStyle name="Normal 16 3 2 5 2 4" xfId="20342" xr:uid="{00000000-0005-0000-0000-0000E4290000}"/>
    <cellStyle name="Normal 16 3 2 5 2 5" xfId="20343" xr:uid="{00000000-0005-0000-0000-0000E5290000}"/>
    <cellStyle name="Normal 16 3 2 5 2 6" xfId="20344" xr:uid="{00000000-0005-0000-0000-0000E6290000}"/>
    <cellStyle name="Normal 16 3 2 5 3" xfId="8651" xr:uid="{00000000-0005-0000-0000-0000E7290000}"/>
    <cellStyle name="Normal 16 3 2 5 3 2" xfId="20345" xr:uid="{00000000-0005-0000-0000-0000E8290000}"/>
    <cellStyle name="Normal 16 3 2 5 3 3" xfId="20346" xr:uid="{00000000-0005-0000-0000-0000E9290000}"/>
    <cellStyle name="Normal 16 3 2 5 3 4" xfId="20347" xr:uid="{00000000-0005-0000-0000-0000EA290000}"/>
    <cellStyle name="Normal 16 3 2 5 4" xfId="20348" xr:uid="{00000000-0005-0000-0000-0000EB290000}"/>
    <cellStyle name="Normal 16 3 2 5 4 2" xfId="20349" xr:uid="{00000000-0005-0000-0000-0000EC290000}"/>
    <cellStyle name="Normal 16 3 2 5 4 3" xfId="20350" xr:uid="{00000000-0005-0000-0000-0000ED290000}"/>
    <cellStyle name="Normal 16 3 2 5 4 4" xfId="20351" xr:uid="{00000000-0005-0000-0000-0000EE290000}"/>
    <cellStyle name="Normal 16 3 2 5 5" xfId="20352" xr:uid="{00000000-0005-0000-0000-0000EF290000}"/>
    <cellStyle name="Normal 16 3 2 5 5 2" xfId="20353" xr:uid="{00000000-0005-0000-0000-0000F0290000}"/>
    <cellStyle name="Normal 16 3 2 5 5 3" xfId="20354" xr:uid="{00000000-0005-0000-0000-0000F1290000}"/>
    <cellStyle name="Normal 16 3 2 5 5 4" xfId="20355" xr:uid="{00000000-0005-0000-0000-0000F2290000}"/>
    <cellStyle name="Normal 16 3 2 5 6" xfId="20356" xr:uid="{00000000-0005-0000-0000-0000F3290000}"/>
    <cellStyle name="Normal 16 3 2 5 6 2" xfId="20357" xr:uid="{00000000-0005-0000-0000-0000F4290000}"/>
    <cellStyle name="Normal 16 3 2 5 6 3" xfId="20358" xr:uid="{00000000-0005-0000-0000-0000F5290000}"/>
    <cellStyle name="Normal 16 3 2 5 7" xfId="20359" xr:uid="{00000000-0005-0000-0000-0000F6290000}"/>
    <cellStyle name="Normal 16 3 2 5 8" xfId="20360" xr:uid="{00000000-0005-0000-0000-0000F7290000}"/>
    <cellStyle name="Normal 16 3 2 5 9" xfId="20361" xr:uid="{00000000-0005-0000-0000-0000F8290000}"/>
    <cellStyle name="Normal 16 3 2 6" xfId="4009" xr:uid="{00000000-0005-0000-0000-0000F9290000}"/>
    <cellStyle name="Normal 16 3 2 6 2" xfId="8788" xr:uid="{00000000-0005-0000-0000-0000FA290000}"/>
    <cellStyle name="Normal 16 3 2 6 2 2" xfId="20362" xr:uid="{00000000-0005-0000-0000-0000FB290000}"/>
    <cellStyle name="Normal 16 3 2 6 2 2 2" xfId="20363" xr:uid="{00000000-0005-0000-0000-0000FC290000}"/>
    <cellStyle name="Normal 16 3 2 6 2 2 3" xfId="20364" xr:uid="{00000000-0005-0000-0000-0000FD290000}"/>
    <cellStyle name="Normal 16 3 2 6 2 2 4" xfId="20365" xr:uid="{00000000-0005-0000-0000-0000FE290000}"/>
    <cellStyle name="Normal 16 3 2 6 2 3" xfId="20366" xr:uid="{00000000-0005-0000-0000-0000FF290000}"/>
    <cellStyle name="Normal 16 3 2 6 2 3 2" xfId="20367" xr:uid="{00000000-0005-0000-0000-0000002A0000}"/>
    <cellStyle name="Normal 16 3 2 6 2 3 3" xfId="20368" xr:uid="{00000000-0005-0000-0000-0000012A0000}"/>
    <cellStyle name="Normal 16 3 2 6 2 4" xfId="20369" xr:uid="{00000000-0005-0000-0000-0000022A0000}"/>
    <cellStyle name="Normal 16 3 2 6 2 5" xfId="20370" xr:uid="{00000000-0005-0000-0000-0000032A0000}"/>
    <cellStyle name="Normal 16 3 2 6 2 6" xfId="20371" xr:uid="{00000000-0005-0000-0000-0000042A0000}"/>
    <cellStyle name="Normal 16 3 2 6 3" xfId="20372" xr:uid="{00000000-0005-0000-0000-0000052A0000}"/>
    <cellStyle name="Normal 16 3 2 6 3 2" xfId="20373" xr:uid="{00000000-0005-0000-0000-0000062A0000}"/>
    <cellStyle name="Normal 16 3 2 6 3 3" xfId="20374" xr:uid="{00000000-0005-0000-0000-0000072A0000}"/>
    <cellStyle name="Normal 16 3 2 6 3 4" xfId="20375" xr:uid="{00000000-0005-0000-0000-0000082A0000}"/>
    <cellStyle name="Normal 16 3 2 6 4" xfId="20376" xr:uid="{00000000-0005-0000-0000-0000092A0000}"/>
    <cellStyle name="Normal 16 3 2 6 4 2" xfId="20377" xr:uid="{00000000-0005-0000-0000-00000A2A0000}"/>
    <cellStyle name="Normal 16 3 2 6 4 3" xfId="20378" xr:uid="{00000000-0005-0000-0000-00000B2A0000}"/>
    <cellStyle name="Normal 16 3 2 6 4 4" xfId="20379" xr:uid="{00000000-0005-0000-0000-00000C2A0000}"/>
    <cellStyle name="Normal 16 3 2 6 5" xfId="20380" xr:uid="{00000000-0005-0000-0000-00000D2A0000}"/>
    <cellStyle name="Normal 16 3 2 6 5 2" xfId="20381" xr:uid="{00000000-0005-0000-0000-00000E2A0000}"/>
    <cellStyle name="Normal 16 3 2 6 5 3" xfId="20382" xr:uid="{00000000-0005-0000-0000-00000F2A0000}"/>
    <cellStyle name="Normal 16 3 2 6 6" xfId="20383" xr:uid="{00000000-0005-0000-0000-0000102A0000}"/>
    <cellStyle name="Normal 16 3 2 6 7" xfId="20384" xr:uid="{00000000-0005-0000-0000-0000112A0000}"/>
    <cellStyle name="Normal 16 3 2 6 8" xfId="20385" xr:uid="{00000000-0005-0000-0000-0000122A0000}"/>
    <cellStyle name="Normal 16 3 2 7" xfId="5494" xr:uid="{00000000-0005-0000-0000-0000132A0000}"/>
    <cellStyle name="Normal 16 3 2 7 2" xfId="10452" xr:uid="{00000000-0005-0000-0000-0000142A0000}"/>
    <cellStyle name="Normal 16 3 2 7 2 2" xfId="20386" xr:uid="{00000000-0005-0000-0000-0000152A0000}"/>
    <cellStyle name="Normal 16 3 2 7 2 3" xfId="20387" xr:uid="{00000000-0005-0000-0000-0000162A0000}"/>
    <cellStyle name="Normal 16 3 2 7 2 4" xfId="20388" xr:uid="{00000000-0005-0000-0000-0000172A0000}"/>
    <cellStyle name="Normal 16 3 2 7 3" xfId="20389" xr:uid="{00000000-0005-0000-0000-0000182A0000}"/>
    <cellStyle name="Normal 16 3 2 7 3 2" xfId="20390" xr:uid="{00000000-0005-0000-0000-0000192A0000}"/>
    <cellStyle name="Normal 16 3 2 7 3 3" xfId="20391" xr:uid="{00000000-0005-0000-0000-00001A2A0000}"/>
    <cellStyle name="Normal 16 3 2 7 4" xfId="20392" xr:uid="{00000000-0005-0000-0000-00001B2A0000}"/>
    <cellStyle name="Normal 16 3 2 7 5" xfId="20393" xr:uid="{00000000-0005-0000-0000-00001C2A0000}"/>
    <cellStyle name="Normal 16 3 2 7 6" xfId="20394" xr:uid="{00000000-0005-0000-0000-00001D2A0000}"/>
    <cellStyle name="Normal 16 3 2 8" xfId="5764" xr:uid="{00000000-0005-0000-0000-00001E2A0000}"/>
    <cellStyle name="Normal 16 3 2 8 2" xfId="10706" xr:uid="{00000000-0005-0000-0000-00001F2A0000}"/>
    <cellStyle name="Normal 16 3 2 8 3" xfId="20395" xr:uid="{00000000-0005-0000-0000-0000202A0000}"/>
    <cellStyle name="Normal 16 3 2 8 4" xfId="20396" xr:uid="{00000000-0005-0000-0000-0000212A0000}"/>
    <cellStyle name="Normal 16 3 2 9" xfId="7272" xr:uid="{00000000-0005-0000-0000-0000222A0000}"/>
    <cellStyle name="Normal 16 3 2 9 2" xfId="20397" xr:uid="{00000000-0005-0000-0000-0000232A0000}"/>
    <cellStyle name="Normal 16 3 2 9 3" xfId="20398" xr:uid="{00000000-0005-0000-0000-0000242A0000}"/>
    <cellStyle name="Normal 16 3 2 9 4" xfId="20399" xr:uid="{00000000-0005-0000-0000-0000252A0000}"/>
    <cellStyle name="Normal 16 3 3" xfId="603" xr:uid="{00000000-0005-0000-0000-0000262A0000}"/>
    <cellStyle name="Normal 16 3 3 10" xfId="2353" xr:uid="{00000000-0005-0000-0000-0000272A0000}"/>
    <cellStyle name="Normal 16 3 3 10 2" xfId="20400" xr:uid="{00000000-0005-0000-0000-0000282A0000}"/>
    <cellStyle name="Normal 16 3 3 10 3" xfId="20401" xr:uid="{00000000-0005-0000-0000-0000292A0000}"/>
    <cellStyle name="Normal 16 3 3 10 4" xfId="20402" xr:uid="{00000000-0005-0000-0000-00002A2A0000}"/>
    <cellStyle name="Normal 16 3 3 11" xfId="20403" xr:uid="{00000000-0005-0000-0000-00002B2A0000}"/>
    <cellStyle name="Normal 16 3 3 11 2" xfId="20404" xr:uid="{00000000-0005-0000-0000-00002C2A0000}"/>
    <cellStyle name="Normal 16 3 3 11 3" xfId="20405" xr:uid="{00000000-0005-0000-0000-00002D2A0000}"/>
    <cellStyle name="Normal 16 3 3 12" xfId="20406" xr:uid="{00000000-0005-0000-0000-00002E2A0000}"/>
    <cellStyle name="Normal 16 3 3 13" xfId="20407" xr:uid="{00000000-0005-0000-0000-00002F2A0000}"/>
    <cellStyle name="Normal 16 3 3 14" xfId="20408" xr:uid="{00000000-0005-0000-0000-0000302A0000}"/>
    <cellStyle name="Normal 16 3 3 2" xfId="745" xr:uid="{00000000-0005-0000-0000-0000312A0000}"/>
    <cellStyle name="Normal 16 3 3 2 10" xfId="20409" xr:uid="{00000000-0005-0000-0000-0000322A0000}"/>
    <cellStyle name="Normal 16 3 3 2 11" xfId="20410" xr:uid="{00000000-0005-0000-0000-0000332A0000}"/>
    <cellStyle name="Normal 16 3 3 2 2" xfId="1210" xr:uid="{00000000-0005-0000-0000-0000342A0000}"/>
    <cellStyle name="Normal 16 3 3 2 2 10" xfId="20411" xr:uid="{00000000-0005-0000-0000-0000352A0000}"/>
    <cellStyle name="Normal 16 3 3 2 2 2" xfId="1442" xr:uid="{00000000-0005-0000-0000-0000362A0000}"/>
    <cellStyle name="Normal 16 3 3 2 2 2 2" xfId="4800" xr:uid="{00000000-0005-0000-0000-0000372A0000}"/>
    <cellStyle name="Normal 16 3 3 2 2 2 2 2" xfId="9784" xr:uid="{00000000-0005-0000-0000-0000382A0000}"/>
    <cellStyle name="Normal 16 3 3 2 2 2 2 2 2" xfId="20412" xr:uid="{00000000-0005-0000-0000-0000392A0000}"/>
    <cellStyle name="Normal 16 3 3 2 2 2 2 2 3" xfId="20413" xr:uid="{00000000-0005-0000-0000-00003A2A0000}"/>
    <cellStyle name="Normal 16 3 3 2 2 2 2 2 4" xfId="20414" xr:uid="{00000000-0005-0000-0000-00003B2A0000}"/>
    <cellStyle name="Normal 16 3 3 2 2 2 2 3" xfId="20415" xr:uid="{00000000-0005-0000-0000-00003C2A0000}"/>
    <cellStyle name="Normal 16 3 3 2 2 2 2 3 2" xfId="20416" xr:uid="{00000000-0005-0000-0000-00003D2A0000}"/>
    <cellStyle name="Normal 16 3 3 2 2 2 2 3 3" xfId="20417" xr:uid="{00000000-0005-0000-0000-00003E2A0000}"/>
    <cellStyle name="Normal 16 3 3 2 2 2 2 4" xfId="20418" xr:uid="{00000000-0005-0000-0000-00003F2A0000}"/>
    <cellStyle name="Normal 16 3 3 2 2 2 2 5" xfId="20419" xr:uid="{00000000-0005-0000-0000-0000402A0000}"/>
    <cellStyle name="Normal 16 3 3 2 2 2 2 6" xfId="20420" xr:uid="{00000000-0005-0000-0000-0000412A0000}"/>
    <cellStyle name="Normal 16 3 3 2 2 2 3" xfId="6529" xr:uid="{00000000-0005-0000-0000-0000422A0000}"/>
    <cellStyle name="Normal 16 3 3 2 2 2 3 2" xfId="11471" xr:uid="{00000000-0005-0000-0000-0000432A0000}"/>
    <cellStyle name="Normal 16 3 3 2 2 2 3 3" xfId="20421" xr:uid="{00000000-0005-0000-0000-0000442A0000}"/>
    <cellStyle name="Normal 16 3 3 2 2 2 3 4" xfId="20422" xr:uid="{00000000-0005-0000-0000-0000452A0000}"/>
    <cellStyle name="Normal 16 3 3 2 2 2 4" xfId="8037" xr:uid="{00000000-0005-0000-0000-0000462A0000}"/>
    <cellStyle name="Normal 16 3 3 2 2 2 4 2" xfId="20423" xr:uid="{00000000-0005-0000-0000-0000472A0000}"/>
    <cellStyle name="Normal 16 3 3 2 2 2 4 3" xfId="20424" xr:uid="{00000000-0005-0000-0000-0000482A0000}"/>
    <cellStyle name="Normal 16 3 3 2 2 2 4 4" xfId="20425" xr:uid="{00000000-0005-0000-0000-0000492A0000}"/>
    <cellStyle name="Normal 16 3 3 2 2 2 5" xfId="3075" xr:uid="{00000000-0005-0000-0000-00004A2A0000}"/>
    <cellStyle name="Normal 16 3 3 2 2 2 5 2" xfId="20426" xr:uid="{00000000-0005-0000-0000-00004B2A0000}"/>
    <cellStyle name="Normal 16 3 3 2 2 2 5 3" xfId="20427" xr:uid="{00000000-0005-0000-0000-00004C2A0000}"/>
    <cellStyle name="Normal 16 3 3 2 2 2 5 4" xfId="20428" xr:uid="{00000000-0005-0000-0000-00004D2A0000}"/>
    <cellStyle name="Normal 16 3 3 2 2 2 6" xfId="20429" xr:uid="{00000000-0005-0000-0000-00004E2A0000}"/>
    <cellStyle name="Normal 16 3 3 2 2 2 6 2" xfId="20430" xr:uid="{00000000-0005-0000-0000-00004F2A0000}"/>
    <cellStyle name="Normal 16 3 3 2 2 2 6 3" xfId="20431" xr:uid="{00000000-0005-0000-0000-0000502A0000}"/>
    <cellStyle name="Normal 16 3 3 2 2 2 7" xfId="20432" xr:uid="{00000000-0005-0000-0000-0000512A0000}"/>
    <cellStyle name="Normal 16 3 3 2 2 2 8" xfId="20433" xr:uid="{00000000-0005-0000-0000-0000522A0000}"/>
    <cellStyle name="Normal 16 3 3 2 2 2 9" xfId="20434" xr:uid="{00000000-0005-0000-0000-0000532A0000}"/>
    <cellStyle name="Normal 16 3 3 2 2 3" xfId="4578" xr:uid="{00000000-0005-0000-0000-0000542A0000}"/>
    <cellStyle name="Normal 16 3 3 2 2 3 2" xfId="9562" xr:uid="{00000000-0005-0000-0000-0000552A0000}"/>
    <cellStyle name="Normal 16 3 3 2 2 3 2 2" xfId="20435" xr:uid="{00000000-0005-0000-0000-0000562A0000}"/>
    <cellStyle name="Normal 16 3 3 2 2 3 2 3" xfId="20436" xr:uid="{00000000-0005-0000-0000-0000572A0000}"/>
    <cellStyle name="Normal 16 3 3 2 2 3 2 4" xfId="20437" xr:uid="{00000000-0005-0000-0000-0000582A0000}"/>
    <cellStyle name="Normal 16 3 3 2 2 3 3" xfId="20438" xr:uid="{00000000-0005-0000-0000-0000592A0000}"/>
    <cellStyle name="Normal 16 3 3 2 2 3 3 2" xfId="20439" xr:uid="{00000000-0005-0000-0000-00005A2A0000}"/>
    <cellStyle name="Normal 16 3 3 2 2 3 3 3" xfId="20440" xr:uid="{00000000-0005-0000-0000-00005B2A0000}"/>
    <cellStyle name="Normal 16 3 3 2 2 3 4" xfId="20441" xr:uid="{00000000-0005-0000-0000-00005C2A0000}"/>
    <cellStyle name="Normal 16 3 3 2 2 3 5" xfId="20442" xr:uid="{00000000-0005-0000-0000-00005D2A0000}"/>
    <cellStyle name="Normal 16 3 3 2 2 3 6" xfId="20443" xr:uid="{00000000-0005-0000-0000-00005E2A0000}"/>
    <cellStyle name="Normal 16 3 3 2 2 4" xfId="6309" xr:uid="{00000000-0005-0000-0000-00005F2A0000}"/>
    <cellStyle name="Normal 16 3 3 2 2 4 2" xfId="11251" xr:uid="{00000000-0005-0000-0000-0000602A0000}"/>
    <cellStyle name="Normal 16 3 3 2 2 4 3" xfId="20444" xr:uid="{00000000-0005-0000-0000-0000612A0000}"/>
    <cellStyle name="Normal 16 3 3 2 2 4 4" xfId="20445" xr:uid="{00000000-0005-0000-0000-0000622A0000}"/>
    <cellStyle name="Normal 16 3 3 2 2 5" xfId="7817" xr:uid="{00000000-0005-0000-0000-0000632A0000}"/>
    <cellStyle name="Normal 16 3 3 2 2 5 2" xfId="20446" xr:uid="{00000000-0005-0000-0000-0000642A0000}"/>
    <cellStyle name="Normal 16 3 3 2 2 5 3" xfId="20447" xr:uid="{00000000-0005-0000-0000-0000652A0000}"/>
    <cellStyle name="Normal 16 3 3 2 2 5 4" xfId="20448" xr:uid="{00000000-0005-0000-0000-0000662A0000}"/>
    <cellStyle name="Normal 16 3 3 2 2 6" xfId="2855" xr:uid="{00000000-0005-0000-0000-0000672A0000}"/>
    <cellStyle name="Normal 16 3 3 2 2 6 2" xfId="20449" xr:uid="{00000000-0005-0000-0000-0000682A0000}"/>
    <cellStyle name="Normal 16 3 3 2 2 6 3" xfId="20450" xr:uid="{00000000-0005-0000-0000-0000692A0000}"/>
    <cellStyle name="Normal 16 3 3 2 2 6 4" xfId="20451" xr:uid="{00000000-0005-0000-0000-00006A2A0000}"/>
    <cellStyle name="Normal 16 3 3 2 2 7" xfId="20452" xr:uid="{00000000-0005-0000-0000-00006B2A0000}"/>
    <cellStyle name="Normal 16 3 3 2 2 7 2" xfId="20453" xr:uid="{00000000-0005-0000-0000-00006C2A0000}"/>
    <cellStyle name="Normal 16 3 3 2 2 7 3" xfId="20454" xr:uid="{00000000-0005-0000-0000-00006D2A0000}"/>
    <cellStyle name="Normal 16 3 3 2 2 8" xfId="20455" xr:uid="{00000000-0005-0000-0000-00006E2A0000}"/>
    <cellStyle name="Normal 16 3 3 2 2 9" xfId="20456" xr:uid="{00000000-0005-0000-0000-00006F2A0000}"/>
    <cellStyle name="Normal 16 3 3 2 3" xfId="1441" xr:uid="{00000000-0005-0000-0000-0000702A0000}"/>
    <cellStyle name="Normal 16 3 3 2 3 2" xfId="4799" xr:uid="{00000000-0005-0000-0000-0000712A0000}"/>
    <cellStyle name="Normal 16 3 3 2 3 2 2" xfId="9783" xr:uid="{00000000-0005-0000-0000-0000722A0000}"/>
    <cellStyle name="Normal 16 3 3 2 3 2 2 2" xfId="20457" xr:uid="{00000000-0005-0000-0000-0000732A0000}"/>
    <cellStyle name="Normal 16 3 3 2 3 2 2 3" xfId="20458" xr:uid="{00000000-0005-0000-0000-0000742A0000}"/>
    <cellStyle name="Normal 16 3 3 2 3 2 2 4" xfId="20459" xr:uid="{00000000-0005-0000-0000-0000752A0000}"/>
    <cellStyle name="Normal 16 3 3 2 3 2 3" xfId="20460" xr:uid="{00000000-0005-0000-0000-0000762A0000}"/>
    <cellStyle name="Normal 16 3 3 2 3 2 3 2" xfId="20461" xr:uid="{00000000-0005-0000-0000-0000772A0000}"/>
    <cellStyle name="Normal 16 3 3 2 3 2 3 3" xfId="20462" xr:uid="{00000000-0005-0000-0000-0000782A0000}"/>
    <cellStyle name="Normal 16 3 3 2 3 2 4" xfId="20463" xr:uid="{00000000-0005-0000-0000-0000792A0000}"/>
    <cellStyle name="Normal 16 3 3 2 3 2 5" xfId="20464" xr:uid="{00000000-0005-0000-0000-00007A2A0000}"/>
    <cellStyle name="Normal 16 3 3 2 3 2 6" xfId="20465" xr:uid="{00000000-0005-0000-0000-00007B2A0000}"/>
    <cellStyle name="Normal 16 3 3 2 3 3" xfId="6528" xr:uid="{00000000-0005-0000-0000-00007C2A0000}"/>
    <cellStyle name="Normal 16 3 3 2 3 3 2" xfId="11470" xr:uid="{00000000-0005-0000-0000-00007D2A0000}"/>
    <cellStyle name="Normal 16 3 3 2 3 3 3" xfId="20466" xr:uid="{00000000-0005-0000-0000-00007E2A0000}"/>
    <cellStyle name="Normal 16 3 3 2 3 3 4" xfId="20467" xr:uid="{00000000-0005-0000-0000-00007F2A0000}"/>
    <cellStyle name="Normal 16 3 3 2 3 4" xfId="8036" xr:uid="{00000000-0005-0000-0000-0000802A0000}"/>
    <cellStyle name="Normal 16 3 3 2 3 4 2" xfId="20468" xr:uid="{00000000-0005-0000-0000-0000812A0000}"/>
    <cellStyle name="Normal 16 3 3 2 3 4 3" xfId="20469" xr:uid="{00000000-0005-0000-0000-0000822A0000}"/>
    <cellStyle name="Normal 16 3 3 2 3 4 4" xfId="20470" xr:uid="{00000000-0005-0000-0000-0000832A0000}"/>
    <cellStyle name="Normal 16 3 3 2 3 5" xfId="3074" xr:uid="{00000000-0005-0000-0000-0000842A0000}"/>
    <cellStyle name="Normal 16 3 3 2 3 5 2" xfId="20471" xr:uid="{00000000-0005-0000-0000-0000852A0000}"/>
    <cellStyle name="Normal 16 3 3 2 3 5 3" xfId="20472" xr:uid="{00000000-0005-0000-0000-0000862A0000}"/>
    <cellStyle name="Normal 16 3 3 2 3 5 4" xfId="20473" xr:uid="{00000000-0005-0000-0000-0000872A0000}"/>
    <cellStyle name="Normal 16 3 3 2 3 6" xfId="20474" xr:uid="{00000000-0005-0000-0000-0000882A0000}"/>
    <cellStyle name="Normal 16 3 3 2 3 6 2" xfId="20475" xr:uid="{00000000-0005-0000-0000-0000892A0000}"/>
    <cellStyle name="Normal 16 3 3 2 3 6 3" xfId="20476" xr:uid="{00000000-0005-0000-0000-00008A2A0000}"/>
    <cellStyle name="Normal 16 3 3 2 3 7" xfId="20477" xr:uid="{00000000-0005-0000-0000-00008B2A0000}"/>
    <cellStyle name="Normal 16 3 3 2 3 8" xfId="20478" xr:uid="{00000000-0005-0000-0000-00008C2A0000}"/>
    <cellStyle name="Normal 16 3 3 2 3 9" xfId="20479" xr:uid="{00000000-0005-0000-0000-00008D2A0000}"/>
    <cellStyle name="Normal 16 3 3 2 4" xfId="4195" xr:uid="{00000000-0005-0000-0000-00008E2A0000}"/>
    <cellStyle name="Normal 16 3 3 2 4 2" xfId="9181" xr:uid="{00000000-0005-0000-0000-00008F2A0000}"/>
    <cellStyle name="Normal 16 3 3 2 4 2 2" xfId="20480" xr:uid="{00000000-0005-0000-0000-0000902A0000}"/>
    <cellStyle name="Normal 16 3 3 2 4 2 3" xfId="20481" xr:uid="{00000000-0005-0000-0000-0000912A0000}"/>
    <cellStyle name="Normal 16 3 3 2 4 2 4" xfId="20482" xr:uid="{00000000-0005-0000-0000-0000922A0000}"/>
    <cellStyle name="Normal 16 3 3 2 4 3" xfId="20483" xr:uid="{00000000-0005-0000-0000-0000932A0000}"/>
    <cellStyle name="Normal 16 3 3 2 4 3 2" xfId="20484" xr:uid="{00000000-0005-0000-0000-0000942A0000}"/>
    <cellStyle name="Normal 16 3 3 2 4 3 3" xfId="20485" xr:uid="{00000000-0005-0000-0000-0000952A0000}"/>
    <cellStyle name="Normal 16 3 3 2 4 4" xfId="20486" xr:uid="{00000000-0005-0000-0000-0000962A0000}"/>
    <cellStyle name="Normal 16 3 3 2 4 5" xfId="20487" xr:uid="{00000000-0005-0000-0000-0000972A0000}"/>
    <cellStyle name="Normal 16 3 3 2 4 6" xfId="20488" xr:uid="{00000000-0005-0000-0000-0000982A0000}"/>
    <cellStyle name="Normal 16 3 3 2 5" xfId="5942" xr:uid="{00000000-0005-0000-0000-0000992A0000}"/>
    <cellStyle name="Normal 16 3 3 2 5 2" xfId="10884" xr:uid="{00000000-0005-0000-0000-00009A2A0000}"/>
    <cellStyle name="Normal 16 3 3 2 5 3" xfId="20489" xr:uid="{00000000-0005-0000-0000-00009B2A0000}"/>
    <cellStyle name="Normal 16 3 3 2 5 4" xfId="20490" xr:uid="{00000000-0005-0000-0000-00009C2A0000}"/>
    <cellStyle name="Normal 16 3 3 2 6" xfId="7450" xr:uid="{00000000-0005-0000-0000-00009D2A0000}"/>
    <cellStyle name="Normal 16 3 3 2 6 2" xfId="20491" xr:uid="{00000000-0005-0000-0000-00009E2A0000}"/>
    <cellStyle name="Normal 16 3 3 2 6 3" xfId="20492" xr:uid="{00000000-0005-0000-0000-00009F2A0000}"/>
    <cellStyle name="Normal 16 3 3 2 6 4" xfId="20493" xr:uid="{00000000-0005-0000-0000-0000A02A0000}"/>
    <cellStyle name="Normal 16 3 3 2 7" xfId="2488" xr:uid="{00000000-0005-0000-0000-0000A12A0000}"/>
    <cellStyle name="Normal 16 3 3 2 7 2" xfId="20494" xr:uid="{00000000-0005-0000-0000-0000A22A0000}"/>
    <cellStyle name="Normal 16 3 3 2 7 3" xfId="20495" xr:uid="{00000000-0005-0000-0000-0000A32A0000}"/>
    <cellStyle name="Normal 16 3 3 2 7 4" xfId="20496" xr:uid="{00000000-0005-0000-0000-0000A42A0000}"/>
    <cellStyle name="Normal 16 3 3 2 8" xfId="20497" xr:uid="{00000000-0005-0000-0000-0000A52A0000}"/>
    <cellStyle name="Normal 16 3 3 2 8 2" xfId="20498" xr:uid="{00000000-0005-0000-0000-0000A62A0000}"/>
    <cellStyle name="Normal 16 3 3 2 8 3" xfId="20499" xr:uid="{00000000-0005-0000-0000-0000A72A0000}"/>
    <cellStyle name="Normal 16 3 3 2 9" xfId="20500" xr:uid="{00000000-0005-0000-0000-0000A82A0000}"/>
    <cellStyle name="Normal 16 3 3 3" xfId="898" xr:uid="{00000000-0005-0000-0000-0000A92A0000}"/>
    <cellStyle name="Normal 16 3 3 3 10" xfId="20501" xr:uid="{00000000-0005-0000-0000-0000AA2A0000}"/>
    <cellStyle name="Normal 16 3 3 3 2" xfId="1443" xr:uid="{00000000-0005-0000-0000-0000AB2A0000}"/>
    <cellStyle name="Normal 16 3 3 3 2 2" xfId="4801" xr:uid="{00000000-0005-0000-0000-0000AC2A0000}"/>
    <cellStyle name="Normal 16 3 3 3 2 2 2" xfId="9785" xr:uid="{00000000-0005-0000-0000-0000AD2A0000}"/>
    <cellStyle name="Normal 16 3 3 3 2 2 2 2" xfId="20502" xr:uid="{00000000-0005-0000-0000-0000AE2A0000}"/>
    <cellStyle name="Normal 16 3 3 3 2 2 2 3" xfId="20503" xr:uid="{00000000-0005-0000-0000-0000AF2A0000}"/>
    <cellStyle name="Normal 16 3 3 3 2 2 2 4" xfId="20504" xr:uid="{00000000-0005-0000-0000-0000B02A0000}"/>
    <cellStyle name="Normal 16 3 3 3 2 2 3" xfId="20505" xr:uid="{00000000-0005-0000-0000-0000B12A0000}"/>
    <cellStyle name="Normal 16 3 3 3 2 2 3 2" xfId="20506" xr:uid="{00000000-0005-0000-0000-0000B22A0000}"/>
    <cellStyle name="Normal 16 3 3 3 2 2 3 3" xfId="20507" xr:uid="{00000000-0005-0000-0000-0000B32A0000}"/>
    <cellStyle name="Normal 16 3 3 3 2 2 4" xfId="20508" xr:uid="{00000000-0005-0000-0000-0000B42A0000}"/>
    <cellStyle name="Normal 16 3 3 3 2 2 5" xfId="20509" xr:uid="{00000000-0005-0000-0000-0000B52A0000}"/>
    <cellStyle name="Normal 16 3 3 3 2 2 6" xfId="20510" xr:uid="{00000000-0005-0000-0000-0000B62A0000}"/>
    <cellStyle name="Normal 16 3 3 3 2 3" xfId="6530" xr:uid="{00000000-0005-0000-0000-0000B72A0000}"/>
    <cellStyle name="Normal 16 3 3 3 2 3 2" xfId="11472" xr:uid="{00000000-0005-0000-0000-0000B82A0000}"/>
    <cellStyle name="Normal 16 3 3 3 2 3 3" xfId="20511" xr:uid="{00000000-0005-0000-0000-0000B92A0000}"/>
    <cellStyle name="Normal 16 3 3 3 2 3 4" xfId="20512" xr:uid="{00000000-0005-0000-0000-0000BA2A0000}"/>
    <cellStyle name="Normal 16 3 3 3 2 4" xfId="8038" xr:uid="{00000000-0005-0000-0000-0000BB2A0000}"/>
    <cellStyle name="Normal 16 3 3 3 2 4 2" xfId="20513" xr:uid="{00000000-0005-0000-0000-0000BC2A0000}"/>
    <cellStyle name="Normal 16 3 3 3 2 4 3" xfId="20514" xr:uid="{00000000-0005-0000-0000-0000BD2A0000}"/>
    <cellStyle name="Normal 16 3 3 3 2 4 4" xfId="20515" xr:uid="{00000000-0005-0000-0000-0000BE2A0000}"/>
    <cellStyle name="Normal 16 3 3 3 2 5" xfId="3076" xr:uid="{00000000-0005-0000-0000-0000BF2A0000}"/>
    <cellStyle name="Normal 16 3 3 3 2 5 2" xfId="20516" xr:uid="{00000000-0005-0000-0000-0000C02A0000}"/>
    <cellStyle name="Normal 16 3 3 3 2 5 3" xfId="20517" xr:uid="{00000000-0005-0000-0000-0000C12A0000}"/>
    <cellStyle name="Normal 16 3 3 3 2 5 4" xfId="20518" xr:uid="{00000000-0005-0000-0000-0000C22A0000}"/>
    <cellStyle name="Normal 16 3 3 3 2 6" xfId="20519" xr:uid="{00000000-0005-0000-0000-0000C32A0000}"/>
    <cellStyle name="Normal 16 3 3 3 2 6 2" xfId="20520" xr:uid="{00000000-0005-0000-0000-0000C42A0000}"/>
    <cellStyle name="Normal 16 3 3 3 2 6 3" xfId="20521" xr:uid="{00000000-0005-0000-0000-0000C52A0000}"/>
    <cellStyle name="Normal 16 3 3 3 2 7" xfId="20522" xr:uid="{00000000-0005-0000-0000-0000C62A0000}"/>
    <cellStyle name="Normal 16 3 3 3 2 8" xfId="20523" xr:uid="{00000000-0005-0000-0000-0000C72A0000}"/>
    <cellStyle name="Normal 16 3 3 3 2 9" xfId="20524" xr:uid="{00000000-0005-0000-0000-0000C82A0000}"/>
    <cellStyle name="Normal 16 3 3 3 3" xfId="4337" xr:uid="{00000000-0005-0000-0000-0000C92A0000}"/>
    <cellStyle name="Normal 16 3 3 3 3 2" xfId="9322" xr:uid="{00000000-0005-0000-0000-0000CA2A0000}"/>
    <cellStyle name="Normal 16 3 3 3 3 2 2" xfId="20525" xr:uid="{00000000-0005-0000-0000-0000CB2A0000}"/>
    <cellStyle name="Normal 16 3 3 3 3 2 3" xfId="20526" xr:uid="{00000000-0005-0000-0000-0000CC2A0000}"/>
    <cellStyle name="Normal 16 3 3 3 3 2 4" xfId="20527" xr:uid="{00000000-0005-0000-0000-0000CD2A0000}"/>
    <cellStyle name="Normal 16 3 3 3 3 3" xfId="20528" xr:uid="{00000000-0005-0000-0000-0000CE2A0000}"/>
    <cellStyle name="Normal 16 3 3 3 3 3 2" xfId="20529" xr:uid="{00000000-0005-0000-0000-0000CF2A0000}"/>
    <cellStyle name="Normal 16 3 3 3 3 3 3" xfId="20530" xr:uid="{00000000-0005-0000-0000-0000D02A0000}"/>
    <cellStyle name="Normal 16 3 3 3 3 4" xfId="20531" xr:uid="{00000000-0005-0000-0000-0000D12A0000}"/>
    <cellStyle name="Normal 16 3 3 3 3 5" xfId="20532" xr:uid="{00000000-0005-0000-0000-0000D22A0000}"/>
    <cellStyle name="Normal 16 3 3 3 3 6" xfId="20533" xr:uid="{00000000-0005-0000-0000-0000D32A0000}"/>
    <cellStyle name="Normal 16 3 3 3 4" xfId="6080" xr:uid="{00000000-0005-0000-0000-0000D42A0000}"/>
    <cellStyle name="Normal 16 3 3 3 4 2" xfId="11022" xr:uid="{00000000-0005-0000-0000-0000D52A0000}"/>
    <cellStyle name="Normal 16 3 3 3 4 3" xfId="20534" xr:uid="{00000000-0005-0000-0000-0000D62A0000}"/>
    <cellStyle name="Normal 16 3 3 3 4 4" xfId="20535" xr:uid="{00000000-0005-0000-0000-0000D72A0000}"/>
    <cellStyle name="Normal 16 3 3 3 5" xfId="7588" xr:uid="{00000000-0005-0000-0000-0000D82A0000}"/>
    <cellStyle name="Normal 16 3 3 3 5 2" xfId="20536" xr:uid="{00000000-0005-0000-0000-0000D92A0000}"/>
    <cellStyle name="Normal 16 3 3 3 5 3" xfId="20537" xr:uid="{00000000-0005-0000-0000-0000DA2A0000}"/>
    <cellStyle name="Normal 16 3 3 3 5 4" xfId="20538" xr:uid="{00000000-0005-0000-0000-0000DB2A0000}"/>
    <cellStyle name="Normal 16 3 3 3 6" xfId="2626" xr:uid="{00000000-0005-0000-0000-0000DC2A0000}"/>
    <cellStyle name="Normal 16 3 3 3 6 2" xfId="20539" xr:uid="{00000000-0005-0000-0000-0000DD2A0000}"/>
    <cellStyle name="Normal 16 3 3 3 6 3" xfId="20540" xr:uid="{00000000-0005-0000-0000-0000DE2A0000}"/>
    <cellStyle name="Normal 16 3 3 3 6 4" xfId="20541" xr:uid="{00000000-0005-0000-0000-0000DF2A0000}"/>
    <cellStyle name="Normal 16 3 3 3 7" xfId="20542" xr:uid="{00000000-0005-0000-0000-0000E02A0000}"/>
    <cellStyle name="Normal 16 3 3 3 7 2" xfId="20543" xr:uid="{00000000-0005-0000-0000-0000E12A0000}"/>
    <cellStyle name="Normal 16 3 3 3 7 3" xfId="20544" xr:uid="{00000000-0005-0000-0000-0000E22A0000}"/>
    <cellStyle name="Normal 16 3 3 3 8" xfId="20545" xr:uid="{00000000-0005-0000-0000-0000E32A0000}"/>
    <cellStyle name="Normal 16 3 3 3 9" xfId="20546" xr:uid="{00000000-0005-0000-0000-0000E42A0000}"/>
    <cellStyle name="Normal 16 3 3 4" xfId="1440" xr:uid="{00000000-0005-0000-0000-0000E52A0000}"/>
    <cellStyle name="Normal 16 3 3 4 2" xfId="4798" xr:uid="{00000000-0005-0000-0000-0000E62A0000}"/>
    <cellStyle name="Normal 16 3 3 4 2 2" xfId="9782" xr:uid="{00000000-0005-0000-0000-0000E72A0000}"/>
    <cellStyle name="Normal 16 3 3 4 2 2 2" xfId="20547" xr:uid="{00000000-0005-0000-0000-0000E82A0000}"/>
    <cellStyle name="Normal 16 3 3 4 2 2 3" xfId="20548" xr:uid="{00000000-0005-0000-0000-0000E92A0000}"/>
    <cellStyle name="Normal 16 3 3 4 2 2 4" xfId="20549" xr:uid="{00000000-0005-0000-0000-0000EA2A0000}"/>
    <cellStyle name="Normal 16 3 3 4 2 3" xfId="20550" xr:uid="{00000000-0005-0000-0000-0000EB2A0000}"/>
    <cellStyle name="Normal 16 3 3 4 2 3 2" xfId="20551" xr:uid="{00000000-0005-0000-0000-0000EC2A0000}"/>
    <cellStyle name="Normal 16 3 3 4 2 3 3" xfId="20552" xr:uid="{00000000-0005-0000-0000-0000ED2A0000}"/>
    <cellStyle name="Normal 16 3 3 4 2 4" xfId="20553" xr:uid="{00000000-0005-0000-0000-0000EE2A0000}"/>
    <cellStyle name="Normal 16 3 3 4 2 5" xfId="20554" xr:uid="{00000000-0005-0000-0000-0000EF2A0000}"/>
    <cellStyle name="Normal 16 3 3 4 2 6" xfId="20555" xr:uid="{00000000-0005-0000-0000-0000F02A0000}"/>
    <cellStyle name="Normal 16 3 3 4 3" xfId="6527" xr:uid="{00000000-0005-0000-0000-0000F12A0000}"/>
    <cellStyle name="Normal 16 3 3 4 3 2" xfId="11469" xr:uid="{00000000-0005-0000-0000-0000F22A0000}"/>
    <cellStyle name="Normal 16 3 3 4 3 3" xfId="20556" xr:uid="{00000000-0005-0000-0000-0000F32A0000}"/>
    <cellStyle name="Normal 16 3 3 4 3 4" xfId="20557" xr:uid="{00000000-0005-0000-0000-0000F42A0000}"/>
    <cellStyle name="Normal 16 3 3 4 4" xfId="8035" xr:uid="{00000000-0005-0000-0000-0000F52A0000}"/>
    <cellStyle name="Normal 16 3 3 4 4 2" xfId="20558" xr:uid="{00000000-0005-0000-0000-0000F62A0000}"/>
    <cellStyle name="Normal 16 3 3 4 4 3" xfId="20559" xr:uid="{00000000-0005-0000-0000-0000F72A0000}"/>
    <cellStyle name="Normal 16 3 3 4 4 4" xfId="20560" xr:uid="{00000000-0005-0000-0000-0000F82A0000}"/>
    <cellStyle name="Normal 16 3 3 4 5" xfId="3073" xr:uid="{00000000-0005-0000-0000-0000F92A0000}"/>
    <cellStyle name="Normal 16 3 3 4 5 2" xfId="20561" xr:uid="{00000000-0005-0000-0000-0000FA2A0000}"/>
    <cellStyle name="Normal 16 3 3 4 5 3" xfId="20562" xr:uid="{00000000-0005-0000-0000-0000FB2A0000}"/>
    <cellStyle name="Normal 16 3 3 4 5 4" xfId="20563" xr:uid="{00000000-0005-0000-0000-0000FC2A0000}"/>
    <cellStyle name="Normal 16 3 3 4 6" xfId="20564" xr:uid="{00000000-0005-0000-0000-0000FD2A0000}"/>
    <cellStyle name="Normal 16 3 3 4 6 2" xfId="20565" xr:uid="{00000000-0005-0000-0000-0000FE2A0000}"/>
    <cellStyle name="Normal 16 3 3 4 6 3" xfId="20566" xr:uid="{00000000-0005-0000-0000-0000FF2A0000}"/>
    <cellStyle name="Normal 16 3 3 4 7" xfId="20567" xr:uid="{00000000-0005-0000-0000-0000002B0000}"/>
    <cellStyle name="Normal 16 3 3 4 8" xfId="20568" xr:uid="{00000000-0005-0000-0000-0000012B0000}"/>
    <cellStyle name="Normal 16 3 3 4 9" xfId="20569" xr:uid="{00000000-0005-0000-0000-0000022B0000}"/>
    <cellStyle name="Normal 16 3 3 5" xfId="3735" xr:uid="{00000000-0005-0000-0000-0000032B0000}"/>
    <cellStyle name="Normal 16 3 3 5 2" xfId="4474" xr:uid="{00000000-0005-0000-0000-0000042B0000}"/>
    <cellStyle name="Normal 16 3 3 5 2 2" xfId="9458" xr:uid="{00000000-0005-0000-0000-0000052B0000}"/>
    <cellStyle name="Normal 16 3 3 5 2 2 2" xfId="20570" xr:uid="{00000000-0005-0000-0000-0000062B0000}"/>
    <cellStyle name="Normal 16 3 3 5 2 2 3" xfId="20571" xr:uid="{00000000-0005-0000-0000-0000072B0000}"/>
    <cellStyle name="Normal 16 3 3 5 2 2 4" xfId="20572" xr:uid="{00000000-0005-0000-0000-0000082B0000}"/>
    <cellStyle name="Normal 16 3 3 5 2 3" xfId="20573" xr:uid="{00000000-0005-0000-0000-0000092B0000}"/>
    <cellStyle name="Normal 16 3 3 5 2 3 2" xfId="20574" xr:uid="{00000000-0005-0000-0000-00000A2B0000}"/>
    <cellStyle name="Normal 16 3 3 5 2 3 3" xfId="20575" xr:uid="{00000000-0005-0000-0000-00000B2B0000}"/>
    <cellStyle name="Normal 16 3 3 5 2 4" xfId="20576" xr:uid="{00000000-0005-0000-0000-00000C2B0000}"/>
    <cellStyle name="Normal 16 3 3 5 2 5" xfId="20577" xr:uid="{00000000-0005-0000-0000-00000D2B0000}"/>
    <cellStyle name="Normal 16 3 3 5 2 6" xfId="20578" xr:uid="{00000000-0005-0000-0000-00000E2B0000}"/>
    <cellStyle name="Normal 16 3 3 5 3" xfId="8695" xr:uid="{00000000-0005-0000-0000-00000F2B0000}"/>
    <cellStyle name="Normal 16 3 3 5 3 2" xfId="20579" xr:uid="{00000000-0005-0000-0000-0000102B0000}"/>
    <cellStyle name="Normal 16 3 3 5 3 3" xfId="20580" xr:uid="{00000000-0005-0000-0000-0000112B0000}"/>
    <cellStyle name="Normal 16 3 3 5 3 4" xfId="20581" xr:uid="{00000000-0005-0000-0000-0000122B0000}"/>
    <cellStyle name="Normal 16 3 3 5 4" xfId="20582" xr:uid="{00000000-0005-0000-0000-0000132B0000}"/>
    <cellStyle name="Normal 16 3 3 5 4 2" xfId="20583" xr:uid="{00000000-0005-0000-0000-0000142B0000}"/>
    <cellStyle name="Normal 16 3 3 5 4 3" xfId="20584" xr:uid="{00000000-0005-0000-0000-0000152B0000}"/>
    <cellStyle name="Normal 16 3 3 5 4 4" xfId="20585" xr:uid="{00000000-0005-0000-0000-0000162B0000}"/>
    <cellStyle name="Normal 16 3 3 5 5" xfId="20586" xr:uid="{00000000-0005-0000-0000-0000172B0000}"/>
    <cellStyle name="Normal 16 3 3 5 5 2" xfId="20587" xr:uid="{00000000-0005-0000-0000-0000182B0000}"/>
    <cellStyle name="Normal 16 3 3 5 5 3" xfId="20588" xr:uid="{00000000-0005-0000-0000-0000192B0000}"/>
    <cellStyle name="Normal 16 3 3 5 5 4" xfId="20589" xr:uid="{00000000-0005-0000-0000-00001A2B0000}"/>
    <cellStyle name="Normal 16 3 3 5 6" xfId="20590" xr:uid="{00000000-0005-0000-0000-00001B2B0000}"/>
    <cellStyle name="Normal 16 3 3 5 6 2" xfId="20591" xr:uid="{00000000-0005-0000-0000-00001C2B0000}"/>
    <cellStyle name="Normal 16 3 3 5 6 3" xfId="20592" xr:uid="{00000000-0005-0000-0000-00001D2B0000}"/>
    <cellStyle name="Normal 16 3 3 5 7" xfId="20593" xr:uid="{00000000-0005-0000-0000-00001E2B0000}"/>
    <cellStyle name="Normal 16 3 3 5 8" xfId="20594" xr:uid="{00000000-0005-0000-0000-00001F2B0000}"/>
    <cellStyle name="Normal 16 3 3 5 9" xfId="20595" xr:uid="{00000000-0005-0000-0000-0000202B0000}"/>
    <cellStyle name="Normal 16 3 3 6" xfId="4059" xr:uid="{00000000-0005-0000-0000-0000212B0000}"/>
    <cellStyle name="Normal 16 3 3 6 2" xfId="8831" xr:uid="{00000000-0005-0000-0000-0000222B0000}"/>
    <cellStyle name="Normal 16 3 3 6 2 2" xfId="20596" xr:uid="{00000000-0005-0000-0000-0000232B0000}"/>
    <cellStyle name="Normal 16 3 3 6 2 2 2" xfId="20597" xr:uid="{00000000-0005-0000-0000-0000242B0000}"/>
    <cellStyle name="Normal 16 3 3 6 2 2 3" xfId="20598" xr:uid="{00000000-0005-0000-0000-0000252B0000}"/>
    <cellStyle name="Normal 16 3 3 6 2 2 4" xfId="20599" xr:uid="{00000000-0005-0000-0000-0000262B0000}"/>
    <cellStyle name="Normal 16 3 3 6 2 3" xfId="20600" xr:uid="{00000000-0005-0000-0000-0000272B0000}"/>
    <cellStyle name="Normal 16 3 3 6 2 3 2" xfId="20601" xr:uid="{00000000-0005-0000-0000-0000282B0000}"/>
    <cellStyle name="Normal 16 3 3 6 2 3 3" xfId="20602" xr:uid="{00000000-0005-0000-0000-0000292B0000}"/>
    <cellStyle name="Normal 16 3 3 6 2 4" xfId="20603" xr:uid="{00000000-0005-0000-0000-00002A2B0000}"/>
    <cellStyle name="Normal 16 3 3 6 2 5" xfId="20604" xr:uid="{00000000-0005-0000-0000-00002B2B0000}"/>
    <cellStyle name="Normal 16 3 3 6 2 6" xfId="20605" xr:uid="{00000000-0005-0000-0000-00002C2B0000}"/>
    <cellStyle name="Normal 16 3 3 6 3" xfId="20606" xr:uid="{00000000-0005-0000-0000-00002D2B0000}"/>
    <cellStyle name="Normal 16 3 3 6 3 2" xfId="20607" xr:uid="{00000000-0005-0000-0000-00002E2B0000}"/>
    <cellStyle name="Normal 16 3 3 6 3 3" xfId="20608" xr:uid="{00000000-0005-0000-0000-00002F2B0000}"/>
    <cellStyle name="Normal 16 3 3 6 3 4" xfId="20609" xr:uid="{00000000-0005-0000-0000-0000302B0000}"/>
    <cellStyle name="Normal 16 3 3 6 4" xfId="20610" xr:uid="{00000000-0005-0000-0000-0000312B0000}"/>
    <cellStyle name="Normal 16 3 3 6 4 2" xfId="20611" xr:uid="{00000000-0005-0000-0000-0000322B0000}"/>
    <cellStyle name="Normal 16 3 3 6 4 3" xfId="20612" xr:uid="{00000000-0005-0000-0000-0000332B0000}"/>
    <cellStyle name="Normal 16 3 3 6 4 4" xfId="20613" xr:uid="{00000000-0005-0000-0000-0000342B0000}"/>
    <cellStyle name="Normal 16 3 3 6 5" xfId="20614" xr:uid="{00000000-0005-0000-0000-0000352B0000}"/>
    <cellStyle name="Normal 16 3 3 6 5 2" xfId="20615" xr:uid="{00000000-0005-0000-0000-0000362B0000}"/>
    <cellStyle name="Normal 16 3 3 6 5 3" xfId="20616" xr:uid="{00000000-0005-0000-0000-0000372B0000}"/>
    <cellStyle name="Normal 16 3 3 6 6" xfId="20617" xr:uid="{00000000-0005-0000-0000-0000382B0000}"/>
    <cellStyle name="Normal 16 3 3 6 7" xfId="20618" xr:uid="{00000000-0005-0000-0000-0000392B0000}"/>
    <cellStyle name="Normal 16 3 3 6 8" xfId="20619" xr:uid="{00000000-0005-0000-0000-00003A2B0000}"/>
    <cellStyle name="Normal 16 3 3 7" xfId="5549" xr:uid="{00000000-0005-0000-0000-00003B2B0000}"/>
    <cellStyle name="Normal 16 3 3 7 2" xfId="10498" xr:uid="{00000000-0005-0000-0000-00003C2B0000}"/>
    <cellStyle name="Normal 16 3 3 7 2 2" xfId="20620" xr:uid="{00000000-0005-0000-0000-00003D2B0000}"/>
    <cellStyle name="Normal 16 3 3 7 2 3" xfId="20621" xr:uid="{00000000-0005-0000-0000-00003E2B0000}"/>
    <cellStyle name="Normal 16 3 3 7 2 4" xfId="20622" xr:uid="{00000000-0005-0000-0000-00003F2B0000}"/>
    <cellStyle name="Normal 16 3 3 7 3" xfId="20623" xr:uid="{00000000-0005-0000-0000-0000402B0000}"/>
    <cellStyle name="Normal 16 3 3 7 3 2" xfId="20624" xr:uid="{00000000-0005-0000-0000-0000412B0000}"/>
    <cellStyle name="Normal 16 3 3 7 3 3" xfId="20625" xr:uid="{00000000-0005-0000-0000-0000422B0000}"/>
    <cellStyle name="Normal 16 3 3 7 4" xfId="20626" xr:uid="{00000000-0005-0000-0000-0000432B0000}"/>
    <cellStyle name="Normal 16 3 3 7 5" xfId="20627" xr:uid="{00000000-0005-0000-0000-0000442B0000}"/>
    <cellStyle name="Normal 16 3 3 7 6" xfId="20628" xr:uid="{00000000-0005-0000-0000-0000452B0000}"/>
    <cellStyle name="Normal 16 3 3 8" xfId="5807" xr:uid="{00000000-0005-0000-0000-0000462B0000}"/>
    <cellStyle name="Normal 16 3 3 8 2" xfId="10749" xr:uid="{00000000-0005-0000-0000-0000472B0000}"/>
    <cellStyle name="Normal 16 3 3 8 3" xfId="20629" xr:uid="{00000000-0005-0000-0000-0000482B0000}"/>
    <cellStyle name="Normal 16 3 3 8 4" xfId="20630" xr:uid="{00000000-0005-0000-0000-0000492B0000}"/>
    <cellStyle name="Normal 16 3 3 9" xfId="7315" xr:uid="{00000000-0005-0000-0000-00004A2B0000}"/>
    <cellStyle name="Normal 16 3 3 9 2" xfId="20631" xr:uid="{00000000-0005-0000-0000-00004B2B0000}"/>
    <cellStyle name="Normal 16 3 3 9 3" xfId="20632" xr:uid="{00000000-0005-0000-0000-00004C2B0000}"/>
    <cellStyle name="Normal 16 3 3 9 4" xfId="20633" xr:uid="{00000000-0005-0000-0000-00004D2B0000}"/>
    <cellStyle name="Normal 16 3 4" xfId="437" xr:uid="{00000000-0005-0000-0000-00004E2B0000}"/>
    <cellStyle name="Normal 16 3 4 10" xfId="20634" xr:uid="{00000000-0005-0000-0000-00004F2B0000}"/>
    <cellStyle name="Normal 16 3 4 11" xfId="20635" xr:uid="{00000000-0005-0000-0000-0000502B0000}"/>
    <cellStyle name="Normal 16 3 4 2" xfId="1008" xr:uid="{00000000-0005-0000-0000-0000512B0000}"/>
    <cellStyle name="Normal 16 3 4 2 10" xfId="20636" xr:uid="{00000000-0005-0000-0000-0000522B0000}"/>
    <cellStyle name="Normal 16 3 4 2 2" xfId="1445" xr:uid="{00000000-0005-0000-0000-0000532B0000}"/>
    <cellStyle name="Normal 16 3 4 2 2 2" xfId="4803" xr:uid="{00000000-0005-0000-0000-0000542B0000}"/>
    <cellStyle name="Normal 16 3 4 2 2 2 2" xfId="9787" xr:uid="{00000000-0005-0000-0000-0000552B0000}"/>
    <cellStyle name="Normal 16 3 4 2 2 2 2 2" xfId="20637" xr:uid="{00000000-0005-0000-0000-0000562B0000}"/>
    <cellStyle name="Normal 16 3 4 2 2 2 2 3" xfId="20638" xr:uid="{00000000-0005-0000-0000-0000572B0000}"/>
    <cellStyle name="Normal 16 3 4 2 2 2 2 4" xfId="20639" xr:uid="{00000000-0005-0000-0000-0000582B0000}"/>
    <cellStyle name="Normal 16 3 4 2 2 2 3" xfId="20640" xr:uid="{00000000-0005-0000-0000-0000592B0000}"/>
    <cellStyle name="Normal 16 3 4 2 2 2 3 2" xfId="20641" xr:uid="{00000000-0005-0000-0000-00005A2B0000}"/>
    <cellStyle name="Normal 16 3 4 2 2 2 3 3" xfId="20642" xr:uid="{00000000-0005-0000-0000-00005B2B0000}"/>
    <cellStyle name="Normal 16 3 4 2 2 2 4" xfId="20643" xr:uid="{00000000-0005-0000-0000-00005C2B0000}"/>
    <cellStyle name="Normal 16 3 4 2 2 2 5" xfId="20644" xr:uid="{00000000-0005-0000-0000-00005D2B0000}"/>
    <cellStyle name="Normal 16 3 4 2 2 2 6" xfId="20645" xr:uid="{00000000-0005-0000-0000-00005E2B0000}"/>
    <cellStyle name="Normal 16 3 4 2 2 3" xfId="6532" xr:uid="{00000000-0005-0000-0000-00005F2B0000}"/>
    <cellStyle name="Normal 16 3 4 2 2 3 2" xfId="11474" xr:uid="{00000000-0005-0000-0000-0000602B0000}"/>
    <cellStyle name="Normal 16 3 4 2 2 3 3" xfId="20646" xr:uid="{00000000-0005-0000-0000-0000612B0000}"/>
    <cellStyle name="Normal 16 3 4 2 2 3 4" xfId="20647" xr:uid="{00000000-0005-0000-0000-0000622B0000}"/>
    <cellStyle name="Normal 16 3 4 2 2 4" xfId="8040" xr:uid="{00000000-0005-0000-0000-0000632B0000}"/>
    <cellStyle name="Normal 16 3 4 2 2 4 2" xfId="20648" xr:uid="{00000000-0005-0000-0000-0000642B0000}"/>
    <cellStyle name="Normal 16 3 4 2 2 4 3" xfId="20649" xr:uid="{00000000-0005-0000-0000-0000652B0000}"/>
    <cellStyle name="Normal 16 3 4 2 2 4 4" xfId="20650" xr:uid="{00000000-0005-0000-0000-0000662B0000}"/>
    <cellStyle name="Normal 16 3 4 2 2 5" xfId="3078" xr:uid="{00000000-0005-0000-0000-0000672B0000}"/>
    <cellStyle name="Normal 16 3 4 2 2 5 2" xfId="20651" xr:uid="{00000000-0005-0000-0000-0000682B0000}"/>
    <cellStyle name="Normal 16 3 4 2 2 5 3" xfId="20652" xr:uid="{00000000-0005-0000-0000-0000692B0000}"/>
    <cellStyle name="Normal 16 3 4 2 2 5 4" xfId="20653" xr:uid="{00000000-0005-0000-0000-00006A2B0000}"/>
    <cellStyle name="Normal 16 3 4 2 2 6" xfId="20654" xr:uid="{00000000-0005-0000-0000-00006B2B0000}"/>
    <cellStyle name="Normal 16 3 4 2 2 6 2" xfId="20655" xr:uid="{00000000-0005-0000-0000-00006C2B0000}"/>
    <cellStyle name="Normal 16 3 4 2 2 6 3" xfId="20656" xr:uid="{00000000-0005-0000-0000-00006D2B0000}"/>
    <cellStyle name="Normal 16 3 4 2 2 7" xfId="20657" xr:uid="{00000000-0005-0000-0000-00006E2B0000}"/>
    <cellStyle name="Normal 16 3 4 2 2 8" xfId="20658" xr:uid="{00000000-0005-0000-0000-00006F2B0000}"/>
    <cellStyle name="Normal 16 3 4 2 2 9" xfId="20659" xr:uid="{00000000-0005-0000-0000-0000702B0000}"/>
    <cellStyle name="Normal 16 3 4 2 3" xfId="4430" xr:uid="{00000000-0005-0000-0000-0000712B0000}"/>
    <cellStyle name="Normal 16 3 4 2 3 2" xfId="9415" xr:uid="{00000000-0005-0000-0000-0000722B0000}"/>
    <cellStyle name="Normal 16 3 4 2 3 2 2" xfId="20660" xr:uid="{00000000-0005-0000-0000-0000732B0000}"/>
    <cellStyle name="Normal 16 3 4 2 3 2 3" xfId="20661" xr:uid="{00000000-0005-0000-0000-0000742B0000}"/>
    <cellStyle name="Normal 16 3 4 2 3 2 4" xfId="20662" xr:uid="{00000000-0005-0000-0000-0000752B0000}"/>
    <cellStyle name="Normal 16 3 4 2 3 3" xfId="20663" xr:uid="{00000000-0005-0000-0000-0000762B0000}"/>
    <cellStyle name="Normal 16 3 4 2 3 3 2" xfId="20664" xr:uid="{00000000-0005-0000-0000-0000772B0000}"/>
    <cellStyle name="Normal 16 3 4 2 3 3 3" xfId="20665" xr:uid="{00000000-0005-0000-0000-0000782B0000}"/>
    <cellStyle name="Normal 16 3 4 2 3 4" xfId="20666" xr:uid="{00000000-0005-0000-0000-0000792B0000}"/>
    <cellStyle name="Normal 16 3 4 2 3 5" xfId="20667" xr:uid="{00000000-0005-0000-0000-00007A2B0000}"/>
    <cellStyle name="Normal 16 3 4 2 3 6" xfId="20668" xr:uid="{00000000-0005-0000-0000-00007B2B0000}"/>
    <cellStyle name="Normal 16 3 4 2 4" xfId="6170" xr:uid="{00000000-0005-0000-0000-00007C2B0000}"/>
    <cellStyle name="Normal 16 3 4 2 4 2" xfId="11112" xr:uid="{00000000-0005-0000-0000-00007D2B0000}"/>
    <cellStyle name="Normal 16 3 4 2 4 3" xfId="20669" xr:uid="{00000000-0005-0000-0000-00007E2B0000}"/>
    <cellStyle name="Normal 16 3 4 2 4 4" xfId="20670" xr:uid="{00000000-0005-0000-0000-00007F2B0000}"/>
    <cellStyle name="Normal 16 3 4 2 5" xfId="7678" xr:uid="{00000000-0005-0000-0000-0000802B0000}"/>
    <cellStyle name="Normal 16 3 4 2 5 2" xfId="20671" xr:uid="{00000000-0005-0000-0000-0000812B0000}"/>
    <cellStyle name="Normal 16 3 4 2 5 3" xfId="20672" xr:uid="{00000000-0005-0000-0000-0000822B0000}"/>
    <cellStyle name="Normal 16 3 4 2 5 4" xfId="20673" xr:uid="{00000000-0005-0000-0000-0000832B0000}"/>
    <cellStyle name="Normal 16 3 4 2 6" xfId="2716" xr:uid="{00000000-0005-0000-0000-0000842B0000}"/>
    <cellStyle name="Normal 16 3 4 2 6 2" xfId="20674" xr:uid="{00000000-0005-0000-0000-0000852B0000}"/>
    <cellStyle name="Normal 16 3 4 2 6 3" xfId="20675" xr:uid="{00000000-0005-0000-0000-0000862B0000}"/>
    <cellStyle name="Normal 16 3 4 2 6 4" xfId="20676" xr:uid="{00000000-0005-0000-0000-0000872B0000}"/>
    <cellStyle name="Normal 16 3 4 2 7" xfId="20677" xr:uid="{00000000-0005-0000-0000-0000882B0000}"/>
    <cellStyle name="Normal 16 3 4 2 7 2" xfId="20678" xr:uid="{00000000-0005-0000-0000-0000892B0000}"/>
    <cellStyle name="Normal 16 3 4 2 7 3" xfId="20679" xr:uid="{00000000-0005-0000-0000-00008A2B0000}"/>
    <cellStyle name="Normal 16 3 4 2 8" xfId="20680" xr:uid="{00000000-0005-0000-0000-00008B2B0000}"/>
    <cellStyle name="Normal 16 3 4 2 9" xfId="20681" xr:uid="{00000000-0005-0000-0000-00008C2B0000}"/>
    <cellStyle name="Normal 16 3 4 3" xfId="1444" xr:uid="{00000000-0005-0000-0000-00008D2B0000}"/>
    <cellStyle name="Normal 16 3 4 3 2" xfId="4802" xr:uid="{00000000-0005-0000-0000-00008E2B0000}"/>
    <cellStyle name="Normal 16 3 4 3 2 2" xfId="9786" xr:uid="{00000000-0005-0000-0000-00008F2B0000}"/>
    <cellStyle name="Normal 16 3 4 3 2 2 2" xfId="20682" xr:uid="{00000000-0005-0000-0000-0000902B0000}"/>
    <cellStyle name="Normal 16 3 4 3 2 2 3" xfId="20683" xr:uid="{00000000-0005-0000-0000-0000912B0000}"/>
    <cellStyle name="Normal 16 3 4 3 2 2 4" xfId="20684" xr:uid="{00000000-0005-0000-0000-0000922B0000}"/>
    <cellStyle name="Normal 16 3 4 3 2 3" xfId="20685" xr:uid="{00000000-0005-0000-0000-0000932B0000}"/>
    <cellStyle name="Normal 16 3 4 3 2 3 2" xfId="20686" xr:uid="{00000000-0005-0000-0000-0000942B0000}"/>
    <cellStyle name="Normal 16 3 4 3 2 3 3" xfId="20687" xr:uid="{00000000-0005-0000-0000-0000952B0000}"/>
    <cellStyle name="Normal 16 3 4 3 2 4" xfId="20688" xr:uid="{00000000-0005-0000-0000-0000962B0000}"/>
    <cellStyle name="Normal 16 3 4 3 2 5" xfId="20689" xr:uid="{00000000-0005-0000-0000-0000972B0000}"/>
    <cellStyle name="Normal 16 3 4 3 2 6" xfId="20690" xr:uid="{00000000-0005-0000-0000-0000982B0000}"/>
    <cellStyle name="Normal 16 3 4 3 3" xfId="6531" xr:uid="{00000000-0005-0000-0000-0000992B0000}"/>
    <cellStyle name="Normal 16 3 4 3 3 2" xfId="11473" xr:uid="{00000000-0005-0000-0000-00009A2B0000}"/>
    <cellStyle name="Normal 16 3 4 3 3 3" xfId="20691" xr:uid="{00000000-0005-0000-0000-00009B2B0000}"/>
    <cellStyle name="Normal 16 3 4 3 3 4" xfId="20692" xr:uid="{00000000-0005-0000-0000-00009C2B0000}"/>
    <cellStyle name="Normal 16 3 4 3 4" xfId="8039" xr:uid="{00000000-0005-0000-0000-00009D2B0000}"/>
    <cellStyle name="Normal 16 3 4 3 4 2" xfId="20693" xr:uid="{00000000-0005-0000-0000-00009E2B0000}"/>
    <cellStyle name="Normal 16 3 4 3 4 3" xfId="20694" xr:uid="{00000000-0005-0000-0000-00009F2B0000}"/>
    <cellStyle name="Normal 16 3 4 3 4 4" xfId="20695" xr:uid="{00000000-0005-0000-0000-0000A02B0000}"/>
    <cellStyle name="Normal 16 3 4 3 5" xfId="3077" xr:uid="{00000000-0005-0000-0000-0000A12B0000}"/>
    <cellStyle name="Normal 16 3 4 3 5 2" xfId="20696" xr:uid="{00000000-0005-0000-0000-0000A22B0000}"/>
    <cellStyle name="Normal 16 3 4 3 5 3" xfId="20697" xr:uid="{00000000-0005-0000-0000-0000A32B0000}"/>
    <cellStyle name="Normal 16 3 4 3 5 4" xfId="20698" xr:uid="{00000000-0005-0000-0000-0000A42B0000}"/>
    <cellStyle name="Normal 16 3 4 3 6" xfId="20699" xr:uid="{00000000-0005-0000-0000-0000A52B0000}"/>
    <cellStyle name="Normal 16 3 4 3 6 2" xfId="20700" xr:uid="{00000000-0005-0000-0000-0000A62B0000}"/>
    <cellStyle name="Normal 16 3 4 3 6 3" xfId="20701" xr:uid="{00000000-0005-0000-0000-0000A72B0000}"/>
    <cellStyle name="Normal 16 3 4 3 7" xfId="20702" xr:uid="{00000000-0005-0000-0000-0000A82B0000}"/>
    <cellStyle name="Normal 16 3 4 3 8" xfId="20703" xr:uid="{00000000-0005-0000-0000-0000A92B0000}"/>
    <cellStyle name="Normal 16 3 4 3 9" xfId="20704" xr:uid="{00000000-0005-0000-0000-0000AA2B0000}"/>
    <cellStyle name="Normal 16 3 4 4" xfId="3961" xr:uid="{00000000-0005-0000-0000-0000AB2B0000}"/>
    <cellStyle name="Normal 16 3 4 4 2" xfId="9033" xr:uid="{00000000-0005-0000-0000-0000AC2B0000}"/>
    <cellStyle name="Normal 16 3 4 4 2 2" xfId="20705" xr:uid="{00000000-0005-0000-0000-0000AD2B0000}"/>
    <cellStyle name="Normal 16 3 4 4 2 3" xfId="20706" xr:uid="{00000000-0005-0000-0000-0000AE2B0000}"/>
    <cellStyle name="Normal 16 3 4 4 2 4" xfId="20707" xr:uid="{00000000-0005-0000-0000-0000AF2B0000}"/>
    <cellStyle name="Normal 16 3 4 4 3" xfId="20708" xr:uid="{00000000-0005-0000-0000-0000B02B0000}"/>
    <cellStyle name="Normal 16 3 4 4 3 2" xfId="20709" xr:uid="{00000000-0005-0000-0000-0000B12B0000}"/>
    <cellStyle name="Normal 16 3 4 4 3 3" xfId="20710" xr:uid="{00000000-0005-0000-0000-0000B22B0000}"/>
    <cellStyle name="Normal 16 3 4 4 4" xfId="20711" xr:uid="{00000000-0005-0000-0000-0000B32B0000}"/>
    <cellStyle name="Normal 16 3 4 4 5" xfId="20712" xr:uid="{00000000-0005-0000-0000-0000B42B0000}"/>
    <cellStyle name="Normal 16 3 4 4 6" xfId="20713" xr:uid="{00000000-0005-0000-0000-0000B52B0000}"/>
    <cellStyle name="Normal 16 3 4 5" xfId="5718" xr:uid="{00000000-0005-0000-0000-0000B62B0000}"/>
    <cellStyle name="Normal 16 3 4 5 2" xfId="10660" xr:uid="{00000000-0005-0000-0000-0000B72B0000}"/>
    <cellStyle name="Normal 16 3 4 5 3" xfId="20714" xr:uid="{00000000-0005-0000-0000-0000B82B0000}"/>
    <cellStyle name="Normal 16 3 4 5 4" xfId="20715" xr:uid="{00000000-0005-0000-0000-0000B92B0000}"/>
    <cellStyle name="Normal 16 3 4 6" xfId="7226" xr:uid="{00000000-0005-0000-0000-0000BA2B0000}"/>
    <cellStyle name="Normal 16 3 4 6 2" xfId="20716" xr:uid="{00000000-0005-0000-0000-0000BB2B0000}"/>
    <cellStyle name="Normal 16 3 4 6 3" xfId="20717" xr:uid="{00000000-0005-0000-0000-0000BC2B0000}"/>
    <cellStyle name="Normal 16 3 4 6 4" xfId="20718" xr:uid="{00000000-0005-0000-0000-0000BD2B0000}"/>
    <cellStyle name="Normal 16 3 4 7" xfId="2264" xr:uid="{00000000-0005-0000-0000-0000BE2B0000}"/>
    <cellStyle name="Normal 16 3 4 7 2" xfId="20719" xr:uid="{00000000-0005-0000-0000-0000BF2B0000}"/>
    <cellStyle name="Normal 16 3 4 7 3" xfId="20720" xr:uid="{00000000-0005-0000-0000-0000C02B0000}"/>
    <cellStyle name="Normal 16 3 4 7 4" xfId="20721" xr:uid="{00000000-0005-0000-0000-0000C12B0000}"/>
    <cellStyle name="Normal 16 3 4 8" xfId="20722" xr:uid="{00000000-0005-0000-0000-0000C22B0000}"/>
    <cellStyle name="Normal 16 3 4 8 2" xfId="20723" xr:uid="{00000000-0005-0000-0000-0000C32B0000}"/>
    <cellStyle name="Normal 16 3 4 8 3" xfId="20724" xr:uid="{00000000-0005-0000-0000-0000C42B0000}"/>
    <cellStyle name="Normal 16 3 4 9" xfId="20725" xr:uid="{00000000-0005-0000-0000-0000C52B0000}"/>
    <cellStyle name="Normal 16 3 5" xfId="655" xr:uid="{00000000-0005-0000-0000-0000C62B0000}"/>
    <cellStyle name="Normal 16 3 5 10" xfId="20726" xr:uid="{00000000-0005-0000-0000-0000C72B0000}"/>
    <cellStyle name="Normal 16 3 5 11" xfId="20727" xr:uid="{00000000-0005-0000-0000-0000C82B0000}"/>
    <cellStyle name="Normal 16 3 5 2" xfId="1121" xr:uid="{00000000-0005-0000-0000-0000C92B0000}"/>
    <cellStyle name="Normal 16 3 5 2 10" xfId="20728" xr:uid="{00000000-0005-0000-0000-0000CA2B0000}"/>
    <cellStyle name="Normal 16 3 5 2 2" xfId="1447" xr:uid="{00000000-0005-0000-0000-0000CB2B0000}"/>
    <cellStyle name="Normal 16 3 5 2 2 2" xfId="4805" xr:uid="{00000000-0005-0000-0000-0000CC2B0000}"/>
    <cellStyle name="Normal 16 3 5 2 2 2 2" xfId="9789" xr:uid="{00000000-0005-0000-0000-0000CD2B0000}"/>
    <cellStyle name="Normal 16 3 5 2 2 2 2 2" xfId="20729" xr:uid="{00000000-0005-0000-0000-0000CE2B0000}"/>
    <cellStyle name="Normal 16 3 5 2 2 2 2 3" xfId="20730" xr:uid="{00000000-0005-0000-0000-0000CF2B0000}"/>
    <cellStyle name="Normal 16 3 5 2 2 2 2 4" xfId="20731" xr:uid="{00000000-0005-0000-0000-0000D02B0000}"/>
    <cellStyle name="Normal 16 3 5 2 2 2 3" xfId="20732" xr:uid="{00000000-0005-0000-0000-0000D12B0000}"/>
    <cellStyle name="Normal 16 3 5 2 2 2 3 2" xfId="20733" xr:uid="{00000000-0005-0000-0000-0000D22B0000}"/>
    <cellStyle name="Normal 16 3 5 2 2 2 3 3" xfId="20734" xr:uid="{00000000-0005-0000-0000-0000D32B0000}"/>
    <cellStyle name="Normal 16 3 5 2 2 2 4" xfId="20735" xr:uid="{00000000-0005-0000-0000-0000D42B0000}"/>
    <cellStyle name="Normal 16 3 5 2 2 2 5" xfId="20736" xr:uid="{00000000-0005-0000-0000-0000D52B0000}"/>
    <cellStyle name="Normal 16 3 5 2 2 2 6" xfId="20737" xr:uid="{00000000-0005-0000-0000-0000D62B0000}"/>
    <cellStyle name="Normal 16 3 5 2 2 3" xfId="6534" xr:uid="{00000000-0005-0000-0000-0000D72B0000}"/>
    <cellStyle name="Normal 16 3 5 2 2 3 2" xfId="11476" xr:uid="{00000000-0005-0000-0000-0000D82B0000}"/>
    <cellStyle name="Normal 16 3 5 2 2 3 3" xfId="20738" xr:uid="{00000000-0005-0000-0000-0000D92B0000}"/>
    <cellStyle name="Normal 16 3 5 2 2 3 4" xfId="20739" xr:uid="{00000000-0005-0000-0000-0000DA2B0000}"/>
    <cellStyle name="Normal 16 3 5 2 2 4" xfId="8042" xr:uid="{00000000-0005-0000-0000-0000DB2B0000}"/>
    <cellStyle name="Normal 16 3 5 2 2 4 2" xfId="20740" xr:uid="{00000000-0005-0000-0000-0000DC2B0000}"/>
    <cellStyle name="Normal 16 3 5 2 2 4 3" xfId="20741" xr:uid="{00000000-0005-0000-0000-0000DD2B0000}"/>
    <cellStyle name="Normal 16 3 5 2 2 4 4" xfId="20742" xr:uid="{00000000-0005-0000-0000-0000DE2B0000}"/>
    <cellStyle name="Normal 16 3 5 2 2 5" xfId="3080" xr:uid="{00000000-0005-0000-0000-0000DF2B0000}"/>
    <cellStyle name="Normal 16 3 5 2 2 5 2" xfId="20743" xr:uid="{00000000-0005-0000-0000-0000E02B0000}"/>
    <cellStyle name="Normal 16 3 5 2 2 5 3" xfId="20744" xr:uid="{00000000-0005-0000-0000-0000E12B0000}"/>
    <cellStyle name="Normal 16 3 5 2 2 5 4" xfId="20745" xr:uid="{00000000-0005-0000-0000-0000E22B0000}"/>
    <cellStyle name="Normal 16 3 5 2 2 6" xfId="20746" xr:uid="{00000000-0005-0000-0000-0000E32B0000}"/>
    <cellStyle name="Normal 16 3 5 2 2 6 2" xfId="20747" xr:uid="{00000000-0005-0000-0000-0000E42B0000}"/>
    <cellStyle name="Normal 16 3 5 2 2 6 3" xfId="20748" xr:uid="{00000000-0005-0000-0000-0000E52B0000}"/>
    <cellStyle name="Normal 16 3 5 2 2 7" xfId="20749" xr:uid="{00000000-0005-0000-0000-0000E62B0000}"/>
    <cellStyle name="Normal 16 3 5 2 2 8" xfId="20750" xr:uid="{00000000-0005-0000-0000-0000E72B0000}"/>
    <cellStyle name="Normal 16 3 5 2 2 9" xfId="20751" xr:uid="{00000000-0005-0000-0000-0000E82B0000}"/>
    <cellStyle name="Normal 16 3 5 2 3" xfId="4489" xr:uid="{00000000-0005-0000-0000-0000E92B0000}"/>
    <cellStyle name="Normal 16 3 5 2 3 2" xfId="9473" xr:uid="{00000000-0005-0000-0000-0000EA2B0000}"/>
    <cellStyle name="Normal 16 3 5 2 3 2 2" xfId="20752" xr:uid="{00000000-0005-0000-0000-0000EB2B0000}"/>
    <cellStyle name="Normal 16 3 5 2 3 2 3" xfId="20753" xr:uid="{00000000-0005-0000-0000-0000EC2B0000}"/>
    <cellStyle name="Normal 16 3 5 2 3 2 4" xfId="20754" xr:uid="{00000000-0005-0000-0000-0000ED2B0000}"/>
    <cellStyle name="Normal 16 3 5 2 3 3" xfId="20755" xr:uid="{00000000-0005-0000-0000-0000EE2B0000}"/>
    <cellStyle name="Normal 16 3 5 2 3 3 2" xfId="20756" xr:uid="{00000000-0005-0000-0000-0000EF2B0000}"/>
    <cellStyle name="Normal 16 3 5 2 3 3 3" xfId="20757" xr:uid="{00000000-0005-0000-0000-0000F02B0000}"/>
    <cellStyle name="Normal 16 3 5 2 3 4" xfId="20758" xr:uid="{00000000-0005-0000-0000-0000F12B0000}"/>
    <cellStyle name="Normal 16 3 5 2 3 5" xfId="20759" xr:uid="{00000000-0005-0000-0000-0000F22B0000}"/>
    <cellStyle name="Normal 16 3 5 2 3 6" xfId="20760" xr:uid="{00000000-0005-0000-0000-0000F32B0000}"/>
    <cellStyle name="Normal 16 3 5 2 4" xfId="6220" xr:uid="{00000000-0005-0000-0000-0000F42B0000}"/>
    <cellStyle name="Normal 16 3 5 2 4 2" xfId="11162" xr:uid="{00000000-0005-0000-0000-0000F52B0000}"/>
    <cellStyle name="Normal 16 3 5 2 4 3" xfId="20761" xr:uid="{00000000-0005-0000-0000-0000F62B0000}"/>
    <cellStyle name="Normal 16 3 5 2 4 4" xfId="20762" xr:uid="{00000000-0005-0000-0000-0000F72B0000}"/>
    <cellStyle name="Normal 16 3 5 2 5" xfId="7728" xr:uid="{00000000-0005-0000-0000-0000F82B0000}"/>
    <cellStyle name="Normal 16 3 5 2 5 2" xfId="20763" xr:uid="{00000000-0005-0000-0000-0000F92B0000}"/>
    <cellStyle name="Normal 16 3 5 2 5 3" xfId="20764" xr:uid="{00000000-0005-0000-0000-0000FA2B0000}"/>
    <cellStyle name="Normal 16 3 5 2 5 4" xfId="20765" xr:uid="{00000000-0005-0000-0000-0000FB2B0000}"/>
    <cellStyle name="Normal 16 3 5 2 6" xfId="2766" xr:uid="{00000000-0005-0000-0000-0000FC2B0000}"/>
    <cellStyle name="Normal 16 3 5 2 6 2" xfId="20766" xr:uid="{00000000-0005-0000-0000-0000FD2B0000}"/>
    <cellStyle name="Normal 16 3 5 2 6 3" xfId="20767" xr:uid="{00000000-0005-0000-0000-0000FE2B0000}"/>
    <cellStyle name="Normal 16 3 5 2 6 4" xfId="20768" xr:uid="{00000000-0005-0000-0000-0000FF2B0000}"/>
    <cellStyle name="Normal 16 3 5 2 7" xfId="20769" xr:uid="{00000000-0005-0000-0000-0000002C0000}"/>
    <cellStyle name="Normal 16 3 5 2 7 2" xfId="20770" xr:uid="{00000000-0005-0000-0000-0000012C0000}"/>
    <cellStyle name="Normal 16 3 5 2 7 3" xfId="20771" xr:uid="{00000000-0005-0000-0000-0000022C0000}"/>
    <cellStyle name="Normal 16 3 5 2 8" xfId="20772" xr:uid="{00000000-0005-0000-0000-0000032C0000}"/>
    <cellStyle name="Normal 16 3 5 2 9" xfId="20773" xr:uid="{00000000-0005-0000-0000-0000042C0000}"/>
    <cellStyle name="Normal 16 3 5 3" xfId="1446" xr:uid="{00000000-0005-0000-0000-0000052C0000}"/>
    <cellStyle name="Normal 16 3 5 3 2" xfId="4804" xr:uid="{00000000-0005-0000-0000-0000062C0000}"/>
    <cellStyle name="Normal 16 3 5 3 2 2" xfId="9788" xr:uid="{00000000-0005-0000-0000-0000072C0000}"/>
    <cellStyle name="Normal 16 3 5 3 2 2 2" xfId="20774" xr:uid="{00000000-0005-0000-0000-0000082C0000}"/>
    <cellStyle name="Normal 16 3 5 3 2 2 3" xfId="20775" xr:uid="{00000000-0005-0000-0000-0000092C0000}"/>
    <cellStyle name="Normal 16 3 5 3 2 2 4" xfId="20776" xr:uid="{00000000-0005-0000-0000-00000A2C0000}"/>
    <cellStyle name="Normal 16 3 5 3 2 3" xfId="20777" xr:uid="{00000000-0005-0000-0000-00000B2C0000}"/>
    <cellStyle name="Normal 16 3 5 3 2 3 2" xfId="20778" xr:uid="{00000000-0005-0000-0000-00000C2C0000}"/>
    <cellStyle name="Normal 16 3 5 3 2 3 3" xfId="20779" xr:uid="{00000000-0005-0000-0000-00000D2C0000}"/>
    <cellStyle name="Normal 16 3 5 3 2 4" xfId="20780" xr:uid="{00000000-0005-0000-0000-00000E2C0000}"/>
    <cellStyle name="Normal 16 3 5 3 2 5" xfId="20781" xr:uid="{00000000-0005-0000-0000-00000F2C0000}"/>
    <cellStyle name="Normal 16 3 5 3 2 6" xfId="20782" xr:uid="{00000000-0005-0000-0000-0000102C0000}"/>
    <cellStyle name="Normal 16 3 5 3 3" xfId="6533" xr:uid="{00000000-0005-0000-0000-0000112C0000}"/>
    <cellStyle name="Normal 16 3 5 3 3 2" xfId="11475" xr:uid="{00000000-0005-0000-0000-0000122C0000}"/>
    <cellStyle name="Normal 16 3 5 3 3 3" xfId="20783" xr:uid="{00000000-0005-0000-0000-0000132C0000}"/>
    <cellStyle name="Normal 16 3 5 3 3 4" xfId="20784" xr:uid="{00000000-0005-0000-0000-0000142C0000}"/>
    <cellStyle name="Normal 16 3 5 3 4" xfId="8041" xr:uid="{00000000-0005-0000-0000-0000152C0000}"/>
    <cellStyle name="Normal 16 3 5 3 4 2" xfId="20785" xr:uid="{00000000-0005-0000-0000-0000162C0000}"/>
    <cellStyle name="Normal 16 3 5 3 4 3" xfId="20786" xr:uid="{00000000-0005-0000-0000-0000172C0000}"/>
    <cellStyle name="Normal 16 3 5 3 4 4" xfId="20787" xr:uid="{00000000-0005-0000-0000-0000182C0000}"/>
    <cellStyle name="Normal 16 3 5 3 5" xfId="3079" xr:uid="{00000000-0005-0000-0000-0000192C0000}"/>
    <cellStyle name="Normal 16 3 5 3 5 2" xfId="20788" xr:uid="{00000000-0005-0000-0000-00001A2C0000}"/>
    <cellStyle name="Normal 16 3 5 3 5 3" xfId="20789" xr:uid="{00000000-0005-0000-0000-00001B2C0000}"/>
    <cellStyle name="Normal 16 3 5 3 5 4" xfId="20790" xr:uid="{00000000-0005-0000-0000-00001C2C0000}"/>
    <cellStyle name="Normal 16 3 5 3 6" xfId="20791" xr:uid="{00000000-0005-0000-0000-00001D2C0000}"/>
    <cellStyle name="Normal 16 3 5 3 6 2" xfId="20792" xr:uid="{00000000-0005-0000-0000-00001E2C0000}"/>
    <cellStyle name="Normal 16 3 5 3 6 3" xfId="20793" xr:uid="{00000000-0005-0000-0000-00001F2C0000}"/>
    <cellStyle name="Normal 16 3 5 3 7" xfId="20794" xr:uid="{00000000-0005-0000-0000-0000202C0000}"/>
    <cellStyle name="Normal 16 3 5 3 8" xfId="20795" xr:uid="{00000000-0005-0000-0000-0000212C0000}"/>
    <cellStyle name="Normal 16 3 5 3 9" xfId="20796" xr:uid="{00000000-0005-0000-0000-0000222C0000}"/>
    <cellStyle name="Normal 16 3 5 4" xfId="4106" xr:uid="{00000000-0005-0000-0000-0000232C0000}"/>
    <cellStyle name="Normal 16 3 5 4 2" xfId="9092" xr:uid="{00000000-0005-0000-0000-0000242C0000}"/>
    <cellStyle name="Normal 16 3 5 4 2 2" xfId="20797" xr:uid="{00000000-0005-0000-0000-0000252C0000}"/>
    <cellStyle name="Normal 16 3 5 4 2 3" xfId="20798" xr:uid="{00000000-0005-0000-0000-0000262C0000}"/>
    <cellStyle name="Normal 16 3 5 4 2 4" xfId="20799" xr:uid="{00000000-0005-0000-0000-0000272C0000}"/>
    <cellStyle name="Normal 16 3 5 4 3" xfId="20800" xr:uid="{00000000-0005-0000-0000-0000282C0000}"/>
    <cellStyle name="Normal 16 3 5 4 3 2" xfId="20801" xr:uid="{00000000-0005-0000-0000-0000292C0000}"/>
    <cellStyle name="Normal 16 3 5 4 3 3" xfId="20802" xr:uid="{00000000-0005-0000-0000-00002A2C0000}"/>
    <cellStyle name="Normal 16 3 5 4 4" xfId="20803" xr:uid="{00000000-0005-0000-0000-00002B2C0000}"/>
    <cellStyle name="Normal 16 3 5 4 5" xfId="20804" xr:uid="{00000000-0005-0000-0000-00002C2C0000}"/>
    <cellStyle name="Normal 16 3 5 4 6" xfId="20805" xr:uid="{00000000-0005-0000-0000-00002D2C0000}"/>
    <cellStyle name="Normal 16 3 5 5" xfId="5853" xr:uid="{00000000-0005-0000-0000-00002E2C0000}"/>
    <cellStyle name="Normal 16 3 5 5 2" xfId="10795" xr:uid="{00000000-0005-0000-0000-00002F2C0000}"/>
    <cellStyle name="Normal 16 3 5 5 3" xfId="20806" xr:uid="{00000000-0005-0000-0000-0000302C0000}"/>
    <cellStyle name="Normal 16 3 5 5 4" xfId="20807" xr:uid="{00000000-0005-0000-0000-0000312C0000}"/>
    <cellStyle name="Normal 16 3 5 6" xfId="7361" xr:uid="{00000000-0005-0000-0000-0000322C0000}"/>
    <cellStyle name="Normal 16 3 5 6 2" xfId="20808" xr:uid="{00000000-0005-0000-0000-0000332C0000}"/>
    <cellStyle name="Normal 16 3 5 6 3" xfId="20809" xr:uid="{00000000-0005-0000-0000-0000342C0000}"/>
    <cellStyle name="Normal 16 3 5 6 4" xfId="20810" xr:uid="{00000000-0005-0000-0000-0000352C0000}"/>
    <cellStyle name="Normal 16 3 5 7" xfId="2399" xr:uid="{00000000-0005-0000-0000-0000362C0000}"/>
    <cellStyle name="Normal 16 3 5 7 2" xfId="20811" xr:uid="{00000000-0005-0000-0000-0000372C0000}"/>
    <cellStyle name="Normal 16 3 5 7 3" xfId="20812" xr:uid="{00000000-0005-0000-0000-0000382C0000}"/>
    <cellStyle name="Normal 16 3 5 7 4" xfId="20813" xr:uid="{00000000-0005-0000-0000-0000392C0000}"/>
    <cellStyle name="Normal 16 3 5 8" xfId="20814" xr:uid="{00000000-0005-0000-0000-00003A2C0000}"/>
    <cellStyle name="Normal 16 3 5 8 2" xfId="20815" xr:uid="{00000000-0005-0000-0000-00003B2C0000}"/>
    <cellStyle name="Normal 16 3 5 8 3" xfId="20816" xr:uid="{00000000-0005-0000-0000-00003C2C0000}"/>
    <cellStyle name="Normal 16 3 5 9" xfId="20817" xr:uid="{00000000-0005-0000-0000-00003D2C0000}"/>
    <cellStyle name="Normal 16 3 6" xfId="321" xr:uid="{00000000-0005-0000-0000-00003E2C0000}"/>
    <cellStyle name="Normal 16 3 6 10" xfId="20818" xr:uid="{00000000-0005-0000-0000-00003F2C0000}"/>
    <cellStyle name="Normal 16 3 6 11" xfId="20819" xr:uid="{00000000-0005-0000-0000-0000402C0000}"/>
    <cellStyle name="Normal 16 3 6 2" xfId="950" xr:uid="{00000000-0005-0000-0000-0000412C0000}"/>
    <cellStyle name="Normal 16 3 6 2 10" xfId="20820" xr:uid="{00000000-0005-0000-0000-0000422C0000}"/>
    <cellStyle name="Normal 16 3 6 2 2" xfId="1449" xr:uid="{00000000-0005-0000-0000-0000432C0000}"/>
    <cellStyle name="Normal 16 3 6 2 2 2" xfId="4807" xr:uid="{00000000-0005-0000-0000-0000442C0000}"/>
    <cellStyle name="Normal 16 3 6 2 2 2 2" xfId="9791" xr:uid="{00000000-0005-0000-0000-0000452C0000}"/>
    <cellStyle name="Normal 16 3 6 2 2 2 2 2" xfId="20821" xr:uid="{00000000-0005-0000-0000-0000462C0000}"/>
    <cellStyle name="Normal 16 3 6 2 2 2 2 3" xfId="20822" xr:uid="{00000000-0005-0000-0000-0000472C0000}"/>
    <cellStyle name="Normal 16 3 6 2 2 2 2 4" xfId="20823" xr:uid="{00000000-0005-0000-0000-0000482C0000}"/>
    <cellStyle name="Normal 16 3 6 2 2 2 3" xfId="20824" xr:uid="{00000000-0005-0000-0000-0000492C0000}"/>
    <cellStyle name="Normal 16 3 6 2 2 2 3 2" xfId="20825" xr:uid="{00000000-0005-0000-0000-00004A2C0000}"/>
    <cellStyle name="Normal 16 3 6 2 2 2 3 3" xfId="20826" xr:uid="{00000000-0005-0000-0000-00004B2C0000}"/>
    <cellStyle name="Normal 16 3 6 2 2 2 4" xfId="20827" xr:uid="{00000000-0005-0000-0000-00004C2C0000}"/>
    <cellStyle name="Normal 16 3 6 2 2 2 5" xfId="20828" xr:uid="{00000000-0005-0000-0000-00004D2C0000}"/>
    <cellStyle name="Normal 16 3 6 2 2 2 6" xfId="20829" xr:uid="{00000000-0005-0000-0000-00004E2C0000}"/>
    <cellStyle name="Normal 16 3 6 2 2 3" xfId="6536" xr:uid="{00000000-0005-0000-0000-00004F2C0000}"/>
    <cellStyle name="Normal 16 3 6 2 2 3 2" xfId="11478" xr:uid="{00000000-0005-0000-0000-0000502C0000}"/>
    <cellStyle name="Normal 16 3 6 2 2 3 3" xfId="20830" xr:uid="{00000000-0005-0000-0000-0000512C0000}"/>
    <cellStyle name="Normal 16 3 6 2 2 3 4" xfId="20831" xr:uid="{00000000-0005-0000-0000-0000522C0000}"/>
    <cellStyle name="Normal 16 3 6 2 2 4" xfId="8044" xr:uid="{00000000-0005-0000-0000-0000532C0000}"/>
    <cellStyle name="Normal 16 3 6 2 2 4 2" xfId="20832" xr:uid="{00000000-0005-0000-0000-0000542C0000}"/>
    <cellStyle name="Normal 16 3 6 2 2 4 3" xfId="20833" xr:uid="{00000000-0005-0000-0000-0000552C0000}"/>
    <cellStyle name="Normal 16 3 6 2 2 4 4" xfId="20834" xr:uid="{00000000-0005-0000-0000-0000562C0000}"/>
    <cellStyle name="Normal 16 3 6 2 2 5" xfId="3082" xr:uid="{00000000-0005-0000-0000-0000572C0000}"/>
    <cellStyle name="Normal 16 3 6 2 2 5 2" xfId="20835" xr:uid="{00000000-0005-0000-0000-0000582C0000}"/>
    <cellStyle name="Normal 16 3 6 2 2 5 3" xfId="20836" xr:uid="{00000000-0005-0000-0000-0000592C0000}"/>
    <cellStyle name="Normal 16 3 6 2 2 5 4" xfId="20837" xr:uid="{00000000-0005-0000-0000-00005A2C0000}"/>
    <cellStyle name="Normal 16 3 6 2 2 6" xfId="20838" xr:uid="{00000000-0005-0000-0000-00005B2C0000}"/>
    <cellStyle name="Normal 16 3 6 2 2 6 2" xfId="20839" xr:uid="{00000000-0005-0000-0000-00005C2C0000}"/>
    <cellStyle name="Normal 16 3 6 2 2 6 3" xfId="20840" xr:uid="{00000000-0005-0000-0000-00005D2C0000}"/>
    <cellStyle name="Normal 16 3 6 2 2 7" xfId="20841" xr:uid="{00000000-0005-0000-0000-00005E2C0000}"/>
    <cellStyle name="Normal 16 3 6 2 2 8" xfId="20842" xr:uid="{00000000-0005-0000-0000-00005F2C0000}"/>
    <cellStyle name="Normal 16 3 6 2 2 9" xfId="20843" xr:uid="{00000000-0005-0000-0000-0000602C0000}"/>
    <cellStyle name="Normal 16 3 6 2 3" xfId="4384" xr:uid="{00000000-0005-0000-0000-0000612C0000}"/>
    <cellStyle name="Normal 16 3 6 2 3 2" xfId="9369" xr:uid="{00000000-0005-0000-0000-0000622C0000}"/>
    <cellStyle name="Normal 16 3 6 2 3 2 2" xfId="20844" xr:uid="{00000000-0005-0000-0000-0000632C0000}"/>
    <cellStyle name="Normal 16 3 6 2 3 2 3" xfId="20845" xr:uid="{00000000-0005-0000-0000-0000642C0000}"/>
    <cellStyle name="Normal 16 3 6 2 3 2 4" xfId="20846" xr:uid="{00000000-0005-0000-0000-0000652C0000}"/>
    <cellStyle name="Normal 16 3 6 2 3 3" xfId="20847" xr:uid="{00000000-0005-0000-0000-0000662C0000}"/>
    <cellStyle name="Normal 16 3 6 2 3 3 2" xfId="20848" xr:uid="{00000000-0005-0000-0000-0000672C0000}"/>
    <cellStyle name="Normal 16 3 6 2 3 3 3" xfId="20849" xr:uid="{00000000-0005-0000-0000-0000682C0000}"/>
    <cellStyle name="Normal 16 3 6 2 3 4" xfId="20850" xr:uid="{00000000-0005-0000-0000-0000692C0000}"/>
    <cellStyle name="Normal 16 3 6 2 3 5" xfId="20851" xr:uid="{00000000-0005-0000-0000-00006A2C0000}"/>
    <cellStyle name="Normal 16 3 6 2 3 6" xfId="20852" xr:uid="{00000000-0005-0000-0000-00006B2C0000}"/>
    <cellStyle name="Normal 16 3 6 2 4" xfId="6126" xr:uid="{00000000-0005-0000-0000-00006C2C0000}"/>
    <cellStyle name="Normal 16 3 6 2 4 2" xfId="11068" xr:uid="{00000000-0005-0000-0000-00006D2C0000}"/>
    <cellStyle name="Normal 16 3 6 2 4 3" xfId="20853" xr:uid="{00000000-0005-0000-0000-00006E2C0000}"/>
    <cellStyle name="Normal 16 3 6 2 4 4" xfId="20854" xr:uid="{00000000-0005-0000-0000-00006F2C0000}"/>
    <cellStyle name="Normal 16 3 6 2 5" xfId="7634" xr:uid="{00000000-0005-0000-0000-0000702C0000}"/>
    <cellStyle name="Normal 16 3 6 2 5 2" xfId="20855" xr:uid="{00000000-0005-0000-0000-0000712C0000}"/>
    <cellStyle name="Normal 16 3 6 2 5 3" xfId="20856" xr:uid="{00000000-0005-0000-0000-0000722C0000}"/>
    <cellStyle name="Normal 16 3 6 2 5 4" xfId="20857" xr:uid="{00000000-0005-0000-0000-0000732C0000}"/>
    <cellStyle name="Normal 16 3 6 2 6" xfId="2672" xr:uid="{00000000-0005-0000-0000-0000742C0000}"/>
    <cellStyle name="Normal 16 3 6 2 6 2" xfId="20858" xr:uid="{00000000-0005-0000-0000-0000752C0000}"/>
    <cellStyle name="Normal 16 3 6 2 6 3" xfId="20859" xr:uid="{00000000-0005-0000-0000-0000762C0000}"/>
    <cellStyle name="Normal 16 3 6 2 6 4" xfId="20860" xr:uid="{00000000-0005-0000-0000-0000772C0000}"/>
    <cellStyle name="Normal 16 3 6 2 7" xfId="20861" xr:uid="{00000000-0005-0000-0000-0000782C0000}"/>
    <cellStyle name="Normal 16 3 6 2 7 2" xfId="20862" xr:uid="{00000000-0005-0000-0000-0000792C0000}"/>
    <cellStyle name="Normal 16 3 6 2 7 3" xfId="20863" xr:uid="{00000000-0005-0000-0000-00007A2C0000}"/>
    <cellStyle name="Normal 16 3 6 2 8" xfId="20864" xr:uid="{00000000-0005-0000-0000-00007B2C0000}"/>
    <cellStyle name="Normal 16 3 6 2 9" xfId="20865" xr:uid="{00000000-0005-0000-0000-00007C2C0000}"/>
    <cellStyle name="Normal 16 3 6 3" xfId="1448" xr:uid="{00000000-0005-0000-0000-00007D2C0000}"/>
    <cellStyle name="Normal 16 3 6 3 2" xfId="4806" xr:uid="{00000000-0005-0000-0000-00007E2C0000}"/>
    <cellStyle name="Normal 16 3 6 3 2 2" xfId="9790" xr:uid="{00000000-0005-0000-0000-00007F2C0000}"/>
    <cellStyle name="Normal 16 3 6 3 2 2 2" xfId="20866" xr:uid="{00000000-0005-0000-0000-0000802C0000}"/>
    <cellStyle name="Normal 16 3 6 3 2 2 3" xfId="20867" xr:uid="{00000000-0005-0000-0000-0000812C0000}"/>
    <cellStyle name="Normal 16 3 6 3 2 2 4" xfId="20868" xr:uid="{00000000-0005-0000-0000-0000822C0000}"/>
    <cellStyle name="Normal 16 3 6 3 2 3" xfId="20869" xr:uid="{00000000-0005-0000-0000-0000832C0000}"/>
    <cellStyle name="Normal 16 3 6 3 2 3 2" xfId="20870" xr:uid="{00000000-0005-0000-0000-0000842C0000}"/>
    <cellStyle name="Normal 16 3 6 3 2 3 3" xfId="20871" xr:uid="{00000000-0005-0000-0000-0000852C0000}"/>
    <cellStyle name="Normal 16 3 6 3 2 4" xfId="20872" xr:uid="{00000000-0005-0000-0000-0000862C0000}"/>
    <cellStyle name="Normal 16 3 6 3 2 5" xfId="20873" xr:uid="{00000000-0005-0000-0000-0000872C0000}"/>
    <cellStyle name="Normal 16 3 6 3 2 6" xfId="20874" xr:uid="{00000000-0005-0000-0000-0000882C0000}"/>
    <cellStyle name="Normal 16 3 6 3 3" xfId="6535" xr:uid="{00000000-0005-0000-0000-0000892C0000}"/>
    <cellStyle name="Normal 16 3 6 3 3 2" xfId="11477" xr:uid="{00000000-0005-0000-0000-00008A2C0000}"/>
    <cellStyle name="Normal 16 3 6 3 3 3" xfId="20875" xr:uid="{00000000-0005-0000-0000-00008B2C0000}"/>
    <cellStyle name="Normal 16 3 6 3 3 4" xfId="20876" xr:uid="{00000000-0005-0000-0000-00008C2C0000}"/>
    <cellStyle name="Normal 16 3 6 3 4" xfId="8043" xr:uid="{00000000-0005-0000-0000-00008D2C0000}"/>
    <cellStyle name="Normal 16 3 6 3 4 2" xfId="20877" xr:uid="{00000000-0005-0000-0000-00008E2C0000}"/>
    <cellStyle name="Normal 16 3 6 3 4 3" xfId="20878" xr:uid="{00000000-0005-0000-0000-00008F2C0000}"/>
    <cellStyle name="Normal 16 3 6 3 4 4" xfId="20879" xr:uid="{00000000-0005-0000-0000-0000902C0000}"/>
    <cellStyle name="Normal 16 3 6 3 5" xfId="3081" xr:uid="{00000000-0005-0000-0000-0000912C0000}"/>
    <cellStyle name="Normal 16 3 6 3 5 2" xfId="20880" xr:uid="{00000000-0005-0000-0000-0000922C0000}"/>
    <cellStyle name="Normal 16 3 6 3 5 3" xfId="20881" xr:uid="{00000000-0005-0000-0000-0000932C0000}"/>
    <cellStyle name="Normal 16 3 6 3 5 4" xfId="20882" xr:uid="{00000000-0005-0000-0000-0000942C0000}"/>
    <cellStyle name="Normal 16 3 6 3 6" xfId="20883" xr:uid="{00000000-0005-0000-0000-0000952C0000}"/>
    <cellStyle name="Normal 16 3 6 3 6 2" xfId="20884" xr:uid="{00000000-0005-0000-0000-0000962C0000}"/>
    <cellStyle name="Normal 16 3 6 3 6 3" xfId="20885" xr:uid="{00000000-0005-0000-0000-0000972C0000}"/>
    <cellStyle name="Normal 16 3 6 3 7" xfId="20886" xr:uid="{00000000-0005-0000-0000-0000982C0000}"/>
    <cellStyle name="Normal 16 3 6 3 8" xfId="20887" xr:uid="{00000000-0005-0000-0000-0000992C0000}"/>
    <cellStyle name="Normal 16 3 6 3 9" xfId="20888" xr:uid="{00000000-0005-0000-0000-00009A2C0000}"/>
    <cellStyle name="Normal 16 3 6 4" xfId="3901" xr:uid="{00000000-0005-0000-0000-00009B2C0000}"/>
    <cellStyle name="Normal 16 3 6 4 2" xfId="8981" xr:uid="{00000000-0005-0000-0000-00009C2C0000}"/>
    <cellStyle name="Normal 16 3 6 4 2 2" xfId="20889" xr:uid="{00000000-0005-0000-0000-00009D2C0000}"/>
    <cellStyle name="Normal 16 3 6 4 2 3" xfId="20890" xr:uid="{00000000-0005-0000-0000-00009E2C0000}"/>
    <cellStyle name="Normal 16 3 6 4 2 4" xfId="20891" xr:uid="{00000000-0005-0000-0000-00009F2C0000}"/>
    <cellStyle name="Normal 16 3 6 4 3" xfId="20892" xr:uid="{00000000-0005-0000-0000-0000A02C0000}"/>
    <cellStyle name="Normal 16 3 6 4 3 2" xfId="20893" xr:uid="{00000000-0005-0000-0000-0000A12C0000}"/>
    <cellStyle name="Normal 16 3 6 4 3 3" xfId="20894" xr:uid="{00000000-0005-0000-0000-0000A22C0000}"/>
    <cellStyle name="Normal 16 3 6 4 4" xfId="20895" xr:uid="{00000000-0005-0000-0000-0000A32C0000}"/>
    <cellStyle name="Normal 16 3 6 4 5" xfId="20896" xr:uid="{00000000-0005-0000-0000-0000A42C0000}"/>
    <cellStyle name="Normal 16 3 6 4 6" xfId="20897" xr:uid="{00000000-0005-0000-0000-0000A52C0000}"/>
    <cellStyle name="Normal 16 3 6 5" xfId="5669" xr:uid="{00000000-0005-0000-0000-0000A62C0000}"/>
    <cellStyle name="Normal 16 3 6 5 2" xfId="10611" xr:uid="{00000000-0005-0000-0000-0000A72C0000}"/>
    <cellStyle name="Normal 16 3 6 5 3" xfId="20898" xr:uid="{00000000-0005-0000-0000-0000A82C0000}"/>
    <cellStyle name="Normal 16 3 6 5 4" xfId="20899" xr:uid="{00000000-0005-0000-0000-0000A92C0000}"/>
    <cellStyle name="Normal 16 3 6 6" xfId="7177" xr:uid="{00000000-0005-0000-0000-0000AA2C0000}"/>
    <cellStyle name="Normal 16 3 6 6 2" xfId="20900" xr:uid="{00000000-0005-0000-0000-0000AB2C0000}"/>
    <cellStyle name="Normal 16 3 6 6 3" xfId="20901" xr:uid="{00000000-0005-0000-0000-0000AC2C0000}"/>
    <cellStyle name="Normal 16 3 6 6 4" xfId="20902" xr:uid="{00000000-0005-0000-0000-0000AD2C0000}"/>
    <cellStyle name="Normal 16 3 6 7" xfId="2215" xr:uid="{00000000-0005-0000-0000-0000AE2C0000}"/>
    <cellStyle name="Normal 16 3 6 7 2" xfId="20903" xr:uid="{00000000-0005-0000-0000-0000AF2C0000}"/>
    <cellStyle name="Normal 16 3 6 7 3" xfId="20904" xr:uid="{00000000-0005-0000-0000-0000B02C0000}"/>
    <cellStyle name="Normal 16 3 6 7 4" xfId="20905" xr:uid="{00000000-0005-0000-0000-0000B12C0000}"/>
    <cellStyle name="Normal 16 3 6 8" xfId="20906" xr:uid="{00000000-0005-0000-0000-0000B22C0000}"/>
    <cellStyle name="Normal 16 3 6 8 2" xfId="20907" xr:uid="{00000000-0005-0000-0000-0000B32C0000}"/>
    <cellStyle name="Normal 16 3 6 8 3" xfId="20908" xr:uid="{00000000-0005-0000-0000-0000B42C0000}"/>
    <cellStyle name="Normal 16 3 6 9" xfId="20909" xr:uid="{00000000-0005-0000-0000-0000B52C0000}"/>
    <cellStyle name="Normal 16 3 7" xfId="804" xr:uid="{00000000-0005-0000-0000-0000B62C0000}"/>
    <cellStyle name="Normal 16 3 7 10" xfId="20910" xr:uid="{00000000-0005-0000-0000-0000B72C0000}"/>
    <cellStyle name="Normal 16 3 7 2" xfId="1450" xr:uid="{00000000-0005-0000-0000-0000B82C0000}"/>
    <cellStyle name="Normal 16 3 7 2 2" xfId="4808" xr:uid="{00000000-0005-0000-0000-0000B92C0000}"/>
    <cellStyle name="Normal 16 3 7 2 2 2" xfId="9792" xr:uid="{00000000-0005-0000-0000-0000BA2C0000}"/>
    <cellStyle name="Normal 16 3 7 2 2 2 2" xfId="20911" xr:uid="{00000000-0005-0000-0000-0000BB2C0000}"/>
    <cellStyle name="Normal 16 3 7 2 2 2 3" xfId="20912" xr:uid="{00000000-0005-0000-0000-0000BC2C0000}"/>
    <cellStyle name="Normal 16 3 7 2 2 2 4" xfId="20913" xr:uid="{00000000-0005-0000-0000-0000BD2C0000}"/>
    <cellStyle name="Normal 16 3 7 2 2 3" xfId="20914" xr:uid="{00000000-0005-0000-0000-0000BE2C0000}"/>
    <cellStyle name="Normal 16 3 7 2 2 3 2" xfId="20915" xr:uid="{00000000-0005-0000-0000-0000BF2C0000}"/>
    <cellStyle name="Normal 16 3 7 2 2 3 3" xfId="20916" xr:uid="{00000000-0005-0000-0000-0000C02C0000}"/>
    <cellStyle name="Normal 16 3 7 2 2 4" xfId="20917" xr:uid="{00000000-0005-0000-0000-0000C12C0000}"/>
    <cellStyle name="Normal 16 3 7 2 2 5" xfId="20918" xr:uid="{00000000-0005-0000-0000-0000C22C0000}"/>
    <cellStyle name="Normal 16 3 7 2 2 6" xfId="20919" xr:uid="{00000000-0005-0000-0000-0000C32C0000}"/>
    <cellStyle name="Normal 16 3 7 2 3" xfId="6537" xr:uid="{00000000-0005-0000-0000-0000C42C0000}"/>
    <cellStyle name="Normal 16 3 7 2 3 2" xfId="11479" xr:uid="{00000000-0005-0000-0000-0000C52C0000}"/>
    <cellStyle name="Normal 16 3 7 2 3 3" xfId="20920" xr:uid="{00000000-0005-0000-0000-0000C62C0000}"/>
    <cellStyle name="Normal 16 3 7 2 3 4" xfId="20921" xr:uid="{00000000-0005-0000-0000-0000C72C0000}"/>
    <cellStyle name="Normal 16 3 7 2 4" xfId="8045" xr:uid="{00000000-0005-0000-0000-0000C82C0000}"/>
    <cellStyle name="Normal 16 3 7 2 4 2" xfId="20922" xr:uid="{00000000-0005-0000-0000-0000C92C0000}"/>
    <cellStyle name="Normal 16 3 7 2 4 3" xfId="20923" xr:uid="{00000000-0005-0000-0000-0000CA2C0000}"/>
    <cellStyle name="Normal 16 3 7 2 4 4" xfId="20924" xr:uid="{00000000-0005-0000-0000-0000CB2C0000}"/>
    <cellStyle name="Normal 16 3 7 2 5" xfId="3083" xr:uid="{00000000-0005-0000-0000-0000CC2C0000}"/>
    <cellStyle name="Normal 16 3 7 2 5 2" xfId="20925" xr:uid="{00000000-0005-0000-0000-0000CD2C0000}"/>
    <cellStyle name="Normal 16 3 7 2 5 3" xfId="20926" xr:uid="{00000000-0005-0000-0000-0000CE2C0000}"/>
    <cellStyle name="Normal 16 3 7 2 5 4" xfId="20927" xr:uid="{00000000-0005-0000-0000-0000CF2C0000}"/>
    <cellStyle name="Normal 16 3 7 2 6" xfId="20928" xr:uid="{00000000-0005-0000-0000-0000D02C0000}"/>
    <cellStyle name="Normal 16 3 7 2 6 2" xfId="20929" xr:uid="{00000000-0005-0000-0000-0000D12C0000}"/>
    <cellStyle name="Normal 16 3 7 2 6 3" xfId="20930" xr:uid="{00000000-0005-0000-0000-0000D22C0000}"/>
    <cellStyle name="Normal 16 3 7 2 7" xfId="20931" xr:uid="{00000000-0005-0000-0000-0000D32C0000}"/>
    <cellStyle name="Normal 16 3 7 2 8" xfId="20932" xr:uid="{00000000-0005-0000-0000-0000D42C0000}"/>
    <cellStyle name="Normal 16 3 7 2 9" xfId="20933" xr:uid="{00000000-0005-0000-0000-0000D52C0000}"/>
    <cellStyle name="Normal 16 3 7 3" xfId="4246" xr:uid="{00000000-0005-0000-0000-0000D62C0000}"/>
    <cellStyle name="Normal 16 3 7 3 2" xfId="9232" xr:uid="{00000000-0005-0000-0000-0000D72C0000}"/>
    <cellStyle name="Normal 16 3 7 3 2 2" xfId="20934" xr:uid="{00000000-0005-0000-0000-0000D82C0000}"/>
    <cellStyle name="Normal 16 3 7 3 2 3" xfId="20935" xr:uid="{00000000-0005-0000-0000-0000D92C0000}"/>
    <cellStyle name="Normal 16 3 7 3 2 4" xfId="20936" xr:uid="{00000000-0005-0000-0000-0000DA2C0000}"/>
    <cellStyle name="Normal 16 3 7 3 3" xfId="20937" xr:uid="{00000000-0005-0000-0000-0000DB2C0000}"/>
    <cellStyle name="Normal 16 3 7 3 3 2" xfId="20938" xr:uid="{00000000-0005-0000-0000-0000DC2C0000}"/>
    <cellStyle name="Normal 16 3 7 3 3 3" xfId="20939" xr:uid="{00000000-0005-0000-0000-0000DD2C0000}"/>
    <cellStyle name="Normal 16 3 7 3 4" xfId="20940" xr:uid="{00000000-0005-0000-0000-0000DE2C0000}"/>
    <cellStyle name="Normal 16 3 7 3 5" xfId="20941" xr:uid="{00000000-0005-0000-0000-0000DF2C0000}"/>
    <cellStyle name="Normal 16 3 7 3 6" xfId="20942" xr:uid="{00000000-0005-0000-0000-0000E02C0000}"/>
    <cellStyle name="Normal 16 3 7 4" xfId="5991" xr:uid="{00000000-0005-0000-0000-0000E12C0000}"/>
    <cellStyle name="Normal 16 3 7 4 2" xfId="10933" xr:uid="{00000000-0005-0000-0000-0000E22C0000}"/>
    <cellStyle name="Normal 16 3 7 4 3" xfId="20943" xr:uid="{00000000-0005-0000-0000-0000E32C0000}"/>
    <cellStyle name="Normal 16 3 7 4 4" xfId="20944" xr:uid="{00000000-0005-0000-0000-0000E42C0000}"/>
    <cellStyle name="Normal 16 3 7 5" xfId="7499" xr:uid="{00000000-0005-0000-0000-0000E52C0000}"/>
    <cellStyle name="Normal 16 3 7 5 2" xfId="20945" xr:uid="{00000000-0005-0000-0000-0000E62C0000}"/>
    <cellStyle name="Normal 16 3 7 5 3" xfId="20946" xr:uid="{00000000-0005-0000-0000-0000E72C0000}"/>
    <cellStyle name="Normal 16 3 7 5 4" xfId="20947" xr:uid="{00000000-0005-0000-0000-0000E82C0000}"/>
    <cellStyle name="Normal 16 3 7 6" xfId="2537" xr:uid="{00000000-0005-0000-0000-0000E92C0000}"/>
    <cellStyle name="Normal 16 3 7 6 2" xfId="20948" xr:uid="{00000000-0005-0000-0000-0000EA2C0000}"/>
    <cellStyle name="Normal 16 3 7 6 3" xfId="20949" xr:uid="{00000000-0005-0000-0000-0000EB2C0000}"/>
    <cellStyle name="Normal 16 3 7 6 4" xfId="20950" xr:uid="{00000000-0005-0000-0000-0000EC2C0000}"/>
    <cellStyle name="Normal 16 3 7 7" xfId="20951" xr:uid="{00000000-0005-0000-0000-0000ED2C0000}"/>
    <cellStyle name="Normal 16 3 7 7 2" xfId="20952" xr:uid="{00000000-0005-0000-0000-0000EE2C0000}"/>
    <cellStyle name="Normal 16 3 7 7 3" xfId="20953" xr:uid="{00000000-0005-0000-0000-0000EF2C0000}"/>
    <cellStyle name="Normal 16 3 7 8" xfId="20954" xr:uid="{00000000-0005-0000-0000-0000F02C0000}"/>
    <cellStyle name="Normal 16 3 7 9" xfId="20955" xr:uid="{00000000-0005-0000-0000-0000F12C0000}"/>
    <cellStyle name="Normal 16 3 8" xfId="1271" xr:uid="{00000000-0005-0000-0000-0000F22C0000}"/>
    <cellStyle name="Normal 16 3 8 2" xfId="4629" xr:uid="{00000000-0005-0000-0000-0000F32C0000}"/>
    <cellStyle name="Normal 16 3 8 2 2" xfId="9613" xr:uid="{00000000-0005-0000-0000-0000F42C0000}"/>
    <cellStyle name="Normal 16 3 8 2 2 2" xfId="20956" xr:uid="{00000000-0005-0000-0000-0000F52C0000}"/>
    <cellStyle name="Normal 16 3 8 2 2 3" xfId="20957" xr:uid="{00000000-0005-0000-0000-0000F62C0000}"/>
    <cellStyle name="Normal 16 3 8 2 2 4" xfId="20958" xr:uid="{00000000-0005-0000-0000-0000F72C0000}"/>
    <cellStyle name="Normal 16 3 8 2 3" xfId="20959" xr:uid="{00000000-0005-0000-0000-0000F82C0000}"/>
    <cellStyle name="Normal 16 3 8 2 3 2" xfId="20960" xr:uid="{00000000-0005-0000-0000-0000F92C0000}"/>
    <cellStyle name="Normal 16 3 8 2 3 3" xfId="20961" xr:uid="{00000000-0005-0000-0000-0000FA2C0000}"/>
    <cellStyle name="Normal 16 3 8 2 4" xfId="20962" xr:uid="{00000000-0005-0000-0000-0000FB2C0000}"/>
    <cellStyle name="Normal 16 3 8 2 5" xfId="20963" xr:uid="{00000000-0005-0000-0000-0000FC2C0000}"/>
    <cellStyle name="Normal 16 3 8 2 6" xfId="20964" xr:uid="{00000000-0005-0000-0000-0000FD2C0000}"/>
    <cellStyle name="Normal 16 3 8 3" xfId="6358" xr:uid="{00000000-0005-0000-0000-0000FE2C0000}"/>
    <cellStyle name="Normal 16 3 8 3 2" xfId="11300" xr:uid="{00000000-0005-0000-0000-0000FF2C0000}"/>
    <cellStyle name="Normal 16 3 8 3 3" xfId="20965" xr:uid="{00000000-0005-0000-0000-0000002D0000}"/>
    <cellStyle name="Normal 16 3 8 3 4" xfId="20966" xr:uid="{00000000-0005-0000-0000-0000012D0000}"/>
    <cellStyle name="Normal 16 3 8 4" xfId="7866" xr:uid="{00000000-0005-0000-0000-0000022D0000}"/>
    <cellStyle name="Normal 16 3 8 4 2" xfId="20967" xr:uid="{00000000-0005-0000-0000-0000032D0000}"/>
    <cellStyle name="Normal 16 3 8 4 3" xfId="20968" xr:uid="{00000000-0005-0000-0000-0000042D0000}"/>
    <cellStyle name="Normal 16 3 8 4 4" xfId="20969" xr:uid="{00000000-0005-0000-0000-0000052D0000}"/>
    <cellStyle name="Normal 16 3 8 5" xfId="2904" xr:uid="{00000000-0005-0000-0000-0000062D0000}"/>
    <cellStyle name="Normal 16 3 8 5 2" xfId="20970" xr:uid="{00000000-0005-0000-0000-0000072D0000}"/>
    <cellStyle name="Normal 16 3 8 5 3" xfId="20971" xr:uid="{00000000-0005-0000-0000-0000082D0000}"/>
    <cellStyle name="Normal 16 3 8 5 4" xfId="20972" xr:uid="{00000000-0005-0000-0000-0000092D0000}"/>
    <cellStyle name="Normal 16 3 8 6" xfId="20973" xr:uid="{00000000-0005-0000-0000-00000A2D0000}"/>
    <cellStyle name="Normal 16 3 8 6 2" xfId="20974" xr:uid="{00000000-0005-0000-0000-00000B2D0000}"/>
    <cellStyle name="Normal 16 3 8 6 3" xfId="20975" xr:uid="{00000000-0005-0000-0000-00000C2D0000}"/>
    <cellStyle name="Normal 16 3 8 7" xfId="20976" xr:uid="{00000000-0005-0000-0000-00000D2D0000}"/>
    <cellStyle name="Normal 16 3 8 8" xfId="20977" xr:uid="{00000000-0005-0000-0000-00000E2D0000}"/>
    <cellStyle name="Normal 16 3 8 9" xfId="20978" xr:uid="{00000000-0005-0000-0000-00000F2D0000}"/>
    <cellStyle name="Normal 16 3 9" xfId="214" xr:uid="{00000000-0005-0000-0000-0000102D0000}"/>
    <cellStyle name="Normal 16 3 9 2" xfId="3847" xr:uid="{00000000-0005-0000-0000-0000112D0000}"/>
    <cellStyle name="Normal 16 3 9 2 2" xfId="8934" xr:uid="{00000000-0005-0000-0000-0000122D0000}"/>
    <cellStyle name="Normal 16 3 9 2 2 2" xfId="20979" xr:uid="{00000000-0005-0000-0000-0000132D0000}"/>
    <cellStyle name="Normal 16 3 9 2 2 3" xfId="20980" xr:uid="{00000000-0005-0000-0000-0000142D0000}"/>
    <cellStyle name="Normal 16 3 9 2 2 4" xfId="20981" xr:uid="{00000000-0005-0000-0000-0000152D0000}"/>
    <cellStyle name="Normal 16 3 9 2 3" xfId="20982" xr:uid="{00000000-0005-0000-0000-0000162D0000}"/>
    <cellStyle name="Normal 16 3 9 2 3 2" xfId="20983" xr:uid="{00000000-0005-0000-0000-0000172D0000}"/>
    <cellStyle name="Normal 16 3 9 2 3 3" xfId="20984" xr:uid="{00000000-0005-0000-0000-0000182D0000}"/>
    <cellStyle name="Normal 16 3 9 2 4" xfId="20985" xr:uid="{00000000-0005-0000-0000-0000192D0000}"/>
    <cellStyle name="Normal 16 3 9 2 5" xfId="20986" xr:uid="{00000000-0005-0000-0000-00001A2D0000}"/>
    <cellStyle name="Normal 16 3 9 2 6" xfId="20987" xr:uid="{00000000-0005-0000-0000-00001B2D0000}"/>
    <cellStyle name="Normal 16 3 9 3" xfId="5625" xr:uid="{00000000-0005-0000-0000-00001C2D0000}"/>
    <cellStyle name="Normal 16 3 9 3 2" xfId="10567" xr:uid="{00000000-0005-0000-0000-00001D2D0000}"/>
    <cellStyle name="Normal 16 3 9 3 3" xfId="20988" xr:uid="{00000000-0005-0000-0000-00001E2D0000}"/>
    <cellStyle name="Normal 16 3 9 3 4" xfId="20989" xr:uid="{00000000-0005-0000-0000-00001F2D0000}"/>
    <cellStyle name="Normal 16 3 9 4" xfId="7133" xr:uid="{00000000-0005-0000-0000-0000202D0000}"/>
    <cellStyle name="Normal 16 3 9 4 2" xfId="20990" xr:uid="{00000000-0005-0000-0000-0000212D0000}"/>
    <cellStyle name="Normal 16 3 9 4 3" xfId="20991" xr:uid="{00000000-0005-0000-0000-0000222D0000}"/>
    <cellStyle name="Normal 16 3 9 4 4" xfId="20992" xr:uid="{00000000-0005-0000-0000-0000232D0000}"/>
    <cellStyle name="Normal 16 3 9 5" xfId="2170" xr:uid="{00000000-0005-0000-0000-0000242D0000}"/>
    <cellStyle name="Normal 16 3 9 5 2" xfId="20993" xr:uid="{00000000-0005-0000-0000-0000252D0000}"/>
    <cellStyle name="Normal 16 3 9 5 3" xfId="20994" xr:uid="{00000000-0005-0000-0000-0000262D0000}"/>
    <cellStyle name="Normal 16 3 9 5 4" xfId="20995" xr:uid="{00000000-0005-0000-0000-0000272D0000}"/>
    <cellStyle name="Normal 16 3 9 6" xfId="20996" xr:uid="{00000000-0005-0000-0000-0000282D0000}"/>
    <cellStyle name="Normal 16 3 9 6 2" xfId="20997" xr:uid="{00000000-0005-0000-0000-0000292D0000}"/>
    <cellStyle name="Normal 16 3 9 6 3" xfId="20998" xr:uid="{00000000-0005-0000-0000-00002A2D0000}"/>
    <cellStyle name="Normal 16 3 9 7" xfId="20999" xr:uid="{00000000-0005-0000-0000-00002B2D0000}"/>
    <cellStyle name="Normal 16 3 9 8" xfId="21000" xr:uid="{00000000-0005-0000-0000-00002C2D0000}"/>
    <cellStyle name="Normal 16 3 9 9" xfId="21001" xr:uid="{00000000-0005-0000-0000-00002D2D0000}"/>
    <cellStyle name="Normal 16 4" xfId="494" xr:uid="{00000000-0005-0000-0000-00002E2D0000}"/>
    <cellStyle name="Normal 16 4 10" xfId="2308" xr:uid="{00000000-0005-0000-0000-00002F2D0000}"/>
    <cellStyle name="Normal 16 4 10 2" xfId="21002" xr:uid="{00000000-0005-0000-0000-0000302D0000}"/>
    <cellStyle name="Normal 16 4 10 3" xfId="21003" xr:uid="{00000000-0005-0000-0000-0000312D0000}"/>
    <cellStyle name="Normal 16 4 10 4" xfId="21004" xr:uid="{00000000-0005-0000-0000-0000322D0000}"/>
    <cellStyle name="Normal 16 4 11" xfId="21005" xr:uid="{00000000-0005-0000-0000-0000332D0000}"/>
    <cellStyle name="Normal 16 4 11 2" xfId="21006" xr:uid="{00000000-0005-0000-0000-0000342D0000}"/>
    <cellStyle name="Normal 16 4 11 3" xfId="21007" xr:uid="{00000000-0005-0000-0000-0000352D0000}"/>
    <cellStyle name="Normal 16 4 12" xfId="21008" xr:uid="{00000000-0005-0000-0000-0000362D0000}"/>
    <cellStyle name="Normal 16 4 13" xfId="21009" xr:uid="{00000000-0005-0000-0000-0000372D0000}"/>
    <cellStyle name="Normal 16 4 14" xfId="21010" xr:uid="{00000000-0005-0000-0000-0000382D0000}"/>
    <cellStyle name="Normal 16 4 2" xfId="699" xr:uid="{00000000-0005-0000-0000-0000392D0000}"/>
    <cellStyle name="Normal 16 4 2 10" xfId="21011" xr:uid="{00000000-0005-0000-0000-00003A2D0000}"/>
    <cellStyle name="Normal 16 4 2 11" xfId="21012" xr:uid="{00000000-0005-0000-0000-00003B2D0000}"/>
    <cellStyle name="Normal 16 4 2 2" xfId="1165" xr:uid="{00000000-0005-0000-0000-00003C2D0000}"/>
    <cellStyle name="Normal 16 4 2 2 10" xfId="21013" xr:uid="{00000000-0005-0000-0000-00003D2D0000}"/>
    <cellStyle name="Normal 16 4 2 2 2" xfId="1453" xr:uid="{00000000-0005-0000-0000-00003E2D0000}"/>
    <cellStyle name="Normal 16 4 2 2 2 2" xfId="4811" xr:uid="{00000000-0005-0000-0000-00003F2D0000}"/>
    <cellStyle name="Normal 16 4 2 2 2 2 2" xfId="9795" xr:uid="{00000000-0005-0000-0000-0000402D0000}"/>
    <cellStyle name="Normal 16 4 2 2 2 2 2 2" xfId="21014" xr:uid="{00000000-0005-0000-0000-0000412D0000}"/>
    <cellStyle name="Normal 16 4 2 2 2 2 2 3" xfId="21015" xr:uid="{00000000-0005-0000-0000-0000422D0000}"/>
    <cellStyle name="Normal 16 4 2 2 2 2 2 4" xfId="21016" xr:uid="{00000000-0005-0000-0000-0000432D0000}"/>
    <cellStyle name="Normal 16 4 2 2 2 2 3" xfId="21017" xr:uid="{00000000-0005-0000-0000-0000442D0000}"/>
    <cellStyle name="Normal 16 4 2 2 2 2 3 2" xfId="21018" xr:uid="{00000000-0005-0000-0000-0000452D0000}"/>
    <cellStyle name="Normal 16 4 2 2 2 2 3 3" xfId="21019" xr:uid="{00000000-0005-0000-0000-0000462D0000}"/>
    <cellStyle name="Normal 16 4 2 2 2 2 4" xfId="21020" xr:uid="{00000000-0005-0000-0000-0000472D0000}"/>
    <cellStyle name="Normal 16 4 2 2 2 2 5" xfId="21021" xr:uid="{00000000-0005-0000-0000-0000482D0000}"/>
    <cellStyle name="Normal 16 4 2 2 2 2 6" xfId="21022" xr:uid="{00000000-0005-0000-0000-0000492D0000}"/>
    <cellStyle name="Normal 16 4 2 2 2 3" xfId="6540" xr:uid="{00000000-0005-0000-0000-00004A2D0000}"/>
    <cellStyle name="Normal 16 4 2 2 2 3 2" xfId="11482" xr:uid="{00000000-0005-0000-0000-00004B2D0000}"/>
    <cellStyle name="Normal 16 4 2 2 2 3 3" xfId="21023" xr:uid="{00000000-0005-0000-0000-00004C2D0000}"/>
    <cellStyle name="Normal 16 4 2 2 2 3 4" xfId="21024" xr:uid="{00000000-0005-0000-0000-00004D2D0000}"/>
    <cellStyle name="Normal 16 4 2 2 2 4" xfId="8048" xr:uid="{00000000-0005-0000-0000-00004E2D0000}"/>
    <cellStyle name="Normal 16 4 2 2 2 4 2" xfId="21025" xr:uid="{00000000-0005-0000-0000-00004F2D0000}"/>
    <cellStyle name="Normal 16 4 2 2 2 4 3" xfId="21026" xr:uid="{00000000-0005-0000-0000-0000502D0000}"/>
    <cellStyle name="Normal 16 4 2 2 2 4 4" xfId="21027" xr:uid="{00000000-0005-0000-0000-0000512D0000}"/>
    <cellStyle name="Normal 16 4 2 2 2 5" xfId="3086" xr:uid="{00000000-0005-0000-0000-0000522D0000}"/>
    <cellStyle name="Normal 16 4 2 2 2 5 2" xfId="21028" xr:uid="{00000000-0005-0000-0000-0000532D0000}"/>
    <cellStyle name="Normal 16 4 2 2 2 5 3" xfId="21029" xr:uid="{00000000-0005-0000-0000-0000542D0000}"/>
    <cellStyle name="Normal 16 4 2 2 2 5 4" xfId="21030" xr:uid="{00000000-0005-0000-0000-0000552D0000}"/>
    <cellStyle name="Normal 16 4 2 2 2 6" xfId="21031" xr:uid="{00000000-0005-0000-0000-0000562D0000}"/>
    <cellStyle name="Normal 16 4 2 2 2 6 2" xfId="21032" xr:uid="{00000000-0005-0000-0000-0000572D0000}"/>
    <cellStyle name="Normal 16 4 2 2 2 6 3" xfId="21033" xr:uid="{00000000-0005-0000-0000-0000582D0000}"/>
    <cellStyle name="Normal 16 4 2 2 2 7" xfId="21034" xr:uid="{00000000-0005-0000-0000-0000592D0000}"/>
    <cellStyle name="Normal 16 4 2 2 2 8" xfId="21035" xr:uid="{00000000-0005-0000-0000-00005A2D0000}"/>
    <cellStyle name="Normal 16 4 2 2 2 9" xfId="21036" xr:uid="{00000000-0005-0000-0000-00005B2D0000}"/>
    <cellStyle name="Normal 16 4 2 2 3" xfId="4533" xr:uid="{00000000-0005-0000-0000-00005C2D0000}"/>
    <cellStyle name="Normal 16 4 2 2 3 2" xfId="9517" xr:uid="{00000000-0005-0000-0000-00005D2D0000}"/>
    <cellStyle name="Normal 16 4 2 2 3 2 2" xfId="21037" xr:uid="{00000000-0005-0000-0000-00005E2D0000}"/>
    <cellStyle name="Normal 16 4 2 2 3 2 3" xfId="21038" xr:uid="{00000000-0005-0000-0000-00005F2D0000}"/>
    <cellStyle name="Normal 16 4 2 2 3 2 4" xfId="21039" xr:uid="{00000000-0005-0000-0000-0000602D0000}"/>
    <cellStyle name="Normal 16 4 2 2 3 3" xfId="21040" xr:uid="{00000000-0005-0000-0000-0000612D0000}"/>
    <cellStyle name="Normal 16 4 2 2 3 3 2" xfId="21041" xr:uid="{00000000-0005-0000-0000-0000622D0000}"/>
    <cellStyle name="Normal 16 4 2 2 3 3 3" xfId="21042" xr:uid="{00000000-0005-0000-0000-0000632D0000}"/>
    <cellStyle name="Normal 16 4 2 2 3 4" xfId="21043" xr:uid="{00000000-0005-0000-0000-0000642D0000}"/>
    <cellStyle name="Normal 16 4 2 2 3 5" xfId="21044" xr:uid="{00000000-0005-0000-0000-0000652D0000}"/>
    <cellStyle name="Normal 16 4 2 2 3 6" xfId="21045" xr:uid="{00000000-0005-0000-0000-0000662D0000}"/>
    <cellStyle name="Normal 16 4 2 2 4" xfId="6264" xr:uid="{00000000-0005-0000-0000-0000672D0000}"/>
    <cellStyle name="Normal 16 4 2 2 4 2" xfId="11206" xr:uid="{00000000-0005-0000-0000-0000682D0000}"/>
    <cellStyle name="Normal 16 4 2 2 4 3" xfId="21046" xr:uid="{00000000-0005-0000-0000-0000692D0000}"/>
    <cellStyle name="Normal 16 4 2 2 4 4" xfId="21047" xr:uid="{00000000-0005-0000-0000-00006A2D0000}"/>
    <cellStyle name="Normal 16 4 2 2 5" xfId="7772" xr:uid="{00000000-0005-0000-0000-00006B2D0000}"/>
    <cellStyle name="Normal 16 4 2 2 5 2" xfId="21048" xr:uid="{00000000-0005-0000-0000-00006C2D0000}"/>
    <cellStyle name="Normal 16 4 2 2 5 3" xfId="21049" xr:uid="{00000000-0005-0000-0000-00006D2D0000}"/>
    <cellStyle name="Normal 16 4 2 2 5 4" xfId="21050" xr:uid="{00000000-0005-0000-0000-00006E2D0000}"/>
    <cellStyle name="Normal 16 4 2 2 6" xfId="2810" xr:uid="{00000000-0005-0000-0000-00006F2D0000}"/>
    <cellStyle name="Normal 16 4 2 2 6 2" xfId="21051" xr:uid="{00000000-0005-0000-0000-0000702D0000}"/>
    <cellStyle name="Normal 16 4 2 2 6 3" xfId="21052" xr:uid="{00000000-0005-0000-0000-0000712D0000}"/>
    <cellStyle name="Normal 16 4 2 2 6 4" xfId="21053" xr:uid="{00000000-0005-0000-0000-0000722D0000}"/>
    <cellStyle name="Normal 16 4 2 2 7" xfId="21054" xr:uid="{00000000-0005-0000-0000-0000732D0000}"/>
    <cellStyle name="Normal 16 4 2 2 7 2" xfId="21055" xr:uid="{00000000-0005-0000-0000-0000742D0000}"/>
    <cellStyle name="Normal 16 4 2 2 7 3" xfId="21056" xr:uid="{00000000-0005-0000-0000-0000752D0000}"/>
    <cellStyle name="Normal 16 4 2 2 8" xfId="21057" xr:uid="{00000000-0005-0000-0000-0000762D0000}"/>
    <cellStyle name="Normal 16 4 2 2 9" xfId="21058" xr:uid="{00000000-0005-0000-0000-0000772D0000}"/>
    <cellStyle name="Normal 16 4 2 3" xfId="1452" xr:uid="{00000000-0005-0000-0000-0000782D0000}"/>
    <cellStyle name="Normal 16 4 2 3 2" xfId="4810" xr:uid="{00000000-0005-0000-0000-0000792D0000}"/>
    <cellStyle name="Normal 16 4 2 3 2 2" xfId="9794" xr:uid="{00000000-0005-0000-0000-00007A2D0000}"/>
    <cellStyle name="Normal 16 4 2 3 2 2 2" xfId="21059" xr:uid="{00000000-0005-0000-0000-00007B2D0000}"/>
    <cellStyle name="Normal 16 4 2 3 2 2 3" xfId="21060" xr:uid="{00000000-0005-0000-0000-00007C2D0000}"/>
    <cellStyle name="Normal 16 4 2 3 2 2 4" xfId="21061" xr:uid="{00000000-0005-0000-0000-00007D2D0000}"/>
    <cellStyle name="Normal 16 4 2 3 2 3" xfId="21062" xr:uid="{00000000-0005-0000-0000-00007E2D0000}"/>
    <cellStyle name="Normal 16 4 2 3 2 3 2" xfId="21063" xr:uid="{00000000-0005-0000-0000-00007F2D0000}"/>
    <cellStyle name="Normal 16 4 2 3 2 3 3" xfId="21064" xr:uid="{00000000-0005-0000-0000-0000802D0000}"/>
    <cellStyle name="Normal 16 4 2 3 2 4" xfId="21065" xr:uid="{00000000-0005-0000-0000-0000812D0000}"/>
    <cellStyle name="Normal 16 4 2 3 2 5" xfId="21066" xr:uid="{00000000-0005-0000-0000-0000822D0000}"/>
    <cellStyle name="Normal 16 4 2 3 2 6" xfId="21067" xr:uid="{00000000-0005-0000-0000-0000832D0000}"/>
    <cellStyle name="Normal 16 4 2 3 3" xfId="6539" xr:uid="{00000000-0005-0000-0000-0000842D0000}"/>
    <cellStyle name="Normal 16 4 2 3 3 2" xfId="11481" xr:uid="{00000000-0005-0000-0000-0000852D0000}"/>
    <cellStyle name="Normal 16 4 2 3 3 3" xfId="21068" xr:uid="{00000000-0005-0000-0000-0000862D0000}"/>
    <cellStyle name="Normal 16 4 2 3 3 4" xfId="21069" xr:uid="{00000000-0005-0000-0000-0000872D0000}"/>
    <cellStyle name="Normal 16 4 2 3 4" xfId="8047" xr:uid="{00000000-0005-0000-0000-0000882D0000}"/>
    <cellStyle name="Normal 16 4 2 3 4 2" xfId="21070" xr:uid="{00000000-0005-0000-0000-0000892D0000}"/>
    <cellStyle name="Normal 16 4 2 3 4 3" xfId="21071" xr:uid="{00000000-0005-0000-0000-00008A2D0000}"/>
    <cellStyle name="Normal 16 4 2 3 4 4" xfId="21072" xr:uid="{00000000-0005-0000-0000-00008B2D0000}"/>
    <cellStyle name="Normal 16 4 2 3 5" xfId="3085" xr:uid="{00000000-0005-0000-0000-00008C2D0000}"/>
    <cellStyle name="Normal 16 4 2 3 5 2" xfId="21073" xr:uid="{00000000-0005-0000-0000-00008D2D0000}"/>
    <cellStyle name="Normal 16 4 2 3 5 3" xfId="21074" xr:uid="{00000000-0005-0000-0000-00008E2D0000}"/>
    <cellStyle name="Normal 16 4 2 3 5 4" xfId="21075" xr:uid="{00000000-0005-0000-0000-00008F2D0000}"/>
    <cellStyle name="Normal 16 4 2 3 6" xfId="21076" xr:uid="{00000000-0005-0000-0000-0000902D0000}"/>
    <cellStyle name="Normal 16 4 2 3 6 2" xfId="21077" xr:uid="{00000000-0005-0000-0000-0000912D0000}"/>
    <cellStyle name="Normal 16 4 2 3 6 3" xfId="21078" xr:uid="{00000000-0005-0000-0000-0000922D0000}"/>
    <cellStyle name="Normal 16 4 2 3 7" xfId="21079" xr:uid="{00000000-0005-0000-0000-0000932D0000}"/>
    <cellStyle name="Normal 16 4 2 3 8" xfId="21080" xr:uid="{00000000-0005-0000-0000-0000942D0000}"/>
    <cellStyle name="Normal 16 4 2 3 9" xfId="21081" xr:uid="{00000000-0005-0000-0000-0000952D0000}"/>
    <cellStyle name="Normal 16 4 2 4" xfId="4150" xr:uid="{00000000-0005-0000-0000-0000962D0000}"/>
    <cellStyle name="Normal 16 4 2 4 2" xfId="9136" xr:uid="{00000000-0005-0000-0000-0000972D0000}"/>
    <cellStyle name="Normal 16 4 2 4 2 2" xfId="21082" xr:uid="{00000000-0005-0000-0000-0000982D0000}"/>
    <cellStyle name="Normal 16 4 2 4 2 3" xfId="21083" xr:uid="{00000000-0005-0000-0000-0000992D0000}"/>
    <cellStyle name="Normal 16 4 2 4 2 4" xfId="21084" xr:uid="{00000000-0005-0000-0000-00009A2D0000}"/>
    <cellStyle name="Normal 16 4 2 4 3" xfId="21085" xr:uid="{00000000-0005-0000-0000-00009B2D0000}"/>
    <cellStyle name="Normal 16 4 2 4 3 2" xfId="21086" xr:uid="{00000000-0005-0000-0000-00009C2D0000}"/>
    <cellStyle name="Normal 16 4 2 4 3 3" xfId="21087" xr:uid="{00000000-0005-0000-0000-00009D2D0000}"/>
    <cellStyle name="Normal 16 4 2 4 4" xfId="21088" xr:uid="{00000000-0005-0000-0000-00009E2D0000}"/>
    <cellStyle name="Normal 16 4 2 4 5" xfId="21089" xr:uid="{00000000-0005-0000-0000-00009F2D0000}"/>
    <cellStyle name="Normal 16 4 2 4 6" xfId="21090" xr:uid="{00000000-0005-0000-0000-0000A02D0000}"/>
    <cellStyle name="Normal 16 4 2 5" xfId="5897" xr:uid="{00000000-0005-0000-0000-0000A12D0000}"/>
    <cellStyle name="Normal 16 4 2 5 2" xfId="10839" xr:uid="{00000000-0005-0000-0000-0000A22D0000}"/>
    <cellStyle name="Normal 16 4 2 5 3" xfId="21091" xr:uid="{00000000-0005-0000-0000-0000A32D0000}"/>
    <cellStyle name="Normal 16 4 2 5 4" xfId="21092" xr:uid="{00000000-0005-0000-0000-0000A42D0000}"/>
    <cellStyle name="Normal 16 4 2 6" xfId="7405" xr:uid="{00000000-0005-0000-0000-0000A52D0000}"/>
    <cellStyle name="Normal 16 4 2 6 2" xfId="21093" xr:uid="{00000000-0005-0000-0000-0000A62D0000}"/>
    <cellStyle name="Normal 16 4 2 6 3" xfId="21094" xr:uid="{00000000-0005-0000-0000-0000A72D0000}"/>
    <cellStyle name="Normal 16 4 2 6 4" xfId="21095" xr:uid="{00000000-0005-0000-0000-0000A82D0000}"/>
    <cellStyle name="Normal 16 4 2 7" xfId="2443" xr:uid="{00000000-0005-0000-0000-0000A92D0000}"/>
    <cellStyle name="Normal 16 4 2 7 2" xfId="21096" xr:uid="{00000000-0005-0000-0000-0000AA2D0000}"/>
    <cellStyle name="Normal 16 4 2 7 3" xfId="21097" xr:uid="{00000000-0005-0000-0000-0000AB2D0000}"/>
    <cellStyle name="Normal 16 4 2 7 4" xfId="21098" xr:uid="{00000000-0005-0000-0000-0000AC2D0000}"/>
    <cellStyle name="Normal 16 4 2 8" xfId="21099" xr:uid="{00000000-0005-0000-0000-0000AD2D0000}"/>
    <cellStyle name="Normal 16 4 2 8 2" xfId="21100" xr:uid="{00000000-0005-0000-0000-0000AE2D0000}"/>
    <cellStyle name="Normal 16 4 2 8 3" xfId="21101" xr:uid="{00000000-0005-0000-0000-0000AF2D0000}"/>
    <cellStyle name="Normal 16 4 2 9" xfId="21102" xr:uid="{00000000-0005-0000-0000-0000B02D0000}"/>
    <cellStyle name="Normal 16 4 3" xfId="850" xr:uid="{00000000-0005-0000-0000-0000B12D0000}"/>
    <cellStyle name="Normal 16 4 3 10" xfId="21103" xr:uid="{00000000-0005-0000-0000-0000B22D0000}"/>
    <cellStyle name="Normal 16 4 3 2" xfId="1454" xr:uid="{00000000-0005-0000-0000-0000B32D0000}"/>
    <cellStyle name="Normal 16 4 3 2 2" xfId="4812" xr:uid="{00000000-0005-0000-0000-0000B42D0000}"/>
    <cellStyle name="Normal 16 4 3 2 2 2" xfId="9796" xr:uid="{00000000-0005-0000-0000-0000B52D0000}"/>
    <cellStyle name="Normal 16 4 3 2 2 2 2" xfId="21104" xr:uid="{00000000-0005-0000-0000-0000B62D0000}"/>
    <cellStyle name="Normal 16 4 3 2 2 2 3" xfId="21105" xr:uid="{00000000-0005-0000-0000-0000B72D0000}"/>
    <cellStyle name="Normal 16 4 3 2 2 2 4" xfId="21106" xr:uid="{00000000-0005-0000-0000-0000B82D0000}"/>
    <cellStyle name="Normal 16 4 3 2 2 3" xfId="21107" xr:uid="{00000000-0005-0000-0000-0000B92D0000}"/>
    <cellStyle name="Normal 16 4 3 2 2 3 2" xfId="21108" xr:uid="{00000000-0005-0000-0000-0000BA2D0000}"/>
    <cellStyle name="Normal 16 4 3 2 2 3 3" xfId="21109" xr:uid="{00000000-0005-0000-0000-0000BB2D0000}"/>
    <cellStyle name="Normal 16 4 3 2 2 4" xfId="21110" xr:uid="{00000000-0005-0000-0000-0000BC2D0000}"/>
    <cellStyle name="Normal 16 4 3 2 2 5" xfId="21111" xr:uid="{00000000-0005-0000-0000-0000BD2D0000}"/>
    <cellStyle name="Normal 16 4 3 2 2 6" xfId="21112" xr:uid="{00000000-0005-0000-0000-0000BE2D0000}"/>
    <cellStyle name="Normal 16 4 3 2 3" xfId="6541" xr:uid="{00000000-0005-0000-0000-0000BF2D0000}"/>
    <cellStyle name="Normal 16 4 3 2 3 2" xfId="11483" xr:uid="{00000000-0005-0000-0000-0000C02D0000}"/>
    <cellStyle name="Normal 16 4 3 2 3 3" xfId="21113" xr:uid="{00000000-0005-0000-0000-0000C12D0000}"/>
    <cellStyle name="Normal 16 4 3 2 3 4" xfId="21114" xr:uid="{00000000-0005-0000-0000-0000C22D0000}"/>
    <cellStyle name="Normal 16 4 3 2 4" xfId="8049" xr:uid="{00000000-0005-0000-0000-0000C32D0000}"/>
    <cellStyle name="Normal 16 4 3 2 4 2" xfId="21115" xr:uid="{00000000-0005-0000-0000-0000C42D0000}"/>
    <cellStyle name="Normal 16 4 3 2 4 3" xfId="21116" xr:uid="{00000000-0005-0000-0000-0000C52D0000}"/>
    <cellStyle name="Normal 16 4 3 2 4 4" xfId="21117" xr:uid="{00000000-0005-0000-0000-0000C62D0000}"/>
    <cellStyle name="Normal 16 4 3 2 5" xfId="3087" xr:uid="{00000000-0005-0000-0000-0000C72D0000}"/>
    <cellStyle name="Normal 16 4 3 2 5 2" xfId="21118" xr:uid="{00000000-0005-0000-0000-0000C82D0000}"/>
    <cellStyle name="Normal 16 4 3 2 5 3" xfId="21119" xr:uid="{00000000-0005-0000-0000-0000C92D0000}"/>
    <cellStyle name="Normal 16 4 3 2 5 4" xfId="21120" xr:uid="{00000000-0005-0000-0000-0000CA2D0000}"/>
    <cellStyle name="Normal 16 4 3 2 6" xfId="21121" xr:uid="{00000000-0005-0000-0000-0000CB2D0000}"/>
    <cellStyle name="Normal 16 4 3 2 6 2" xfId="21122" xr:uid="{00000000-0005-0000-0000-0000CC2D0000}"/>
    <cellStyle name="Normal 16 4 3 2 6 3" xfId="21123" xr:uid="{00000000-0005-0000-0000-0000CD2D0000}"/>
    <cellStyle name="Normal 16 4 3 2 7" xfId="21124" xr:uid="{00000000-0005-0000-0000-0000CE2D0000}"/>
    <cellStyle name="Normal 16 4 3 2 8" xfId="21125" xr:uid="{00000000-0005-0000-0000-0000CF2D0000}"/>
    <cellStyle name="Normal 16 4 3 2 9" xfId="21126" xr:uid="{00000000-0005-0000-0000-0000D02D0000}"/>
    <cellStyle name="Normal 16 4 3 3" xfId="4291" xr:uid="{00000000-0005-0000-0000-0000D12D0000}"/>
    <cellStyle name="Normal 16 4 3 3 2" xfId="9277" xr:uid="{00000000-0005-0000-0000-0000D22D0000}"/>
    <cellStyle name="Normal 16 4 3 3 2 2" xfId="21127" xr:uid="{00000000-0005-0000-0000-0000D32D0000}"/>
    <cellStyle name="Normal 16 4 3 3 2 3" xfId="21128" xr:uid="{00000000-0005-0000-0000-0000D42D0000}"/>
    <cellStyle name="Normal 16 4 3 3 2 4" xfId="21129" xr:uid="{00000000-0005-0000-0000-0000D52D0000}"/>
    <cellStyle name="Normal 16 4 3 3 3" xfId="21130" xr:uid="{00000000-0005-0000-0000-0000D62D0000}"/>
    <cellStyle name="Normal 16 4 3 3 3 2" xfId="21131" xr:uid="{00000000-0005-0000-0000-0000D72D0000}"/>
    <cellStyle name="Normal 16 4 3 3 3 3" xfId="21132" xr:uid="{00000000-0005-0000-0000-0000D82D0000}"/>
    <cellStyle name="Normal 16 4 3 3 4" xfId="21133" xr:uid="{00000000-0005-0000-0000-0000D92D0000}"/>
    <cellStyle name="Normal 16 4 3 3 5" xfId="21134" xr:uid="{00000000-0005-0000-0000-0000DA2D0000}"/>
    <cellStyle name="Normal 16 4 3 3 6" xfId="21135" xr:uid="{00000000-0005-0000-0000-0000DB2D0000}"/>
    <cellStyle name="Normal 16 4 3 4" xfId="6035" xr:uid="{00000000-0005-0000-0000-0000DC2D0000}"/>
    <cellStyle name="Normal 16 4 3 4 2" xfId="10977" xr:uid="{00000000-0005-0000-0000-0000DD2D0000}"/>
    <cellStyle name="Normal 16 4 3 4 3" xfId="21136" xr:uid="{00000000-0005-0000-0000-0000DE2D0000}"/>
    <cellStyle name="Normal 16 4 3 4 4" xfId="21137" xr:uid="{00000000-0005-0000-0000-0000DF2D0000}"/>
    <cellStyle name="Normal 16 4 3 5" xfId="7543" xr:uid="{00000000-0005-0000-0000-0000E02D0000}"/>
    <cellStyle name="Normal 16 4 3 5 2" xfId="21138" xr:uid="{00000000-0005-0000-0000-0000E12D0000}"/>
    <cellStyle name="Normal 16 4 3 5 3" xfId="21139" xr:uid="{00000000-0005-0000-0000-0000E22D0000}"/>
    <cellStyle name="Normal 16 4 3 5 4" xfId="21140" xr:uid="{00000000-0005-0000-0000-0000E32D0000}"/>
    <cellStyle name="Normal 16 4 3 6" xfId="2581" xr:uid="{00000000-0005-0000-0000-0000E42D0000}"/>
    <cellStyle name="Normal 16 4 3 6 2" xfId="21141" xr:uid="{00000000-0005-0000-0000-0000E52D0000}"/>
    <cellStyle name="Normal 16 4 3 6 3" xfId="21142" xr:uid="{00000000-0005-0000-0000-0000E62D0000}"/>
    <cellStyle name="Normal 16 4 3 6 4" xfId="21143" xr:uid="{00000000-0005-0000-0000-0000E72D0000}"/>
    <cellStyle name="Normal 16 4 3 7" xfId="21144" xr:uid="{00000000-0005-0000-0000-0000E82D0000}"/>
    <cellStyle name="Normal 16 4 3 7 2" xfId="21145" xr:uid="{00000000-0005-0000-0000-0000E92D0000}"/>
    <cellStyle name="Normal 16 4 3 7 3" xfId="21146" xr:uid="{00000000-0005-0000-0000-0000EA2D0000}"/>
    <cellStyle name="Normal 16 4 3 8" xfId="21147" xr:uid="{00000000-0005-0000-0000-0000EB2D0000}"/>
    <cellStyle name="Normal 16 4 3 9" xfId="21148" xr:uid="{00000000-0005-0000-0000-0000EC2D0000}"/>
    <cellStyle name="Normal 16 4 4" xfId="1451" xr:uid="{00000000-0005-0000-0000-0000ED2D0000}"/>
    <cellStyle name="Normal 16 4 4 2" xfId="4809" xr:uid="{00000000-0005-0000-0000-0000EE2D0000}"/>
    <cellStyle name="Normal 16 4 4 2 2" xfId="9793" xr:uid="{00000000-0005-0000-0000-0000EF2D0000}"/>
    <cellStyle name="Normal 16 4 4 2 2 2" xfId="21149" xr:uid="{00000000-0005-0000-0000-0000F02D0000}"/>
    <cellStyle name="Normal 16 4 4 2 2 3" xfId="21150" xr:uid="{00000000-0005-0000-0000-0000F12D0000}"/>
    <cellStyle name="Normal 16 4 4 2 2 4" xfId="21151" xr:uid="{00000000-0005-0000-0000-0000F22D0000}"/>
    <cellStyle name="Normal 16 4 4 2 3" xfId="21152" xr:uid="{00000000-0005-0000-0000-0000F32D0000}"/>
    <cellStyle name="Normal 16 4 4 2 3 2" xfId="21153" xr:uid="{00000000-0005-0000-0000-0000F42D0000}"/>
    <cellStyle name="Normal 16 4 4 2 3 3" xfId="21154" xr:uid="{00000000-0005-0000-0000-0000F52D0000}"/>
    <cellStyle name="Normal 16 4 4 2 4" xfId="21155" xr:uid="{00000000-0005-0000-0000-0000F62D0000}"/>
    <cellStyle name="Normal 16 4 4 2 5" xfId="21156" xr:uid="{00000000-0005-0000-0000-0000F72D0000}"/>
    <cellStyle name="Normal 16 4 4 2 6" xfId="21157" xr:uid="{00000000-0005-0000-0000-0000F82D0000}"/>
    <cellStyle name="Normal 16 4 4 3" xfId="6538" xr:uid="{00000000-0005-0000-0000-0000F92D0000}"/>
    <cellStyle name="Normal 16 4 4 3 2" xfId="11480" xr:uid="{00000000-0005-0000-0000-0000FA2D0000}"/>
    <cellStyle name="Normal 16 4 4 3 3" xfId="21158" xr:uid="{00000000-0005-0000-0000-0000FB2D0000}"/>
    <cellStyle name="Normal 16 4 4 3 4" xfId="21159" xr:uid="{00000000-0005-0000-0000-0000FC2D0000}"/>
    <cellStyle name="Normal 16 4 4 4" xfId="8046" xr:uid="{00000000-0005-0000-0000-0000FD2D0000}"/>
    <cellStyle name="Normal 16 4 4 4 2" xfId="21160" xr:uid="{00000000-0005-0000-0000-0000FE2D0000}"/>
    <cellStyle name="Normal 16 4 4 4 3" xfId="21161" xr:uid="{00000000-0005-0000-0000-0000FF2D0000}"/>
    <cellStyle name="Normal 16 4 4 4 4" xfId="21162" xr:uid="{00000000-0005-0000-0000-0000002E0000}"/>
    <cellStyle name="Normal 16 4 4 5" xfId="3084" xr:uid="{00000000-0005-0000-0000-0000012E0000}"/>
    <cellStyle name="Normal 16 4 4 5 2" xfId="21163" xr:uid="{00000000-0005-0000-0000-0000022E0000}"/>
    <cellStyle name="Normal 16 4 4 5 3" xfId="21164" xr:uid="{00000000-0005-0000-0000-0000032E0000}"/>
    <cellStyle name="Normal 16 4 4 5 4" xfId="21165" xr:uid="{00000000-0005-0000-0000-0000042E0000}"/>
    <cellStyle name="Normal 16 4 4 6" xfId="21166" xr:uid="{00000000-0005-0000-0000-0000052E0000}"/>
    <cellStyle name="Normal 16 4 4 6 2" xfId="21167" xr:uid="{00000000-0005-0000-0000-0000062E0000}"/>
    <cellStyle name="Normal 16 4 4 6 3" xfId="21168" xr:uid="{00000000-0005-0000-0000-0000072E0000}"/>
    <cellStyle name="Normal 16 4 4 7" xfId="21169" xr:uid="{00000000-0005-0000-0000-0000082E0000}"/>
    <cellStyle name="Normal 16 4 4 8" xfId="21170" xr:uid="{00000000-0005-0000-0000-0000092E0000}"/>
    <cellStyle name="Normal 16 4 4 9" xfId="21171" xr:uid="{00000000-0005-0000-0000-00000A2E0000}"/>
    <cellStyle name="Normal 16 4 5" xfId="3689" xr:uid="{00000000-0005-0000-0000-00000B2E0000}"/>
    <cellStyle name="Normal 16 4 5 2" xfId="4013" xr:uid="{00000000-0005-0000-0000-00000C2E0000}"/>
    <cellStyle name="Normal 16 4 5 2 2" xfId="9076" xr:uid="{00000000-0005-0000-0000-00000D2E0000}"/>
    <cellStyle name="Normal 16 4 5 2 2 2" xfId="21172" xr:uid="{00000000-0005-0000-0000-00000E2E0000}"/>
    <cellStyle name="Normal 16 4 5 2 2 3" xfId="21173" xr:uid="{00000000-0005-0000-0000-00000F2E0000}"/>
    <cellStyle name="Normal 16 4 5 2 2 4" xfId="21174" xr:uid="{00000000-0005-0000-0000-0000102E0000}"/>
    <cellStyle name="Normal 16 4 5 2 3" xfId="21175" xr:uid="{00000000-0005-0000-0000-0000112E0000}"/>
    <cellStyle name="Normal 16 4 5 2 3 2" xfId="21176" xr:uid="{00000000-0005-0000-0000-0000122E0000}"/>
    <cellStyle name="Normal 16 4 5 2 3 3" xfId="21177" xr:uid="{00000000-0005-0000-0000-0000132E0000}"/>
    <cellStyle name="Normal 16 4 5 2 4" xfId="21178" xr:uid="{00000000-0005-0000-0000-0000142E0000}"/>
    <cellStyle name="Normal 16 4 5 2 5" xfId="21179" xr:uid="{00000000-0005-0000-0000-0000152E0000}"/>
    <cellStyle name="Normal 16 4 5 2 6" xfId="21180" xr:uid="{00000000-0005-0000-0000-0000162E0000}"/>
    <cellStyle name="Normal 16 4 5 3" xfId="8649" xr:uid="{00000000-0005-0000-0000-0000172E0000}"/>
    <cellStyle name="Normal 16 4 5 3 2" xfId="21181" xr:uid="{00000000-0005-0000-0000-0000182E0000}"/>
    <cellStyle name="Normal 16 4 5 3 3" xfId="21182" xr:uid="{00000000-0005-0000-0000-0000192E0000}"/>
    <cellStyle name="Normal 16 4 5 3 4" xfId="21183" xr:uid="{00000000-0005-0000-0000-00001A2E0000}"/>
    <cellStyle name="Normal 16 4 5 4" xfId="21184" xr:uid="{00000000-0005-0000-0000-00001B2E0000}"/>
    <cellStyle name="Normal 16 4 5 4 2" xfId="21185" xr:uid="{00000000-0005-0000-0000-00001C2E0000}"/>
    <cellStyle name="Normal 16 4 5 4 3" xfId="21186" xr:uid="{00000000-0005-0000-0000-00001D2E0000}"/>
    <cellStyle name="Normal 16 4 5 4 4" xfId="21187" xr:uid="{00000000-0005-0000-0000-00001E2E0000}"/>
    <cellStyle name="Normal 16 4 5 5" xfId="21188" xr:uid="{00000000-0005-0000-0000-00001F2E0000}"/>
    <cellStyle name="Normal 16 4 5 5 2" xfId="21189" xr:uid="{00000000-0005-0000-0000-0000202E0000}"/>
    <cellStyle name="Normal 16 4 5 5 3" xfId="21190" xr:uid="{00000000-0005-0000-0000-0000212E0000}"/>
    <cellStyle name="Normal 16 4 5 5 4" xfId="21191" xr:uid="{00000000-0005-0000-0000-0000222E0000}"/>
    <cellStyle name="Normal 16 4 5 6" xfId="21192" xr:uid="{00000000-0005-0000-0000-0000232E0000}"/>
    <cellStyle name="Normal 16 4 5 6 2" xfId="21193" xr:uid="{00000000-0005-0000-0000-0000242E0000}"/>
    <cellStyle name="Normal 16 4 5 6 3" xfId="21194" xr:uid="{00000000-0005-0000-0000-0000252E0000}"/>
    <cellStyle name="Normal 16 4 5 7" xfId="21195" xr:uid="{00000000-0005-0000-0000-0000262E0000}"/>
    <cellStyle name="Normal 16 4 5 8" xfId="21196" xr:uid="{00000000-0005-0000-0000-0000272E0000}"/>
    <cellStyle name="Normal 16 4 5 9" xfId="21197" xr:uid="{00000000-0005-0000-0000-0000282E0000}"/>
    <cellStyle name="Normal 16 4 6" xfId="4007" xr:uid="{00000000-0005-0000-0000-0000292E0000}"/>
    <cellStyle name="Normal 16 4 6 2" xfId="8786" xr:uid="{00000000-0005-0000-0000-00002A2E0000}"/>
    <cellStyle name="Normal 16 4 6 2 2" xfId="21198" xr:uid="{00000000-0005-0000-0000-00002B2E0000}"/>
    <cellStyle name="Normal 16 4 6 2 2 2" xfId="21199" xr:uid="{00000000-0005-0000-0000-00002C2E0000}"/>
    <cellStyle name="Normal 16 4 6 2 2 3" xfId="21200" xr:uid="{00000000-0005-0000-0000-00002D2E0000}"/>
    <cellStyle name="Normal 16 4 6 2 2 4" xfId="21201" xr:uid="{00000000-0005-0000-0000-00002E2E0000}"/>
    <cellStyle name="Normal 16 4 6 2 3" xfId="21202" xr:uid="{00000000-0005-0000-0000-00002F2E0000}"/>
    <cellStyle name="Normal 16 4 6 2 3 2" xfId="21203" xr:uid="{00000000-0005-0000-0000-0000302E0000}"/>
    <cellStyle name="Normal 16 4 6 2 3 3" xfId="21204" xr:uid="{00000000-0005-0000-0000-0000312E0000}"/>
    <cellStyle name="Normal 16 4 6 2 4" xfId="21205" xr:uid="{00000000-0005-0000-0000-0000322E0000}"/>
    <cellStyle name="Normal 16 4 6 2 5" xfId="21206" xr:uid="{00000000-0005-0000-0000-0000332E0000}"/>
    <cellStyle name="Normal 16 4 6 2 6" xfId="21207" xr:uid="{00000000-0005-0000-0000-0000342E0000}"/>
    <cellStyle name="Normal 16 4 6 3" xfId="21208" xr:uid="{00000000-0005-0000-0000-0000352E0000}"/>
    <cellStyle name="Normal 16 4 6 3 2" xfId="21209" xr:uid="{00000000-0005-0000-0000-0000362E0000}"/>
    <cellStyle name="Normal 16 4 6 3 3" xfId="21210" xr:uid="{00000000-0005-0000-0000-0000372E0000}"/>
    <cellStyle name="Normal 16 4 6 3 4" xfId="21211" xr:uid="{00000000-0005-0000-0000-0000382E0000}"/>
    <cellStyle name="Normal 16 4 6 4" xfId="21212" xr:uid="{00000000-0005-0000-0000-0000392E0000}"/>
    <cellStyle name="Normal 16 4 6 4 2" xfId="21213" xr:uid="{00000000-0005-0000-0000-00003A2E0000}"/>
    <cellStyle name="Normal 16 4 6 4 3" xfId="21214" xr:uid="{00000000-0005-0000-0000-00003B2E0000}"/>
    <cellStyle name="Normal 16 4 6 4 4" xfId="21215" xr:uid="{00000000-0005-0000-0000-00003C2E0000}"/>
    <cellStyle name="Normal 16 4 6 5" xfId="21216" xr:uid="{00000000-0005-0000-0000-00003D2E0000}"/>
    <cellStyle name="Normal 16 4 6 5 2" xfId="21217" xr:uid="{00000000-0005-0000-0000-00003E2E0000}"/>
    <cellStyle name="Normal 16 4 6 5 3" xfId="21218" xr:uid="{00000000-0005-0000-0000-00003F2E0000}"/>
    <cellStyle name="Normal 16 4 6 6" xfId="21219" xr:uid="{00000000-0005-0000-0000-0000402E0000}"/>
    <cellStyle name="Normal 16 4 6 7" xfId="21220" xr:uid="{00000000-0005-0000-0000-0000412E0000}"/>
    <cellStyle name="Normal 16 4 6 8" xfId="21221" xr:uid="{00000000-0005-0000-0000-0000422E0000}"/>
    <cellStyle name="Normal 16 4 7" xfId="5372" xr:uid="{00000000-0005-0000-0000-0000432E0000}"/>
    <cellStyle name="Normal 16 4 7 2" xfId="10351" xr:uid="{00000000-0005-0000-0000-0000442E0000}"/>
    <cellStyle name="Normal 16 4 7 2 2" xfId="21222" xr:uid="{00000000-0005-0000-0000-0000452E0000}"/>
    <cellStyle name="Normal 16 4 7 2 3" xfId="21223" xr:uid="{00000000-0005-0000-0000-0000462E0000}"/>
    <cellStyle name="Normal 16 4 7 2 4" xfId="21224" xr:uid="{00000000-0005-0000-0000-0000472E0000}"/>
    <cellStyle name="Normal 16 4 7 3" xfId="21225" xr:uid="{00000000-0005-0000-0000-0000482E0000}"/>
    <cellStyle name="Normal 16 4 7 3 2" xfId="21226" xr:uid="{00000000-0005-0000-0000-0000492E0000}"/>
    <cellStyle name="Normal 16 4 7 3 3" xfId="21227" xr:uid="{00000000-0005-0000-0000-00004A2E0000}"/>
    <cellStyle name="Normal 16 4 7 4" xfId="21228" xr:uid="{00000000-0005-0000-0000-00004B2E0000}"/>
    <cellStyle name="Normal 16 4 7 5" xfId="21229" xr:uid="{00000000-0005-0000-0000-00004C2E0000}"/>
    <cellStyle name="Normal 16 4 7 6" xfId="21230" xr:uid="{00000000-0005-0000-0000-00004D2E0000}"/>
    <cellStyle name="Normal 16 4 8" xfId="5762" xr:uid="{00000000-0005-0000-0000-00004E2E0000}"/>
    <cellStyle name="Normal 16 4 8 2" xfId="10704" xr:uid="{00000000-0005-0000-0000-00004F2E0000}"/>
    <cellStyle name="Normal 16 4 8 3" xfId="21231" xr:uid="{00000000-0005-0000-0000-0000502E0000}"/>
    <cellStyle name="Normal 16 4 8 4" xfId="21232" xr:uid="{00000000-0005-0000-0000-0000512E0000}"/>
    <cellStyle name="Normal 16 4 9" xfId="7270" xr:uid="{00000000-0005-0000-0000-0000522E0000}"/>
    <cellStyle name="Normal 16 4 9 2" xfId="21233" xr:uid="{00000000-0005-0000-0000-0000532E0000}"/>
    <cellStyle name="Normal 16 4 9 3" xfId="21234" xr:uid="{00000000-0005-0000-0000-0000542E0000}"/>
    <cellStyle name="Normal 16 4 9 4" xfId="21235" xr:uid="{00000000-0005-0000-0000-0000552E0000}"/>
    <cellStyle name="Normal 16 5" xfId="601" xr:uid="{00000000-0005-0000-0000-0000562E0000}"/>
    <cellStyle name="Normal 16 5 10" xfId="2351" xr:uid="{00000000-0005-0000-0000-0000572E0000}"/>
    <cellStyle name="Normal 16 5 10 2" xfId="21236" xr:uid="{00000000-0005-0000-0000-0000582E0000}"/>
    <cellStyle name="Normal 16 5 10 3" xfId="21237" xr:uid="{00000000-0005-0000-0000-0000592E0000}"/>
    <cellStyle name="Normal 16 5 10 4" xfId="21238" xr:uid="{00000000-0005-0000-0000-00005A2E0000}"/>
    <cellStyle name="Normal 16 5 11" xfId="21239" xr:uid="{00000000-0005-0000-0000-00005B2E0000}"/>
    <cellStyle name="Normal 16 5 11 2" xfId="21240" xr:uid="{00000000-0005-0000-0000-00005C2E0000}"/>
    <cellStyle name="Normal 16 5 11 3" xfId="21241" xr:uid="{00000000-0005-0000-0000-00005D2E0000}"/>
    <cellStyle name="Normal 16 5 12" xfId="21242" xr:uid="{00000000-0005-0000-0000-00005E2E0000}"/>
    <cellStyle name="Normal 16 5 13" xfId="21243" xr:uid="{00000000-0005-0000-0000-00005F2E0000}"/>
    <cellStyle name="Normal 16 5 14" xfId="21244" xr:uid="{00000000-0005-0000-0000-0000602E0000}"/>
    <cellStyle name="Normal 16 5 2" xfId="743" xr:uid="{00000000-0005-0000-0000-0000612E0000}"/>
    <cellStyle name="Normal 16 5 2 10" xfId="21245" xr:uid="{00000000-0005-0000-0000-0000622E0000}"/>
    <cellStyle name="Normal 16 5 2 11" xfId="21246" xr:uid="{00000000-0005-0000-0000-0000632E0000}"/>
    <cellStyle name="Normal 16 5 2 2" xfId="1208" xr:uid="{00000000-0005-0000-0000-0000642E0000}"/>
    <cellStyle name="Normal 16 5 2 2 10" xfId="21247" xr:uid="{00000000-0005-0000-0000-0000652E0000}"/>
    <cellStyle name="Normal 16 5 2 2 2" xfId="1457" xr:uid="{00000000-0005-0000-0000-0000662E0000}"/>
    <cellStyle name="Normal 16 5 2 2 2 2" xfId="4815" xr:uid="{00000000-0005-0000-0000-0000672E0000}"/>
    <cellStyle name="Normal 16 5 2 2 2 2 2" xfId="9799" xr:uid="{00000000-0005-0000-0000-0000682E0000}"/>
    <cellStyle name="Normal 16 5 2 2 2 2 2 2" xfId="21248" xr:uid="{00000000-0005-0000-0000-0000692E0000}"/>
    <cellStyle name="Normal 16 5 2 2 2 2 2 3" xfId="21249" xr:uid="{00000000-0005-0000-0000-00006A2E0000}"/>
    <cellStyle name="Normal 16 5 2 2 2 2 2 4" xfId="21250" xr:uid="{00000000-0005-0000-0000-00006B2E0000}"/>
    <cellStyle name="Normal 16 5 2 2 2 2 3" xfId="21251" xr:uid="{00000000-0005-0000-0000-00006C2E0000}"/>
    <cellStyle name="Normal 16 5 2 2 2 2 3 2" xfId="21252" xr:uid="{00000000-0005-0000-0000-00006D2E0000}"/>
    <cellStyle name="Normal 16 5 2 2 2 2 3 3" xfId="21253" xr:uid="{00000000-0005-0000-0000-00006E2E0000}"/>
    <cellStyle name="Normal 16 5 2 2 2 2 4" xfId="21254" xr:uid="{00000000-0005-0000-0000-00006F2E0000}"/>
    <cellStyle name="Normal 16 5 2 2 2 2 5" xfId="21255" xr:uid="{00000000-0005-0000-0000-0000702E0000}"/>
    <cellStyle name="Normal 16 5 2 2 2 2 6" xfId="21256" xr:uid="{00000000-0005-0000-0000-0000712E0000}"/>
    <cellStyle name="Normal 16 5 2 2 2 3" xfId="6544" xr:uid="{00000000-0005-0000-0000-0000722E0000}"/>
    <cellStyle name="Normal 16 5 2 2 2 3 2" xfId="11486" xr:uid="{00000000-0005-0000-0000-0000732E0000}"/>
    <cellStyle name="Normal 16 5 2 2 2 3 3" xfId="21257" xr:uid="{00000000-0005-0000-0000-0000742E0000}"/>
    <cellStyle name="Normal 16 5 2 2 2 3 4" xfId="21258" xr:uid="{00000000-0005-0000-0000-0000752E0000}"/>
    <cellStyle name="Normal 16 5 2 2 2 4" xfId="8052" xr:uid="{00000000-0005-0000-0000-0000762E0000}"/>
    <cellStyle name="Normal 16 5 2 2 2 4 2" xfId="21259" xr:uid="{00000000-0005-0000-0000-0000772E0000}"/>
    <cellStyle name="Normal 16 5 2 2 2 4 3" xfId="21260" xr:uid="{00000000-0005-0000-0000-0000782E0000}"/>
    <cellStyle name="Normal 16 5 2 2 2 4 4" xfId="21261" xr:uid="{00000000-0005-0000-0000-0000792E0000}"/>
    <cellStyle name="Normal 16 5 2 2 2 5" xfId="3090" xr:uid="{00000000-0005-0000-0000-00007A2E0000}"/>
    <cellStyle name="Normal 16 5 2 2 2 5 2" xfId="21262" xr:uid="{00000000-0005-0000-0000-00007B2E0000}"/>
    <cellStyle name="Normal 16 5 2 2 2 5 3" xfId="21263" xr:uid="{00000000-0005-0000-0000-00007C2E0000}"/>
    <cellStyle name="Normal 16 5 2 2 2 5 4" xfId="21264" xr:uid="{00000000-0005-0000-0000-00007D2E0000}"/>
    <cellStyle name="Normal 16 5 2 2 2 6" xfId="21265" xr:uid="{00000000-0005-0000-0000-00007E2E0000}"/>
    <cellStyle name="Normal 16 5 2 2 2 6 2" xfId="21266" xr:uid="{00000000-0005-0000-0000-00007F2E0000}"/>
    <cellStyle name="Normal 16 5 2 2 2 6 3" xfId="21267" xr:uid="{00000000-0005-0000-0000-0000802E0000}"/>
    <cellStyle name="Normal 16 5 2 2 2 7" xfId="21268" xr:uid="{00000000-0005-0000-0000-0000812E0000}"/>
    <cellStyle name="Normal 16 5 2 2 2 8" xfId="21269" xr:uid="{00000000-0005-0000-0000-0000822E0000}"/>
    <cellStyle name="Normal 16 5 2 2 2 9" xfId="21270" xr:uid="{00000000-0005-0000-0000-0000832E0000}"/>
    <cellStyle name="Normal 16 5 2 2 3" xfId="4576" xr:uid="{00000000-0005-0000-0000-0000842E0000}"/>
    <cellStyle name="Normal 16 5 2 2 3 2" xfId="9560" xr:uid="{00000000-0005-0000-0000-0000852E0000}"/>
    <cellStyle name="Normal 16 5 2 2 3 2 2" xfId="21271" xr:uid="{00000000-0005-0000-0000-0000862E0000}"/>
    <cellStyle name="Normal 16 5 2 2 3 2 3" xfId="21272" xr:uid="{00000000-0005-0000-0000-0000872E0000}"/>
    <cellStyle name="Normal 16 5 2 2 3 2 4" xfId="21273" xr:uid="{00000000-0005-0000-0000-0000882E0000}"/>
    <cellStyle name="Normal 16 5 2 2 3 3" xfId="21274" xr:uid="{00000000-0005-0000-0000-0000892E0000}"/>
    <cellStyle name="Normal 16 5 2 2 3 3 2" xfId="21275" xr:uid="{00000000-0005-0000-0000-00008A2E0000}"/>
    <cellStyle name="Normal 16 5 2 2 3 3 3" xfId="21276" xr:uid="{00000000-0005-0000-0000-00008B2E0000}"/>
    <cellStyle name="Normal 16 5 2 2 3 4" xfId="21277" xr:uid="{00000000-0005-0000-0000-00008C2E0000}"/>
    <cellStyle name="Normal 16 5 2 2 3 5" xfId="21278" xr:uid="{00000000-0005-0000-0000-00008D2E0000}"/>
    <cellStyle name="Normal 16 5 2 2 3 6" xfId="21279" xr:uid="{00000000-0005-0000-0000-00008E2E0000}"/>
    <cellStyle name="Normal 16 5 2 2 4" xfId="6307" xr:uid="{00000000-0005-0000-0000-00008F2E0000}"/>
    <cellStyle name="Normal 16 5 2 2 4 2" xfId="11249" xr:uid="{00000000-0005-0000-0000-0000902E0000}"/>
    <cellStyle name="Normal 16 5 2 2 4 3" xfId="21280" xr:uid="{00000000-0005-0000-0000-0000912E0000}"/>
    <cellStyle name="Normal 16 5 2 2 4 4" xfId="21281" xr:uid="{00000000-0005-0000-0000-0000922E0000}"/>
    <cellStyle name="Normal 16 5 2 2 5" xfId="7815" xr:uid="{00000000-0005-0000-0000-0000932E0000}"/>
    <cellStyle name="Normal 16 5 2 2 5 2" xfId="21282" xr:uid="{00000000-0005-0000-0000-0000942E0000}"/>
    <cellStyle name="Normal 16 5 2 2 5 3" xfId="21283" xr:uid="{00000000-0005-0000-0000-0000952E0000}"/>
    <cellStyle name="Normal 16 5 2 2 5 4" xfId="21284" xr:uid="{00000000-0005-0000-0000-0000962E0000}"/>
    <cellStyle name="Normal 16 5 2 2 6" xfId="2853" xr:uid="{00000000-0005-0000-0000-0000972E0000}"/>
    <cellStyle name="Normal 16 5 2 2 6 2" xfId="21285" xr:uid="{00000000-0005-0000-0000-0000982E0000}"/>
    <cellStyle name="Normal 16 5 2 2 6 3" xfId="21286" xr:uid="{00000000-0005-0000-0000-0000992E0000}"/>
    <cellStyle name="Normal 16 5 2 2 6 4" xfId="21287" xr:uid="{00000000-0005-0000-0000-00009A2E0000}"/>
    <cellStyle name="Normal 16 5 2 2 7" xfId="21288" xr:uid="{00000000-0005-0000-0000-00009B2E0000}"/>
    <cellStyle name="Normal 16 5 2 2 7 2" xfId="21289" xr:uid="{00000000-0005-0000-0000-00009C2E0000}"/>
    <cellStyle name="Normal 16 5 2 2 7 3" xfId="21290" xr:uid="{00000000-0005-0000-0000-00009D2E0000}"/>
    <cellStyle name="Normal 16 5 2 2 8" xfId="21291" xr:uid="{00000000-0005-0000-0000-00009E2E0000}"/>
    <cellStyle name="Normal 16 5 2 2 9" xfId="21292" xr:uid="{00000000-0005-0000-0000-00009F2E0000}"/>
    <cellStyle name="Normal 16 5 2 3" xfId="1456" xr:uid="{00000000-0005-0000-0000-0000A02E0000}"/>
    <cellStyle name="Normal 16 5 2 3 2" xfId="4814" xr:uid="{00000000-0005-0000-0000-0000A12E0000}"/>
    <cellStyle name="Normal 16 5 2 3 2 2" xfId="9798" xr:uid="{00000000-0005-0000-0000-0000A22E0000}"/>
    <cellStyle name="Normal 16 5 2 3 2 2 2" xfId="21293" xr:uid="{00000000-0005-0000-0000-0000A32E0000}"/>
    <cellStyle name="Normal 16 5 2 3 2 2 3" xfId="21294" xr:uid="{00000000-0005-0000-0000-0000A42E0000}"/>
    <cellStyle name="Normal 16 5 2 3 2 2 4" xfId="21295" xr:uid="{00000000-0005-0000-0000-0000A52E0000}"/>
    <cellStyle name="Normal 16 5 2 3 2 3" xfId="21296" xr:uid="{00000000-0005-0000-0000-0000A62E0000}"/>
    <cellStyle name="Normal 16 5 2 3 2 3 2" xfId="21297" xr:uid="{00000000-0005-0000-0000-0000A72E0000}"/>
    <cellStyle name="Normal 16 5 2 3 2 3 3" xfId="21298" xr:uid="{00000000-0005-0000-0000-0000A82E0000}"/>
    <cellStyle name="Normal 16 5 2 3 2 4" xfId="21299" xr:uid="{00000000-0005-0000-0000-0000A92E0000}"/>
    <cellStyle name="Normal 16 5 2 3 2 5" xfId="21300" xr:uid="{00000000-0005-0000-0000-0000AA2E0000}"/>
    <cellStyle name="Normal 16 5 2 3 2 6" xfId="21301" xr:uid="{00000000-0005-0000-0000-0000AB2E0000}"/>
    <cellStyle name="Normal 16 5 2 3 3" xfId="6543" xr:uid="{00000000-0005-0000-0000-0000AC2E0000}"/>
    <cellStyle name="Normal 16 5 2 3 3 2" xfId="11485" xr:uid="{00000000-0005-0000-0000-0000AD2E0000}"/>
    <cellStyle name="Normal 16 5 2 3 3 3" xfId="21302" xr:uid="{00000000-0005-0000-0000-0000AE2E0000}"/>
    <cellStyle name="Normal 16 5 2 3 3 4" xfId="21303" xr:uid="{00000000-0005-0000-0000-0000AF2E0000}"/>
    <cellStyle name="Normal 16 5 2 3 4" xfId="8051" xr:uid="{00000000-0005-0000-0000-0000B02E0000}"/>
    <cellStyle name="Normal 16 5 2 3 4 2" xfId="21304" xr:uid="{00000000-0005-0000-0000-0000B12E0000}"/>
    <cellStyle name="Normal 16 5 2 3 4 3" xfId="21305" xr:uid="{00000000-0005-0000-0000-0000B22E0000}"/>
    <cellStyle name="Normal 16 5 2 3 4 4" xfId="21306" xr:uid="{00000000-0005-0000-0000-0000B32E0000}"/>
    <cellStyle name="Normal 16 5 2 3 5" xfId="3089" xr:uid="{00000000-0005-0000-0000-0000B42E0000}"/>
    <cellStyle name="Normal 16 5 2 3 5 2" xfId="21307" xr:uid="{00000000-0005-0000-0000-0000B52E0000}"/>
    <cellStyle name="Normal 16 5 2 3 5 3" xfId="21308" xr:uid="{00000000-0005-0000-0000-0000B62E0000}"/>
    <cellStyle name="Normal 16 5 2 3 5 4" xfId="21309" xr:uid="{00000000-0005-0000-0000-0000B72E0000}"/>
    <cellStyle name="Normal 16 5 2 3 6" xfId="21310" xr:uid="{00000000-0005-0000-0000-0000B82E0000}"/>
    <cellStyle name="Normal 16 5 2 3 6 2" xfId="21311" xr:uid="{00000000-0005-0000-0000-0000B92E0000}"/>
    <cellStyle name="Normal 16 5 2 3 6 3" xfId="21312" xr:uid="{00000000-0005-0000-0000-0000BA2E0000}"/>
    <cellStyle name="Normal 16 5 2 3 7" xfId="21313" xr:uid="{00000000-0005-0000-0000-0000BB2E0000}"/>
    <cellStyle name="Normal 16 5 2 3 8" xfId="21314" xr:uid="{00000000-0005-0000-0000-0000BC2E0000}"/>
    <cellStyle name="Normal 16 5 2 3 9" xfId="21315" xr:uid="{00000000-0005-0000-0000-0000BD2E0000}"/>
    <cellStyle name="Normal 16 5 2 4" xfId="4193" xr:uid="{00000000-0005-0000-0000-0000BE2E0000}"/>
    <cellStyle name="Normal 16 5 2 4 2" xfId="9179" xr:uid="{00000000-0005-0000-0000-0000BF2E0000}"/>
    <cellStyle name="Normal 16 5 2 4 2 2" xfId="21316" xr:uid="{00000000-0005-0000-0000-0000C02E0000}"/>
    <cellStyle name="Normal 16 5 2 4 2 3" xfId="21317" xr:uid="{00000000-0005-0000-0000-0000C12E0000}"/>
    <cellStyle name="Normal 16 5 2 4 2 4" xfId="21318" xr:uid="{00000000-0005-0000-0000-0000C22E0000}"/>
    <cellStyle name="Normal 16 5 2 4 3" xfId="21319" xr:uid="{00000000-0005-0000-0000-0000C32E0000}"/>
    <cellStyle name="Normal 16 5 2 4 3 2" xfId="21320" xr:uid="{00000000-0005-0000-0000-0000C42E0000}"/>
    <cellStyle name="Normal 16 5 2 4 3 3" xfId="21321" xr:uid="{00000000-0005-0000-0000-0000C52E0000}"/>
    <cellStyle name="Normal 16 5 2 4 4" xfId="21322" xr:uid="{00000000-0005-0000-0000-0000C62E0000}"/>
    <cellStyle name="Normal 16 5 2 4 5" xfId="21323" xr:uid="{00000000-0005-0000-0000-0000C72E0000}"/>
    <cellStyle name="Normal 16 5 2 4 6" xfId="21324" xr:uid="{00000000-0005-0000-0000-0000C82E0000}"/>
    <cellStyle name="Normal 16 5 2 5" xfId="5940" xr:uid="{00000000-0005-0000-0000-0000C92E0000}"/>
    <cellStyle name="Normal 16 5 2 5 2" xfId="10882" xr:uid="{00000000-0005-0000-0000-0000CA2E0000}"/>
    <cellStyle name="Normal 16 5 2 5 3" xfId="21325" xr:uid="{00000000-0005-0000-0000-0000CB2E0000}"/>
    <cellStyle name="Normal 16 5 2 5 4" xfId="21326" xr:uid="{00000000-0005-0000-0000-0000CC2E0000}"/>
    <cellStyle name="Normal 16 5 2 6" xfId="7448" xr:uid="{00000000-0005-0000-0000-0000CD2E0000}"/>
    <cellStyle name="Normal 16 5 2 6 2" xfId="21327" xr:uid="{00000000-0005-0000-0000-0000CE2E0000}"/>
    <cellStyle name="Normal 16 5 2 6 3" xfId="21328" xr:uid="{00000000-0005-0000-0000-0000CF2E0000}"/>
    <cellStyle name="Normal 16 5 2 6 4" xfId="21329" xr:uid="{00000000-0005-0000-0000-0000D02E0000}"/>
    <cellStyle name="Normal 16 5 2 7" xfId="2486" xr:uid="{00000000-0005-0000-0000-0000D12E0000}"/>
    <cellStyle name="Normal 16 5 2 7 2" xfId="21330" xr:uid="{00000000-0005-0000-0000-0000D22E0000}"/>
    <cellStyle name="Normal 16 5 2 7 3" xfId="21331" xr:uid="{00000000-0005-0000-0000-0000D32E0000}"/>
    <cellStyle name="Normal 16 5 2 7 4" xfId="21332" xr:uid="{00000000-0005-0000-0000-0000D42E0000}"/>
    <cellStyle name="Normal 16 5 2 8" xfId="21333" xr:uid="{00000000-0005-0000-0000-0000D52E0000}"/>
    <cellStyle name="Normal 16 5 2 8 2" xfId="21334" xr:uid="{00000000-0005-0000-0000-0000D62E0000}"/>
    <cellStyle name="Normal 16 5 2 8 3" xfId="21335" xr:uid="{00000000-0005-0000-0000-0000D72E0000}"/>
    <cellStyle name="Normal 16 5 2 9" xfId="21336" xr:uid="{00000000-0005-0000-0000-0000D82E0000}"/>
    <cellStyle name="Normal 16 5 3" xfId="896" xr:uid="{00000000-0005-0000-0000-0000D92E0000}"/>
    <cellStyle name="Normal 16 5 3 10" xfId="21337" xr:uid="{00000000-0005-0000-0000-0000DA2E0000}"/>
    <cellStyle name="Normal 16 5 3 2" xfId="1458" xr:uid="{00000000-0005-0000-0000-0000DB2E0000}"/>
    <cellStyle name="Normal 16 5 3 2 2" xfId="4816" xr:uid="{00000000-0005-0000-0000-0000DC2E0000}"/>
    <cellStyle name="Normal 16 5 3 2 2 2" xfId="9800" xr:uid="{00000000-0005-0000-0000-0000DD2E0000}"/>
    <cellStyle name="Normal 16 5 3 2 2 2 2" xfId="21338" xr:uid="{00000000-0005-0000-0000-0000DE2E0000}"/>
    <cellStyle name="Normal 16 5 3 2 2 2 3" xfId="21339" xr:uid="{00000000-0005-0000-0000-0000DF2E0000}"/>
    <cellStyle name="Normal 16 5 3 2 2 2 4" xfId="21340" xr:uid="{00000000-0005-0000-0000-0000E02E0000}"/>
    <cellStyle name="Normal 16 5 3 2 2 3" xfId="21341" xr:uid="{00000000-0005-0000-0000-0000E12E0000}"/>
    <cellStyle name="Normal 16 5 3 2 2 3 2" xfId="21342" xr:uid="{00000000-0005-0000-0000-0000E22E0000}"/>
    <cellStyle name="Normal 16 5 3 2 2 3 3" xfId="21343" xr:uid="{00000000-0005-0000-0000-0000E32E0000}"/>
    <cellStyle name="Normal 16 5 3 2 2 4" xfId="21344" xr:uid="{00000000-0005-0000-0000-0000E42E0000}"/>
    <cellStyle name="Normal 16 5 3 2 2 5" xfId="21345" xr:uid="{00000000-0005-0000-0000-0000E52E0000}"/>
    <cellStyle name="Normal 16 5 3 2 2 6" xfId="21346" xr:uid="{00000000-0005-0000-0000-0000E62E0000}"/>
    <cellStyle name="Normal 16 5 3 2 3" xfId="6545" xr:uid="{00000000-0005-0000-0000-0000E72E0000}"/>
    <cellStyle name="Normal 16 5 3 2 3 2" xfId="11487" xr:uid="{00000000-0005-0000-0000-0000E82E0000}"/>
    <cellStyle name="Normal 16 5 3 2 3 3" xfId="21347" xr:uid="{00000000-0005-0000-0000-0000E92E0000}"/>
    <cellStyle name="Normal 16 5 3 2 3 4" xfId="21348" xr:uid="{00000000-0005-0000-0000-0000EA2E0000}"/>
    <cellStyle name="Normal 16 5 3 2 4" xfId="8053" xr:uid="{00000000-0005-0000-0000-0000EB2E0000}"/>
    <cellStyle name="Normal 16 5 3 2 4 2" xfId="21349" xr:uid="{00000000-0005-0000-0000-0000EC2E0000}"/>
    <cellStyle name="Normal 16 5 3 2 4 3" xfId="21350" xr:uid="{00000000-0005-0000-0000-0000ED2E0000}"/>
    <cellStyle name="Normal 16 5 3 2 4 4" xfId="21351" xr:uid="{00000000-0005-0000-0000-0000EE2E0000}"/>
    <cellStyle name="Normal 16 5 3 2 5" xfId="3091" xr:uid="{00000000-0005-0000-0000-0000EF2E0000}"/>
    <cellStyle name="Normal 16 5 3 2 5 2" xfId="21352" xr:uid="{00000000-0005-0000-0000-0000F02E0000}"/>
    <cellStyle name="Normal 16 5 3 2 5 3" xfId="21353" xr:uid="{00000000-0005-0000-0000-0000F12E0000}"/>
    <cellStyle name="Normal 16 5 3 2 5 4" xfId="21354" xr:uid="{00000000-0005-0000-0000-0000F22E0000}"/>
    <cellStyle name="Normal 16 5 3 2 6" xfId="21355" xr:uid="{00000000-0005-0000-0000-0000F32E0000}"/>
    <cellStyle name="Normal 16 5 3 2 6 2" xfId="21356" xr:uid="{00000000-0005-0000-0000-0000F42E0000}"/>
    <cellStyle name="Normal 16 5 3 2 6 3" xfId="21357" xr:uid="{00000000-0005-0000-0000-0000F52E0000}"/>
    <cellStyle name="Normal 16 5 3 2 7" xfId="21358" xr:uid="{00000000-0005-0000-0000-0000F62E0000}"/>
    <cellStyle name="Normal 16 5 3 2 8" xfId="21359" xr:uid="{00000000-0005-0000-0000-0000F72E0000}"/>
    <cellStyle name="Normal 16 5 3 2 9" xfId="21360" xr:uid="{00000000-0005-0000-0000-0000F82E0000}"/>
    <cellStyle name="Normal 16 5 3 3" xfId="4335" xr:uid="{00000000-0005-0000-0000-0000F92E0000}"/>
    <cellStyle name="Normal 16 5 3 3 2" xfId="9320" xr:uid="{00000000-0005-0000-0000-0000FA2E0000}"/>
    <cellStyle name="Normal 16 5 3 3 2 2" xfId="21361" xr:uid="{00000000-0005-0000-0000-0000FB2E0000}"/>
    <cellStyle name="Normal 16 5 3 3 2 3" xfId="21362" xr:uid="{00000000-0005-0000-0000-0000FC2E0000}"/>
    <cellStyle name="Normal 16 5 3 3 2 4" xfId="21363" xr:uid="{00000000-0005-0000-0000-0000FD2E0000}"/>
    <cellStyle name="Normal 16 5 3 3 3" xfId="21364" xr:uid="{00000000-0005-0000-0000-0000FE2E0000}"/>
    <cellStyle name="Normal 16 5 3 3 3 2" xfId="21365" xr:uid="{00000000-0005-0000-0000-0000FF2E0000}"/>
    <cellStyle name="Normal 16 5 3 3 3 3" xfId="21366" xr:uid="{00000000-0005-0000-0000-0000002F0000}"/>
    <cellStyle name="Normal 16 5 3 3 4" xfId="21367" xr:uid="{00000000-0005-0000-0000-0000012F0000}"/>
    <cellStyle name="Normal 16 5 3 3 5" xfId="21368" xr:uid="{00000000-0005-0000-0000-0000022F0000}"/>
    <cellStyle name="Normal 16 5 3 3 6" xfId="21369" xr:uid="{00000000-0005-0000-0000-0000032F0000}"/>
    <cellStyle name="Normal 16 5 3 4" xfId="6078" xr:uid="{00000000-0005-0000-0000-0000042F0000}"/>
    <cellStyle name="Normal 16 5 3 4 2" xfId="11020" xr:uid="{00000000-0005-0000-0000-0000052F0000}"/>
    <cellStyle name="Normal 16 5 3 4 3" xfId="21370" xr:uid="{00000000-0005-0000-0000-0000062F0000}"/>
    <cellStyle name="Normal 16 5 3 4 4" xfId="21371" xr:uid="{00000000-0005-0000-0000-0000072F0000}"/>
    <cellStyle name="Normal 16 5 3 5" xfId="7586" xr:uid="{00000000-0005-0000-0000-0000082F0000}"/>
    <cellStyle name="Normal 16 5 3 5 2" xfId="21372" xr:uid="{00000000-0005-0000-0000-0000092F0000}"/>
    <cellStyle name="Normal 16 5 3 5 3" xfId="21373" xr:uid="{00000000-0005-0000-0000-00000A2F0000}"/>
    <cellStyle name="Normal 16 5 3 5 4" xfId="21374" xr:uid="{00000000-0005-0000-0000-00000B2F0000}"/>
    <cellStyle name="Normal 16 5 3 6" xfId="2624" xr:uid="{00000000-0005-0000-0000-00000C2F0000}"/>
    <cellStyle name="Normal 16 5 3 6 2" xfId="21375" xr:uid="{00000000-0005-0000-0000-00000D2F0000}"/>
    <cellStyle name="Normal 16 5 3 6 3" xfId="21376" xr:uid="{00000000-0005-0000-0000-00000E2F0000}"/>
    <cellStyle name="Normal 16 5 3 6 4" xfId="21377" xr:uid="{00000000-0005-0000-0000-00000F2F0000}"/>
    <cellStyle name="Normal 16 5 3 7" xfId="21378" xr:uid="{00000000-0005-0000-0000-0000102F0000}"/>
    <cellStyle name="Normal 16 5 3 7 2" xfId="21379" xr:uid="{00000000-0005-0000-0000-0000112F0000}"/>
    <cellStyle name="Normal 16 5 3 7 3" xfId="21380" xr:uid="{00000000-0005-0000-0000-0000122F0000}"/>
    <cellStyle name="Normal 16 5 3 8" xfId="21381" xr:uid="{00000000-0005-0000-0000-0000132F0000}"/>
    <cellStyle name="Normal 16 5 3 9" xfId="21382" xr:uid="{00000000-0005-0000-0000-0000142F0000}"/>
    <cellStyle name="Normal 16 5 4" xfId="1455" xr:uid="{00000000-0005-0000-0000-0000152F0000}"/>
    <cellStyle name="Normal 16 5 4 2" xfId="4813" xr:uid="{00000000-0005-0000-0000-0000162F0000}"/>
    <cellStyle name="Normal 16 5 4 2 2" xfId="9797" xr:uid="{00000000-0005-0000-0000-0000172F0000}"/>
    <cellStyle name="Normal 16 5 4 2 2 2" xfId="21383" xr:uid="{00000000-0005-0000-0000-0000182F0000}"/>
    <cellStyle name="Normal 16 5 4 2 2 3" xfId="21384" xr:uid="{00000000-0005-0000-0000-0000192F0000}"/>
    <cellStyle name="Normal 16 5 4 2 2 4" xfId="21385" xr:uid="{00000000-0005-0000-0000-00001A2F0000}"/>
    <cellStyle name="Normal 16 5 4 2 3" xfId="21386" xr:uid="{00000000-0005-0000-0000-00001B2F0000}"/>
    <cellStyle name="Normal 16 5 4 2 3 2" xfId="21387" xr:uid="{00000000-0005-0000-0000-00001C2F0000}"/>
    <cellStyle name="Normal 16 5 4 2 3 3" xfId="21388" xr:uid="{00000000-0005-0000-0000-00001D2F0000}"/>
    <cellStyle name="Normal 16 5 4 2 4" xfId="21389" xr:uid="{00000000-0005-0000-0000-00001E2F0000}"/>
    <cellStyle name="Normal 16 5 4 2 5" xfId="21390" xr:uid="{00000000-0005-0000-0000-00001F2F0000}"/>
    <cellStyle name="Normal 16 5 4 2 6" xfId="21391" xr:uid="{00000000-0005-0000-0000-0000202F0000}"/>
    <cellStyle name="Normal 16 5 4 3" xfId="6542" xr:uid="{00000000-0005-0000-0000-0000212F0000}"/>
    <cellStyle name="Normal 16 5 4 3 2" xfId="11484" xr:uid="{00000000-0005-0000-0000-0000222F0000}"/>
    <cellStyle name="Normal 16 5 4 3 3" xfId="21392" xr:uid="{00000000-0005-0000-0000-0000232F0000}"/>
    <cellStyle name="Normal 16 5 4 3 4" xfId="21393" xr:uid="{00000000-0005-0000-0000-0000242F0000}"/>
    <cellStyle name="Normal 16 5 4 4" xfId="8050" xr:uid="{00000000-0005-0000-0000-0000252F0000}"/>
    <cellStyle name="Normal 16 5 4 4 2" xfId="21394" xr:uid="{00000000-0005-0000-0000-0000262F0000}"/>
    <cellStyle name="Normal 16 5 4 4 3" xfId="21395" xr:uid="{00000000-0005-0000-0000-0000272F0000}"/>
    <cellStyle name="Normal 16 5 4 4 4" xfId="21396" xr:uid="{00000000-0005-0000-0000-0000282F0000}"/>
    <cellStyle name="Normal 16 5 4 5" xfId="3088" xr:uid="{00000000-0005-0000-0000-0000292F0000}"/>
    <cellStyle name="Normal 16 5 4 5 2" xfId="21397" xr:uid="{00000000-0005-0000-0000-00002A2F0000}"/>
    <cellStyle name="Normal 16 5 4 5 3" xfId="21398" xr:uid="{00000000-0005-0000-0000-00002B2F0000}"/>
    <cellStyle name="Normal 16 5 4 5 4" xfId="21399" xr:uid="{00000000-0005-0000-0000-00002C2F0000}"/>
    <cellStyle name="Normal 16 5 4 6" xfId="21400" xr:uid="{00000000-0005-0000-0000-00002D2F0000}"/>
    <cellStyle name="Normal 16 5 4 6 2" xfId="21401" xr:uid="{00000000-0005-0000-0000-00002E2F0000}"/>
    <cellStyle name="Normal 16 5 4 6 3" xfId="21402" xr:uid="{00000000-0005-0000-0000-00002F2F0000}"/>
    <cellStyle name="Normal 16 5 4 7" xfId="21403" xr:uid="{00000000-0005-0000-0000-0000302F0000}"/>
    <cellStyle name="Normal 16 5 4 8" xfId="21404" xr:uid="{00000000-0005-0000-0000-0000312F0000}"/>
    <cellStyle name="Normal 16 5 4 9" xfId="21405" xr:uid="{00000000-0005-0000-0000-0000322F0000}"/>
    <cellStyle name="Normal 16 5 5" xfId="3733" xr:uid="{00000000-0005-0000-0000-0000332F0000}"/>
    <cellStyle name="Normal 16 5 5 2" xfId="5476" xr:uid="{00000000-0005-0000-0000-0000342F0000}"/>
    <cellStyle name="Normal 16 5 5 2 2" xfId="10438" xr:uid="{00000000-0005-0000-0000-0000352F0000}"/>
    <cellStyle name="Normal 16 5 5 2 2 2" xfId="21406" xr:uid="{00000000-0005-0000-0000-0000362F0000}"/>
    <cellStyle name="Normal 16 5 5 2 2 3" xfId="21407" xr:uid="{00000000-0005-0000-0000-0000372F0000}"/>
    <cellStyle name="Normal 16 5 5 2 2 4" xfId="21408" xr:uid="{00000000-0005-0000-0000-0000382F0000}"/>
    <cellStyle name="Normal 16 5 5 2 3" xfId="21409" xr:uid="{00000000-0005-0000-0000-0000392F0000}"/>
    <cellStyle name="Normal 16 5 5 2 3 2" xfId="21410" xr:uid="{00000000-0005-0000-0000-00003A2F0000}"/>
    <cellStyle name="Normal 16 5 5 2 3 3" xfId="21411" xr:uid="{00000000-0005-0000-0000-00003B2F0000}"/>
    <cellStyle name="Normal 16 5 5 2 4" xfId="21412" xr:uid="{00000000-0005-0000-0000-00003C2F0000}"/>
    <cellStyle name="Normal 16 5 5 2 5" xfId="21413" xr:uid="{00000000-0005-0000-0000-00003D2F0000}"/>
    <cellStyle name="Normal 16 5 5 2 6" xfId="21414" xr:uid="{00000000-0005-0000-0000-00003E2F0000}"/>
    <cellStyle name="Normal 16 5 5 3" xfId="8693" xr:uid="{00000000-0005-0000-0000-00003F2F0000}"/>
    <cellStyle name="Normal 16 5 5 3 2" xfId="21415" xr:uid="{00000000-0005-0000-0000-0000402F0000}"/>
    <cellStyle name="Normal 16 5 5 3 3" xfId="21416" xr:uid="{00000000-0005-0000-0000-0000412F0000}"/>
    <cellStyle name="Normal 16 5 5 3 4" xfId="21417" xr:uid="{00000000-0005-0000-0000-0000422F0000}"/>
    <cellStyle name="Normal 16 5 5 4" xfId="21418" xr:uid="{00000000-0005-0000-0000-0000432F0000}"/>
    <cellStyle name="Normal 16 5 5 4 2" xfId="21419" xr:uid="{00000000-0005-0000-0000-0000442F0000}"/>
    <cellStyle name="Normal 16 5 5 4 3" xfId="21420" xr:uid="{00000000-0005-0000-0000-0000452F0000}"/>
    <cellStyle name="Normal 16 5 5 4 4" xfId="21421" xr:uid="{00000000-0005-0000-0000-0000462F0000}"/>
    <cellStyle name="Normal 16 5 5 5" xfId="21422" xr:uid="{00000000-0005-0000-0000-0000472F0000}"/>
    <cellStyle name="Normal 16 5 5 5 2" xfId="21423" xr:uid="{00000000-0005-0000-0000-0000482F0000}"/>
    <cellStyle name="Normal 16 5 5 5 3" xfId="21424" xr:uid="{00000000-0005-0000-0000-0000492F0000}"/>
    <cellStyle name="Normal 16 5 5 5 4" xfId="21425" xr:uid="{00000000-0005-0000-0000-00004A2F0000}"/>
    <cellStyle name="Normal 16 5 5 6" xfId="21426" xr:uid="{00000000-0005-0000-0000-00004B2F0000}"/>
    <cellStyle name="Normal 16 5 5 6 2" xfId="21427" xr:uid="{00000000-0005-0000-0000-00004C2F0000}"/>
    <cellStyle name="Normal 16 5 5 6 3" xfId="21428" xr:uid="{00000000-0005-0000-0000-00004D2F0000}"/>
    <cellStyle name="Normal 16 5 5 7" xfId="21429" xr:uid="{00000000-0005-0000-0000-00004E2F0000}"/>
    <cellStyle name="Normal 16 5 5 8" xfId="21430" xr:uid="{00000000-0005-0000-0000-00004F2F0000}"/>
    <cellStyle name="Normal 16 5 5 9" xfId="21431" xr:uid="{00000000-0005-0000-0000-0000502F0000}"/>
    <cellStyle name="Normal 16 5 6" xfId="4057" xr:uid="{00000000-0005-0000-0000-0000512F0000}"/>
    <cellStyle name="Normal 16 5 6 2" xfId="8829" xr:uid="{00000000-0005-0000-0000-0000522F0000}"/>
    <cellStyle name="Normal 16 5 6 2 2" xfId="21432" xr:uid="{00000000-0005-0000-0000-0000532F0000}"/>
    <cellStyle name="Normal 16 5 6 2 2 2" xfId="21433" xr:uid="{00000000-0005-0000-0000-0000542F0000}"/>
    <cellStyle name="Normal 16 5 6 2 2 3" xfId="21434" xr:uid="{00000000-0005-0000-0000-0000552F0000}"/>
    <cellStyle name="Normal 16 5 6 2 2 4" xfId="21435" xr:uid="{00000000-0005-0000-0000-0000562F0000}"/>
    <cellStyle name="Normal 16 5 6 2 3" xfId="21436" xr:uid="{00000000-0005-0000-0000-0000572F0000}"/>
    <cellStyle name="Normal 16 5 6 2 3 2" xfId="21437" xr:uid="{00000000-0005-0000-0000-0000582F0000}"/>
    <cellStyle name="Normal 16 5 6 2 3 3" xfId="21438" xr:uid="{00000000-0005-0000-0000-0000592F0000}"/>
    <cellStyle name="Normal 16 5 6 2 4" xfId="21439" xr:uid="{00000000-0005-0000-0000-00005A2F0000}"/>
    <cellStyle name="Normal 16 5 6 2 5" xfId="21440" xr:uid="{00000000-0005-0000-0000-00005B2F0000}"/>
    <cellStyle name="Normal 16 5 6 2 6" xfId="21441" xr:uid="{00000000-0005-0000-0000-00005C2F0000}"/>
    <cellStyle name="Normal 16 5 6 3" xfId="21442" xr:uid="{00000000-0005-0000-0000-00005D2F0000}"/>
    <cellStyle name="Normal 16 5 6 3 2" xfId="21443" xr:uid="{00000000-0005-0000-0000-00005E2F0000}"/>
    <cellStyle name="Normal 16 5 6 3 3" xfId="21444" xr:uid="{00000000-0005-0000-0000-00005F2F0000}"/>
    <cellStyle name="Normal 16 5 6 3 4" xfId="21445" xr:uid="{00000000-0005-0000-0000-0000602F0000}"/>
    <cellStyle name="Normal 16 5 6 4" xfId="21446" xr:uid="{00000000-0005-0000-0000-0000612F0000}"/>
    <cellStyle name="Normal 16 5 6 4 2" xfId="21447" xr:uid="{00000000-0005-0000-0000-0000622F0000}"/>
    <cellStyle name="Normal 16 5 6 4 3" xfId="21448" xr:uid="{00000000-0005-0000-0000-0000632F0000}"/>
    <cellStyle name="Normal 16 5 6 4 4" xfId="21449" xr:uid="{00000000-0005-0000-0000-0000642F0000}"/>
    <cellStyle name="Normal 16 5 6 5" xfId="21450" xr:uid="{00000000-0005-0000-0000-0000652F0000}"/>
    <cellStyle name="Normal 16 5 6 5 2" xfId="21451" xr:uid="{00000000-0005-0000-0000-0000662F0000}"/>
    <cellStyle name="Normal 16 5 6 5 3" xfId="21452" xr:uid="{00000000-0005-0000-0000-0000672F0000}"/>
    <cellStyle name="Normal 16 5 6 6" xfId="21453" xr:uid="{00000000-0005-0000-0000-0000682F0000}"/>
    <cellStyle name="Normal 16 5 6 7" xfId="21454" xr:uid="{00000000-0005-0000-0000-0000692F0000}"/>
    <cellStyle name="Normal 16 5 6 8" xfId="21455" xr:uid="{00000000-0005-0000-0000-00006A2F0000}"/>
    <cellStyle name="Normal 16 5 7" xfId="5473" xr:uid="{00000000-0005-0000-0000-00006B2F0000}"/>
    <cellStyle name="Normal 16 5 7 2" xfId="10435" xr:uid="{00000000-0005-0000-0000-00006C2F0000}"/>
    <cellStyle name="Normal 16 5 7 2 2" xfId="21456" xr:uid="{00000000-0005-0000-0000-00006D2F0000}"/>
    <cellStyle name="Normal 16 5 7 2 3" xfId="21457" xr:uid="{00000000-0005-0000-0000-00006E2F0000}"/>
    <cellStyle name="Normal 16 5 7 2 4" xfId="21458" xr:uid="{00000000-0005-0000-0000-00006F2F0000}"/>
    <cellStyle name="Normal 16 5 7 3" xfId="21459" xr:uid="{00000000-0005-0000-0000-0000702F0000}"/>
    <cellStyle name="Normal 16 5 7 3 2" xfId="21460" xr:uid="{00000000-0005-0000-0000-0000712F0000}"/>
    <cellStyle name="Normal 16 5 7 3 3" xfId="21461" xr:uid="{00000000-0005-0000-0000-0000722F0000}"/>
    <cellStyle name="Normal 16 5 7 4" xfId="21462" xr:uid="{00000000-0005-0000-0000-0000732F0000}"/>
    <cellStyle name="Normal 16 5 7 5" xfId="21463" xr:uid="{00000000-0005-0000-0000-0000742F0000}"/>
    <cellStyle name="Normal 16 5 7 6" xfId="21464" xr:uid="{00000000-0005-0000-0000-0000752F0000}"/>
    <cellStyle name="Normal 16 5 8" xfId="5805" xr:uid="{00000000-0005-0000-0000-0000762F0000}"/>
    <cellStyle name="Normal 16 5 8 2" xfId="10747" xr:uid="{00000000-0005-0000-0000-0000772F0000}"/>
    <cellStyle name="Normal 16 5 8 3" xfId="21465" xr:uid="{00000000-0005-0000-0000-0000782F0000}"/>
    <cellStyle name="Normal 16 5 8 4" xfId="21466" xr:uid="{00000000-0005-0000-0000-0000792F0000}"/>
    <cellStyle name="Normal 16 5 9" xfId="7313" xr:uid="{00000000-0005-0000-0000-00007A2F0000}"/>
    <cellStyle name="Normal 16 5 9 2" xfId="21467" xr:uid="{00000000-0005-0000-0000-00007B2F0000}"/>
    <cellStyle name="Normal 16 5 9 3" xfId="21468" xr:uid="{00000000-0005-0000-0000-00007C2F0000}"/>
    <cellStyle name="Normal 16 5 9 4" xfId="21469" xr:uid="{00000000-0005-0000-0000-00007D2F0000}"/>
    <cellStyle name="Normal 16 6" xfId="435" xr:uid="{00000000-0005-0000-0000-00007E2F0000}"/>
    <cellStyle name="Normal 16 6 10" xfId="21470" xr:uid="{00000000-0005-0000-0000-00007F2F0000}"/>
    <cellStyle name="Normal 16 6 11" xfId="21471" xr:uid="{00000000-0005-0000-0000-0000802F0000}"/>
    <cellStyle name="Normal 16 6 2" xfId="1006" xr:uid="{00000000-0005-0000-0000-0000812F0000}"/>
    <cellStyle name="Normal 16 6 2 10" xfId="21472" xr:uid="{00000000-0005-0000-0000-0000822F0000}"/>
    <cellStyle name="Normal 16 6 2 2" xfId="1460" xr:uid="{00000000-0005-0000-0000-0000832F0000}"/>
    <cellStyle name="Normal 16 6 2 2 2" xfId="4818" xr:uid="{00000000-0005-0000-0000-0000842F0000}"/>
    <cellStyle name="Normal 16 6 2 2 2 2" xfId="9802" xr:uid="{00000000-0005-0000-0000-0000852F0000}"/>
    <cellStyle name="Normal 16 6 2 2 2 2 2" xfId="21473" xr:uid="{00000000-0005-0000-0000-0000862F0000}"/>
    <cellStyle name="Normal 16 6 2 2 2 2 3" xfId="21474" xr:uid="{00000000-0005-0000-0000-0000872F0000}"/>
    <cellStyle name="Normal 16 6 2 2 2 2 4" xfId="21475" xr:uid="{00000000-0005-0000-0000-0000882F0000}"/>
    <cellStyle name="Normal 16 6 2 2 2 3" xfId="21476" xr:uid="{00000000-0005-0000-0000-0000892F0000}"/>
    <cellStyle name="Normal 16 6 2 2 2 3 2" xfId="21477" xr:uid="{00000000-0005-0000-0000-00008A2F0000}"/>
    <cellStyle name="Normal 16 6 2 2 2 3 3" xfId="21478" xr:uid="{00000000-0005-0000-0000-00008B2F0000}"/>
    <cellStyle name="Normal 16 6 2 2 2 4" xfId="21479" xr:uid="{00000000-0005-0000-0000-00008C2F0000}"/>
    <cellStyle name="Normal 16 6 2 2 2 5" xfId="21480" xr:uid="{00000000-0005-0000-0000-00008D2F0000}"/>
    <cellStyle name="Normal 16 6 2 2 2 6" xfId="21481" xr:uid="{00000000-0005-0000-0000-00008E2F0000}"/>
    <cellStyle name="Normal 16 6 2 2 3" xfId="6547" xr:uid="{00000000-0005-0000-0000-00008F2F0000}"/>
    <cellStyle name="Normal 16 6 2 2 3 2" xfId="11489" xr:uid="{00000000-0005-0000-0000-0000902F0000}"/>
    <cellStyle name="Normal 16 6 2 2 3 3" xfId="21482" xr:uid="{00000000-0005-0000-0000-0000912F0000}"/>
    <cellStyle name="Normal 16 6 2 2 3 4" xfId="21483" xr:uid="{00000000-0005-0000-0000-0000922F0000}"/>
    <cellStyle name="Normal 16 6 2 2 4" xfId="8055" xr:uid="{00000000-0005-0000-0000-0000932F0000}"/>
    <cellStyle name="Normal 16 6 2 2 4 2" xfId="21484" xr:uid="{00000000-0005-0000-0000-0000942F0000}"/>
    <cellStyle name="Normal 16 6 2 2 4 3" xfId="21485" xr:uid="{00000000-0005-0000-0000-0000952F0000}"/>
    <cellStyle name="Normal 16 6 2 2 4 4" xfId="21486" xr:uid="{00000000-0005-0000-0000-0000962F0000}"/>
    <cellStyle name="Normal 16 6 2 2 5" xfId="3093" xr:uid="{00000000-0005-0000-0000-0000972F0000}"/>
    <cellStyle name="Normal 16 6 2 2 5 2" xfId="21487" xr:uid="{00000000-0005-0000-0000-0000982F0000}"/>
    <cellStyle name="Normal 16 6 2 2 5 3" xfId="21488" xr:uid="{00000000-0005-0000-0000-0000992F0000}"/>
    <cellStyle name="Normal 16 6 2 2 5 4" xfId="21489" xr:uid="{00000000-0005-0000-0000-00009A2F0000}"/>
    <cellStyle name="Normal 16 6 2 2 6" xfId="21490" xr:uid="{00000000-0005-0000-0000-00009B2F0000}"/>
    <cellStyle name="Normal 16 6 2 2 6 2" xfId="21491" xr:uid="{00000000-0005-0000-0000-00009C2F0000}"/>
    <cellStyle name="Normal 16 6 2 2 6 3" xfId="21492" xr:uid="{00000000-0005-0000-0000-00009D2F0000}"/>
    <cellStyle name="Normal 16 6 2 2 7" xfId="21493" xr:uid="{00000000-0005-0000-0000-00009E2F0000}"/>
    <cellStyle name="Normal 16 6 2 2 8" xfId="21494" xr:uid="{00000000-0005-0000-0000-00009F2F0000}"/>
    <cellStyle name="Normal 16 6 2 2 9" xfId="21495" xr:uid="{00000000-0005-0000-0000-0000A02F0000}"/>
    <cellStyle name="Normal 16 6 2 3" xfId="4428" xr:uid="{00000000-0005-0000-0000-0000A12F0000}"/>
    <cellStyle name="Normal 16 6 2 3 2" xfId="9413" xr:uid="{00000000-0005-0000-0000-0000A22F0000}"/>
    <cellStyle name="Normal 16 6 2 3 2 2" xfId="21496" xr:uid="{00000000-0005-0000-0000-0000A32F0000}"/>
    <cellStyle name="Normal 16 6 2 3 2 3" xfId="21497" xr:uid="{00000000-0005-0000-0000-0000A42F0000}"/>
    <cellStyle name="Normal 16 6 2 3 2 4" xfId="21498" xr:uid="{00000000-0005-0000-0000-0000A52F0000}"/>
    <cellStyle name="Normal 16 6 2 3 3" xfId="21499" xr:uid="{00000000-0005-0000-0000-0000A62F0000}"/>
    <cellStyle name="Normal 16 6 2 3 3 2" xfId="21500" xr:uid="{00000000-0005-0000-0000-0000A72F0000}"/>
    <cellStyle name="Normal 16 6 2 3 3 3" xfId="21501" xr:uid="{00000000-0005-0000-0000-0000A82F0000}"/>
    <cellStyle name="Normal 16 6 2 3 4" xfId="21502" xr:uid="{00000000-0005-0000-0000-0000A92F0000}"/>
    <cellStyle name="Normal 16 6 2 3 5" xfId="21503" xr:uid="{00000000-0005-0000-0000-0000AA2F0000}"/>
    <cellStyle name="Normal 16 6 2 3 6" xfId="21504" xr:uid="{00000000-0005-0000-0000-0000AB2F0000}"/>
    <cellStyle name="Normal 16 6 2 4" xfId="6168" xr:uid="{00000000-0005-0000-0000-0000AC2F0000}"/>
    <cellStyle name="Normal 16 6 2 4 2" xfId="11110" xr:uid="{00000000-0005-0000-0000-0000AD2F0000}"/>
    <cellStyle name="Normal 16 6 2 4 3" xfId="21505" xr:uid="{00000000-0005-0000-0000-0000AE2F0000}"/>
    <cellStyle name="Normal 16 6 2 4 4" xfId="21506" xr:uid="{00000000-0005-0000-0000-0000AF2F0000}"/>
    <cellStyle name="Normal 16 6 2 5" xfId="7676" xr:uid="{00000000-0005-0000-0000-0000B02F0000}"/>
    <cellStyle name="Normal 16 6 2 5 2" xfId="21507" xr:uid="{00000000-0005-0000-0000-0000B12F0000}"/>
    <cellStyle name="Normal 16 6 2 5 3" xfId="21508" xr:uid="{00000000-0005-0000-0000-0000B22F0000}"/>
    <cellStyle name="Normal 16 6 2 5 4" xfId="21509" xr:uid="{00000000-0005-0000-0000-0000B32F0000}"/>
    <cellStyle name="Normal 16 6 2 6" xfId="2714" xr:uid="{00000000-0005-0000-0000-0000B42F0000}"/>
    <cellStyle name="Normal 16 6 2 6 2" xfId="21510" xr:uid="{00000000-0005-0000-0000-0000B52F0000}"/>
    <cellStyle name="Normal 16 6 2 6 3" xfId="21511" xr:uid="{00000000-0005-0000-0000-0000B62F0000}"/>
    <cellStyle name="Normal 16 6 2 6 4" xfId="21512" xr:uid="{00000000-0005-0000-0000-0000B72F0000}"/>
    <cellStyle name="Normal 16 6 2 7" xfId="21513" xr:uid="{00000000-0005-0000-0000-0000B82F0000}"/>
    <cellStyle name="Normal 16 6 2 7 2" xfId="21514" xr:uid="{00000000-0005-0000-0000-0000B92F0000}"/>
    <cellStyle name="Normal 16 6 2 7 3" xfId="21515" xr:uid="{00000000-0005-0000-0000-0000BA2F0000}"/>
    <cellStyle name="Normal 16 6 2 8" xfId="21516" xr:uid="{00000000-0005-0000-0000-0000BB2F0000}"/>
    <cellStyle name="Normal 16 6 2 9" xfId="21517" xr:uid="{00000000-0005-0000-0000-0000BC2F0000}"/>
    <cellStyle name="Normal 16 6 3" xfId="1459" xr:uid="{00000000-0005-0000-0000-0000BD2F0000}"/>
    <cellStyle name="Normal 16 6 3 2" xfId="4817" xr:uid="{00000000-0005-0000-0000-0000BE2F0000}"/>
    <cellStyle name="Normal 16 6 3 2 2" xfId="9801" xr:uid="{00000000-0005-0000-0000-0000BF2F0000}"/>
    <cellStyle name="Normal 16 6 3 2 2 2" xfId="21518" xr:uid="{00000000-0005-0000-0000-0000C02F0000}"/>
    <cellStyle name="Normal 16 6 3 2 2 3" xfId="21519" xr:uid="{00000000-0005-0000-0000-0000C12F0000}"/>
    <cellStyle name="Normal 16 6 3 2 2 4" xfId="21520" xr:uid="{00000000-0005-0000-0000-0000C22F0000}"/>
    <cellStyle name="Normal 16 6 3 2 3" xfId="21521" xr:uid="{00000000-0005-0000-0000-0000C32F0000}"/>
    <cellStyle name="Normal 16 6 3 2 3 2" xfId="21522" xr:uid="{00000000-0005-0000-0000-0000C42F0000}"/>
    <cellStyle name="Normal 16 6 3 2 3 3" xfId="21523" xr:uid="{00000000-0005-0000-0000-0000C52F0000}"/>
    <cellStyle name="Normal 16 6 3 2 4" xfId="21524" xr:uid="{00000000-0005-0000-0000-0000C62F0000}"/>
    <cellStyle name="Normal 16 6 3 2 5" xfId="21525" xr:uid="{00000000-0005-0000-0000-0000C72F0000}"/>
    <cellStyle name="Normal 16 6 3 2 6" xfId="21526" xr:uid="{00000000-0005-0000-0000-0000C82F0000}"/>
    <cellStyle name="Normal 16 6 3 3" xfId="6546" xr:uid="{00000000-0005-0000-0000-0000C92F0000}"/>
    <cellStyle name="Normal 16 6 3 3 2" xfId="11488" xr:uid="{00000000-0005-0000-0000-0000CA2F0000}"/>
    <cellStyle name="Normal 16 6 3 3 3" xfId="21527" xr:uid="{00000000-0005-0000-0000-0000CB2F0000}"/>
    <cellStyle name="Normal 16 6 3 3 4" xfId="21528" xr:uid="{00000000-0005-0000-0000-0000CC2F0000}"/>
    <cellStyle name="Normal 16 6 3 4" xfId="8054" xr:uid="{00000000-0005-0000-0000-0000CD2F0000}"/>
    <cellStyle name="Normal 16 6 3 4 2" xfId="21529" xr:uid="{00000000-0005-0000-0000-0000CE2F0000}"/>
    <cellStyle name="Normal 16 6 3 4 3" xfId="21530" xr:uid="{00000000-0005-0000-0000-0000CF2F0000}"/>
    <cellStyle name="Normal 16 6 3 4 4" xfId="21531" xr:uid="{00000000-0005-0000-0000-0000D02F0000}"/>
    <cellStyle name="Normal 16 6 3 5" xfId="3092" xr:uid="{00000000-0005-0000-0000-0000D12F0000}"/>
    <cellStyle name="Normal 16 6 3 5 2" xfId="21532" xr:uid="{00000000-0005-0000-0000-0000D22F0000}"/>
    <cellStyle name="Normal 16 6 3 5 3" xfId="21533" xr:uid="{00000000-0005-0000-0000-0000D32F0000}"/>
    <cellStyle name="Normal 16 6 3 5 4" xfId="21534" xr:uid="{00000000-0005-0000-0000-0000D42F0000}"/>
    <cellStyle name="Normal 16 6 3 6" xfId="21535" xr:uid="{00000000-0005-0000-0000-0000D52F0000}"/>
    <cellStyle name="Normal 16 6 3 6 2" xfId="21536" xr:uid="{00000000-0005-0000-0000-0000D62F0000}"/>
    <cellStyle name="Normal 16 6 3 6 3" xfId="21537" xr:uid="{00000000-0005-0000-0000-0000D72F0000}"/>
    <cellStyle name="Normal 16 6 3 7" xfId="21538" xr:uid="{00000000-0005-0000-0000-0000D82F0000}"/>
    <cellStyle name="Normal 16 6 3 8" xfId="21539" xr:uid="{00000000-0005-0000-0000-0000D92F0000}"/>
    <cellStyle name="Normal 16 6 3 9" xfId="21540" xr:uid="{00000000-0005-0000-0000-0000DA2F0000}"/>
    <cellStyle name="Normal 16 6 4" xfId="3959" xr:uid="{00000000-0005-0000-0000-0000DB2F0000}"/>
    <cellStyle name="Normal 16 6 4 2" xfId="9031" xr:uid="{00000000-0005-0000-0000-0000DC2F0000}"/>
    <cellStyle name="Normal 16 6 4 2 2" xfId="21541" xr:uid="{00000000-0005-0000-0000-0000DD2F0000}"/>
    <cellStyle name="Normal 16 6 4 2 3" xfId="21542" xr:uid="{00000000-0005-0000-0000-0000DE2F0000}"/>
    <cellStyle name="Normal 16 6 4 2 4" xfId="21543" xr:uid="{00000000-0005-0000-0000-0000DF2F0000}"/>
    <cellStyle name="Normal 16 6 4 3" xfId="21544" xr:uid="{00000000-0005-0000-0000-0000E02F0000}"/>
    <cellStyle name="Normal 16 6 4 3 2" xfId="21545" xr:uid="{00000000-0005-0000-0000-0000E12F0000}"/>
    <cellStyle name="Normal 16 6 4 3 3" xfId="21546" xr:uid="{00000000-0005-0000-0000-0000E22F0000}"/>
    <cellStyle name="Normal 16 6 4 4" xfId="21547" xr:uid="{00000000-0005-0000-0000-0000E32F0000}"/>
    <cellStyle name="Normal 16 6 4 5" xfId="21548" xr:uid="{00000000-0005-0000-0000-0000E42F0000}"/>
    <cellStyle name="Normal 16 6 4 6" xfId="21549" xr:uid="{00000000-0005-0000-0000-0000E52F0000}"/>
    <cellStyle name="Normal 16 6 5" xfId="5716" xr:uid="{00000000-0005-0000-0000-0000E62F0000}"/>
    <cellStyle name="Normal 16 6 5 2" xfId="10658" xr:uid="{00000000-0005-0000-0000-0000E72F0000}"/>
    <cellStyle name="Normal 16 6 5 3" xfId="21550" xr:uid="{00000000-0005-0000-0000-0000E82F0000}"/>
    <cellStyle name="Normal 16 6 5 4" xfId="21551" xr:uid="{00000000-0005-0000-0000-0000E92F0000}"/>
    <cellStyle name="Normal 16 6 6" xfId="7224" xr:uid="{00000000-0005-0000-0000-0000EA2F0000}"/>
    <cellStyle name="Normal 16 6 6 2" xfId="21552" xr:uid="{00000000-0005-0000-0000-0000EB2F0000}"/>
    <cellStyle name="Normal 16 6 6 3" xfId="21553" xr:uid="{00000000-0005-0000-0000-0000EC2F0000}"/>
    <cellStyle name="Normal 16 6 6 4" xfId="21554" xr:uid="{00000000-0005-0000-0000-0000ED2F0000}"/>
    <cellStyle name="Normal 16 6 7" xfId="2262" xr:uid="{00000000-0005-0000-0000-0000EE2F0000}"/>
    <cellStyle name="Normal 16 6 7 2" xfId="21555" xr:uid="{00000000-0005-0000-0000-0000EF2F0000}"/>
    <cellStyle name="Normal 16 6 7 3" xfId="21556" xr:uid="{00000000-0005-0000-0000-0000F02F0000}"/>
    <cellStyle name="Normal 16 6 7 4" xfId="21557" xr:uid="{00000000-0005-0000-0000-0000F12F0000}"/>
    <cellStyle name="Normal 16 6 8" xfId="21558" xr:uid="{00000000-0005-0000-0000-0000F22F0000}"/>
    <cellStyle name="Normal 16 6 8 2" xfId="21559" xr:uid="{00000000-0005-0000-0000-0000F32F0000}"/>
    <cellStyle name="Normal 16 6 8 3" xfId="21560" xr:uid="{00000000-0005-0000-0000-0000F42F0000}"/>
    <cellStyle name="Normal 16 6 9" xfId="21561" xr:uid="{00000000-0005-0000-0000-0000F52F0000}"/>
    <cellStyle name="Normal 16 7" xfId="653" xr:uid="{00000000-0005-0000-0000-0000F62F0000}"/>
    <cellStyle name="Normal 16 7 10" xfId="21562" xr:uid="{00000000-0005-0000-0000-0000F72F0000}"/>
    <cellStyle name="Normal 16 7 11" xfId="21563" xr:uid="{00000000-0005-0000-0000-0000F82F0000}"/>
    <cellStyle name="Normal 16 7 2" xfId="1119" xr:uid="{00000000-0005-0000-0000-0000F92F0000}"/>
    <cellStyle name="Normal 16 7 2 10" xfId="21564" xr:uid="{00000000-0005-0000-0000-0000FA2F0000}"/>
    <cellStyle name="Normal 16 7 2 2" xfId="1462" xr:uid="{00000000-0005-0000-0000-0000FB2F0000}"/>
    <cellStyle name="Normal 16 7 2 2 2" xfId="4820" xr:uid="{00000000-0005-0000-0000-0000FC2F0000}"/>
    <cellStyle name="Normal 16 7 2 2 2 2" xfId="9804" xr:uid="{00000000-0005-0000-0000-0000FD2F0000}"/>
    <cellStyle name="Normal 16 7 2 2 2 2 2" xfId="21565" xr:uid="{00000000-0005-0000-0000-0000FE2F0000}"/>
    <cellStyle name="Normal 16 7 2 2 2 2 3" xfId="21566" xr:uid="{00000000-0005-0000-0000-0000FF2F0000}"/>
    <cellStyle name="Normal 16 7 2 2 2 2 4" xfId="21567" xr:uid="{00000000-0005-0000-0000-000000300000}"/>
    <cellStyle name="Normal 16 7 2 2 2 3" xfId="21568" xr:uid="{00000000-0005-0000-0000-000001300000}"/>
    <cellStyle name="Normal 16 7 2 2 2 3 2" xfId="21569" xr:uid="{00000000-0005-0000-0000-000002300000}"/>
    <cellStyle name="Normal 16 7 2 2 2 3 3" xfId="21570" xr:uid="{00000000-0005-0000-0000-000003300000}"/>
    <cellStyle name="Normal 16 7 2 2 2 4" xfId="21571" xr:uid="{00000000-0005-0000-0000-000004300000}"/>
    <cellStyle name="Normal 16 7 2 2 2 5" xfId="21572" xr:uid="{00000000-0005-0000-0000-000005300000}"/>
    <cellStyle name="Normal 16 7 2 2 2 6" xfId="21573" xr:uid="{00000000-0005-0000-0000-000006300000}"/>
    <cellStyle name="Normal 16 7 2 2 3" xfId="6549" xr:uid="{00000000-0005-0000-0000-000007300000}"/>
    <cellStyle name="Normal 16 7 2 2 3 2" xfId="11491" xr:uid="{00000000-0005-0000-0000-000008300000}"/>
    <cellStyle name="Normal 16 7 2 2 3 3" xfId="21574" xr:uid="{00000000-0005-0000-0000-000009300000}"/>
    <cellStyle name="Normal 16 7 2 2 3 4" xfId="21575" xr:uid="{00000000-0005-0000-0000-00000A300000}"/>
    <cellStyle name="Normal 16 7 2 2 4" xfId="8057" xr:uid="{00000000-0005-0000-0000-00000B300000}"/>
    <cellStyle name="Normal 16 7 2 2 4 2" xfId="21576" xr:uid="{00000000-0005-0000-0000-00000C300000}"/>
    <cellStyle name="Normal 16 7 2 2 4 3" xfId="21577" xr:uid="{00000000-0005-0000-0000-00000D300000}"/>
    <cellStyle name="Normal 16 7 2 2 4 4" xfId="21578" xr:uid="{00000000-0005-0000-0000-00000E300000}"/>
    <cellStyle name="Normal 16 7 2 2 5" xfId="3095" xr:uid="{00000000-0005-0000-0000-00000F300000}"/>
    <cellStyle name="Normal 16 7 2 2 5 2" xfId="21579" xr:uid="{00000000-0005-0000-0000-000010300000}"/>
    <cellStyle name="Normal 16 7 2 2 5 3" xfId="21580" xr:uid="{00000000-0005-0000-0000-000011300000}"/>
    <cellStyle name="Normal 16 7 2 2 5 4" xfId="21581" xr:uid="{00000000-0005-0000-0000-000012300000}"/>
    <cellStyle name="Normal 16 7 2 2 6" xfId="21582" xr:uid="{00000000-0005-0000-0000-000013300000}"/>
    <cellStyle name="Normal 16 7 2 2 6 2" xfId="21583" xr:uid="{00000000-0005-0000-0000-000014300000}"/>
    <cellStyle name="Normal 16 7 2 2 6 3" xfId="21584" xr:uid="{00000000-0005-0000-0000-000015300000}"/>
    <cellStyle name="Normal 16 7 2 2 7" xfId="21585" xr:uid="{00000000-0005-0000-0000-000016300000}"/>
    <cellStyle name="Normal 16 7 2 2 8" xfId="21586" xr:uid="{00000000-0005-0000-0000-000017300000}"/>
    <cellStyle name="Normal 16 7 2 2 9" xfId="21587" xr:uid="{00000000-0005-0000-0000-000018300000}"/>
    <cellStyle name="Normal 16 7 2 3" xfId="4487" xr:uid="{00000000-0005-0000-0000-000019300000}"/>
    <cellStyle name="Normal 16 7 2 3 2" xfId="9471" xr:uid="{00000000-0005-0000-0000-00001A300000}"/>
    <cellStyle name="Normal 16 7 2 3 2 2" xfId="21588" xr:uid="{00000000-0005-0000-0000-00001B300000}"/>
    <cellStyle name="Normal 16 7 2 3 2 3" xfId="21589" xr:uid="{00000000-0005-0000-0000-00001C300000}"/>
    <cellStyle name="Normal 16 7 2 3 2 4" xfId="21590" xr:uid="{00000000-0005-0000-0000-00001D300000}"/>
    <cellStyle name="Normal 16 7 2 3 3" xfId="21591" xr:uid="{00000000-0005-0000-0000-00001E300000}"/>
    <cellStyle name="Normal 16 7 2 3 3 2" xfId="21592" xr:uid="{00000000-0005-0000-0000-00001F300000}"/>
    <cellStyle name="Normal 16 7 2 3 3 3" xfId="21593" xr:uid="{00000000-0005-0000-0000-000020300000}"/>
    <cellStyle name="Normal 16 7 2 3 4" xfId="21594" xr:uid="{00000000-0005-0000-0000-000021300000}"/>
    <cellStyle name="Normal 16 7 2 3 5" xfId="21595" xr:uid="{00000000-0005-0000-0000-000022300000}"/>
    <cellStyle name="Normal 16 7 2 3 6" xfId="21596" xr:uid="{00000000-0005-0000-0000-000023300000}"/>
    <cellStyle name="Normal 16 7 2 4" xfId="6218" xr:uid="{00000000-0005-0000-0000-000024300000}"/>
    <cellStyle name="Normal 16 7 2 4 2" xfId="11160" xr:uid="{00000000-0005-0000-0000-000025300000}"/>
    <cellStyle name="Normal 16 7 2 4 3" xfId="21597" xr:uid="{00000000-0005-0000-0000-000026300000}"/>
    <cellStyle name="Normal 16 7 2 4 4" xfId="21598" xr:uid="{00000000-0005-0000-0000-000027300000}"/>
    <cellStyle name="Normal 16 7 2 5" xfId="7726" xr:uid="{00000000-0005-0000-0000-000028300000}"/>
    <cellStyle name="Normal 16 7 2 5 2" xfId="21599" xr:uid="{00000000-0005-0000-0000-000029300000}"/>
    <cellStyle name="Normal 16 7 2 5 3" xfId="21600" xr:uid="{00000000-0005-0000-0000-00002A300000}"/>
    <cellStyle name="Normal 16 7 2 5 4" xfId="21601" xr:uid="{00000000-0005-0000-0000-00002B300000}"/>
    <cellStyle name="Normal 16 7 2 6" xfId="2764" xr:uid="{00000000-0005-0000-0000-00002C300000}"/>
    <cellStyle name="Normal 16 7 2 6 2" xfId="21602" xr:uid="{00000000-0005-0000-0000-00002D300000}"/>
    <cellStyle name="Normal 16 7 2 6 3" xfId="21603" xr:uid="{00000000-0005-0000-0000-00002E300000}"/>
    <cellStyle name="Normal 16 7 2 6 4" xfId="21604" xr:uid="{00000000-0005-0000-0000-00002F300000}"/>
    <cellStyle name="Normal 16 7 2 7" xfId="21605" xr:uid="{00000000-0005-0000-0000-000030300000}"/>
    <cellStyle name="Normal 16 7 2 7 2" xfId="21606" xr:uid="{00000000-0005-0000-0000-000031300000}"/>
    <cellStyle name="Normal 16 7 2 7 3" xfId="21607" xr:uid="{00000000-0005-0000-0000-000032300000}"/>
    <cellStyle name="Normal 16 7 2 8" xfId="21608" xr:uid="{00000000-0005-0000-0000-000033300000}"/>
    <cellStyle name="Normal 16 7 2 9" xfId="21609" xr:uid="{00000000-0005-0000-0000-000034300000}"/>
    <cellStyle name="Normal 16 7 3" xfId="1461" xr:uid="{00000000-0005-0000-0000-000035300000}"/>
    <cellStyle name="Normal 16 7 3 2" xfId="4819" xr:uid="{00000000-0005-0000-0000-000036300000}"/>
    <cellStyle name="Normal 16 7 3 2 2" xfId="9803" xr:uid="{00000000-0005-0000-0000-000037300000}"/>
    <cellStyle name="Normal 16 7 3 2 2 2" xfId="21610" xr:uid="{00000000-0005-0000-0000-000038300000}"/>
    <cellStyle name="Normal 16 7 3 2 2 3" xfId="21611" xr:uid="{00000000-0005-0000-0000-000039300000}"/>
    <cellStyle name="Normal 16 7 3 2 2 4" xfId="21612" xr:uid="{00000000-0005-0000-0000-00003A300000}"/>
    <cellStyle name="Normal 16 7 3 2 3" xfId="21613" xr:uid="{00000000-0005-0000-0000-00003B300000}"/>
    <cellStyle name="Normal 16 7 3 2 3 2" xfId="21614" xr:uid="{00000000-0005-0000-0000-00003C300000}"/>
    <cellStyle name="Normal 16 7 3 2 3 3" xfId="21615" xr:uid="{00000000-0005-0000-0000-00003D300000}"/>
    <cellStyle name="Normal 16 7 3 2 4" xfId="21616" xr:uid="{00000000-0005-0000-0000-00003E300000}"/>
    <cellStyle name="Normal 16 7 3 2 5" xfId="21617" xr:uid="{00000000-0005-0000-0000-00003F300000}"/>
    <cellStyle name="Normal 16 7 3 2 6" xfId="21618" xr:uid="{00000000-0005-0000-0000-000040300000}"/>
    <cellStyle name="Normal 16 7 3 3" xfId="6548" xr:uid="{00000000-0005-0000-0000-000041300000}"/>
    <cellStyle name="Normal 16 7 3 3 2" xfId="11490" xr:uid="{00000000-0005-0000-0000-000042300000}"/>
    <cellStyle name="Normal 16 7 3 3 3" xfId="21619" xr:uid="{00000000-0005-0000-0000-000043300000}"/>
    <cellStyle name="Normal 16 7 3 3 4" xfId="21620" xr:uid="{00000000-0005-0000-0000-000044300000}"/>
    <cellStyle name="Normal 16 7 3 4" xfId="8056" xr:uid="{00000000-0005-0000-0000-000045300000}"/>
    <cellStyle name="Normal 16 7 3 4 2" xfId="21621" xr:uid="{00000000-0005-0000-0000-000046300000}"/>
    <cellStyle name="Normal 16 7 3 4 3" xfId="21622" xr:uid="{00000000-0005-0000-0000-000047300000}"/>
    <cellStyle name="Normal 16 7 3 4 4" xfId="21623" xr:uid="{00000000-0005-0000-0000-000048300000}"/>
    <cellStyle name="Normal 16 7 3 5" xfId="3094" xr:uid="{00000000-0005-0000-0000-000049300000}"/>
    <cellStyle name="Normal 16 7 3 5 2" xfId="21624" xr:uid="{00000000-0005-0000-0000-00004A300000}"/>
    <cellStyle name="Normal 16 7 3 5 3" xfId="21625" xr:uid="{00000000-0005-0000-0000-00004B300000}"/>
    <cellStyle name="Normal 16 7 3 5 4" xfId="21626" xr:uid="{00000000-0005-0000-0000-00004C300000}"/>
    <cellStyle name="Normal 16 7 3 6" xfId="21627" xr:uid="{00000000-0005-0000-0000-00004D300000}"/>
    <cellStyle name="Normal 16 7 3 6 2" xfId="21628" xr:uid="{00000000-0005-0000-0000-00004E300000}"/>
    <cellStyle name="Normal 16 7 3 6 3" xfId="21629" xr:uid="{00000000-0005-0000-0000-00004F300000}"/>
    <cellStyle name="Normal 16 7 3 7" xfId="21630" xr:uid="{00000000-0005-0000-0000-000050300000}"/>
    <cellStyle name="Normal 16 7 3 8" xfId="21631" xr:uid="{00000000-0005-0000-0000-000051300000}"/>
    <cellStyle name="Normal 16 7 3 9" xfId="21632" xr:uid="{00000000-0005-0000-0000-000052300000}"/>
    <cellStyle name="Normal 16 7 4" xfId="4104" xr:uid="{00000000-0005-0000-0000-000053300000}"/>
    <cellStyle name="Normal 16 7 4 2" xfId="9090" xr:uid="{00000000-0005-0000-0000-000054300000}"/>
    <cellStyle name="Normal 16 7 4 2 2" xfId="21633" xr:uid="{00000000-0005-0000-0000-000055300000}"/>
    <cellStyle name="Normal 16 7 4 2 3" xfId="21634" xr:uid="{00000000-0005-0000-0000-000056300000}"/>
    <cellStyle name="Normal 16 7 4 2 4" xfId="21635" xr:uid="{00000000-0005-0000-0000-000057300000}"/>
    <cellStyle name="Normal 16 7 4 3" xfId="21636" xr:uid="{00000000-0005-0000-0000-000058300000}"/>
    <cellStyle name="Normal 16 7 4 3 2" xfId="21637" xr:uid="{00000000-0005-0000-0000-000059300000}"/>
    <cellStyle name="Normal 16 7 4 3 3" xfId="21638" xr:uid="{00000000-0005-0000-0000-00005A300000}"/>
    <cellStyle name="Normal 16 7 4 4" xfId="21639" xr:uid="{00000000-0005-0000-0000-00005B300000}"/>
    <cellStyle name="Normal 16 7 4 5" xfId="21640" xr:uid="{00000000-0005-0000-0000-00005C300000}"/>
    <cellStyle name="Normal 16 7 4 6" xfId="21641" xr:uid="{00000000-0005-0000-0000-00005D300000}"/>
    <cellStyle name="Normal 16 7 5" xfId="5851" xr:uid="{00000000-0005-0000-0000-00005E300000}"/>
    <cellStyle name="Normal 16 7 5 2" xfId="10793" xr:uid="{00000000-0005-0000-0000-00005F300000}"/>
    <cellStyle name="Normal 16 7 5 3" xfId="21642" xr:uid="{00000000-0005-0000-0000-000060300000}"/>
    <cellStyle name="Normal 16 7 5 4" xfId="21643" xr:uid="{00000000-0005-0000-0000-000061300000}"/>
    <cellStyle name="Normal 16 7 6" xfId="7359" xr:uid="{00000000-0005-0000-0000-000062300000}"/>
    <cellStyle name="Normal 16 7 6 2" xfId="21644" xr:uid="{00000000-0005-0000-0000-000063300000}"/>
    <cellStyle name="Normal 16 7 6 3" xfId="21645" xr:uid="{00000000-0005-0000-0000-000064300000}"/>
    <cellStyle name="Normal 16 7 6 4" xfId="21646" xr:uid="{00000000-0005-0000-0000-000065300000}"/>
    <cellStyle name="Normal 16 7 7" xfId="2397" xr:uid="{00000000-0005-0000-0000-000066300000}"/>
    <cellStyle name="Normal 16 7 7 2" xfId="21647" xr:uid="{00000000-0005-0000-0000-000067300000}"/>
    <cellStyle name="Normal 16 7 7 3" xfId="21648" xr:uid="{00000000-0005-0000-0000-000068300000}"/>
    <cellStyle name="Normal 16 7 7 4" xfId="21649" xr:uid="{00000000-0005-0000-0000-000069300000}"/>
    <cellStyle name="Normal 16 7 8" xfId="21650" xr:uid="{00000000-0005-0000-0000-00006A300000}"/>
    <cellStyle name="Normal 16 7 8 2" xfId="21651" xr:uid="{00000000-0005-0000-0000-00006B300000}"/>
    <cellStyle name="Normal 16 7 8 3" xfId="21652" xr:uid="{00000000-0005-0000-0000-00006C300000}"/>
    <cellStyle name="Normal 16 7 9" xfId="21653" xr:uid="{00000000-0005-0000-0000-00006D300000}"/>
    <cellStyle name="Normal 16 8" xfId="319" xr:uid="{00000000-0005-0000-0000-00006E300000}"/>
    <cellStyle name="Normal 16 8 10" xfId="21654" xr:uid="{00000000-0005-0000-0000-00006F300000}"/>
    <cellStyle name="Normal 16 8 11" xfId="21655" xr:uid="{00000000-0005-0000-0000-000070300000}"/>
    <cellStyle name="Normal 16 8 2" xfId="948" xr:uid="{00000000-0005-0000-0000-000071300000}"/>
    <cellStyle name="Normal 16 8 2 10" xfId="21656" xr:uid="{00000000-0005-0000-0000-000072300000}"/>
    <cellStyle name="Normal 16 8 2 2" xfId="1464" xr:uid="{00000000-0005-0000-0000-000073300000}"/>
    <cellStyle name="Normal 16 8 2 2 2" xfId="4822" xr:uid="{00000000-0005-0000-0000-000074300000}"/>
    <cellStyle name="Normal 16 8 2 2 2 2" xfId="9806" xr:uid="{00000000-0005-0000-0000-000075300000}"/>
    <cellStyle name="Normal 16 8 2 2 2 2 2" xfId="21657" xr:uid="{00000000-0005-0000-0000-000076300000}"/>
    <cellStyle name="Normal 16 8 2 2 2 2 3" xfId="21658" xr:uid="{00000000-0005-0000-0000-000077300000}"/>
    <cellStyle name="Normal 16 8 2 2 2 2 4" xfId="21659" xr:uid="{00000000-0005-0000-0000-000078300000}"/>
    <cellStyle name="Normal 16 8 2 2 2 3" xfId="21660" xr:uid="{00000000-0005-0000-0000-000079300000}"/>
    <cellStyle name="Normal 16 8 2 2 2 3 2" xfId="21661" xr:uid="{00000000-0005-0000-0000-00007A300000}"/>
    <cellStyle name="Normal 16 8 2 2 2 3 3" xfId="21662" xr:uid="{00000000-0005-0000-0000-00007B300000}"/>
    <cellStyle name="Normal 16 8 2 2 2 4" xfId="21663" xr:uid="{00000000-0005-0000-0000-00007C300000}"/>
    <cellStyle name="Normal 16 8 2 2 2 5" xfId="21664" xr:uid="{00000000-0005-0000-0000-00007D300000}"/>
    <cellStyle name="Normal 16 8 2 2 2 6" xfId="21665" xr:uid="{00000000-0005-0000-0000-00007E300000}"/>
    <cellStyle name="Normal 16 8 2 2 3" xfId="6551" xr:uid="{00000000-0005-0000-0000-00007F300000}"/>
    <cellStyle name="Normal 16 8 2 2 3 2" xfId="11493" xr:uid="{00000000-0005-0000-0000-000080300000}"/>
    <cellStyle name="Normal 16 8 2 2 3 3" xfId="21666" xr:uid="{00000000-0005-0000-0000-000081300000}"/>
    <cellStyle name="Normal 16 8 2 2 3 4" xfId="21667" xr:uid="{00000000-0005-0000-0000-000082300000}"/>
    <cellStyle name="Normal 16 8 2 2 4" xfId="8059" xr:uid="{00000000-0005-0000-0000-000083300000}"/>
    <cellStyle name="Normal 16 8 2 2 4 2" xfId="21668" xr:uid="{00000000-0005-0000-0000-000084300000}"/>
    <cellStyle name="Normal 16 8 2 2 4 3" xfId="21669" xr:uid="{00000000-0005-0000-0000-000085300000}"/>
    <cellStyle name="Normal 16 8 2 2 4 4" xfId="21670" xr:uid="{00000000-0005-0000-0000-000086300000}"/>
    <cellStyle name="Normal 16 8 2 2 5" xfId="3097" xr:uid="{00000000-0005-0000-0000-000087300000}"/>
    <cellStyle name="Normal 16 8 2 2 5 2" xfId="21671" xr:uid="{00000000-0005-0000-0000-000088300000}"/>
    <cellStyle name="Normal 16 8 2 2 5 3" xfId="21672" xr:uid="{00000000-0005-0000-0000-000089300000}"/>
    <cellStyle name="Normal 16 8 2 2 5 4" xfId="21673" xr:uid="{00000000-0005-0000-0000-00008A300000}"/>
    <cellStyle name="Normal 16 8 2 2 6" xfId="21674" xr:uid="{00000000-0005-0000-0000-00008B300000}"/>
    <cellStyle name="Normal 16 8 2 2 6 2" xfId="21675" xr:uid="{00000000-0005-0000-0000-00008C300000}"/>
    <cellStyle name="Normal 16 8 2 2 6 3" xfId="21676" xr:uid="{00000000-0005-0000-0000-00008D300000}"/>
    <cellStyle name="Normal 16 8 2 2 7" xfId="21677" xr:uid="{00000000-0005-0000-0000-00008E300000}"/>
    <cellStyle name="Normal 16 8 2 2 8" xfId="21678" xr:uid="{00000000-0005-0000-0000-00008F300000}"/>
    <cellStyle name="Normal 16 8 2 2 9" xfId="21679" xr:uid="{00000000-0005-0000-0000-000090300000}"/>
    <cellStyle name="Normal 16 8 2 3" xfId="4382" xr:uid="{00000000-0005-0000-0000-000091300000}"/>
    <cellStyle name="Normal 16 8 2 3 2" xfId="9367" xr:uid="{00000000-0005-0000-0000-000092300000}"/>
    <cellStyle name="Normal 16 8 2 3 2 2" xfId="21680" xr:uid="{00000000-0005-0000-0000-000093300000}"/>
    <cellStyle name="Normal 16 8 2 3 2 3" xfId="21681" xr:uid="{00000000-0005-0000-0000-000094300000}"/>
    <cellStyle name="Normal 16 8 2 3 2 4" xfId="21682" xr:uid="{00000000-0005-0000-0000-000095300000}"/>
    <cellStyle name="Normal 16 8 2 3 3" xfId="21683" xr:uid="{00000000-0005-0000-0000-000096300000}"/>
    <cellStyle name="Normal 16 8 2 3 3 2" xfId="21684" xr:uid="{00000000-0005-0000-0000-000097300000}"/>
    <cellStyle name="Normal 16 8 2 3 3 3" xfId="21685" xr:uid="{00000000-0005-0000-0000-000098300000}"/>
    <cellStyle name="Normal 16 8 2 3 4" xfId="21686" xr:uid="{00000000-0005-0000-0000-000099300000}"/>
    <cellStyle name="Normal 16 8 2 3 5" xfId="21687" xr:uid="{00000000-0005-0000-0000-00009A300000}"/>
    <cellStyle name="Normal 16 8 2 3 6" xfId="21688" xr:uid="{00000000-0005-0000-0000-00009B300000}"/>
    <cellStyle name="Normal 16 8 2 4" xfId="6124" xr:uid="{00000000-0005-0000-0000-00009C300000}"/>
    <cellStyle name="Normal 16 8 2 4 2" xfId="11066" xr:uid="{00000000-0005-0000-0000-00009D300000}"/>
    <cellStyle name="Normal 16 8 2 4 3" xfId="21689" xr:uid="{00000000-0005-0000-0000-00009E300000}"/>
    <cellStyle name="Normal 16 8 2 4 4" xfId="21690" xr:uid="{00000000-0005-0000-0000-00009F300000}"/>
    <cellStyle name="Normal 16 8 2 5" xfId="7632" xr:uid="{00000000-0005-0000-0000-0000A0300000}"/>
    <cellStyle name="Normal 16 8 2 5 2" xfId="21691" xr:uid="{00000000-0005-0000-0000-0000A1300000}"/>
    <cellStyle name="Normal 16 8 2 5 3" xfId="21692" xr:uid="{00000000-0005-0000-0000-0000A2300000}"/>
    <cellStyle name="Normal 16 8 2 5 4" xfId="21693" xr:uid="{00000000-0005-0000-0000-0000A3300000}"/>
    <cellStyle name="Normal 16 8 2 6" xfId="2670" xr:uid="{00000000-0005-0000-0000-0000A4300000}"/>
    <cellStyle name="Normal 16 8 2 6 2" xfId="21694" xr:uid="{00000000-0005-0000-0000-0000A5300000}"/>
    <cellStyle name="Normal 16 8 2 6 3" xfId="21695" xr:uid="{00000000-0005-0000-0000-0000A6300000}"/>
    <cellStyle name="Normal 16 8 2 6 4" xfId="21696" xr:uid="{00000000-0005-0000-0000-0000A7300000}"/>
    <cellStyle name="Normal 16 8 2 7" xfId="21697" xr:uid="{00000000-0005-0000-0000-0000A8300000}"/>
    <cellStyle name="Normal 16 8 2 7 2" xfId="21698" xr:uid="{00000000-0005-0000-0000-0000A9300000}"/>
    <cellStyle name="Normal 16 8 2 7 3" xfId="21699" xr:uid="{00000000-0005-0000-0000-0000AA300000}"/>
    <cellStyle name="Normal 16 8 2 8" xfId="21700" xr:uid="{00000000-0005-0000-0000-0000AB300000}"/>
    <cellStyle name="Normal 16 8 2 9" xfId="21701" xr:uid="{00000000-0005-0000-0000-0000AC300000}"/>
    <cellStyle name="Normal 16 8 3" xfId="1463" xr:uid="{00000000-0005-0000-0000-0000AD300000}"/>
    <cellStyle name="Normal 16 8 3 2" xfId="4821" xr:uid="{00000000-0005-0000-0000-0000AE300000}"/>
    <cellStyle name="Normal 16 8 3 2 2" xfId="9805" xr:uid="{00000000-0005-0000-0000-0000AF300000}"/>
    <cellStyle name="Normal 16 8 3 2 2 2" xfId="21702" xr:uid="{00000000-0005-0000-0000-0000B0300000}"/>
    <cellStyle name="Normal 16 8 3 2 2 3" xfId="21703" xr:uid="{00000000-0005-0000-0000-0000B1300000}"/>
    <cellStyle name="Normal 16 8 3 2 2 4" xfId="21704" xr:uid="{00000000-0005-0000-0000-0000B2300000}"/>
    <cellStyle name="Normal 16 8 3 2 3" xfId="21705" xr:uid="{00000000-0005-0000-0000-0000B3300000}"/>
    <cellStyle name="Normal 16 8 3 2 3 2" xfId="21706" xr:uid="{00000000-0005-0000-0000-0000B4300000}"/>
    <cellStyle name="Normal 16 8 3 2 3 3" xfId="21707" xr:uid="{00000000-0005-0000-0000-0000B5300000}"/>
    <cellStyle name="Normal 16 8 3 2 4" xfId="21708" xr:uid="{00000000-0005-0000-0000-0000B6300000}"/>
    <cellStyle name="Normal 16 8 3 2 5" xfId="21709" xr:uid="{00000000-0005-0000-0000-0000B7300000}"/>
    <cellStyle name="Normal 16 8 3 2 6" xfId="21710" xr:uid="{00000000-0005-0000-0000-0000B8300000}"/>
    <cellStyle name="Normal 16 8 3 3" xfId="6550" xr:uid="{00000000-0005-0000-0000-0000B9300000}"/>
    <cellStyle name="Normal 16 8 3 3 2" xfId="11492" xr:uid="{00000000-0005-0000-0000-0000BA300000}"/>
    <cellStyle name="Normal 16 8 3 3 3" xfId="21711" xr:uid="{00000000-0005-0000-0000-0000BB300000}"/>
    <cellStyle name="Normal 16 8 3 3 4" xfId="21712" xr:uid="{00000000-0005-0000-0000-0000BC300000}"/>
    <cellStyle name="Normal 16 8 3 4" xfId="8058" xr:uid="{00000000-0005-0000-0000-0000BD300000}"/>
    <cellStyle name="Normal 16 8 3 4 2" xfId="21713" xr:uid="{00000000-0005-0000-0000-0000BE300000}"/>
    <cellStyle name="Normal 16 8 3 4 3" xfId="21714" xr:uid="{00000000-0005-0000-0000-0000BF300000}"/>
    <cellStyle name="Normal 16 8 3 4 4" xfId="21715" xr:uid="{00000000-0005-0000-0000-0000C0300000}"/>
    <cellStyle name="Normal 16 8 3 5" xfId="3096" xr:uid="{00000000-0005-0000-0000-0000C1300000}"/>
    <cellStyle name="Normal 16 8 3 5 2" xfId="21716" xr:uid="{00000000-0005-0000-0000-0000C2300000}"/>
    <cellStyle name="Normal 16 8 3 5 3" xfId="21717" xr:uid="{00000000-0005-0000-0000-0000C3300000}"/>
    <cellStyle name="Normal 16 8 3 5 4" xfId="21718" xr:uid="{00000000-0005-0000-0000-0000C4300000}"/>
    <cellStyle name="Normal 16 8 3 6" xfId="21719" xr:uid="{00000000-0005-0000-0000-0000C5300000}"/>
    <cellStyle name="Normal 16 8 3 6 2" xfId="21720" xr:uid="{00000000-0005-0000-0000-0000C6300000}"/>
    <cellStyle name="Normal 16 8 3 6 3" xfId="21721" xr:uid="{00000000-0005-0000-0000-0000C7300000}"/>
    <cellStyle name="Normal 16 8 3 7" xfId="21722" xr:uid="{00000000-0005-0000-0000-0000C8300000}"/>
    <cellStyle name="Normal 16 8 3 8" xfId="21723" xr:uid="{00000000-0005-0000-0000-0000C9300000}"/>
    <cellStyle name="Normal 16 8 3 9" xfId="21724" xr:uid="{00000000-0005-0000-0000-0000CA300000}"/>
    <cellStyle name="Normal 16 8 4" xfId="3899" xr:uid="{00000000-0005-0000-0000-0000CB300000}"/>
    <cellStyle name="Normal 16 8 4 2" xfId="8979" xr:uid="{00000000-0005-0000-0000-0000CC300000}"/>
    <cellStyle name="Normal 16 8 4 2 2" xfId="21725" xr:uid="{00000000-0005-0000-0000-0000CD300000}"/>
    <cellStyle name="Normal 16 8 4 2 3" xfId="21726" xr:uid="{00000000-0005-0000-0000-0000CE300000}"/>
    <cellStyle name="Normal 16 8 4 2 4" xfId="21727" xr:uid="{00000000-0005-0000-0000-0000CF300000}"/>
    <cellStyle name="Normal 16 8 4 3" xfId="21728" xr:uid="{00000000-0005-0000-0000-0000D0300000}"/>
    <cellStyle name="Normal 16 8 4 3 2" xfId="21729" xr:uid="{00000000-0005-0000-0000-0000D1300000}"/>
    <cellStyle name="Normal 16 8 4 3 3" xfId="21730" xr:uid="{00000000-0005-0000-0000-0000D2300000}"/>
    <cellStyle name="Normal 16 8 4 4" xfId="21731" xr:uid="{00000000-0005-0000-0000-0000D3300000}"/>
    <cellStyle name="Normal 16 8 4 5" xfId="21732" xr:uid="{00000000-0005-0000-0000-0000D4300000}"/>
    <cellStyle name="Normal 16 8 4 6" xfId="21733" xr:uid="{00000000-0005-0000-0000-0000D5300000}"/>
    <cellStyle name="Normal 16 8 5" xfId="5667" xr:uid="{00000000-0005-0000-0000-0000D6300000}"/>
    <cellStyle name="Normal 16 8 5 2" xfId="10609" xr:uid="{00000000-0005-0000-0000-0000D7300000}"/>
    <cellStyle name="Normal 16 8 5 3" xfId="21734" xr:uid="{00000000-0005-0000-0000-0000D8300000}"/>
    <cellStyle name="Normal 16 8 5 4" xfId="21735" xr:uid="{00000000-0005-0000-0000-0000D9300000}"/>
    <cellStyle name="Normal 16 8 6" xfId="7175" xr:uid="{00000000-0005-0000-0000-0000DA300000}"/>
    <cellStyle name="Normal 16 8 6 2" xfId="21736" xr:uid="{00000000-0005-0000-0000-0000DB300000}"/>
    <cellStyle name="Normal 16 8 6 3" xfId="21737" xr:uid="{00000000-0005-0000-0000-0000DC300000}"/>
    <cellStyle name="Normal 16 8 6 4" xfId="21738" xr:uid="{00000000-0005-0000-0000-0000DD300000}"/>
    <cellStyle name="Normal 16 8 7" xfId="2213" xr:uid="{00000000-0005-0000-0000-0000DE300000}"/>
    <cellStyle name="Normal 16 8 7 2" xfId="21739" xr:uid="{00000000-0005-0000-0000-0000DF300000}"/>
    <cellStyle name="Normal 16 8 7 3" xfId="21740" xr:uid="{00000000-0005-0000-0000-0000E0300000}"/>
    <cellStyle name="Normal 16 8 7 4" xfId="21741" xr:uid="{00000000-0005-0000-0000-0000E1300000}"/>
    <cellStyle name="Normal 16 8 8" xfId="21742" xr:uid="{00000000-0005-0000-0000-0000E2300000}"/>
    <cellStyle name="Normal 16 8 8 2" xfId="21743" xr:uid="{00000000-0005-0000-0000-0000E3300000}"/>
    <cellStyle name="Normal 16 8 8 3" xfId="21744" xr:uid="{00000000-0005-0000-0000-0000E4300000}"/>
    <cellStyle name="Normal 16 8 9" xfId="21745" xr:uid="{00000000-0005-0000-0000-0000E5300000}"/>
    <cellStyle name="Normal 16 9" xfId="802" xr:uid="{00000000-0005-0000-0000-0000E6300000}"/>
    <cellStyle name="Normal 16 9 10" xfId="21746" xr:uid="{00000000-0005-0000-0000-0000E7300000}"/>
    <cellStyle name="Normal 16 9 2" xfId="1465" xr:uid="{00000000-0005-0000-0000-0000E8300000}"/>
    <cellStyle name="Normal 16 9 2 2" xfId="4823" xr:uid="{00000000-0005-0000-0000-0000E9300000}"/>
    <cellStyle name="Normal 16 9 2 2 2" xfId="9807" xr:uid="{00000000-0005-0000-0000-0000EA300000}"/>
    <cellStyle name="Normal 16 9 2 2 2 2" xfId="21747" xr:uid="{00000000-0005-0000-0000-0000EB300000}"/>
    <cellStyle name="Normal 16 9 2 2 2 3" xfId="21748" xr:uid="{00000000-0005-0000-0000-0000EC300000}"/>
    <cellStyle name="Normal 16 9 2 2 2 4" xfId="21749" xr:uid="{00000000-0005-0000-0000-0000ED300000}"/>
    <cellStyle name="Normal 16 9 2 2 3" xfId="21750" xr:uid="{00000000-0005-0000-0000-0000EE300000}"/>
    <cellStyle name="Normal 16 9 2 2 3 2" xfId="21751" xr:uid="{00000000-0005-0000-0000-0000EF300000}"/>
    <cellStyle name="Normal 16 9 2 2 3 3" xfId="21752" xr:uid="{00000000-0005-0000-0000-0000F0300000}"/>
    <cellStyle name="Normal 16 9 2 2 4" xfId="21753" xr:uid="{00000000-0005-0000-0000-0000F1300000}"/>
    <cellStyle name="Normal 16 9 2 2 5" xfId="21754" xr:uid="{00000000-0005-0000-0000-0000F2300000}"/>
    <cellStyle name="Normal 16 9 2 2 6" xfId="21755" xr:uid="{00000000-0005-0000-0000-0000F3300000}"/>
    <cellStyle name="Normal 16 9 2 3" xfId="6552" xr:uid="{00000000-0005-0000-0000-0000F4300000}"/>
    <cellStyle name="Normal 16 9 2 3 2" xfId="11494" xr:uid="{00000000-0005-0000-0000-0000F5300000}"/>
    <cellStyle name="Normal 16 9 2 3 3" xfId="21756" xr:uid="{00000000-0005-0000-0000-0000F6300000}"/>
    <cellStyle name="Normal 16 9 2 3 4" xfId="21757" xr:uid="{00000000-0005-0000-0000-0000F7300000}"/>
    <cellStyle name="Normal 16 9 2 4" xfId="8060" xr:uid="{00000000-0005-0000-0000-0000F8300000}"/>
    <cellStyle name="Normal 16 9 2 4 2" xfId="21758" xr:uid="{00000000-0005-0000-0000-0000F9300000}"/>
    <cellStyle name="Normal 16 9 2 4 3" xfId="21759" xr:uid="{00000000-0005-0000-0000-0000FA300000}"/>
    <cellStyle name="Normal 16 9 2 4 4" xfId="21760" xr:uid="{00000000-0005-0000-0000-0000FB300000}"/>
    <cellStyle name="Normal 16 9 2 5" xfId="3098" xr:uid="{00000000-0005-0000-0000-0000FC300000}"/>
    <cellStyle name="Normal 16 9 2 5 2" xfId="21761" xr:uid="{00000000-0005-0000-0000-0000FD300000}"/>
    <cellStyle name="Normal 16 9 2 5 3" xfId="21762" xr:uid="{00000000-0005-0000-0000-0000FE300000}"/>
    <cellStyle name="Normal 16 9 2 5 4" xfId="21763" xr:uid="{00000000-0005-0000-0000-0000FF300000}"/>
    <cellStyle name="Normal 16 9 2 6" xfId="21764" xr:uid="{00000000-0005-0000-0000-000000310000}"/>
    <cellStyle name="Normal 16 9 2 6 2" xfId="21765" xr:uid="{00000000-0005-0000-0000-000001310000}"/>
    <cellStyle name="Normal 16 9 2 6 3" xfId="21766" xr:uid="{00000000-0005-0000-0000-000002310000}"/>
    <cellStyle name="Normal 16 9 2 7" xfId="21767" xr:uid="{00000000-0005-0000-0000-000003310000}"/>
    <cellStyle name="Normal 16 9 2 8" xfId="21768" xr:uid="{00000000-0005-0000-0000-000004310000}"/>
    <cellStyle name="Normal 16 9 2 9" xfId="21769" xr:uid="{00000000-0005-0000-0000-000005310000}"/>
    <cellStyle name="Normal 16 9 3" xfId="4244" xr:uid="{00000000-0005-0000-0000-000006310000}"/>
    <cellStyle name="Normal 16 9 3 2" xfId="9230" xr:uid="{00000000-0005-0000-0000-000007310000}"/>
    <cellStyle name="Normal 16 9 3 2 2" xfId="21770" xr:uid="{00000000-0005-0000-0000-000008310000}"/>
    <cellStyle name="Normal 16 9 3 2 3" xfId="21771" xr:uid="{00000000-0005-0000-0000-000009310000}"/>
    <cellStyle name="Normal 16 9 3 2 4" xfId="21772" xr:uid="{00000000-0005-0000-0000-00000A310000}"/>
    <cellStyle name="Normal 16 9 3 3" xfId="21773" xr:uid="{00000000-0005-0000-0000-00000B310000}"/>
    <cellStyle name="Normal 16 9 3 3 2" xfId="21774" xr:uid="{00000000-0005-0000-0000-00000C310000}"/>
    <cellStyle name="Normal 16 9 3 3 3" xfId="21775" xr:uid="{00000000-0005-0000-0000-00000D310000}"/>
    <cellStyle name="Normal 16 9 3 4" xfId="21776" xr:uid="{00000000-0005-0000-0000-00000E310000}"/>
    <cellStyle name="Normal 16 9 3 5" xfId="21777" xr:uid="{00000000-0005-0000-0000-00000F310000}"/>
    <cellStyle name="Normal 16 9 3 6" xfId="21778" xr:uid="{00000000-0005-0000-0000-000010310000}"/>
    <cellStyle name="Normal 16 9 4" xfId="5989" xr:uid="{00000000-0005-0000-0000-000011310000}"/>
    <cellStyle name="Normal 16 9 4 2" xfId="10931" xr:uid="{00000000-0005-0000-0000-000012310000}"/>
    <cellStyle name="Normal 16 9 4 3" xfId="21779" xr:uid="{00000000-0005-0000-0000-000013310000}"/>
    <cellStyle name="Normal 16 9 4 4" xfId="21780" xr:uid="{00000000-0005-0000-0000-000014310000}"/>
    <cellStyle name="Normal 16 9 5" xfId="7497" xr:uid="{00000000-0005-0000-0000-000015310000}"/>
    <cellStyle name="Normal 16 9 5 2" xfId="21781" xr:uid="{00000000-0005-0000-0000-000016310000}"/>
    <cellStyle name="Normal 16 9 5 3" xfId="21782" xr:uid="{00000000-0005-0000-0000-000017310000}"/>
    <cellStyle name="Normal 16 9 5 4" xfId="21783" xr:uid="{00000000-0005-0000-0000-000018310000}"/>
    <cellStyle name="Normal 16 9 6" xfId="2535" xr:uid="{00000000-0005-0000-0000-000019310000}"/>
    <cellStyle name="Normal 16 9 6 2" xfId="21784" xr:uid="{00000000-0005-0000-0000-00001A310000}"/>
    <cellStyle name="Normal 16 9 6 3" xfId="21785" xr:uid="{00000000-0005-0000-0000-00001B310000}"/>
    <cellStyle name="Normal 16 9 6 4" xfId="21786" xr:uid="{00000000-0005-0000-0000-00001C310000}"/>
    <cellStyle name="Normal 16 9 7" xfId="21787" xr:uid="{00000000-0005-0000-0000-00001D310000}"/>
    <cellStyle name="Normal 16 9 7 2" xfId="21788" xr:uid="{00000000-0005-0000-0000-00001E310000}"/>
    <cellStyle name="Normal 16 9 7 3" xfId="21789" xr:uid="{00000000-0005-0000-0000-00001F310000}"/>
    <cellStyle name="Normal 16 9 8" xfId="21790" xr:uid="{00000000-0005-0000-0000-000020310000}"/>
    <cellStyle name="Normal 16 9 9" xfId="21791" xr:uid="{00000000-0005-0000-0000-000021310000}"/>
    <cellStyle name="Normal 160" xfId="2028" xr:uid="{00000000-0005-0000-0000-000022310000}"/>
    <cellStyle name="Normal 161" xfId="2051" xr:uid="{00000000-0005-0000-0000-000023310000}"/>
    <cellStyle name="Normal 162" xfId="3631" xr:uid="{00000000-0005-0000-0000-000024310000}"/>
    <cellStyle name="Normal 162 2" xfId="8590" xr:uid="{00000000-0005-0000-0000-000025310000}"/>
    <cellStyle name="Normal 163" xfId="3676" xr:uid="{00000000-0005-0000-0000-000026310000}"/>
    <cellStyle name="Normal 164" xfId="3641" xr:uid="{00000000-0005-0000-0000-000027310000}"/>
    <cellStyle name="Normal 165" xfId="3772" xr:uid="{00000000-0005-0000-0000-000028310000}"/>
    <cellStyle name="Normal 166" xfId="3713" xr:uid="{00000000-0005-0000-0000-000029310000}"/>
    <cellStyle name="Normal 167" xfId="3634" xr:uid="{00000000-0005-0000-0000-00002A310000}"/>
    <cellStyle name="Normal 168" xfId="3633" xr:uid="{00000000-0005-0000-0000-00002B310000}"/>
    <cellStyle name="Normal 169" xfId="5484" xr:uid="{00000000-0005-0000-0000-00002C310000}"/>
    <cellStyle name="Normal 17" xfId="110" xr:uid="{00000000-0005-0000-0000-00002D310000}"/>
    <cellStyle name="Normal 17 2" xfId="497" xr:uid="{00000000-0005-0000-0000-00002E310000}"/>
    <cellStyle name="Normal 17 2 2" xfId="1048" xr:uid="{00000000-0005-0000-0000-00002F310000}"/>
    <cellStyle name="Normal 17 3" xfId="401" xr:uid="{00000000-0005-0000-0000-000030310000}"/>
    <cellStyle name="Normal 17 4" xfId="285" xr:uid="{00000000-0005-0000-0000-000031310000}"/>
    <cellStyle name="Normal 170" xfId="4297" xr:uid="{00000000-0005-0000-0000-000032310000}"/>
    <cellStyle name="Normal 171" xfId="5428" xr:uid="{00000000-0005-0000-0000-000033310000}"/>
    <cellStyle name="Normal 172" xfId="3795" xr:uid="{00000000-0005-0000-0000-000034310000}"/>
    <cellStyle name="Normal 173" xfId="5465" xr:uid="{00000000-0005-0000-0000-000035310000}"/>
    <cellStyle name="Normal 174" xfId="7082" xr:uid="{00000000-0005-0000-0000-000036310000}"/>
    <cellStyle name="Normal 174 2" xfId="12024" xr:uid="{00000000-0005-0000-0000-000037310000}"/>
    <cellStyle name="Normal 174 2 2" xfId="21792" xr:uid="{00000000-0005-0000-0000-000038310000}"/>
    <cellStyle name="Normal 174 2 2 2" xfId="21793" xr:uid="{00000000-0005-0000-0000-000039310000}"/>
    <cellStyle name="Normal 174 2 2 3" xfId="21794" xr:uid="{00000000-0005-0000-0000-00003A310000}"/>
    <cellStyle name="Normal 174 2 3" xfId="21795" xr:uid="{00000000-0005-0000-0000-00003B310000}"/>
    <cellStyle name="Normal 174 2 4" xfId="21796" xr:uid="{00000000-0005-0000-0000-00003C310000}"/>
    <cellStyle name="Normal 174 2 5" xfId="21797" xr:uid="{00000000-0005-0000-0000-00003D310000}"/>
    <cellStyle name="Normal 174 3" xfId="21798" xr:uid="{00000000-0005-0000-0000-00003E310000}"/>
    <cellStyle name="Normal 174 3 2" xfId="21799" xr:uid="{00000000-0005-0000-0000-00003F310000}"/>
    <cellStyle name="Normal 174 3 3" xfId="21800" xr:uid="{00000000-0005-0000-0000-000040310000}"/>
    <cellStyle name="Normal 174 4" xfId="21801" xr:uid="{00000000-0005-0000-0000-000041310000}"/>
    <cellStyle name="Normal 174 5" xfId="21802" xr:uid="{00000000-0005-0000-0000-000042310000}"/>
    <cellStyle name="Normal 174 6" xfId="21803" xr:uid="{00000000-0005-0000-0000-000043310000}"/>
    <cellStyle name="Normal 175" xfId="12025" xr:uid="{00000000-0005-0000-0000-000044310000}"/>
    <cellStyle name="Normal 175 2" xfId="21804" xr:uid="{00000000-0005-0000-0000-000045310000}"/>
    <cellStyle name="Normal 175 2 2" xfId="21805" xr:uid="{00000000-0005-0000-0000-000046310000}"/>
    <cellStyle name="Normal 175 2 2 2" xfId="21806" xr:uid="{00000000-0005-0000-0000-000047310000}"/>
    <cellStyle name="Normal 175 2 2 3" xfId="21807" xr:uid="{00000000-0005-0000-0000-000048310000}"/>
    <cellStyle name="Normal 175 2 3" xfId="21808" xr:uid="{00000000-0005-0000-0000-000049310000}"/>
    <cellStyle name="Normal 175 2 4" xfId="21809" xr:uid="{00000000-0005-0000-0000-00004A310000}"/>
    <cellStyle name="Normal 175 2 5" xfId="21810" xr:uid="{00000000-0005-0000-0000-00004B310000}"/>
    <cellStyle name="Normal 175 3" xfId="21811" xr:uid="{00000000-0005-0000-0000-00004C310000}"/>
    <cellStyle name="Normal 175 3 2" xfId="21812" xr:uid="{00000000-0005-0000-0000-00004D310000}"/>
    <cellStyle name="Normal 175 3 3" xfId="21813" xr:uid="{00000000-0005-0000-0000-00004E310000}"/>
    <cellStyle name="Normal 175 4" xfId="21814" xr:uid="{00000000-0005-0000-0000-00004F310000}"/>
    <cellStyle name="Normal 175 5" xfId="21815" xr:uid="{00000000-0005-0000-0000-000050310000}"/>
    <cellStyle name="Normal 175 6" xfId="21816" xr:uid="{00000000-0005-0000-0000-000051310000}"/>
    <cellStyle name="Normal 176" xfId="21817" xr:uid="{00000000-0005-0000-0000-000052310000}"/>
    <cellStyle name="Normal 176 2" xfId="21818" xr:uid="{00000000-0005-0000-0000-000053310000}"/>
    <cellStyle name="Normal 176 2 2" xfId="21819" xr:uid="{00000000-0005-0000-0000-000054310000}"/>
    <cellStyle name="Normal 176 2 2 2" xfId="21820" xr:uid="{00000000-0005-0000-0000-000055310000}"/>
    <cellStyle name="Normal 176 2 2 3" xfId="21821" xr:uid="{00000000-0005-0000-0000-000056310000}"/>
    <cellStyle name="Normal 176 2 3" xfId="21822" xr:uid="{00000000-0005-0000-0000-000057310000}"/>
    <cellStyle name="Normal 176 2 4" xfId="21823" xr:uid="{00000000-0005-0000-0000-000058310000}"/>
    <cellStyle name="Normal 176 2 5" xfId="21824" xr:uid="{00000000-0005-0000-0000-000059310000}"/>
    <cellStyle name="Normal 176 3" xfId="21825" xr:uid="{00000000-0005-0000-0000-00005A310000}"/>
    <cellStyle name="Normal 176 3 2" xfId="21826" xr:uid="{00000000-0005-0000-0000-00005B310000}"/>
    <cellStyle name="Normal 176 3 3" xfId="21827" xr:uid="{00000000-0005-0000-0000-00005C310000}"/>
    <cellStyle name="Normal 176 4" xfId="21828" xr:uid="{00000000-0005-0000-0000-00005D310000}"/>
    <cellStyle name="Normal 176 5" xfId="21829" xr:uid="{00000000-0005-0000-0000-00005E310000}"/>
    <cellStyle name="Normal 176 6" xfId="21830" xr:uid="{00000000-0005-0000-0000-00005F310000}"/>
    <cellStyle name="Normal 177" xfId="21831" xr:uid="{00000000-0005-0000-0000-000060310000}"/>
    <cellStyle name="Normal 177 2" xfId="21832" xr:uid="{00000000-0005-0000-0000-000061310000}"/>
    <cellStyle name="Normal 177 2 2" xfId="21833" xr:uid="{00000000-0005-0000-0000-000062310000}"/>
    <cellStyle name="Normal 177 2 2 2" xfId="21834" xr:uid="{00000000-0005-0000-0000-000063310000}"/>
    <cellStyle name="Normal 177 2 2 3" xfId="21835" xr:uid="{00000000-0005-0000-0000-000064310000}"/>
    <cellStyle name="Normal 177 2 3" xfId="21836" xr:uid="{00000000-0005-0000-0000-000065310000}"/>
    <cellStyle name="Normal 177 2 4" xfId="21837" xr:uid="{00000000-0005-0000-0000-000066310000}"/>
    <cellStyle name="Normal 177 2 5" xfId="21838" xr:uid="{00000000-0005-0000-0000-000067310000}"/>
    <cellStyle name="Normal 177 3" xfId="21839" xr:uid="{00000000-0005-0000-0000-000068310000}"/>
    <cellStyle name="Normal 177 3 2" xfId="21840" xr:uid="{00000000-0005-0000-0000-000069310000}"/>
    <cellStyle name="Normal 177 3 3" xfId="21841" xr:uid="{00000000-0005-0000-0000-00006A310000}"/>
    <cellStyle name="Normal 177 4" xfId="21842" xr:uid="{00000000-0005-0000-0000-00006B310000}"/>
    <cellStyle name="Normal 177 5" xfId="21843" xr:uid="{00000000-0005-0000-0000-00006C310000}"/>
    <cellStyle name="Normal 177 6" xfId="21844" xr:uid="{00000000-0005-0000-0000-00006D310000}"/>
    <cellStyle name="Normal 178" xfId="21845" xr:uid="{00000000-0005-0000-0000-00006E310000}"/>
    <cellStyle name="Normal 178 2" xfId="21846" xr:uid="{00000000-0005-0000-0000-00006F310000}"/>
    <cellStyle name="Normal 178 2 2" xfId="21847" xr:uid="{00000000-0005-0000-0000-000070310000}"/>
    <cellStyle name="Normal 178 2 2 2" xfId="21848" xr:uid="{00000000-0005-0000-0000-000071310000}"/>
    <cellStyle name="Normal 178 2 2 3" xfId="21849" xr:uid="{00000000-0005-0000-0000-000072310000}"/>
    <cellStyle name="Normal 178 2 3" xfId="21850" xr:uid="{00000000-0005-0000-0000-000073310000}"/>
    <cellStyle name="Normal 178 2 4" xfId="21851" xr:uid="{00000000-0005-0000-0000-000074310000}"/>
    <cellStyle name="Normal 178 2 5" xfId="21852" xr:uid="{00000000-0005-0000-0000-000075310000}"/>
    <cellStyle name="Normal 178 3" xfId="21853" xr:uid="{00000000-0005-0000-0000-000076310000}"/>
    <cellStyle name="Normal 178 3 2" xfId="21854" xr:uid="{00000000-0005-0000-0000-000077310000}"/>
    <cellStyle name="Normal 178 3 3" xfId="21855" xr:uid="{00000000-0005-0000-0000-000078310000}"/>
    <cellStyle name="Normal 178 4" xfId="21856" xr:uid="{00000000-0005-0000-0000-000079310000}"/>
    <cellStyle name="Normal 178 5" xfId="21857" xr:uid="{00000000-0005-0000-0000-00007A310000}"/>
    <cellStyle name="Normal 178 6" xfId="21858" xr:uid="{00000000-0005-0000-0000-00007B310000}"/>
    <cellStyle name="Normal 179" xfId="12026" xr:uid="{00000000-0005-0000-0000-00007C310000}"/>
    <cellStyle name="Normal 179 2" xfId="21859" xr:uid="{00000000-0005-0000-0000-00007D310000}"/>
    <cellStyle name="Normal 18" xfId="111" xr:uid="{00000000-0005-0000-0000-00007E310000}"/>
    <cellStyle name="Normal 18 2" xfId="498" xr:uid="{00000000-0005-0000-0000-00007F310000}"/>
    <cellStyle name="Normal 18 2 2" xfId="1049" xr:uid="{00000000-0005-0000-0000-000080310000}"/>
    <cellStyle name="Normal 18 3" xfId="411" xr:uid="{00000000-0005-0000-0000-000081310000}"/>
    <cellStyle name="Normal 18 4" xfId="295" xr:uid="{00000000-0005-0000-0000-000082310000}"/>
    <cellStyle name="Normal 180" xfId="54189" xr:uid="{00000000-0005-0000-0000-000083310000}"/>
    <cellStyle name="Normal 181" xfId="54190" xr:uid="{00000000-0005-0000-0000-000084310000}"/>
    <cellStyle name="Normal 182" xfId="54193" xr:uid="{00000000-0005-0000-0000-000085310000}"/>
    <cellStyle name="Normal 183" xfId="54239" xr:uid="{00000000-0005-0000-0000-000086310000}"/>
    <cellStyle name="Normal 184" xfId="54244" xr:uid="{00000000-0005-0000-0000-000087310000}"/>
    <cellStyle name="Normal 185" xfId="54240" xr:uid="{00000000-0005-0000-0000-000088310000}"/>
    <cellStyle name="Normal 186" xfId="54243" xr:uid="{00000000-0005-0000-0000-000089310000}"/>
    <cellStyle name="Normal 187" xfId="54241" xr:uid="{00000000-0005-0000-0000-00008A310000}"/>
    <cellStyle name="Normal 188" xfId="54242" xr:uid="{00000000-0005-0000-0000-00008B310000}"/>
    <cellStyle name="Normal 189" xfId="54245" xr:uid="{00000000-0005-0000-0000-00008C310000}"/>
    <cellStyle name="Normal 19" xfId="112" xr:uid="{00000000-0005-0000-0000-00008D310000}"/>
    <cellStyle name="Normal 19 2" xfId="499" xr:uid="{00000000-0005-0000-0000-00008E310000}"/>
    <cellStyle name="Normal 19 2 2" xfId="1050" xr:uid="{00000000-0005-0000-0000-00008F310000}"/>
    <cellStyle name="Normal 19 3" xfId="392" xr:uid="{00000000-0005-0000-0000-000090310000}"/>
    <cellStyle name="Normal 19 4" xfId="276" xr:uid="{00000000-0005-0000-0000-000091310000}"/>
    <cellStyle name="Normal 190" xfId="54246" xr:uid="{00000000-0005-0000-0000-000092310000}"/>
    <cellStyle name="Normal 2" xfId="10" xr:uid="{00000000-0005-0000-0000-000093310000}"/>
    <cellStyle name="Normal 2 2" xfId="17" xr:uid="{00000000-0005-0000-0000-000094310000}"/>
    <cellStyle name="Normal 2 2 2" xfId="174" xr:uid="{00000000-0005-0000-0000-000095310000}"/>
    <cellStyle name="Normal 2 2 2 2" xfId="827" xr:uid="{00000000-0005-0000-0000-000096310000}"/>
    <cellStyle name="Normal 2 2 2 3" xfId="21860" xr:uid="{00000000-0005-0000-0000-000097310000}"/>
    <cellStyle name="Normal 2 2 2 3 2" xfId="21861" xr:uid="{00000000-0005-0000-0000-000098310000}"/>
    <cellStyle name="Normal 2 2 2 3 2 2" xfId="21862" xr:uid="{00000000-0005-0000-0000-000099310000}"/>
    <cellStyle name="Normal 2 2 2 3 2 2 2" xfId="21863" xr:uid="{00000000-0005-0000-0000-00009A310000}"/>
    <cellStyle name="Normal 2 2 2 3 2 2 3" xfId="21864" xr:uid="{00000000-0005-0000-0000-00009B310000}"/>
    <cellStyle name="Normal 2 2 2 3 2 3" xfId="21865" xr:uid="{00000000-0005-0000-0000-00009C310000}"/>
    <cellStyle name="Normal 2 2 2 3 2 4" xfId="21866" xr:uid="{00000000-0005-0000-0000-00009D310000}"/>
    <cellStyle name="Normal 2 2 2 3 2 5" xfId="21867" xr:uid="{00000000-0005-0000-0000-00009E310000}"/>
    <cellStyle name="Normal 2 2 2 3 3" xfId="21868" xr:uid="{00000000-0005-0000-0000-00009F310000}"/>
    <cellStyle name="Normal 2 2 2 3 3 2" xfId="21869" xr:uid="{00000000-0005-0000-0000-0000A0310000}"/>
    <cellStyle name="Normal 2 2 2 3 3 3" xfId="21870" xr:uid="{00000000-0005-0000-0000-0000A1310000}"/>
    <cellStyle name="Normal 2 2 2 3 4" xfId="21871" xr:uid="{00000000-0005-0000-0000-0000A2310000}"/>
    <cellStyle name="Normal 2 2 2 3 5" xfId="21872" xr:uid="{00000000-0005-0000-0000-0000A3310000}"/>
    <cellStyle name="Normal 2 2 2 3 6" xfId="21873" xr:uid="{00000000-0005-0000-0000-0000A4310000}"/>
    <cellStyle name="Normal 2 2 3" xfId="5553" xr:uid="{00000000-0005-0000-0000-0000A5310000}"/>
    <cellStyle name="Normal 2 2 3 2" xfId="5405" xr:uid="{00000000-0005-0000-0000-0000A6310000}"/>
    <cellStyle name="Normal 2 2 3 2 2" xfId="10381" xr:uid="{00000000-0005-0000-0000-0000A7310000}"/>
    <cellStyle name="Normal 2 2 3 2 2 2" xfId="21874" xr:uid="{00000000-0005-0000-0000-0000A8310000}"/>
    <cellStyle name="Normal 2 2 3 2 2 3" xfId="21875" xr:uid="{00000000-0005-0000-0000-0000A9310000}"/>
    <cellStyle name="Normal 2 2 3 2 2 4" xfId="21876" xr:uid="{00000000-0005-0000-0000-0000AA310000}"/>
    <cellStyle name="Normal 2 2 3 2 3" xfId="21877" xr:uid="{00000000-0005-0000-0000-0000AB310000}"/>
    <cellStyle name="Normal 2 2 3 2 3 2" xfId="21878" xr:uid="{00000000-0005-0000-0000-0000AC310000}"/>
    <cellStyle name="Normal 2 2 3 2 3 3" xfId="21879" xr:uid="{00000000-0005-0000-0000-0000AD310000}"/>
    <cellStyle name="Normal 2 2 3 2 4" xfId="21880" xr:uid="{00000000-0005-0000-0000-0000AE310000}"/>
    <cellStyle name="Normal 2 2 3 2 5" xfId="21881" xr:uid="{00000000-0005-0000-0000-0000AF310000}"/>
    <cellStyle name="Normal 2 2 3 2 6" xfId="21882" xr:uid="{00000000-0005-0000-0000-0000B0310000}"/>
    <cellStyle name="Normal 2 2 3 3" xfId="8593" xr:uid="{00000000-0005-0000-0000-0000B1310000}"/>
    <cellStyle name="Normal 2 2 3 3 2" xfId="21883" xr:uid="{00000000-0005-0000-0000-0000B2310000}"/>
    <cellStyle name="Normal 2 2 3 3 3" xfId="21884" xr:uid="{00000000-0005-0000-0000-0000B3310000}"/>
    <cellStyle name="Normal 2 2 3 3 4" xfId="21885" xr:uid="{00000000-0005-0000-0000-0000B4310000}"/>
    <cellStyle name="Normal 2 2 3 4" xfId="21886" xr:uid="{00000000-0005-0000-0000-0000B5310000}"/>
    <cellStyle name="Normal 2 2 3 4 2" xfId="21887" xr:uid="{00000000-0005-0000-0000-0000B6310000}"/>
    <cellStyle name="Normal 2 2 3 4 3" xfId="21888" xr:uid="{00000000-0005-0000-0000-0000B7310000}"/>
    <cellStyle name="Normal 2 2 3 4 4" xfId="21889" xr:uid="{00000000-0005-0000-0000-0000B8310000}"/>
    <cellStyle name="Normal 2 2 3 5" xfId="21890" xr:uid="{00000000-0005-0000-0000-0000B9310000}"/>
    <cellStyle name="Normal 2 2 3 5 2" xfId="21891" xr:uid="{00000000-0005-0000-0000-0000BA310000}"/>
    <cellStyle name="Normal 2 2 3 5 3" xfId="21892" xr:uid="{00000000-0005-0000-0000-0000BB310000}"/>
    <cellStyle name="Normal 2 2 3 5 4" xfId="21893" xr:uid="{00000000-0005-0000-0000-0000BC310000}"/>
    <cellStyle name="Normal 2 2 3 6" xfId="21894" xr:uid="{00000000-0005-0000-0000-0000BD310000}"/>
    <cellStyle name="Normal 2 2 3 6 2" xfId="21895" xr:uid="{00000000-0005-0000-0000-0000BE310000}"/>
    <cellStyle name="Normal 2 2 3 6 3" xfId="21896" xr:uid="{00000000-0005-0000-0000-0000BF310000}"/>
    <cellStyle name="Normal 2 2 3 7" xfId="21897" xr:uid="{00000000-0005-0000-0000-0000C0310000}"/>
    <cellStyle name="Normal 2 2 3 8" xfId="21898" xr:uid="{00000000-0005-0000-0000-0000C1310000}"/>
    <cellStyle name="Normal 2 2 3 9" xfId="21899" xr:uid="{00000000-0005-0000-0000-0000C2310000}"/>
    <cellStyle name="Normal 2 2 4" xfId="21900" xr:uid="{00000000-0005-0000-0000-0000C3310000}"/>
    <cellStyle name="Normal 2 2 4 2" xfId="21901" xr:uid="{00000000-0005-0000-0000-0000C4310000}"/>
    <cellStyle name="Normal 2 2 4 2 2" xfId="21902" xr:uid="{00000000-0005-0000-0000-0000C5310000}"/>
    <cellStyle name="Normal 2 2 4 2 2 2" xfId="21903" xr:uid="{00000000-0005-0000-0000-0000C6310000}"/>
    <cellStyle name="Normal 2 2 4 2 2 3" xfId="21904" xr:uid="{00000000-0005-0000-0000-0000C7310000}"/>
    <cellStyle name="Normal 2 2 4 2 3" xfId="21905" xr:uid="{00000000-0005-0000-0000-0000C8310000}"/>
    <cellStyle name="Normal 2 2 4 2 4" xfId="21906" xr:uid="{00000000-0005-0000-0000-0000C9310000}"/>
    <cellStyle name="Normal 2 2 4 2 5" xfId="21907" xr:uid="{00000000-0005-0000-0000-0000CA310000}"/>
    <cellStyle name="Normal 2 2 4 3" xfId="21908" xr:uid="{00000000-0005-0000-0000-0000CB310000}"/>
    <cellStyle name="Normal 2 2 4 3 2" xfId="21909" xr:uid="{00000000-0005-0000-0000-0000CC310000}"/>
    <cellStyle name="Normal 2 2 4 3 3" xfId="21910" xr:uid="{00000000-0005-0000-0000-0000CD310000}"/>
    <cellStyle name="Normal 2 2 4 4" xfId="21911" xr:uid="{00000000-0005-0000-0000-0000CE310000}"/>
    <cellStyle name="Normal 2 2 4 5" xfId="21912" xr:uid="{00000000-0005-0000-0000-0000CF310000}"/>
    <cellStyle name="Normal 2 2 4 6" xfId="21913" xr:uid="{00000000-0005-0000-0000-0000D0310000}"/>
    <cellStyle name="Normal 2 3" xfId="795" xr:uid="{00000000-0005-0000-0000-0000D1310000}"/>
    <cellStyle name="Normal 2 3 2" xfId="21914" xr:uid="{00000000-0005-0000-0000-0000D2310000}"/>
    <cellStyle name="Normal 2 3 2 2" xfId="21915" xr:uid="{00000000-0005-0000-0000-0000D3310000}"/>
    <cellStyle name="Normal 2 3 2 2 2" xfId="21916" xr:uid="{00000000-0005-0000-0000-0000D4310000}"/>
    <cellStyle name="Normal 2 3 2 2 2 2" xfId="21917" xr:uid="{00000000-0005-0000-0000-0000D5310000}"/>
    <cellStyle name="Normal 2 3 2 2 2 3" xfId="21918" xr:uid="{00000000-0005-0000-0000-0000D6310000}"/>
    <cellStyle name="Normal 2 3 2 2 3" xfId="21919" xr:uid="{00000000-0005-0000-0000-0000D7310000}"/>
    <cellStyle name="Normal 2 3 2 2 4" xfId="21920" xr:uid="{00000000-0005-0000-0000-0000D8310000}"/>
    <cellStyle name="Normal 2 3 2 2 5" xfId="21921" xr:uid="{00000000-0005-0000-0000-0000D9310000}"/>
    <cellStyle name="Normal 2 3 2 3" xfId="21922" xr:uid="{00000000-0005-0000-0000-0000DA310000}"/>
    <cellStyle name="Normal 2 3 2 3 2" xfId="21923" xr:uid="{00000000-0005-0000-0000-0000DB310000}"/>
    <cellStyle name="Normal 2 3 2 3 3" xfId="21924" xr:uid="{00000000-0005-0000-0000-0000DC310000}"/>
    <cellStyle name="Normal 2 3 2 4" xfId="21925" xr:uid="{00000000-0005-0000-0000-0000DD310000}"/>
    <cellStyle name="Normal 2 3 2 5" xfId="21926" xr:uid="{00000000-0005-0000-0000-0000DE310000}"/>
    <cellStyle name="Normal 2 3 2 6" xfId="21927" xr:uid="{00000000-0005-0000-0000-0000DF310000}"/>
    <cellStyle name="Normal 2 4" xfId="3994" xr:uid="{00000000-0005-0000-0000-0000E0310000}"/>
    <cellStyle name="Normal 2 4 2" xfId="5458" xr:uid="{00000000-0005-0000-0000-0000E1310000}"/>
    <cellStyle name="Normal 2 4 2 2" xfId="10422" xr:uid="{00000000-0005-0000-0000-0000E2310000}"/>
    <cellStyle name="Normal 2 4 2 2 2" xfId="21928" xr:uid="{00000000-0005-0000-0000-0000E3310000}"/>
    <cellStyle name="Normal 2 4 2 2 2 2" xfId="21929" xr:uid="{00000000-0005-0000-0000-0000E4310000}"/>
    <cellStyle name="Normal 2 4 2 2 2 3" xfId="21930" xr:uid="{00000000-0005-0000-0000-0000E5310000}"/>
    <cellStyle name="Normal 2 4 2 2 3" xfId="21931" xr:uid="{00000000-0005-0000-0000-0000E6310000}"/>
    <cellStyle name="Normal 2 4 2 2 4" xfId="21932" xr:uid="{00000000-0005-0000-0000-0000E7310000}"/>
    <cellStyle name="Normal 2 4 2 2 5" xfId="21933" xr:uid="{00000000-0005-0000-0000-0000E8310000}"/>
    <cellStyle name="Normal 2 4 2 3" xfId="21934" xr:uid="{00000000-0005-0000-0000-0000E9310000}"/>
    <cellStyle name="Normal 2 4 2 3 2" xfId="21935" xr:uid="{00000000-0005-0000-0000-0000EA310000}"/>
    <cellStyle name="Normal 2 4 2 3 3" xfId="21936" xr:uid="{00000000-0005-0000-0000-0000EB310000}"/>
    <cellStyle name="Normal 2 4 2 3 4" xfId="21937" xr:uid="{00000000-0005-0000-0000-0000EC310000}"/>
    <cellStyle name="Normal 2 4 2 4" xfId="21938" xr:uid="{00000000-0005-0000-0000-0000ED310000}"/>
    <cellStyle name="Normal 2 4 2 4 2" xfId="21939" xr:uid="{00000000-0005-0000-0000-0000EE310000}"/>
    <cellStyle name="Normal 2 4 2 4 3" xfId="21940" xr:uid="{00000000-0005-0000-0000-0000EF310000}"/>
    <cellStyle name="Normal 2 4 2 5" xfId="21941" xr:uid="{00000000-0005-0000-0000-0000F0310000}"/>
    <cellStyle name="Normal 2 4 2 6" xfId="21942" xr:uid="{00000000-0005-0000-0000-0000F1310000}"/>
    <cellStyle name="Normal 2 4 2 7" xfId="21943" xr:uid="{00000000-0005-0000-0000-0000F2310000}"/>
    <cellStyle name="Normal 2 4 3" xfId="8591" xr:uid="{00000000-0005-0000-0000-0000F3310000}"/>
    <cellStyle name="Normal 2 4 3 2" xfId="21944" xr:uid="{00000000-0005-0000-0000-0000F4310000}"/>
    <cellStyle name="Normal 2 4 3 2 2" xfId="21945" xr:uid="{00000000-0005-0000-0000-0000F5310000}"/>
    <cellStyle name="Normal 2 4 3 2 3" xfId="21946" xr:uid="{00000000-0005-0000-0000-0000F6310000}"/>
    <cellStyle name="Normal 2 4 3 2 4" xfId="21947" xr:uid="{00000000-0005-0000-0000-0000F7310000}"/>
    <cellStyle name="Normal 2 4 3 3" xfId="21948" xr:uid="{00000000-0005-0000-0000-0000F8310000}"/>
    <cellStyle name="Normal 2 4 3 3 2" xfId="21949" xr:uid="{00000000-0005-0000-0000-0000F9310000}"/>
    <cellStyle name="Normal 2 4 3 3 3" xfId="21950" xr:uid="{00000000-0005-0000-0000-0000FA310000}"/>
    <cellStyle name="Normal 2 4 3 4" xfId="21951" xr:uid="{00000000-0005-0000-0000-0000FB310000}"/>
    <cellStyle name="Normal 2 4 3 5" xfId="21952" xr:uid="{00000000-0005-0000-0000-0000FC310000}"/>
    <cellStyle name="Normal 2 4 3 6" xfId="21953" xr:uid="{00000000-0005-0000-0000-0000FD310000}"/>
    <cellStyle name="Normal 2 4 4" xfId="21954" xr:uid="{00000000-0005-0000-0000-0000FE310000}"/>
    <cellStyle name="Normal 2 4 4 2" xfId="21955" xr:uid="{00000000-0005-0000-0000-0000FF310000}"/>
    <cellStyle name="Normal 2 4 4 3" xfId="21956" xr:uid="{00000000-0005-0000-0000-000000320000}"/>
    <cellStyle name="Normal 2 4 4 4" xfId="21957" xr:uid="{00000000-0005-0000-0000-000001320000}"/>
    <cellStyle name="Normal 2 4 5" xfId="21958" xr:uid="{00000000-0005-0000-0000-000002320000}"/>
    <cellStyle name="Normal 2 4 5 2" xfId="21959" xr:uid="{00000000-0005-0000-0000-000003320000}"/>
    <cellStyle name="Normal 2 4 5 3" xfId="21960" xr:uid="{00000000-0005-0000-0000-000004320000}"/>
    <cellStyle name="Normal 2 4 5 4" xfId="21961" xr:uid="{00000000-0005-0000-0000-000005320000}"/>
    <cellStyle name="Normal 2 4 6" xfId="21962" xr:uid="{00000000-0005-0000-0000-000006320000}"/>
    <cellStyle name="Normal 2 4 6 2" xfId="21963" xr:uid="{00000000-0005-0000-0000-000007320000}"/>
    <cellStyle name="Normal 2 4 6 3" xfId="21964" xr:uid="{00000000-0005-0000-0000-000008320000}"/>
    <cellStyle name="Normal 2 4 7" xfId="21965" xr:uid="{00000000-0005-0000-0000-000009320000}"/>
    <cellStyle name="Normal 2 4 8" xfId="21966" xr:uid="{00000000-0005-0000-0000-00000A320000}"/>
    <cellStyle name="Normal 2 4 9" xfId="21967" xr:uid="{00000000-0005-0000-0000-00000B320000}"/>
    <cellStyle name="Normal 2 5" xfId="54237" xr:uid="{00000000-0005-0000-0000-00000C320000}"/>
    <cellStyle name="Normal 20" xfId="113" xr:uid="{00000000-0005-0000-0000-00000D320000}"/>
    <cellStyle name="Normal 20 2" xfId="500" xr:uid="{00000000-0005-0000-0000-00000E320000}"/>
    <cellStyle name="Normal 20 2 2" xfId="1051" xr:uid="{00000000-0005-0000-0000-00000F320000}"/>
    <cellStyle name="Normal 20 3" xfId="397" xr:uid="{00000000-0005-0000-0000-000010320000}"/>
    <cellStyle name="Normal 20 4" xfId="281" xr:uid="{00000000-0005-0000-0000-000011320000}"/>
    <cellStyle name="Normal 21" xfId="114" xr:uid="{00000000-0005-0000-0000-000012320000}"/>
    <cellStyle name="Normal 21 2" xfId="501" xr:uid="{00000000-0005-0000-0000-000013320000}"/>
    <cellStyle name="Normal 21 2 2" xfId="1052" xr:uid="{00000000-0005-0000-0000-000014320000}"/>
    <cellStyle name="Normal 21 3" xfId="406" xr:uid="{00000000-0005-0000-0000-000015320000}"/>
    <cellStyle name="Normal 21 4" xfId="290" xr:uid="{00000000-0005-0000-0000-000016320000}"/>
    <cellStyle name="Normal 22" xfId="115" xr:uid="{00000000-0005-0000-0000-000017320000}"/>
    <cellStyle name="Normal 22 2" xfId="502" xr:uid="{00000000-0005-0000-0000-000018320000}"/>
    <cellStyle name="Normal 22 2 2" xfId="1053" xr:uid="{00000000-0005-0000-0000-000019320000}"/>
    <cellStyle name="Normal 22 3" xfId="388" xr:uid="{00000000-0005-0000-0000-00001A320000}"/>
    <cellStyle name="Normal 22 4" xfId="272" xr:uid="{00000000-0005-0000-0000-00001B320000}"/>
    <cellStyle name="Normal 23" xfId="116" xr:uid="{00000000-0005-0000-0000-00001C320000}"/>
    <cellStyle name="Normal 23 2" xfId="503" xr:uid="{00000000-0005-0000-0000-00001D320000}"/>
    <cellStyle name="Normal 23 2 2" xfId="1054" xr:uid="{00000000-0005-0000-0000-00001E320000}"/>
    <cellStyle name="Normal 23 3" xfId="384" xr:uid="{00000000-0005-0000-0000-00001F320000}"/>
    <cellStyle name="Normal 23 4" xfId="268" xr:uid="{00000000-0005-0000-0000-000020320000}"/>
    <cellStyle name="Normal 24" xfId="117" xr:uid="{00000000-0005-0000-0000-000021320000}"/>
    <cellStyle name="Normal 24 2" xfId="504" xr:uid="{00000000-0005-0000-0000-000022320000}"/>
    <cellStyle name="Normal 24 2 2" xfId="1055" xr:uid="{00000000-0005-0000-0000-000023320000}"/>
    <cellStyle name="Normal 24 3" xfId="386" xr:uid="{00000000-0005-0000-0000-000024320000}"/>
    <cellStyle name="Normal 24 4" xfId="270" xr:uid="{00000000-0005-0000-0000-000025320000}"/>
    <cellStyle name="Normal 25" xfId="118" xr:uid="{00000000-0005-0000-0000-000026320000}"/>
    <cellStyle name="Normal 25 2" xfId="505" xr:uid="{00000000-0005-0000-0000-000027320000}"/>
    <cellStyle name="Normal 25 2 2" xfId="1056" xr:uid="{00000000-0005-0000-0000-000028320000}"/>
    <cellStyle name="Normal 25 3" xfId="415" xr:uid="{00000000-0005-0000-0000-000029320000}"/>
    <cellStyle name="Normal 25 4" xfId="299" xr:uid="{00000000-0005-0000-0000-00002A320000}"/>
    <cellStyle name="Normal 26" xfId="119" xr:uid="{00000000-0005-0000-0000-00002B320000}"/>
    <cellStyle name="Normal 26 2" xfId="506" xr:uid="{00000000-0005-0000-0000-00002C320000}"/>
    <cellStyle name="Normal 26 2 2" xfId="1057" xr:uid="{00000000-0005-0000-0000-00002D320000}"/>
    <cellStyle name="Normal 26 3" xfId="426" xr:uid="{00000000-0005-0000-0000-00002E320000}"/>
    <cellStyle name="Normal 26 4" xfId="310" xr:uid="{00000000-0005-0000-0000-00002F320000}"/>
    <cellStyle name="Normal 27" xfId="120" xr:uid="{00000000-0005-0000-0000-000030320000}"/>
    <cellStyle name="Normal 27 2" xfId="507" xr:uid="{00000000-0005-0000-0000-000031320000}"/>
    <cellStyle name="Normal 27 2 2" xfId="1058" xr:uid="{00000000-0005-0000-0000-000032320000}"/>
    <cellStyle name="Normal 27 3" xfId="420" xr:uid="{00000000-0005-0000-0000-000033320000}"/>
    <cellStyle name="Normal 27 4" xfId="304" xr:uid="{00000000-0005-0000-0000-000034320000}"/>
    <cellStyle name="Normal 28" xfId="121" xr:uid="{00000000-0005-0000-0000-000035320000}"/>
    <cellStyle name="Normal 28 2" xfId="508" xr:uid="{00000000-0005-0000-0000-000036320000}"/>
    <cellStyle name="Normal 28 2 2" xfId="1059" xr:uid="{00000000-0005-0000-0000-000037320000}"/>
    <cellStyle name="Normal 28 3" xfId="417" xr:uid="{00000000-0005-0000-0000-000038320000}"/>
    <cellStyle name="Normal 28 4" xfId="301" xr:uid="{00000000-0005-0000-0000-000039320000}"/>
    <cellStyle name="Normal 29" xfId="122" xr:uid="{00000000-0005-0000-0000-00003A320000}"/>
    <cellStyle name="Normal 29 2" xfId="509" xr:uid="{00000000-0005-0000-0000-00003B320000}"/>
    <cellStyle name="Normal 29 2 2" xfId="1060" xr:uid="{00000000-0005-0000-0000-00003C320000}"/>
    <cellStyle name="Normal 29 3" xfId="408" xr:uid="{00000000-0005-0000-0000-00003D320000}"/>
    <cellStyle name="Normal 29 4" xfId="292" xr:uid="{00000000-0005-0000-0000-00003E320000}"/>
    <cellStyle name="Normal 3" xfId="18" xr:uid="{00000000-0005-0000-0000-00003F320000}"/>
    <cellStyle name="Normal 3 2" xfId="19" xr:uid="{00000000-0005-0000-0000-000040320000}"/>
    <cellStyle name="Normal 3 2 2" xfId="511" xr:uid="{00000000-0005-0000-0000-000041320000}"/>
    <cellStyle name="Normal 3 2 2 2" xfId="1062" xr:uid="{00000000-0005-0000-0000-000042320000}"/>
    <cellStyle name="Normal 3 2 3" xfId="438" xr:uid="{00000000-0005-0000-0000-000043320000}"/>
    <cellStyle name="Normal 3 2 4" xfId="322" xr:uid="{00000000-0005-0000-0000-000044320000}"/>
    <cellStyle name="Normal 3 3" xfId="27" xr:uid="{00000000-0005-0000-0000-000045320000}"/>
    <cellStyle name="Normal 3 4" xfId="510" xr:uid="{00000000-0005-0000-0000-000046320000}"/>
    <cellStyle name="Normal 3 4 2" xfId="1061" xr:uid="{00000000-0005-0000-0000-000047320000}"/>
    <cellStyle name="Normal 30" xfId="123" xr:uid="{00000000-0005-0000-0000-000048320000}"/>
    <cellStyle name="Normal 30 2" xfId="512" xr:uid="{00000000-0005-0000-0000-000049320000}"/>
    <cellStyle name="Normal 30 2 2" xfId="1063" xr:uid="{00000000-0005-0000-0000-00004A320000}"/>
    <cellStyle name="Normal 30 3" xfId="382" xr:uid="{00000000-0005-0000-0000-00004B320000}"/>
    <cellStyle name="Normal 30 4" xfId="266" xr:uid="{00000000-0005-0000-0000-00004C320000}"/>
    <cellStyle name="Normal 31" xfId="124" xr:uid="{00000000-0005-0000-0000-00004D320000}"/>
    <cellStyle name="Normal 31 2" xfId="513" xr:uid="{00000000-0005-0000-0000-00004E320000}"/>
    <cellStyle name="Normal 31 2 2" xfId="1064" xr:uid="{00000000-0005-0000-0000-00004F320000}"/>
    <cellStyle name="Normal 31 3" xfId="413" xr:uid="{00000000-0005-0000-0000-000050320000}"/>
    <cellStyle name="Normal 31 4" xfId="297" xr:uid="{00000000-0005-0000-0000-000051320000}"/>
    <cellStyle name="Normal 32" xfId="125" xr:uid="{00000000-0005-0000-0000-000052320000}"/>
    <cellStyle name="Normal 32 2" xfId="514" xr:uid="{00000000-0005-0000-0000-000053320000}"/>
    <cellStyle name="Normal 32 2 2" xfId="1065" xr:uid="{00000000-0005-0000-0000-000054320000}"/>
    <cellStyle name="Normal 32 3" xfId="390" xr:uid="{00000000-0005-0000-0000-000055320000}"/>
    <cellStyle name="Normal 32 4" xfId="274" xr:uid="{00000000-0005-0000-0000-000056320000}"/>
    <cellStyle name="Normal 33" xfId="126" xr:uid="{00000000-0005-0000-0000-000057320000}"/>
    <cellStyle name="Normal 33 2" xfId="515" xr:uid="{00000000-0005-0000-0000-000058320000}"/>
    <cellStyle name="Normal 33 2 2" xfId="1066" xr:uid="{00000000-0005-0000-0000-000059320000}"/>
    <cellStyle name="Normal 33 3" xfId="399" xr:uid="{00000000-0005-0000-0000-00005A320000}"/>
    <cellStyle name="Normal 33 4" xfId="283" xr:uid="{00000000-0005-0000-0000-00005B320000}"/>
    <cellStyle name="Normal 34" xfId="127" xr:uid="{00000000-0005-0000-0000-00005C320000}"/>
    <cellStyle name="Normal 34 2" xfId="516" xr:uid="{00000000-0005-0000-0000-00005D320000}"/>
    <cellStyle name="Normal 34 2 2" xfId="1067" xr:uid="{00000000-0005-0000-0000-00005E320000}"/>
    <cellStyle name="Normal 34 3" xfId="424" xr:uid="{00000000-0005-0000-0000-00005F320000}"/>
    <cellStyle name="Normal 34 4" xfId="308" xr:uid="{00000000-0005-0000-0000-000060320000}"/>
    <cellStyle name="Normal 35" xfId="128" xr:uid="{00000000-0005-0000-0000-000061320000}"/>
    <cellStyle name="Normal 35 2" xfId="517" xr:uid="{00000000-0005-0000-0000-000062320000}"/>
    <cellStyle name="Normal 35 2 2" xfId="1068" xr:uid="{00000000-0005-0000-0000-000063320000}"/>
    <cellStyle name="Normal 35 3" xfId="409" xr:uid="{00000000-0005-0000-0000-000064320000}"/>
    <cellStyle name="Normal 35 4" xfId="293" xr:uid="{00000000-0005-0000-0000-000065320000}"/>
    <cellStyle name="Normal 36" xfId="129" xr:uid="{00000000-0005-0000-0000-000066320000}"/>
    <cellStyle name="Normal 36 2" xfId="518" xr:uid="{00000000-0005-0000-0000-000067320000}"/>
    <cellStyle name="Normal 36 2 2" xfId="1069" xr:uid="{00000000-0005-0000-0000-000068320000}"/>
    <cellStyle name="Normal 36 3" xfId="395" xr:uid="{00000000-0005-0000-0000-000069320000}"/>
    <cellStyle name="Normal 36 4" xfId="279" xr:uid="{00000000-0005-0000-0000-00006A320000}"/>
    <cellStyle name="Normal 37" xfId="131" xr:uid="{00000000-0005-0000-0000-00006B320000}"/>
    <cellStyle name="Normal 37 10" xfId="215" xr:uid="{00000000-0005-0000-0000-00006C320000}"/>
    <cellStyle name="Normal 37 10 2" xfId="3848" xr:uid="{00000000-0005-0000-0000-00006D320000}"/>
    <cellStyle name="Normal 37 10 2 2" xfId="8935" xr:uid="{00000000-0005-0000-0000-00006E320000}"/>
    <cellStyle name="Normal 37 10 2 2 2" xfId="21968" xr:uid="{00000000-0005-0000-0000-00006F320000}"/>
    <cellStyle name="Normal 37 10 2 2 3" xfId="21969" xr:uid="{00000000-0005-0000-0000-000070320000}"/>
    <cellStyle name="Normal 37 10 2 2 4" xfId="21970" xr:uid="{00000000-0005-0000-0000-000071320000}"/>
    <cellStyle name="Normal 37 10 2 3" xfId="21971" xr:uid="{00000000-0005-0000-0000-000072320000}"/>
    <cellStyle name="Normal 37 10 2 3 2" xfId="21972" xr:uid="{00000000-0005-0000-0000-000073320000}"/>
    <cellStyle name="Normal 37 10 2 3 3" xfId="21973" xr:uid="{00000000-0005-0000-0000-000074320000}"/>
    <cellStyle name="Normal 37 10 2 4" xfId="21974" xr:uid="{00000000-0005-0000-0000-000075320000}"/>
    <cellStyle name="Normal 37 10 2 5" xfId="21975" xr:uid="{00000000-0005-0000-0000-000076320000}"/>
    <cellStyle name="Normal 37 10 2 6" xfId="21976" xr:uid="{00000000-0005-0000-0000-000077320000}"/>
    <cellStyle name="Normal 37 10 3" xfId="5626" xr:uid="{00000000-0005-0000-0000-000078320000}"/>
    <cellStyle name="Normal 37 10 3 2" xfId="10568" xr:uid="{00000000-0005-0000-0000-000079320000}"/>
    <cellStyle name="Normal 37 10 3 3" xfId="21977" xr:uid="{00000000-0005-0000-0000-00007A320000}"/>
    <cellStyle name="Normal 37 10 3 4" xfId="21978" xr:uid="{00000000-0005-0000-0000-00007B320000}"/>
    <cellStyle name="Normal 37 10 4" xfId="7134" xr:uid="{00000000-0005-0000-0000-00007C320000}"/>
    <cellStyle name="Normal 37 10 4 2" xfId="21979" xr:uid="{00000000-0005-0000-0000-00007D320000}"/>
    <cellStyle name="Normal 37 10 4 3" xfId="21980" xr:uid="{00000000-0005-0000-0000-00007E320000}"/>
    <cellStyle name="Normal 37 10 4 4" xfId="21981" xr:uid="{00000000-0005-0000-0000-00007F320000}"/>
    <cellStyle name="Normal 37 10 5" xfId="2171" xr:uid="{00000000-0005-0000-0000-000080320000}"/>
    <cellStyle name="Normal 37 10 5 2" xfId="21982" xr:uid="{00000000-0005-0000-0000-000081320000}"/>
    <cellStyle name="Normal 37 10 5 3" xfId="21983" xr:uid="{00000000-0005-0000-0000-000082320000}"/>
    <cellStyle name="Normal 37 10 5 4" xfId="21984" xr:uid="{00000000-0005-0000-0000-000083320000}"/>
    <cellStyle name="Normal 37 10 6" xfId="21985" xr:uid="{00000000-0005-0000-0000-000084320000}"/>
    <cellStyle name="Normal 37 10 6 2" xfId="21986" xr:uid="{00000000-0005-0000-0000-000085320000}"/>
    <cellStyle name="Normal 37 10 6 3" xfId="21987" xr:uid="{00000000-0005-0000-0000-000086320000}"/>
    <cellStyle name="Normal 37 10 7" xfId="21988" xr:uid="{00000000-0005-0000-0000-000087320000}"/>
    <cellStyle name="Normal 37 10 8" xfId="21989" xr:uid="{00000000-0005-0000-0000-000088320000}"/>
    <cellStyle name="Normal 37 10 9" xfId="21990" xr:uid="{00000000-0005-0000-0000-000089320000}"/>
    <cellStyle name="Normal 37 11" xfId="2117" xr:uid="{00000000-0005-0000-0000-00008A320000}"/>
    <cellStyle name="Normal 37 11 2" xfId="3811" xr:uid="{00000000-0005-0000-0000-00008B320000}"/>
    <cellStyle name="Normal 37 11 2 2" xfId="8902" xr:uid="{00000000-0005-0000-0000-00008C320000}"/>
    <cellStyle name="Normal 37 11 2 2 2" xfId="21991" xr:uid="{00000000-0005-0000-0000-00008D320000}"/>
    <cellStyle name="Normal 37 11 2 2 3" xfId="21992" xr:uid="{00000000-0005-0000-0000-00008E320000}"/>
    <cellStyle name="Normal 37 11 2 2 4" xfId="21993" xr:uid="{00000000-0005-0000-0000-00008F320000}"/>
    <cellStyle name="Normal 37 11 2 3" xfId="21994" xr:uid="{00000000-0005-0000-0000-000090320000}"/>
    <cellStyle name="Normal 37 11 2 3 2" xfId="21995" xr:uid="{00000000-0005-0000-0000-000091320000}"/>
    <cellStyle name="Normal 37 11 2 3 3" xfId="21996" xr:uid="{00000000-0005-0000-0000-000092320000}"/>
    <cellStyle name="Normal 37 11 2 4" xfId="21997" xr:uid="{00000000-0005-0000-0000-000093320000}"/>
    <cellStyle name="Normal 37 11 2 5" xfId="21998" xr:uid="{00000000-0005-0000-0000-000094320000}"/>
    <cellStyle name="Normal 37 11 2 6" xfId="21999" xr:uid="{00000000-0005-0000-0000-000095320000}"/>
    <cellStyle name="Normal 37 11 3" xfId="8606" xr:uid="{00000000-0005-0000-0000-000096320000}"/>
    <cellStyle name="Normal 37 11 3 2" xfId="22000" xr:uid="{00000000-0005-0000-0000-000097320000}"/>
    <cellStyle name="Normal 37 11 3 3" xfId="22001" xr:uid="{00000000-0005-0000-0000-000098320000}"/>
    <cellStyle name="Normal 37 11 3 4" xfId="22002" xr:uid="{00000000-0005-0000-0000-000099320000}"/>
    <cellStyle name="Normal 37 11 4" xfId="22003" xr:uid="{00000000-0005-0000-0000-00009A320000}"/>
    <cellStyle name="Normal 37 11 4 2" xfId="22004" xr:uid="{00000000-0005-0000-0000-00009B320000}"/>
    <cellStyle name="Normal 37 11 4 3" xfId="22005" xr:uid="{00000000-0005-0000-0000-00009C320000}"/>
    <cellStyle name="Normal 37 11 4 4" xfId="22006" xr:uid="{00000000-0005-0000-0000-00009D320000}"/>
    <cellStyle name="Normal 37 11 5" xfId="22007" xr:uid="{00000000-0005-0000-0000-00009E320000}"/>
    <cellStyle name="Normal 37 11 5 2" xfId="22008" xr:uid="{00000000-0005-0000-0000-00009F320000}"/>
    <cellStyle name="Normal 37 11 5 3" xfId="22009" xr:uid="{00000000-0005-0000-0000-0000A0320000}"/>
    <cellStyle name="Normal 37 11 5 4" xfId="22010" xr:uid="{00000000-0005-0000-0000-0000A1320000}"/>
    <cellStyle name="Normal 37 11 6" xfId="22011" xr:uid="{00000000-0005-0000-0000-0000A2320000}"/>
    <cellStyle name="Normal 37 11 6 2" xfId="22012" xr:uid="{00000000-0005-0000-0000-0000A3320000}"/>
    <cellStyle name="Normal 37 11 6 3" xfId="22013" xr:uid="{00000000-0005-0000-0000-0000A4320000}"/>
    <cellStyle name="Normal 37 11 7" xfId="22014" xr:uid="{00000000-0005-0000-0000-0000A5320000}"/>
    <cellStyle name="Normal 37 11 8" xfId="22015" xr:uid="{00000000-0005-0000-0000-0000A6320000}"/>
    <cellStyle name="Normal 37 11 9" xfId="22016" xr:uid="{00000000-0005-0000-0000-0000A7320000}"/>
    <cellStyle name="Normal 37 12" xfId="3645" xr:uid="{00000000-0005-0000-0000-0000A8320000}"/>
    <cellStyle name="Normal 37 12 2" xfId="8743" xr:uid="{00000000-0005-0000-0000-0000A9320000}"/>
    <cellStyle name="Normal 37 12 2 2" xfId="22017" xr:uid="{00000000-0005-0000-0000-0000AA320000}"/>
    <cellStyle name="Normal 37 12 2 2 2" xfId="22018" xr:uid="{00000000-0005-0000-0000-0000AB320000}"/>
    <cellStyle name="Normal 37 12 2 2 3" xfId="22019" xr:uid="{00000000-0005-0000-0000-0000AC320000}"/>
    <cellStyle name="Normal 37 12 2 2 4" xfId="22020" xr:uid="{00000000-0005-0000-0000-0000AD320000}"/>
    <cellStyle name="Normal 37 12 2 3" xfId="22021" xr:uid="{00000000-0005-0000-0000-0000AE320000}"/>
    <cellStyle name="Normal 37 12 2 3 2" xfId="22022" xr:uid="{00000000-0005-0000-0000-0000AF320000}"/>
    <cellStyle name="Normal 37 12 2 3 3" xfId="22023" xr:uid="{00000000-0005-0000-0000-0000B0320000}"/>
    <cellStyle name="Normal 37 12 2 4" xfId="22024" xr:uid="{00000000-0005-0000-0000-0000B1320000}"/>
    <cellStyle name="Normal 37 12 2 5" xfId="22025" xr:uid="{00000000-0005-0000-0000-0000B2320000}"/>
    <cellStyle name="Normal 37 12 2 6" xfId="22026" xr:uid="{00000000-0005-0000-0000-0000B3320000}"/>
    <cellStyle name="Normal 37 12 3" xfId="22027" xr:uid="{00000000-0005-0000-0000-0000B4320000}"/>
    <cellStyle name="Normal 37 12 3 2" xfId="22028" xr:uid="{00000000-0005-0000-0000-0000B5320000}"/>
    <cellStyle name="Normal 37 12 3 3" xfId="22029" xr:uid="{00000000-0005-0000-0000-0000B6320000}"/>
    <cellStyle name="Normal 37 12 3 4" xfId="22030" xr:uid="{00000000-0005-0000-0000-0000B7320000}"/>
    <cellStyle name="Normal 37 12 4" xfId="22031" xr:uid="{00000000-0005-0000-0000-0000B8320000}"/>
    <cellStyle name="Normal 37 12 4 2" xfId="22032" xr:uid="{00000000-0005-0000-0000-0000B9320000}"/>
    <cellStyle name="Normal 37 12 4 3" xfId="22033" xr:uid="{00000000-0005-0000-0000-0000BA320000}"/>
    <cellStyle name="Normal 37 12 4 4" xfId="22034" xr:uid="{00000000-0005-0000-0000-0000BB320000}"/>
    <cellStyle name="Normal 37 12 5" xfId="22035" xr:uid="{00000000-0005-0000-0000-0000BC320000}"/>
    <cellStyle name="Normal 37 12 5 2" xfId="22036" xr:uid="{00000000-0005-0000-0000-0000BD320000}"/>
    <cellStyle name="Normal 37 12 5 3" xfId="22037" xr:uid="{00000000-0005-0000-0000-0000BE320000}"/>
    <cellStyle name="Normal 37 12 6" xfId="22038" xr:uid="{00000000-0005-0000-0000-0000BF320000}"/>
    <cellStyle name="Normal 37 12 7" xfId="22039" xr:uid="{00000000-0005-0000-0000-0000C0320000}"/>
    <cellStyle name="Normal 37 12 8" xfId="22040" xr:uid="{00000000-0005-0000-0000-0000C1320000}"/>
    <cellStyle name="Normal 37 13" xfId="3814" xr:uid="{00000000-0005-0000-0000-0000C2320000}"/>
    <cellStyle name="Normal 37 13 2" xfId="8905" xr:uid="{00000000-0005-0000-0000-0000C3320000}"/>
    <cellStyle name="Normal 37 13 2 2" xfId="22041" xr:uid="{00000000-0005-0000-0000-0000C4320000}"/>
    <cellStyle name="Normal 37 13 2 3" xfId="22042" xr:uid="{00000000-0005-0000-0000-0000C5320000}"/>
    <cellStyle name="Normal 37 13 2 4" xfId="22043" xr:uid="{00000000-0005-0000-0000-0000C6320000}"/>
    <cellStyle name="Normal 37 13 3" xfId="22044" xr:uid="{00000000-0005-0000-0000-0000C7320000}"/>
    <cellStyle name="Normal 37 13 3 2" xfId="22045" xr:uid="{00000000-0005-0000-0000-0000C8320000}"/>
    <cellStyle name="Normal 37 13 3 3" xfId="22046" xr:uid="{00000000-0005-0000-0000-0000C9320000}"/>
    <cellStyle name="Normal 37 13 3 4" xfId="22047" xr:uid="{00000000-0005-0000-0000-0000CA320000}"/>
    <cellStyle name="Normal 37 13 4" xfId="22048" xr:uid="{00000000-0005-0000-0000-0000CB320000}"/>
    <cellStyle name="Normal 37 13 4 2" xfId="22049" xr:uid="{00000000-0005-0000-0000-0000CC320000}"/>
    <cellStyle name="Normal 37 13 4 3" xfId="22050" xr:uid="{00000000-0005-0000-0000-0000CD320000}"/>
    <cellStyle name="Normal 37 13 5" xfId="22051" xr:uid="{00000000-0005-0000-0000-0000CE320000}"/>
    <cellStyle name="Normal 37 13 6" xfId="22052" xr:uid="{00000000-0005-0000-0000-0000CF320000}"/>
    <cellStyle name="Normal 37 13 7" xfId="22053" xr:uid="{00000000-0005-0000-0000-0000D0320000}"/>
    <cellStyle name="Normal 37 14" xfId="5599" xr:uid="{00000000-0005-0000-0000-0000D1320000}"/>
    <cellStyle name="Normal 37 14 2" xfId="10541" xr:uid="{00000000-0005-0000-0000-0000D2320000}"/>
    <cellStyle name="Normal 37 14 3" xfId="22054" xr:uid="{00000000-0005-0000-0000-0000D3320000}"/>
    <cellStyle name="Normal 37 14 4" xfId="22055" xr:uid="{00000000-0005-0000-0000-0000D4320000}"/>
    <cellStyle name="Normal 37 15" xfId="7107" xr:uid="{00000000-0005-0000-0000-0000D5320000}"/>
    <cellStyle name="Normal 37 15 2" xfId="22056" xr:uid="{00000000-0005-0000-0000-0000D6320000}"/>
    <cellStyle name="Normal 37 15 3" xfId="22057" xr:uid="{00000000-0005-0000-0000-0000D7320000}"/>
    <cellStyle name="Normal 37 15 4" xfId="22058" xr:uid="{00000000-0005-0000-0000-0000D8320000}"/>
    <cellStyle name="Normal 37 16" xfId="2070" xr:uid="{00000000-0005-0000-0000-0000D9320000}"/>
    <cellStyle name="Normal 37 16 2" xfId="22059" xr:uid="{00000000-0005-0000-0000-0000DA320000}"/>
    <cellStyle name="Normal 37 16 3" xfId="22060" xr:uid="{00000000-0005-0000-0000-0000DB320000}"/>
    <cellStyle name="Normal 37 16 4" xfId="22061" xr:uid="{00000000-0005-0000-0000-0000DC320000}"/>
    <cellStyle name="Normal 37 17" xfId="22062" xr:uid="{00000000-0005-0000-0000-0000DD320000}"/>
    <cellStyle name="Normal 37 17 2" xfId="22063" xr:uid="{00000000-0005-0000-0000-0000DE320000}"/>
    <cellStyle name="Normal 37 17 3" xfId="22064" xr:uid="{00000000-0005-0000-0000-0000DF320000}"/>
    <cellStyle name="Normal 37 18" xfId="22065" xr:uid="{00000000-0005-0000-0000-0000E0320000}"/>
    <cellStyle name="Normal 37 19" xfId="22066" xr:uid="{00000000-0005-0000-0000-0000E1320000}"/>
    <cellStyle name="Normal 37 2" xfId="147" xr:uid="{00000000-0005-0000-0000-0000E2320000}"/>
    <cellStyle name="Normal 37 2 10" xfId="2133" xr:uid="{00000000-0005-0000-0000-0000E3320000}"/>
    <cellStyle name="Normal 37 2 10 2" xfId="5375" xr:uid="{00000000-0005-0000-0000-0000E4320000}"/>
    <cellStyle name="Normal 37 2 10 2 2" xfId="10354" xr:uid="{00000000-0005-0000-0000-0000E5320000}"/>
    <cellStyle name="Normal 37 2 10 2 2 2" xfId="22067" xr:uid="{00000000-0005-0000-0000-0000E6320000}"/>
    <cellStyle name="Normal 37 2 10 2 2 3" xfId="22068" xr:uid="{00000000-0005-0000-0000-0000E7320000}"/>
    <cellStyle name="Normal 37 2 10 2 2 4" xfId="22069" xr:uid="{00000000-0005-0000-0000-0000E8320000}"/>
    <cellStyle name="Normal 37 2 10 2 3" xfId="22070" xr:uid="{00000000-0005-0000-0000-0000E9320000}"/>
    <cellStyle name="Normal 37 2 10 2 3 2" xfId="22071" xr:uid="{00000000-0005-0000-0000-0000EA320000}"/>
    <cellStyle name="Normal 37 2 10 2 3 3" xfId="22072" xr:uid="{00000000-0005-0000-0000-0000EB320000}"/>
    <cellStyle name="Normal 37 2 10 2 4" xfId="22073" xr:uid="{00000000-0005-0000-0000-0000EC320000}"/>
    <cellStyle name="Normal 37 2 10 2 5" xfId="22074" xr:uid="{00000000-0005-0000-0000-0000ED320000}"/>
    <cellStyle name="Normal 37 2 10 2 6" xfId="22075" xr:uid="{00000000-0005-0000-0000-0000EE320000}"/>
    <cellStyle name="Normal 37 2 10 3" xfId="8607" xr:uid="{00000000-0005-0000-0000-0000EF320000}"/>
    <cellStyle name="Normal 37 2 10 3 2" xfId="22076" xr:uid="{00000000-0005-0000-0000-0000F0320000}"/>
    <cellStyle name="Normal 37 2 10 3 3" xfId="22077" xr:uid="{00000000-0005-0000-0000-0000F1320000}"/>
    <cellStyle name="Normal 37 2 10 3 4" xfId="22078" xr:uid="{00000000-0005-0000-0000-0000F2320000}"/>
    <cellStyle name="Normal 37 2 10 4" xfId="22079" xr:uid="{00000000-0005-0000-0000-0000F3320000}"/>
    <cellStyle name="Normal 37 2 10 4 2" xfId="22080" xr:uid="{00000000-0005-0000-0000-0000F4320000}"/>
    <cellStyle name="Normal 37 2 10 4 3" xfId="22081" xr:uid="{00000000-0005-0000-0000-0000F5320000}"/>
    <cellStyle name="Normal 37 2 10 4 4" xfId="22082" xr:uid="{00000000-0005-0000-0000-0000F6320000}"/>
    <cellStyle name="Normal 37 2 10 5" xfId="22083" xr:uid="{00000000-0005-0000-0000-0000F7320000}"/>
    <cellStyle name="Normal 37 2 10 5 2" xfId="22084" xr:uid="{00000000-0005-0000-0000-0000F8320000}"/>
    <cellStyle name="Normal 37 2 10 5 3" xfId="22085" xr:uid="{00000000-0005-0000-0000-0000F9320000}"/>
    <cellStyle name="Normal 37 2 10 5 4" xfId="22086" xr:uid="{00000000-0005-0000-0000-0000FA320000}"/>
    <cellStyle name="Normal 37 2 10 6" xfId="22087" xr:uid="{00000000-0005-0000-0000-0000FB320000}"/>
    <cellStyle name="Normal 37 2 10 6 2" xfId="22088" xr:uid="{00000000-0005-0000-0000-0000FC320000}"/>
    <cellStyle name="Normal 37 2 10 6 3" xfId="22089" xr:uid="{00000000-0005-0000-0000-0000FD320000}"/>
    <cellStyle name="Normal 37 2 10 7" xfId="22090" xr:uid="{00000000-0005-0000-0000-0000FE320000}"/>
    <cellStyle name="Normal 37 2 10 8" xfId="22091" xr:uid="{00000000-0005-0000-0000-0000FF320000}"/>
    <cellStyle name="Normal 37 2 10 9" xfId="22092" xr:uid="{00000000-0005-0000-0000-000000330000}"/>
    <cellStyle name="Normal 37 2 11" xfId="3646" xr:uid="{00000000-0005-0000-0000-000001330000}"/>
    <cellStyle name="Normal 37 2 11 2" xfId="8744" xr:uid="{00000000-0005-0000-0000-000002330000}"/>
    <cellStyle name="Normal 37 2 11 2 2" xfId="22093" xr:uid="{00000000-0005-0000-0000-000003330000}"/>
    <cellStyle name="Normal 37 2 11 2 2 2" xfId="22094" xr:uid="{00000000-0005-0000-0000-000004330000}"/>
    <cellStyle name="Normal 37 2 11 2 2 3" xfId="22095" xr:uid="{00000000-0005-0000-0000-000005330000}"/>
    <cellStyle name="Normal 37 2 11 2 2 4" xfId="22096" xr:uid="{00000000-0005-0000-0000-000006330000}"/>
    <cellStyle name="Normal 37 2 11 2 3" xfId="22097" xr:uid="{00000000-0005-0000-0000-000007330000}"/>
    <cellStyle name="Normal 37 2 11 2 3 2" xfId="22098" xr:uid="{00000000-0005-0000-0000-000008330000}"/>
    <cellStyle name="Normal 37 2 11 2 3 3" xfId="22099" xr:uid="{00000000-0005-0000-0000-000009330000}"/>
    <cellStyle name="Normal 37 2 11 2 4" xfId="22100" xr:uid="{00000000-0005-0000-0000-00000A330000}"/>
    <cellStyle name="Normal 37 2 11 2 5" xfId="22101" xr:uid="{00000000-0005-0000-0000-00000B330000}"/>
    <cellStyle name="Normal 37 2 11 2 6" xfId="22102" xr:uid="{00000000-0005-0000-0000-00000C330000}"/>
    <cellStyle name="Normal 37 2 11 3" xfId="22103" xr:uid="{00000000-0005-0000-0000-00000D330000}"/>
    <cellStyle name="Normal 37 2 11 3 2" xfId="22104" xr:uid="{00000000-0005-0000-0000-00000E330000}"/>
    <cellStyle name="Normal 37 2 11 3 3" xfId="22105" xr:uid="{00000000-0005-0000-0000-00000F330000}"/>
    <cellStyle name="Normal 37 2 11 3 4" xfId="22106" xr:uid="{00000000-0005-0000-0000-000010330000}"/>
    <cellStyle name="Normal 37 2 11 4" xfId="22107" xr:uid="{00000000-0005-0000-0000-000011330000}"/>
    <cellStyle name="Normal 37 2 11 4 2" xfId="22108" xr:uid="{00000000-0005-0000-0000-000012330000}"/>
    <cellStyle name="Normal 37 2 11 4 3" xfId="22109" xr:uid="{00000000-0005-0000-0000-000013330000}"/>
    <cellStyle name="Normal 37 2 11 4 4" xfId="22110" xr:uid="{00000000-0005-0000-0000-000014330000}"/>
    <cellStyle name="Normal 37 2 11 5" xfId="22111" xr:uid="{00000000-0005-0000-0000-000015330000}"/>
    <cellStyle name="Normal 37 2 11 5 2" xfId="22112" xr:uid="{00000000-0005-0000-0000-000016330000}"/>
    <cellStyle name="Normal 37 2 11 5 3" xfId="22113" xr:uid="{00000000-0005-0000-0000-000017330000}"/>
    <cellStyle name="Normal 37 2 11 6" xfId="22114" xr:uid="{00000000-0005-0000-0000-000018330000}"/>
    <cellStyle name="Normal 37 2 11 7" xfId="22115" xr:uid="{00000000-0005-0000-0000-000019330000}"/>
    <cellStyle name="Normal 37 2 11 8" xfId="22116" xr:uid="{00000000-0005-0000-0000-00001A330000}"/>
    <cellStyle name="Normal 37 2 12" xfId="3830" xr:uid="{00000000-0005-0000-0000-00001B330000}"/>
    <cellStyle name="Normal 37 2 12 2" xfId="8921" xr:uid="{00000000-0005-0000-0000-00001C330000}"/>
    <cellStyle name="Normal 37 2 12 2 2" xfId="22117" xr:uid="{00000000-0005-0000-0000-00001D330000}"/>
    <cellStyle name="Normal 37 2 12 2 3" xfId="22118" xr:uid="{00000000-0005-0000-0000-00001E330000}"/>
    <cellStyle name="Normal 37 2 12 2 4" xfId="22119" xr:uid="{00000000-0005-0000-0000-00001F330000}"/>
    <cellStyle name="Normal 37 2 12 3" xfId="22120" xr:uid="{00000000-0005-0000-0000-000020330000}"/>
    <cellStyle name="Normal 37 2 12 3 2" xfId="22121" xr:uid="{00000000-0005-0000-0000-000021330000}"/>
    <cellStyle name="Normal 37 2 12 3 3" xfId="22122" xr:uid="{00000000-0005-0000-0000-000022330000}"/>
    <cellStyle name="Normal 37 2 12 3 4" xfId="22123" xr:uid="{00000000-0005-0000-0000-000023330000}"/>
    <cellStyle name="Normal 37 2 12 4" xfId="22124" xr:uid="{00000000-0005-0000-0000-000024330000}"/>
    <cellStyle name="Normal 37 2 12 4 2" xfId="22125" xr:uid="{00000000-0005-0000-0000-000025330000}"/>
    <cellStyle name="Normal 37 2 12 4 3" xfId="22126" xr:uid="{00000000-0005-0000-0000-000026330000}"/>
    <cellStyle name="Normal 37 2 12 5" xfId="22127" xr:uid="{00000000-0005-0000-0000-000027330000}"/>
    <cellStyle name="Normal 37 2 12 6" xfId="22128" xr:uid="{00000000-0005-0000-0000-000028330000}"/>
    <cellStyle name="Normal 37 2 12 7" xfId="22129" xr:uid="{00000000-0005-0000-0000-000029330000}"/>
    <cellStyle name="Normal 37 2 13" xfId="5615" xr:uid="{00000000-0005-0000-0000-00002A330000}"/>
    <cellStyle name="Normal 37 2 13 2" xfId="10557" xr:uid="{00000000-0005-0000-0000-00002B330000}"/>
    <cellStyle name="Normal 37 2 13 3" xfId="22130" xr:uid="{00000000-0005-0000-0000-00002C330000}"/>
    <cellStyle name="Normal 37 2 13 4" xfId="22131" xr:uid="{00000000-0005-0000-0000-00002D330000}"/>
    <cellStyle name="Normal 37 2 14" xfId="7123" xr:uid="{00000000-0005-0000-0000-00002E330000}"/>
    <cellStyle name="Normal 37 2 14 2" xfId="22132" xr:uid="{00000000-0005-0000-0000-00002F330000}"/>
    <cellStyle name="Normal 37 2 14 3" xfId="22133" xr:uid="{00000000-0005-0000-0000-000030330000}"/>
    <cellStyle name="Normal 37 2 14 4" xfId="22134" xr:uid="{00000000-0005-0000-0000-000031330000}"/>
    <cellStyle name="Normal 37 2 15" xfId="2071" xr:uid="{00000000-0005-0000-0000-000032330000}"/>
    <cellStyle name="Normal 37 2 15 2" xfId="22135" xr:uid="{00000000-0005-0000-0000-000033330000}"/>
    <cellStyle name="Normal 37 2 15 3" xfId="22136" xr:uid="{00000000-0005-0000-0000-000034330000}"/>
    <cellStyle name="Normal 37 2 15 4" xfId="22137" xr:uid="{00000000-0005-0000-0000-000035330000}"/>
    <cellStyle name="Normal 37 2 16" xfId="22138" xr:uid="{00000000-0005-0000-0000-000036330000}"/>
    <cellStyle name="Normal 37 2 16 2" xfId="22139" xr:uid="{00000000-0005-0000-0000-000037330000}"/>
    <cellStyle name="Normal 37 2 16 3" xfId="22140" xr:uid="{00000000-0005-0000-0000-000038330000}"/>
    <cellStyle name="Normal 37 2 17" xfId="22141" xr:uid="{00000000-0005-0000-0000-000039330000}"/>
    <cellStyle name="Normal 37 2 18" xfId="22142" xr:uid="{00000000-0005-0000-0000-00003A330000}"/>
    <cellStyle name="Normal 37 2 19" xfId="22143" xr:uid="{00000000-0005-0000-0000-00003B330000}"/>
    <cellStyle name="Normal 37 2 2" xfId="520" xr:uid="{00000000-0005-0000-0000-00003C330000}"/>
    <cellStyle name="Normal 37 2 2 10" xfId="2312" xr:uid="{00000000-0005-0000-0000-00003D330000}"/>
    <cellStyle name="Normal 37 2 2 10 2" xfId="22144" xr:uid="{00000000-0005-0000-0000-00003E330000}"/>
    <cellStyle name="Normal 37 2 2 10 3" xfId="22145" xr:uid="{00000000-0005-0000-0000-00003F330000}"/>
    <cellStyle name="Normal 37 2 2 10 4" xfId="22146" xr:uid="{00000000-0005-0000-0000-000040330000}"/>
    <cellStyle name="Normal 37 2 2 11" xfId="22147" xr:uid="{00000000-0005-0000-0000-000041330000}"/>
    <cellStyle name="Normal 37 2 2 11 2" xfId="22148" xr:uid="{00000000-0005-0000-0000-000042330000}"/>
    <cellStyle name="Normal 37 2 2 11 3" xfId="22149" xr:uid="{00000000-0005-0000-0000-000043330000}"/>
    <cellStyle name="Normal 37 2 2 12" xfId="22150" xr:uid="{00000000-0005-0000-0000-000044330000}"/>
    <cellStyle name="Normal 37 2 2 13" xfId="22151" xr:uid="{00000000-0005-0000-0000-000045330000}"/>
    <cellStyle name="Normal 37 2 2 14" xfId="22152" xr:uid="{00000000-0005-0000-0000-000046330000}"/>
    <cellStyle name="Normal 37 2 2 2" xfId="703" xr:uid="{00000000-0005-0000-0000-000047330000}"/>
    <cellStyle name="Normal 37 2 2 2 10" xfId="22153" xr:uid="{00000000-0005-0000-0000-000048330000}"/>
    <cellStyle name="Normal 37 2 2 2 11" xfId="22154" xr:uid="{00000000-0005-0000-0000-000049330000}"/>
    <cellStyle name="Normal 37 2 2 2 2" xfId="1169" xr:uid="{00000000-0005-0000-0000-00004A330000}"/>
    <cellStyle name="Normal 37 2 2 2 2 10" xfId="22155" xr:uid="{00000000-0005-0000-0000-00004B330000}"/>
    <cellStyle name="Normal 37 2 2 2 2 2" xfId="1468" xr:uid="{00000000-0005-0000-0000-00004C330000}"/>
    <cellStyle name="Normal 37 2 2 2 2 2 2" xfId="4826" xr:uid="{00000000-0005-0000-0000-00004D330000}"/>
    <cellStyle name="Normal 37 2 2 2 2 2 2 2" xfId="9810" xr:uid="{00000000-0005-0000-0000-00004E330000}"/>
    <cellStyle name="Normal 37 2 2 2 2 2 2 2 2" xfId="22156" xr:uid="{00000000-0005-0000-0000-00004F330000}"/>
    <cellStyle name="Normal 37 2 2 2 2 2 2 2 3" xfId="22157" xr:uid="{00000000-0005-0000-0000-000050330000}"/>
    <cellStyle name="Normal 37 2 2 2 2 2 2 2 4" xfId="22158" xr:uid="{00000000-0005-0000-0000-000051330000}"/>
    <cellStyle name="Normal 37 2 2 2 2 2 2 3" xfId="22159" xr:uid="{00000000-0005-0000-0000-000052330000}"/>
    <cellStyle name="Normal 37 2 2 2 2 2 2 3 2" xfId="22160" xr:uid="{00000000-0005-0000-0000-000053330000}"/>
    <cellStyle name="Normal 37 2 2 2 2 2 2 3 3" xfId="22161" xr:uid="{00000000-0005-0000-0000-000054330000}"/>
    <cellStyle name="Normal 37 2 2 2 2 2 2 4" xfId="22162" xr:uid="{00000000-0005-0000-0000-000055330000}"/>
    <cellStyle name="Normal 37 2 2 2 2 2 2 5" xfId="22163" xr:uid="{00000000-0005-0000-0000-000056330000}"/>
    <cellStyle name="Normal 37 2 2 2 2 2 2 6" xfId="22164" xr:uid="{00000000-0005-0000-0000-000057330000}"/>
    <cellStyle name="Normal 37 2 2 2 2 2 3" xfId="6555" xr:uid="{00000000-0005-0000-0000-000058330000}"/>
    <cellStyle name="Normal 37 2 2 2 2 2 3 2" xfId="11497" xr:uid="{00000000-0005-0000-0000-000059330000}"/>
    <cellStyle name="Normal 37 2 2 2 2 2 3 3" xfId="22165" xr:uid="{00000000-0005-0000-0000-00005A330000}"/>
    <cellStyle name="Normal 37 2 2 2 2 2 3 4" xfId="22166" xr:uid="{00000000-0005-0000-0000-00005B330000}"/>
    <cellStyle name="Normal 37 2 2 2 2 2 4" xfId="8063" xr:uid="{00000000-0005-0000-0000-00005C330000}"/>
    <cellStyle name="Normal 37 2 2 2 2 2 4 2" xfId="22167" xr:uid="{00000000-0005-0000-0000-00005D330000}"/>
    <cellStyle name="Normal 37 2 2 2 2 2 4 3" xfId="22168" xr:uid="{00000000-0005-0000-0000-00005E330000}"/>
    <cellStyle name="Normal 37 2 2 2 2 2 4 4" xfId="22169" xr:uid="{00000000-0005-0000-0000-00005F330000}"/>
    <cellStyle name="Normal 37 2 2 2 2 2 5" xfId="3101" xr:uid="{00000000-0005-0000-0000-000060330000}"/>
    <cellStyle name="Normal 37 2 2 2 2 2 5 2" xfId="22170" xr:uid="{00000000-0005-0000-0000-000061330000}"/>
    <cellStyle name="Normal 37 2 2 2 2 2 5 3" xfId="22171" xr:uid="{00000000-0005-0000-0000-000062330000}"/>
    <cellStyle name="Normal 37 2 2 2 2 2 5 4" xfId="22172" xr:uid="{00000000-0005-0000-0000-000063330000}"/>
    <cellStyle name="Normal 37 2 2 2 2 2 6" xfId="22173" xr:uid="{00000000-0005-0000-0000-000064330000}"/>
    <cellStyle name="Normal 37 2 2 2 2 2 6 2" xfId="22174" xr:uid="{00000000-0005-0000-0000-000065330000}"/>
    <cellStyle name="Normal 37 2 2 2 2 2 6 3" xfId="22175" xr:uid="{00000000-0005-0000-0000-000066330000}"/>
    <cellStyle name="Normal 37 2 2 2 2 2 7" xfId="22176" xr:uid="{00000000-0005-0000-0000-000067330000}"/>
    <cellStyle name="Normal 37 2 2 2 2 2 8" xfId="22177" xr:uid="{00000000-0005-0000-0000-000068330000}"/>
    <cellStyle name="Normal 37 2 2 2 2 2 9" xfId="22178" xr:uid="{00000000-0005-0000-0000-000069330000}"/>
    <cellStyle name="Normal 37 2 2 2 2 3" xfId="4537" xr:uid="{00000000-0005-0000-0000-00006A330000}"/>
    <cellStyle name="Normal 37 2 2 2 2 3 2" xfId="9521" xr:uid="{00000000-0005-0000-0000-00006B330000}"/>
    <cellStyle name="Normal 37 2 2 2 2 3 2 2" xfId="22179" xr:uid="{00000000-0005-0000-0000-00006C330000}"/>
    <cellStyle name="Normal 37 2 2 2 2 3 2 3" xfId="22180" xr:uid="{00000000-0005-0000-0000-00006D330000}"/>
    <cellStyle name="Normal 37 2 2 2 2 3 2 4" xfId="22181" xr:uid="{00000000-0005-0000-0000-00006E330000}"/>
    <cellStyle name="Normal 37 2 2 2 2 3 3" xfId="22182" xr:uid="{00000000-0005-0000-0000-00006F330000}"/>
    <cellStyle name="Normal 37 2 2 2 2 3 3 2" xfId="22183" xr:uid="{00000000-0005-0000-0000-000070330000}"/>
    <cellStyle name="Normal 37 2 2 2 2 3 3 3" xfId="22184" xr:uid="{00000000-0005-0000-0000-000071330000}"/>
    <cellStyle name="Normal 37 2 2 2 2 3 4" xfId="22185" xr:uid="{00000000-0005-0000-0000-000072330000}"/>
    <cellStyle name="Normal 37 2 2 2 2 3 5" xfId="22186" xr:uid="{00000000-0005-0000-0000-000073330000}"/>
    <cellStyle name="Normal 37 2 2 2 2 3 6" xfId="22187" xr:uid="{00000000-0005-0000-0000-000074330000}"/>
    <cellStyle name="Normal 37 2 2 2 2 4" xfId="6268" xr:uid="{00000000-0005-0000-0000-000075330000}"/>
    <cellStyle name="Normal 37 2 2 2 2 4 2" xfId="11210" xr:uid="{00000000-0005-0000-0000-000076330000}"/>
    <cellStyle name="Normal 37 2 2 2 2 4 3" xfId="22188" xr:uid="{00000000-0005-0000-0000-000077330000}"/>
    <cellStyle name="Normal 37 2 2 2 2 4 4" xfId="22189" xr:uid="{00000000-0005-0000-0000-000078330000}"/>
    <cellStyle name="Normal 37 2 2 2 2 5" xfId="7776" xr:uid="{00000000-0005-0000-0000-000079330000}"/>
    <cellStyle name="Normal 37 2 2 2 2 5 2" xfId="22190" xr:uid="{00000000-0005-0000-0000-00007A330000}"/>
    <cellStyle name="Normal 37 2 2 2 2 5 3" xfId="22191" xr:uid="{00000000-0005-0000-0000-00007B330000}"/>
    <cellStyle name="Normal 37 2 2 2 2 5 4" xfId="22192" xr:uid="{00000000-0005-0000-0000-00007C330000}"/>
    <cellStyle name="Normal 37 2 2 2 2 6" xfId="2814" xr:uid="{00000000-0005-0000-0000-00007D330000}"/>
    <cellStyle name="Normal 37 2 2 2 2 6 2" xfId="22193" xr:uid="{00000000-0005-0000-0000-00007E330000}"/>
    <cellStyle name="Normal 37 2 2 2 2 6 3" xfId="22194" xr:uid="{00000000-0005-0000-0000-00007F330000}"/>
    <cellStyle name="Normal 37 2 2 2 2 6 4" xfId="22195" xr:uid="{00000000-0005-0000-0000-000080330000}"/>
    <cellStyle name="Normal 37 2 2 2 2 7" xfId="22196" xr:uid="{00000000-0005-0000-0000-000081330000}"/>
    <cellStyle name="Normal 37 2 2 2 2 7 2" xfId="22197" xr:uid="{00000000-0005-0000-0000-000082330000}"/>
    <cellStyle name="Normal 37 2 2 2 2 7 3" xfId="22198" xr:uid="{00000000-0005-0000-0000-000083330000}"/>
    <cellStyle name="Normal 37 2 2 2 2 8" xfId="22199" xr:uid="{00000000-0005-0000-0000-000084330000}"/>
    <cellStyle name="Normal 37 2 2 2 2 9" xfId="22200" xr:uid="{00000000-0005-0000-0000-000085330000}"/>
    <cellStyle name="Normal 37 2 2 2 3" xfId="1467" xr:uid="{00000000-0005-0000-0000-000086330000}"/>
    <cellStyle name="Normal 37 2 2 2 3 2" xfId="4825" xr:uid="{00000000-0005-0000-0000-000087330000}"/>
    <cellStyle name="Normal 37 2 2 2 3 2 2" xfId="9809" xr:uid="{00000000-0005-0000-0000-000088330000}"/>
    <cellStyle name="Normal 37 2 2 2 3 2 2 2" xfId="22201" xr:uid="{00000000-0005-0000-0000-000089330000}"/>
    <cellStyle name="Normal 37 2 2 2 3 2 2 3" xfId="22202" xr:uid="{00000000-0005-0000-0000-00008A330000}"/>
    <cellStyle name="Normal 37 2 2 2 3 2 2 4" xfId="22203" xr:uid="{00000000-0005-0000-0000-00008B330000}"/>
    <cellStyle name="Normal 37 2 2 2 3 2 3" xfId="22204" xr:uid="{00000000-0005-0000-0000-00008C330000}"/>
    <cellStyle name="Normal 37 2 2 2 3 2 3 2" xfId="22205" xr:uid="{00000000-0005-0000-0000-00008D330000}"/>
    <cellStyle name="Normal 37 2 2 2 3 2 3 3" xfId="22206" xr:uid="{00000000-0005-0000-0000-00008E330000}"/>
    <cellStyle name="Normal 37 2 2 2 3 2 4" xfId="22207" xr:uid="{00000000-0005-0000-0000-00008F330000}"/>
    <cellStyle name="Normal 37 2 2 2 3 2 5" xfId="22208" xr:uid="{00000000-0005-0000-0000-000090330000}"/>
    <cellStyle name="Normal 37 2 2 2 3 2 6" xfId="22209" xr:uid="{00000000-0005-0000-0000-000091330000}"/>
    <cellStyle name="Normal 37 2 2 2 3 3" xfId="6554" xr:uid="{00000000-0005-0000-0000-000092330000}"/>
    <cellStyle name="Normal 37 2 2 2 3 3 2" xfId="11496" xr:uid="{00000000-0005-0000-0000-000093330000}"/>
    <cellStyle name="Normal 37 2 2 2 3 3 3" xfId="22210" xr:uid="{00000000-0005-0000-0000-000094330000}"/>
    <cellStyle name="Normal 37 2 2 2 3 3 4" xfId="22211" xr:uid="{00000000-0005-0000-0000-000095330000}"/>
    <cellStyle name="Normal 37 2 2 2 3 4" xfId="8062" xr:uid="{00000000-0005-0000-0000-000096330000}"/>
    <cellStyle name="Normal 37 2 2 2 3 4 2" xfId="22212" xr:uid="{00000000-0005-0000-0000-000097330000}"/>
    <cellStyle name="Normal 37 2 2 2 3 4 3" xfId="22213" xr:uid="{00000000-0005-0000-0000-000098330000}"/>
    <cellStyle name="Normal 37 2 2 2 3 4 4" xfId="22214" xr:uid="{00000000-0005-0000-0000-000099330000}"/>
    <cellStyle name="Normal 37 2 2 2 3 5" xfId="3100" xr:uid="{00000000-0005-0000-0000-00009A330000}"/>
    <cellStyle name="Normal 37 2 2 2 3 5 2" xfId="22215" xr:uid="{00000000-0005-0000-0000-00009B330000}"/>
    <cellStyle name="Normal 37 2 2 2 3 5 3" xfId="22216" xr:uid="{00000000-0005-0000-0000-00009C330000}"/>
    <cellStyle name="Normal 37 2 2 2 3 5 4" xfId="22217" xr:uid="{00000000-0005-0000-0000-00009D330000}"/>
    <cellStyle name="Normal 37 2 2 2 3 6" xfId="22218" xr:uid="{00000000-0005-0000-0000-00009E330000}"/>
    <cellStyle name="Normal 37 2 2 2 3 6 2" xfId="22219" xr:uid="{00000000-0005-0000-0000-00009F330000}"/>
    <cellStyle name="Normal 37 2 2 2 3 6 3" xfId="22220" xr:uid="{00000000-0005-0000-0000-0000A0330000}"/>
    <cellStyle name="Normal 37 2 2 2 3 7" xfId="22221" xr:uid="{00000000-0005-0000-0000-0000A1330000}"/>
    <cellStyle name="Normal 37 2 2 2 3 8" xfId="22222" xr:uid="{00000000-0005-0000-0000-0000A2330000}"/>
    <cellStyle name="Normal 37 2 2 2 3 9" xfId="22223" xr:uid="{00000000-0005-0000-0000-0000A3330000}"/>
    <cellStyle name="Normal 37 2 2 2 4" xfId="4154" xr:uid="{00000000-0005-0000-0000-0000A4330000}"/>
    <cellStyle name="Normal 37 2 2 2 4 2" xfId="9140" xr:uid="{00000000-0005-0000-0000-0000A5330000}"/>
    <cellStyle name="Normal 37 2 2 2 4 2 2" xfId="22224" xr:uid="{00000000-0005-0000-0000-0000A6330000}"/>
    <cellStyle name="Normal 37 2 2 2 4 2 3" xfId="22225" xr:uid="{00000000-0005-0000-0000-0000A7330000}"/>
    <cellStyle name="Normal 37 2 2 2 4 2 4" xfId="22226" xr:uid="{00000000-0005-0000-0000-0000A8330000}"/>
    <cellStyle name="Normal 37 2 2 2 4 3" xfId="22227" xr:uid="{00000000-0005-0000-0000-0000A9330000}"/>
    <cellStyle name="Normal 37 2 2 2 4 3 2" xfId="22228" xr:uid="{00000000-0005-0000-0000-0000AA330000}"/>
    <cellStyle name="Normal 37 2 2 2 4 3 3" xfId="22229" xr:uid="{00000000-0005-0000-0000-0000AB330000}"/>
    <cellStyle name="Normal 37 2 2 2 4 4" xfId="22230" xr:uid="{00000000-0005-0000-0000-0000AC330000}"/>
    <cellStyle name="Normal 37 2 2 2 4 5" xfId="22231" xr:uid="{00000000-0005-0000-0000-0000AD330000}"/>
    <cellStyle name="Normal 37 2 2 2 4 6" xfId="22232" xr:uid="{00000000-0005-0000-0000-0000AE330000}"/>
    <cellStyle name="Normal 37 2 2 2 5" xfId="5901" xr:uid="{00000000-0005-0000-0000-0000AF330000}"/>
    <cellStyle name="Normal 37 2 2 2 5 2" xfId="10843" xr:uid="{00000000-0005-0000-0000-0000B0330000}"/>
    <cellStyle name="Normal 37 2 2 2 5 3" xfId="22233" xr:uid="{00000000-0005-0000-0000-0000B1330000}"/>
    <cellStyle name="Normal 37 2 2 2 5 4" xfId="22234" xr:uid="{00000000-0005-0000-0000-0000B2330000}"/>
    <cellStyle name="Normal 37 2 2 2 6" xfId="7409" xr:uid="{00000000-0005-0000-0000-0000B3330000}"/>
    <cellStyle name="Normal 37 2 2 2 6 2" xfId="22235" xr:uid="{00000000-0005-0000-0000-0000B4330000}"/>
    <cellStyle name="Normal 37 2 2 2 6 3" xfId="22236" xr:uid="{00000000-0005-0000-0000-0000B5330000}"/>
    <cellStyle name="Normal 37 2 2 2 6 4" xfId="22237" xr:uid="{00000000-0005-0000-0000-0000B6330000}"/>
    <cellStyle name="Normal 37 2 2 2 7" xfId="2447" xr:uid="{00000000-0005-0000-0000-0000B7330000}"/>
    <cellStyle name="Normal 37 2 2 2 7 2" xfId="22238" xr:uid="{00000000-0005-0000-0000-0000B8330000}"/>
    <cellStyle name="Normal 37 2 2 2 7 3" xfId="22239" xr:uid="{00000000-0005-0000-0000-0000B9330000}"/>
    <cellStyle name="Normal 37 2 2 2 7 4" xfId="22240" xr:uid="{00000000-0005-0000-0000-0000BA330000}"/>
    <cellStyle name="Normal 37 2 2 2 8" xfId="22241" xr:uid="{00000000-0005-0000-0000-0000BB330000}"/>
    <cellStyle name="Normal 37 2 2 2 8 2" xfId="22242" xr:uid="{00000000-0005-0000-0000-0000BC330000}"/>
    <cellStyle name="Normal 37 2 2 2 8 3" xfId="22243" xr:uid="{00000000-0005-0000-0000-0000BD330000}"/>
    <cellStyle name="Normal 37 2 2 2 9" xfId="22244" xr:uid="{00000000-0005-0000-0000-0000BE330000}"/>
    <cellStyle name="Normal 37 2 2 3" xfId="855" xr:uid="{00000000-0005-0000-0000-0000BF330000}"/>
    <cellStyle name="Normal 37 2 2 3 10" xfId="22245" xr:uid="{00000000-0005-0000-0000-0000C0330000}"/>
    <cellStyle name="Normal 37 2 2 3 2" xfId="1469" xr:uid="{00000000-0005-0000-0000-0000C1330000}"/>
    <cellStyle name="Normal 37 2 2 3 2 2" xfId="4827" xr:uid="{00000000-0005-0000-0000-0000C2330000}"/>
    <cellStyle name="Normal 37 2 2 3 2 2 2" xfId="9811" xr:uid="{00000000-0005-0000-0000-0000C3330000}"/>
    <cellStyle name="Normal 37 2 2 3 2 2 2 2" xfId="22246" xr:uid="{00000000-0005-0000-0000-0000C4330000}"/>
    <cellStyle name="Normal 37 2 2 3 2 2 2 3" xfId="22247" xr:uid="{00000000-0005-0000-0000-0000C5330000}"/>
    <cellStyle name="Normal 37 2 2 3 2 2 2 4" xfId="22248" xr:uid="{00000000-0005-0000-0000-0000C6330000}"/>
    <cellStyle name="Normal 37 2 2 3 2 2 3" xfId="22249" xr:uid="{00000000-0005-0000-0000-0000C7330000}"/>
    <cellStyle name="Normal 37 2 2 3 2 2 3 2" xfId="22250" xr:uid="{00000000-0005-0000-0000-0000C8330000}"/>
    <cellStyle name="Normal 37 2 2 3 2 2 3 3" xfId="22251" xr:uid="{00000000-0005-0000-0000-0000C9330000}"/>
    <cellStyle name="Normal 37 2 2 3 2 2 4" xfId="22252" xr:uid="{00000000-0005-0000-0000-0000CA330000}"/>
    <cellStyle name="Normal 37 2 2 3 2 2 5" xfId="22253" xr:uid="{00000000-0005-0000-0000-0000CB330000}"/>
    <cellStyle name="Normal 37 2 2 3 2 2 6" xfId="22254" xr:uid="{00000000-0005-0000-0000-0000CC330000}"/>
    <cellStyle name="Normal 37 2 2 3 2 3" xfId="6556" xr:uid="{00000000-0005-0000-0000-0000CD330000}"/>
    <cellStyle name="Normal 37 2 2 3 2 3 2" xfId="11498" xr:uid="{00000000-0005-0000-0000-0000CE330000}"/>
    <cellStyle name="Normal 37 2 2 3 2 3 3" xfId="22255" xr:uid="{00000000-0005-0000-0000-0000CF330000}"/>
    <cellStyle name="Normal 37 2 2 3 2 3 4" xfId="22256" xr:uid="{00000000-0005-0000-0000-0000D0330000}"/>
    <cellStyle name="Normal 37 2 2 3 2 4" xfId="8064" xr:uid="{00000000-0005-0000-0000-0000D1330000}"/>
    <cellStyle name="Normal 37 2 2 3 2 4 2" xfId="22257" xr:uid="{00000000-0005-0000-0000-0000D2330000}"/>
    <cellStyle name="Normal 37 2 2 3 2 4 3" xfId="22258" xr:uid="{00000000-0005-0000-0000-0000D3330000}"/>
    <cellStyle name="Normal 37 2 2 3 2 4 4" xfId="22259" xr:uid="{00000000-0005-0000-0000-0000D4330000}"/>
    <cellStyle name="Normal 37 2 2 3 2 5" xfId="3102" xr:uid="{00000000-0005-0000-0000-0000D5330000}"/>
    <cellStyle name="Normal 37 2 2 3 2 5 2" xfId="22260" xr:uid="{00000000-0005-0000-0000-0000D6330000}"/>
    <cellStyle name="Normal 37 2 2 3 2 5 3" xfId="22261" xr:uid="{00000000-0005-0000-0000-0000D7330000}"/>
    <cellStyle name="Normal 37 2 2 3 2 5 4" xfId="22262" xr:uid="{00000000-0005-0000-0000-0000D8330000}"/>
    <cellStyle name="Normal 37 2 2 3 2 6" xfId="22263" xr:uid="{00000000-0005-0000-0000-0000D9330000}"/>
    <cellStyle name="Normal 37 2 2 3 2 6 2" xfId="22264" xr:uid="{00000000-0005-0000-0000-0000DA330000}"/>
    <cellStyle name="Normal 37 2 2 3 2 6 3" xfId="22265" xr:uid="{00000000-0005-0000-0000-0000DB330000}"/>
    <cellStyle name="Normal 37 2 2 3 2 7" xfId="22266" xr:uid="{00000000-0005-0000-0000-0000DC330000}"/>
    <cellStyle name="Normal 37 2 2 3 2 8" xfId="22267" xr:uid="{00000000-0005-0000-0000-0000DD330000}"/>
    <cellStyle name="Normal 37 2 2 3 2 9" xfId="22268" xr:uid="{00000000-0005-0000-0000-0000DE330000}"/>
    <cellStyle name="Normal 37 2 2 3 3" xfId="4295" xr:uid="{00000000-0005-0000-0000-0000DF330000}"/>
    <cellStyle name="Normal 37 2 2 3 3 2" xfId="9281" xr:uid="{00000000-0005-0000-0000-0000E0330000}"/>
    <cellStyle name="Normal 37 2 2 3 3 2 2" xfId="22269" xr:uid="{00000000-0005-0000-0000-0000E1330000}"/>
    <cellStyle name="Normal 37 2 2 3 3 2 3" xfId="22270" xr:uid="{00000000-0005-0000-0000-0000E2330000}"/>
    <cellStyle name="Normal 37 2 2 3 3 2 4" xfId="22271" xr:uid="{00000000-0005-0000-0000-0000E3330000}"/>
    <cellStyle name="Normal 37 2 2 3 3 3" xfId="22272" xr:uid="{00000000-0005-0000-0000-0000E4330000}"/>
    <cellStyle name="Normal 37 2 2 3 3 3 2" xfId="22273" xr:uid="{00000000-0005-0000-0000-0000E5330000}"/>
    <cellStyle name="Normal 37 2 2 3 3 3 3" xfId="22274" xr:uid="{00000000-0005-0000-0000-0000E6330000}"/>
    <cellStyle name="Normal 37 2 2 3 3 4" xfId="22275" xr:uid="{00000000-0005-0000-0000-0000E7330000}"/>
    <cellStyle name="Normal 37 2 2 3 3 5" xfId="22276" xr:uid="{00000000-0005-0000-0000-0000E8330000}"/>
    <cellStyle name="Normal 37 2 2 3 3 6" xfId="22277" xr:uid="{00000000-0005-0000-0000-0000E9330000}"/>
    <cellStyle name="Normal 37 2 2 3 4" xfId="6039" xr:uid="{00000000-0005-0000-0000-0000EA330000}"/>
    <cellStyle name="Normal 37 2 2 3 4 2" xfId="10981" xr:uid="{00000000-0005-0000-0000-0000EB330000}"/>
    <cellStyle name="Normal 37 2 2 3 4 3" xfId="22278" xr:uid="{00000000-0005-0000-0000-0000EC330000}"/>
    <cellStyle name="Normal 37 2 2 3 4 4" xfId="22279" xr:uid="{00000000-0005-0000-0000-0000ED330000}"/>
    <cellStyle name="Normal 37 2 2 3 5" xfId="7547" xr:uid="{00000000-0005-0000-0000-0000EE330000}"/>
    <cellStyle name="Normal 37 2 2 3 5 2" xfId="22280" xr:uid="{00000000-0005-0000-0000-0000EF330000}"/>
    <cellStyle name="Normal 37 2 2 3 5 3" xfId="22281" xr:uid="{00000000-0005-0000-0000-0000F0330000}"/>
    <cellStyle name="Normal 37 2 2 3 5 4" xfId="22282" xr:uid="{00000000-0005-0000-0000-0000F1330000}"/>
    <cellStyle name="Normal 37 2 2 3 6" xfId="2585" xr:uid="{00000000-0005-0000-0000-0000F2330000}"/>
    <cellStyle name="Normal 37 2 2 3 6 2" xfId="22283" xr:uid="{00000000-0005-0000-0000-0000F3330000}"/>
    <cellStyle name="Normal 37 2 2 3 6 3" xfId="22284" xr:uid="{00000000-0005-0000-0000-0000F4330000}"/>
    <cellStyle name="Normal 37 2 2 3 6 4" xfId="22285" xr:uid="{00000000-0005-0000-0000-0000F5330000}"/>
    <cellStyle name="Normal 37 2 2 3 7" xfId="22286" xr:uid="{00000000-0005-0000-0000-0000F6330000}"/>
    <cellStyle name="Normal 37 2 2 3 7 2" xfId="22287" xr:uid="{00000000-0005-0000-0000-0000F7330000}"/>
    <cellStyle name="Normal 37 2 2 3 7 3" xfId="22288" xr:uid="{00000000-0005-0000-0000-0000F8330000}"/>
    <cellStyle name="Normal 37 2 2 3 8" xfId="22289" xr:uid="{00000000-0005-0000-0000-0000F9330000}"/>
    <cellStyle name="Normal 37 2 2 3 9" xfId="22290" xr:uid="{00000000-0005-0000-0000-0000FA330000}"/>
    <cellStyle name="Normal 37 2 2 4" xfId="1466" xr:uid="{00000000-0005-0000-0000-0000FB330000}"/>
    <cellStyle name="Normal 37 2 2 4 2" xfId="4824" xr:uid="{00000000-0005-0000-0000-0000FC330000}"/>
    <cellStyle name="Normal 37 2 2 4 2 2" xfId="9808" xr:uid="{00000000-0005-0000-0000-0000FD330000}"/>
    <cellStyle name="Normal 37 2 2 4 2 2 2" xfId="22291" xr:uid="{00000000-0005-0000-0000-0000FE330000}"/>
    <cellStyle name="Normal 37 2 2 4 2 2 3" xfId="22292" xr:uid="{00000000-0005-0000-0000-0000FF330000}"/>
    <cellStyle name="Normal 37 2 2 4 2 2 4" xfId="22293" xr:uid="{00000000-0005-0000-0000-000000340000}"/>
    <cellStyle name="Normal 37 2 2 4 2 3" xfId="22294" xr:uid="{00000000-0005-0000-0000-000001340000}"/>
    <cellStyle name="Normal 37 2 2 4 2 3 2" xfId="22295" xr:uid="{00000000-0005-0000-0000-000002340000}"/>
    <cellStyle name="Normal 37 2 2 4 2 3 3" xfId="22296" xr:uid="{00000000-0005-0000-0000-000003340000}"/>
    <cellStyle name="Normal 37 2 2 4 2 4" xfId="22297" xr:uid="{00000000-0005-0000-0000-000004340000}"/>
    <cellStyle name="Normal 37 2 2 4 2 5" xfId="22298" xr:uid="{00000000-0005-0000-0000-000005340000}"/>
    <cellStyle name="Normal 37 2 2 4 2 6" xfId="22299" xr:uid="{00000000-0005-0000-0000-000006340000}"/>
    <cellStyle name="Normal 37 2 2 4 3" xfId="6553" xr:uid="{00000000-0005-0000-0000-000007340000}"/>
    <cellStyle name="Normal 37 2 2 4 3 2" xfId="11495" xr:uid="{00000000-0005-0000-0000-000008340000}"/>
    <cellStyle name="Normal 37 2 2 4 3 3" xfId="22300" xr:uid="{00000000-0005-0000-0000-000009340000}"/>
    <cellStyle name="Normal 37 2 2 4 3 4" xfId="22301" xr:uid="{00000000-0005-0000-0000-00000A340000}"/>
    <cellStyle name="Normal 37 2 2 4 4" xfId="8061" xr:uid="{00000000-0005-0000-0000-00000B340000}"/>
    <cellStyle name="Normal 37 2 2 4 4 2" xfId="22302" xr:uid="{00000000-0005-0000-0000-00000C340000}"/>
    <cellStyle name="Normal 37 2 2 4 4 3" xfId="22303" xr:uid="{00000000-0005-0000-0000-00000D340000}"/>
    <cellStyle name="Normal 37 2 2 4 4 4" xfId="22304" xr:uid="{00000000-0005-0000-0000-00000E340000}"/>
    <cellStyle name="Normal 37 2 2 4 5" xfId="3099" xr:uid="{00000000-0005-0000-0000-00000F340000}"/>
    <cellStyle name="Normal 37 2 2 4 5 2" xfId="22305" xr:uid="{00000000-0005-0000-0000-000010340000}"/>
    <cellStyle name="Normal 37 2 2 4 5 3" xfId="22306" xr:uid="{00000000-0005-0000-0000-000011340000}"/>
    <cellStyle name="Normal 37 2 2 4 5 4" xfId="22307" xr:uid="{00000000-0005-0000-0000-000012340000}"/>
    <cellStyle name="Normal 37 2 2 4 6" xfId="22308" xr:uid="{00000000-0005-0000-0000-000013340000}"/>
    <cellStyle name="Normal 37 2 2 4 6 2" xfId="22309" xr:uid="{00000000-0005-0000-0000-000014340000}"/>
    <cellStyle name="Normal 37 2 2 4 6 3" xfId="22310" xr:uid="{00000000-0005-0000-0000-000015340000}"/>
    <cellStyle name="Normal 37 2 2 4 7" xfId="22311" xr:uid="{00000000-0005-0000-0000-000016340000}"/>
    <cellStyle name="Normal 37 2 2 4 8" xfId="22312" xr:uid="{00000000-0005-0000-0000-000017340000}"/>
    <cellStyle name="Normal 37 2 2 4 9" xfId="22313" xr:uid="{00000000-0005-0000-0000-000018340000}"/>
    <cellStyle name="Normal 37 2 2 5" xfId="3693" xr:uid="{00000000-0005-0000-0000-000019340000}"/>
    <cellStyle name="Normal 37 2 2 5 2" xfId="5358" xr:uid="{00000000-0005-0000-0000-00001A340000}"/>
    <cellStyle name="Normal 37 2 2 5 2 2" xfId="10340" xr:uid="{00000000-0005-0000-0000-00001B340000}"/>
    <cellStyle name="Normal 37 2 2 5 2 2 2" xfId="22314" xr:uid="{00000000-0005-0000-0000-00001C340000}"/>
    <cellStyle name="Normal 37 2 2 5 2 2 3" xfId="22315" xr:uid="{00000000-0005-0000-0000-00001D340000}"/>
    <cellStyle name="Normal 37 2 2 5 2 2 4" xfId="22316" xr:uid="{00000000-0005-0000-0000-00001E340000}"/>
    <cellStyle name="Normal 37 2 2 5 2 3" xfId="22317" xr:uid="{00000000-0005-0000-0000-00001F340000}"/>
    <cellStyle name="Normal 37 2 2 5 2 3 2" xfId="22318" xr:uid="{00000000-0005-0000-0000-000020340000}"/>
    <cellStyle name="Normal 37 2 2 5 2 3 3" xfId="22319" xr:uid="{00000000-0005-0000-0000-000021340000}"/>
    <cellStyle name="Normal 37 2 2 5 2 4" xfId="22320" xr:uid="{00000000-0005-0000-0000-000022340000}"/>
    <cellStyle name="Normal 37 2 2 5 2 5" xfId="22321" xr:uid="{00000000-0005-0000-0000-000023340000}"/>
    <cellStyle name="Normal 37 2 2 5 2 6" xfId="22322" xr:uid="{00000000-0005-0000-0000-000024340000}"/>
    <cellStyle name="Normal 37 2 2 5 3" xfId="8654" xr:uid="{00000000-0005-0000-0000-000025340000}"/>
    <cellStyle name="Normal 37 2 2 5 3 2" xfId="22323" xr:uid="{00000000-0005-0000-0000-000026340000}"/>
    <cellStyle name="Normal 37 2 2 5 3 3" xfId="22324" xr:uid="{00000000-0005-0000-0000-000027340000}"/>
    <cellStyle name="Normal 37 2 2 5 3 4" xfId="22325" xr:uid="{00000000-0005-0000-0000-000028340000}"/>
    <cellStyle name="Normal 37 2 2 5 4" xfId="22326" xr:uid="{00000000-0005-0000-0000-000029340000}"/>
    <cellStyle name="Normal 37 2 2 5 4 2" xfId="22327" xr:uid="{00000000-0005-0000-0000-00002A340000}"/>
    <cellStyle name="Normal 37 2 2 5 4 3" xfId="22328" xr:uid="{00000000-0005-0000-0000-00002B340000}"/>
    <cellStyle name="Normal 37 2 2 5 4 4" xfId="22329" xr:uid="{00000000-0005-0000-0000-00002C340000}"/>
    <cellStyle name="Normal 37 2 2 5 5" xfId="22330" xr:uid="{00000000-0005-0000-0000-00002D340000}"/>
    <cellStyle name="Normal 37 2 2 5 5 2" xfId="22331" xr:uid="{00000000-0005-0000-0000-00002E340000}"/>
    <cellStyle name="Normal 37 2 2 5 5 3" xfId="22332" xr:uid="{00000000-0005-0000-0000-00002F340000}"/>
    <cellStyle name="Normal 37 2 2 5 5 4" xfId="22333" xr:uid="{00000000-0005-0000-0000-000030340000}"/>
    <cellStyle name="Normal 37 2 2 5 6" xfId="22334" xr:uid="{00000000-0005-0000-0000-000031340000}"/>
    <cellStyle name="Normal 37 2 2 5 6 2" xfId="22335" xr:uid="{00000000-0005-0000-0000-000032340000}"/>
    <cellStyle name="Normal 37 2 2 5 6 3" xfId="22336" xr:uid="{00000000-0005-0000-0000-000033340000}"/>
    <cellStyle name="Normal 37 2 2 5 7" xfId="22337" xr:uid="{00000000-0005-0000-0000-000034340000}"/>
    <cellStyle name="Normal 37 2 2 5 8" xfId="22338" xr:uid="{00000000-0005-0000-0000-000035340000}"/>
    <cellStyle name="Normal 37 2 2 5 9" xfId="22339" xr:uid="{00000000-0005-0000-0000-000036340000}"/>
    <cellStyle name="Normal 37 2 2 6" xfId="4015" xr:uid="{00000000-0005-0000-0000-000037340000}"/>
    <cellStyle name="Normal 37 2 2 6 2" xfId="8790" xr:uid="{00000000-0005-0000-0000-000038340000}"/>
    <cellStyle name="Normal 37 2 2 6 2 2" xfId="22340" xr:uid="{00000000-0005-0000-0000-000039340000}"/>
    <cellStyle name="Normal 37 2 2 6 2 2 2" xfId="22341" xr:uid="{00000000-0005-0000-0000-00003A340000}"/>
    <cellStyle name="Normal 37 2 2 6 2 2 3" xfId="22342" xr:uid="{00000000-0005-0000-0000-00003B340000}"/>
    <cellStyle name="Normal 37 2 2 6 2 2 4" xfId="22343" xr:uid="{00000000-0005-0000-0000-00003C340000}"/>
    <cellStyle name="Normal 37 2 2 6 2 3" xfId="22344" xr:uid="{00000000-0005-0000-0000-00003D340000}"/>
    <cellStyle name="Normal 37 2 2 6 2 3 2" xfId="22345" xr:uid="{00000000-0005-0000-0000-00003E340000}"/>
    <cellStyle name="Normal 37 2 2 6 2 3 3" xfId="22346" xr:uid="{00000000-0005-0000-0000-00003F340000}"/>
    <cellStyle name="Normal 37 2 2 6 2 4" xfId="22347" xr:uid="{00000000-0005-0000-0000-000040340000}"/>
    <cellStyle name="Normal 37 2 2 6 2 5" xfId="22348" xr:uid="{00000000-0005-0000-0000-000041340000}"/>
    <cellStyle name="Normal 37 2 2 6 2 6" xfId="22349" xr:uid="{00000000-0005-0000-0000-000042340000}"/>
    <cellStyle name="Normal 37 2 2 6 3" xfId="22350" xr:uid="{00000000-0005-0000-0000-000043340000}"/>
    <cellStyle name="Normal 37 2 2 6 3 2" xfId="22351" xr:uid="{00000000-0005-0000-0000-000044340000}"/>
    <cellStyle name="Normal 37 2 2 6 3 3" xfId="22352" xr:uid="{00000000-0005-0000-0000-000045340000}"/>
    <cellStyle name="Normal 37 2 2 6 3 4" xfId="22353" xr:uid="{00000000-0005-0000-0000-000046340000}"/>
    <cellStyle name="Normal 37 2 2 6 4" xfId="22354" xr:uid="{00000000-0005-0000-0000-000047340000}"/>
    <cellStyle name="Normal 37 2 2 6 4 2" xfId="22355" xr:uid="{00000000-0005-0000-0000-000048340000}"/>
    <cellStyle name="Normal 37 2 2 6 4 3" xfId="22356" xr:uid="{00000000-0005-0000-0000-000049340000}"/>
    <cellStyle name="Normal 37 2 2 6 4 4" xfId="22357" xr:uid="{00000000-0005-0000-0000-00004A340000}"/>
    <cellStyle name="Normal 37 2 2 6 5" xfId="22358" xr:uid="{00000000-0005-0000-0000-00004B340000}"/>
    <cellStyle name="Normal 37 2 2 6 5 2" xfId="22359" xr:uid="{00000000-0005-0000-0000-00004C340000}"/>
    <cellStyle name="Normal 37 2 2 6 5 3" xfId="22360" xr:uid="{00000000-0005-0000-0000-00004D340000}"/>
    <cellStyle name="Normal 37 2 2 6 6" xfId="22361" xr:uid="{00000000-0005-0000-0000-00004E340000}"/>
    <cellStyle name="Normal 37 2 2 6 7" xfId="22362" xr:uid="{00000000-0005-0000-0000-00004F340000}"/>
    <cellStyle name="Normal 37 2 2 6 8" xfId="22363" xr:uid="{00000000-0005-0000-0000-000050340000}"/>
    <cellStyle name="Normal 37 2 2 7" xfId="5497" xr:uid="{00000000-0005-0000-0000-000051340000}"/>
    <cellStyle name="Normal 37 2 2 7 2" xfId="10454" xr:uid="{00000000-0005-0000-0000-000052340000}"/>
    <cellStyle name="Normal 37 2 2 7 2 2" xfId="22364" xr:uid="{00000000-0005-0000-0000-000053340000}"/>
    <cellStyle name="Normal 37 2 2 7 2 3" xfId="22365" xr:uid="{00000000-0005-0000-0000-000054340000}"/>
    <cellStyle name="Normal 37 2 2 7 2 4" xfId="22366" xr:uid="{00000000-0005-0000-0000-000055340000}"/>
    <cellStyle name="Normal 37 2 2 7 3" xfId="22367" xr:uid="{00000000-0005-0000-0000-000056340000}"/>
    <cellStyle name="Normal 37 2 2 7 3 2" xfId="22368" xr:uid="{00000000-0005-0000-0000-000057340000}"/>
    <cellStyle name="Normal 37 2 2 7 3 3" xfId="22369" xr:uid="{00000000-0005-0000-0000-000058340000}"/>
    <cellStyle name="Normal 37 2 2 7 4" xfId="22370" xr:uid="{00000000-0005-0000-0000-000059340000}"/>
    <cellStyle name="Normal 37 2 2 7 5" xfId="22371" xr:uid="{00000000-0005-0000-0000-00005A340000}"/>
    <cellStyle name="Normal 37 2 2 7 6" xfId="22372" xr:uid="{00000000-0005-0000-0000-00005B340000}"/>
    <cellStyle name="Normal 37 2 2 8" xfId="5766" xr:uid="{00000000-0005-0000-0000-00005C340000}"/>
    <cellStyle name="Normal 37 2 2 8 2" xfId="10708" xr:uid="{00000000-0005-0000-0000-00005D340000}"/>
    <cellStyle name="Normal 37 2 2 8 3" xfId="22373" xr:uid="{00000000-0005-0000-0000-00005E340000}"/>
    <cellStyle name="Normal 37 2 2 8 4" xfId="22374" xr:uid="{00000000-0005-0000-0000-00005F340000}"/>
    <cellStyle name="Normal 37 2 2 9" xfId="7274" xr:uid="{00000000-0005-0000-0000-000060340000}"/>
    <cellStyle name="Normal 37 2 2 9 2" xfId="22375" xr:uid="{00000000-0005-0000-0000-000061340000}"/>
    <cellStyle name="Normal 37 2 2 9 3" xfId="22376" xr:uid="{00000000-0005-0000-0000-000062340000}"/>
    <cellStyle name="Normal 37 2 2 9 4" xfId="22377" xr:uid="{00000000-0005-0000-0000-000063340000}"/>
    <cellStyle name="Normal 37 2 3" xfId="605" xr:uid="{00000000-0005-0000-0000-000064340000}"/>
    <cellStyle name="Normal 37 2 3 10" xfId="2355" xr:uid="{00000000-0005-0000-0000-000065340000}"/>
    <cellStyle name="Normal 37 2 3 10 2" xfId="22378" xr:uid="{00000000-0005-0000-0000-000066340000}"/>
    <cellStyle name="Normal 37 2 3 10 3" xfId="22379" xr:uid="{00000000-0005-0000-0000-000067340000}"/>
    <cellStyle name="Normal 37 2 3 10 4" xfId="22380" xr:uid="{00000000-0005-0000-0000-000068340000}"/>
    <cellStyle name="Normal 37 2 3 11" xfId="22381" xr:uid="{00000000-0005-0000-0000-000069340000}"/>
    <cellStyle name="Normal 37 2 3 11 2" xfId="22382" xr:uid="{00000000-0005-0000-0000-00006A340000}"/>
    <cellStyle name="Normal 37 2 3 11 3" xfId="22383" xr:uid="{00000000-0005-0000-0000-00006B340000}"/>
    <cellStyle name="Normal 37 2 3 12" xfId="22384" xr:uid="{00000000-0005-0000-0000-00006C340000}"/>
    <cellStyle name="Normal 37 2 3 13" xfId="22385" xr:uid="{00000000-0005-0000-0000-00006D340000}"/>
    <cellStyle name="Normal 37 2 3 14" xfId="22386" xr:uid="{00000000-0005-0000-0000-00006E340000}"/>
    <cellStyle name="Normal 37 2 3 2" xfId="747" xr:uid="{00000000-0005-0000-0000-00006F340000}"/>
    <cellStyle name="Normal 37 2 3 2 10" xfId="22387" xr:uid="{00000000-0005-0000-0000-000070340000}"/>
    <cellStyle name="Normal 37 2 3 2 11" xfId="22388" xr:uid="{00000000-0005-0000-0000-000071340000}"/>
    <cellStyle name="Normal 37 2 3 2 2" xfId="1212" xr:uid="{00000000-0005-0000-0000-000072340000}"/>
    <cellStyle name="Normal 37 2 3 2 2 10" xfId="22389" xr:uid="{00000000-0005-0000-0000-000073340000}"/>
    <cellStyle name="Normal 37 2 3 2 2 2" xfId="1472" xr:uid="{00000000-0005-0000-0000-000074340000}"/>
    <cellStyle name="Normal 37 2 3 2 2 2 2" xfId="4830" xr:uid="{00000000-0005-0000-0000-000075340000}"/>
    <cellStyle name="Normal 37 2 3 2 2 2 2 2" xfId="9814" xr:uid="{00000000-0005-0000-0000-000076340000}"/>
    <cellStyle name="Normal 37 2 3 2 2 2 2 2 2" xfId="22390" xr:uid="{00000000-0005-0000-0000-000077340000}"/>
    <cellStyle name="Normal 37 2 3 2 2 2 2 2 3" xfId="22391" xr:uid="{00000000-0005-0000-0000-000078340000}"/>
    <cellStyle name="Normal 37 2 3 2 2 2 2 2 4" xfId="22392" xr:uid="{00000000-0005-0000-0000-000079340000}"/>
    <cellStyle name="Normal 37 2 3 2 2 2 2 3" xfId="22393" xr:uid="{00000000-0005-0000-0000-00007A340000}"/>
    <cellStyle name="Normal 37 2 3 2 2 2 2 3 2" xfId="22394" xr:uid="{00000000-0005-0000-0000-00007B340000}"/>
    <cellStyle name="Normal 37 2 3 2 2 2 2 3 3" xfId="22395" xr:uid="{00000000-0005-0000-0000-00007C340000}"/>
    <cellStyle name="Normal 37 2 3 2 2 2 2 4" xfId="22396" xr:uid="{00000000-0005-0000-0000-00007D340000}"/>
    <cellStyle name="Normal 37 2 3 2 2 2 2 5" xfId="22397" xr:uid="{00000000-0005-0000-0000-00007E340000}"/>
    <cellStyle name="Normal 37 2 3 2 2 2 2 6" xfId="22398" xr:uid="{00000000-0005-0000-0000-00007F340000}"/>
    <cellStyle name="Normal 37 2 3 2 2 2 3" xfId="6559" xr:uid="{00000000-0005-0000-0000-000080340000}"/>
    <cellStyle name="Normal 37 2 3 2 2 2 3 2" xfId="11501" xr:uid="{00000000-0005-0000-0000-000081340000}"/>
    <cellStyle name="Normal 37 2 3 2 2 2 3 3" xfId="22399" xr:uid="{00000000-0005-0000-0000-000082340000}"/>
    <cellStyle name="Normal 37 2 3 2 2 2 3 4" xfId="22400" xr:uid="{00000000-0005-0000-0000-000083340000}"/>
    <cellStyle name="Normal 37 2 3 2 2 2 4" xfId="8067" xr:uid="{00000000-0005-0000-0000-000084340000}"/>
    <cellStyle name="Normal 37 2 3 2 2 2 4 2" xfId="22401" xr:uid="{00000000-0005-0000-0000-000085340000}"/>
    <cellStyle name="Normal 37 2 3 2 2 2 4 3" xfId="22402" xr:uid="{00000000-0005-0000-0000-000086340000}"/>
    <cellStyle name="Normal 37 2 3 2 2 2 4 4" xfId="22403" xr:uid="{00000000-0005-0000-0000-000087340000}"/>
    <cellStyle name="Normal 37 2 3 2 2 2 5" xfId="3105" xr:uid="{00000000-0005-0000-0000-000088340000}"/>
    <cellStyle name="Normal 37 2 3 2 2 2 5 2" xfId="22404" xr:uid="{00000000-0005-0000-0000-000089340000}"/>
    <cellStyle name="Normal 37 2 3 2 2 2 5 3" xfId="22405" xr:uid="{00000000-0005-0000-0000-00008A340000}"/>
    <cellStyle name="Normal 37 2 3 2 2 2 5 4" xfId="22406" xr:uid="{00000000-0005-0000-0000-00008B340000}"/>
    <cellStyle name="Normal 37 2 3 2 2 2 6" xfId="22407" xr:uid="{00000000-0005-0000-0000-00008C340000}"/>
    <cellStyle name="Normal 37 2 3 2 2 2 6 2" xfId="22408" xr:uid="{00000000-0005-0000-0000-00008D340000}"/>
    <cellStyle name="Normal 37 2 3 2 2 2 6 3" xfId="22409" xr:uid="{00000000-0005-0000-0000-00008E340000}"/>
    <cellStyle name="Normal 37 2 3 2 2 2 7" xfId="22410" xr:uid="{00000000-0005-0000-0000-00008F340000}"/>
    <cellStyle name="Normal 37 2 3 2 2 2 8" xfId="22411" xr:uid="{00000000-0005-0000-0000-000090340000}"/>
    <cellStyle name="Normal 37 2 3 2 2 2 9" xfId="22412" xr:uid="{00000000-0005-0000-0000-000091340000}"/>
    <cellStyle name="Normal 37 2 3 2 2 3" xfId="4580" xr:uid="{00000000-0005-0000-0000-000092340000}"/>
    <cellStyle name="Normal 37 2 3 2 2 3 2" xfId="9564" xr:uid="{00000000-0005-0000-0000-000093340000}"/>
    <cellStyle name="Normal 37 2 3 2 2 3 2 2" xfId="22413" xr:uid="{00000000-0005-0000-0000-000094340000}"/>
    <cellStyle name="Normal 37 2 3 2 2 3 2 3" xfId="22414" xr:uid="{00000000-0005-0000-0000-000095340000}"/>
    <cellStyle name="Normal 37 2 3 2 2 3 2 4" xfId="22415" xr:uid="{00000000-0005-0000-0000-000096340000}"/>
    <cellStyle name="Normal 37 2 3 2 2 3 3" xfId="22416" xr:uid="{00000000-0005-0000-0000-000097340000}"/>
    <cellStyle name="Normal 37 2 3 2 2 3 3 2" xfId="22417" xr:uid="{00000000-0005-0000-0000-000098340000}"/>
    <cellStyle name="Normal 37 2 3 2 2 3 3 3" xfId="22418" xr:uid="{00000000-0005-0000-0000-000099340000}"/>
    <cellStyle name="Normal 37 2 3 2 2 3 4" xfId="22419" xr:uid="{00000000-0005-0000-0000-00009A340000}"/>
    <cellStyle name="Normal 37 2 3 2 2 3 5" xfId="22420" xr:uid="{00000000-0005-0000-0000-00009B340000}"/>
    <cellStyle name="Normal 37 2 3 2 2 3 6" xfId="22421" xr:uid="{00000000-0005-0000-0000-00009C340000}"/>
    <cellStyle name="Normal 37 2 3 2 2 4" xfId="6311" xr:uid="{00000000-0005-0000-0000-00009D340000}"/>
    <cellStyle name="Normal 37 2 3 2 2 4 2" xfId="11253" xr:uid="{00000000-0005-0000-0000-00009E340000}"/>
    <cellStyle name="Normal 37 2 3 2 2 4 3" xfId="22422" xr:uid="{00000000-0005-0000-0000-00009F340000}"/>
    <cellStyle name="Normal 37 2 3 2 2 4 4" xfId="22423" xr:uid="{00000000-0005-0000-0000-0000A0340000}"/>
    <cellStyle name="Normal 37 2 3 2 2 5" xfId="7819" xr:uid="{00000000-0005-0000-0000-0000A1340000}"/>
    <cellStyle name="Normal 37 2 3 2 2 5 2" xfId="22424" xr:uid="{00000000-0005-0000-0000-0000A2340000}"/>
    <cellStyle name="Normal 37 2 3 2 2 5 3" xfId="22425" xr:uid="{00000000-0005-0000-0000-0000A3340000}"/>
    <cellStyle name="Normal 37 2 3 2 2 5 4" xfId="22426" xr:uid="{00000000-0005-0000-0000-0000A4340000}"/>
    <cellStyle name="Normal 37 2 3 2 2 6" xfId="2857" xr:uid="{00000000-0005-0000-0000-0000A5340000}"/>
    <cellStyle name="Normal 37 2 3 2 2 6 2" xfId="22427" xr:uid="{00000000-0005-0000-0000-0000A6340000}"/>
    <cellStyle name="Normal 37 2 3 2 2 6 3" xfId="22428" xr:uid="{00000000-0005-0000-0000-0000A7340000}"/>
    <cellStyle name="Normal 37 2 3 2 2 6 4" xfId="22429" xr:uid="{00000000-0005-0000-0000-0000A8340000}"/>
    <cellStyle name="Normal 37 2 3 2 2 7" xfId="22430" xr:uid="{00000000-0005-0000-0000-0000A9340000}"/>
    <cellStyle name="Normal 37 2 3 2 2 7 2" xfId="22431" xr:uid="{00000000-0005-0000-0000-0000AA340000}"/>
    <cellStyle name="Normal 37 2 3 2 2 7 3" xfId="22432" xr:uid="{00000000-0005-0000-0000-0000AB340000}"/>
    <cellStyle name="Normal 37 2 3 2 2 8" xfId="22433" xr:uid="{00000000-0005-0000-0000-0000AC340000}"/>
    <cellStyle name="Normal 37 2 3 2 2 9" xfId="22434" xr:uid="{00000000-0005-0000-0000-0000AD340000}"/>
    <cellStyle name="Normal 37 2 3 2 3" xfId="1471" xr:uid="{00000000-0005-0000-0000-0000AE340000}"/>
    <cellStyle name="Normal 37 2 3 2 3 2" xfId="4829" xr:uid="{00000000-0005-0000-0000-0000AF340000}"/>
    <cellStyle name="Normal 37 2 3 2 3 2 2" xfId="9813" xr:uid="{00000000-0005-0000-0000-0000B0340000}"/>
    <cellStyle name="Normal 37 2 3 2 3 2 2 2" xfId="22435" xr:uid="{00000000-0005-0000-0000-0000B1340000}"/>
    <cellStyle name="Normal 37 2 3 2 3 2 2 3" xfId="22436" xr:uid="{00000000-0005-0000-0000-0000B2340000}"/>
    <cellStyle name="Normal 37 2 3 2 3 2 2 4" xfId="22437" xr:uid="{00000000-0005-0000-0000-0000B3340000}"/>
    <cellStyle name="Normal 37 2 3 2 3 2 3" xfId="22438" xr:uid="{00000000-0005-0000-0000-0000B4340000}"/>
    <cellStyle name="Normal 37 2 3 2 3 2 3 2" xfId="22439" xr:uid="{00000000-0005-0000-0000-0000B5340000}"/>
    <cellStyle name="Normal 37 2 3 2 3 2 3 3" xfId="22440" xr:uid="{00000000-0005-0000-0000-0000B6340000}"/>
    <cellStyle name="Normal 37 2 3 2 3 2 4" xfId="22441" xr:uid="{00000000-0005-0000-0000-0000B7340000}"/>
    <cellStyle name="Normal 37 2 3 2 3 2 5" xfId="22442" xr:uid="{00000000-0005-0000-0000-0000B8340000}"/>
    <cellStyle name="Normal 37 2 3 2 3 2 6" xfId="22443" xr:uid="{00000000-0005-0000-0000-0000B9340000}"/>
    <cellStyle name="Normal 37 2 3 2 3 3" xfId="6558" xr:uid="{00000000-0005-0000-0000-0000BA340000}"/>
    <cellStyle name="Normal 37 2 3 2 3 3 2" xfId="11500" xr:uid="{00000000-0005-0000-0000-0000BB340000}"/>
    <cellStyle name="Normal 37 2 3 2 3 3 3" xfId="22444" xr:uid="{00000000-0005-0000-0000-0000BC340000}"/>
    <cellStyle name="Normal 37 2 3 2 3 3 4" xfId="22445" xr:uid="{00000000-0005-0000-0000-0000BD340000}"/>
    <cellStyle name="Normal 37 2 3 2 3 4" xfId="8066" xr:uid="{00000000-0005-0000-0000-0000BE340000}"/>
    <cellStyle name="Normal 37 2 3 2 3 4 2" xfId="22446" xr:uid="{00000000-0005-0000-0000-0000BF340000}"/>
    <cellStyle name="Normal 37 2 3 2 3 4 3" xfId="22447" xr:uid="{00000000-0005-0000-0000-0000C0340000}"/>
    <cellStyle name="Normal 37 2 3 2 3 4 4" xfId="22448" xr:uid="{00000000-0005-0000-0000-0000C1340000}"/>
    <cellStyle name="Normal 37 2 3 2 3 5" xfId="3104" xr:uid="{00000000-0005-0000-0000-0000C2340000}"/>
    <cellStyle name="Normal 37 2 3 2 3 5 2" xfId="22449" xr:uid="{00000000-0005-0000-0000-0000C3340000}"/>
    <cellStyle name="Normal 37 2 3 2 3 5 3" xfId="22450" xr:uid="{00000000-0005-0000-0000-0000C4340000}"/>
    <cellStyle name="Normal 37 2 3 2 3 5 4" xfId="22451" xr:uid="{00000000-0005-0000-0000-0000C5340000}"/>
    <cellStyle name="Normal 37 2 3 2 3 6" xfId="22452" xr:uid="{00000000-0005-0000-0000-0000C6340000}"/>
    <cellStyle name="Normal 37 2 3 2 3 6 2" xfId="22453" xr:uid="{00000000-0005-0000-0000-0000C7340000}"/>
    <cellStyle name="Normal 37 2 3 2 3 6 3" xfId="22454" xr:uid="{00000000-0005-0000-0000-0000C8340000}"/>
    <cellStyle name="Normal 37 2 3 2 3 7" xfId="22455" xr:uid="{00000000-0005-0000-0000-0000C9340000}"/>
    <cellStyle name="Normal 37 2 3 2 3 8" xfId="22456" xr:uid="{00000000-0005-0000-0000-0000CA340000}"/>
    <cellStyle name="Normal 37 2 3 2 3 9" xfId="22457" xr:uid="{00000000-0005-0000-0000-0000CB340000}"/>
    <cellStyle name="Normal 37 2 3 2 4" xfId="4197" xr:uid="{00000000-0005-0000-0000-0000CC340000}"/>
    <cellStyle name="Normal 37 2 3 2 4 2" xfId="9183" xr:uid="{00000000-0005-0000-0000-0000CD340000}"/>
    <cellStyle name="Normal 37 2 3 2 4 2 2" xfId="22458" xr:uid="{00000000-0005-0000-0000-0000CE340000}"/>
    <cellStyle name="Normal 37 2 3 2 4 2 3" xfId="22459" xr:uid="{00000000-0005-0000-0000-0000CF340000}"/>
    <cellStyle name="Normal 37 2 3 2 4 2 4" xfId="22460" xr:uid="{00000000-0005-0000-0000-0000D0340000}"/>
    <cellStyle name="Normal 37 2 3 2 4 3" xfId="22461" xr:uid="{00000000-0005-0000-0000-0000D1340000}"/>
    <cellStyle name="Normal 37 2 3 2 4 3 2" xfId="22462" xr:uid="{00000000-0005-0000-0000-0000D2340000}"/>
    <cellStyle name="Normal 37 2 3 2 4 3 3" xfId="22463" xr:uid="{00000000-0005-0000-0000-0000D3340000}"/>
    <cellStyle name="Normal 37 2 3 2 4 4" xfId="22464" xr:uid="{00000000-0005-0000-0000-0000D4340000}"/>
    <cellStyle name="Normal 37 2 3 2 4 5" xfId="22465" xr:uid="{00000000-0005-0000-0000-0000D5340000}"/>
    <cellStyle name="Normal 37 2 3 2 4 6" xfId="22466" xr:uid="{00000000-0005-0000-0000-0000D6340000}"/>
    <cellStyle name="Normal 37 2 3 2 5" xfId="5944" xr:uid="{00000000-0005-0000-0000-0000D7340000}"/>
    <cellStyle name="Normal 37 2 3 2 5 2" xfId="10886" xr:uid="{00000000-0005-0000-0000-0000D8340000}"/>
    <cellStyle name="Normal 37 2 3 2 5 3" xfId="22467" xr:uid="{00000000-0005-0000-0000-0000D9340000}"/>
    <cellStyle name="Normal 37 2 3 2 5 4" xfId="22468" xr:uid="{00000000-0005-0000-0000-0000DA340000}"/>
    <cellStyle name="Normal 37 2 3 2 6" xfId="7452" xr:uid="{00000000-0005-0000-0000-0000DB340000}"/>
    <cellStyle name="Normal 37 2 3 2 6 2" xfId="22469" xr:uid="{00000000-0005-0000-0000-0000DC340000}"/>
    <cellStyle name="Normal 37 2 3 2 6 3" xfId="22470" xr:uid="{00000000-0005-0000-0000-0000DD340000}"/>
    <cellStyle name="Normal 37 2 3 2 6 4" xfId="22471" xr:uid="{00000000-0005-0000-0000-0000DE340000}"/>
    <cellStyle name="Normal 37 2 3 2 7" xfId="2490" xr:uid="{00000000-0005-0000-0000-0000DF340000}"/>
    <cellStyle name="Normal 37 2 3 2 7 2" xfId="22472" xr:uid="{00000000-0005-0000-0000-0000E0340000}"/>
    <cellStyle name="Normal 37 2 3 2 7 3" xfId="22473" xr:uid="{00000000-0005-0000-0000-0000E1340000}"/>
    <cellStyle name="Normal 37 2 3 2 7 4" xfId="22474" xr:uid="{00000000-0005-0000-0000-0000E2340000}"/>
    <cellStyle name="Normal 37 2 3 2 8" xfId="22475" xr:uid="{00000000-0005-0000-0000-0000E3340000}"/>
    <cellStyle name="Normal 37 2 3 2 8 2" xfId="22476" xr:uid="{00000000-0005-0000-0000-0000E4340000}"/>
    <cellStyle name="Normal 37 2 3 2 8 3" xfId="22477" xr:uid="{00000000-0005-0000-0000-0000E5340000}"/>
    <cellStyle name="Normal 37 2 3 2 9" xfId="22478" xr:uid="{00000000-0005-0000-0000-0000E6340000}"/>
    <cellStyle name="Normal 37 2 3 3" xfId="900" xr:uid="{00000000-0005-0000-0000-0000E7340000}"/>
    <cellStyle name="Normal 37 2 3 3 10" xfId="22479" xr:uid="{00000000-0005-0000-0000-0000E8340000}"/>
    <cellStyle name="Normal 37 2 3 3 2" xfId="1473" xr:uid="{00000000-0005-0000-0000-0000E9340000}"/>
    <cellStyle name="Normal 37 2 3 3 2 2" xfId="4831" xr:uid="{00000000-0005-0000-0000-0000EA340000}"/>
    <cellStyle name="Normal 37 2 3 3 2 2 2" xfId="9815" xr:uid="{00000000-0005-0000-0000-0000EB340000}"/>
    <cellStyle name="Normal 37 2 3 3 2 2 2 2" xfId="22480" xr:uid="{00000000-0005-0000-0000-0000EC340000}"/>
    <cellStyle name="Normal 37 2 3 3 2 2 2 3" xfId="22481" xr:uid="{00000000-0005-0000-0000-0000ED340000}"/>
    <cellStyle name="Normal 37 2 3 3 2 2 2 4" xfId="22482" xr:uid="{00000000-0005-0000-0000-0000EE340000}"/>
    <cellStyle name="Normal 37 2 3 3 2 2 3" xfId="22483" xr:uid="{00000000-0005-0000-0000-0000EF340000}"/>
    <cellStyle name="Normal 37 2 3 3 2 2 3 2" xfId="22484" xr:uid="{00000000-0005-0000-0000-0000F0340000}"/>
    <cellStyle name="Normal 37 2 3 3 2 2 3 3" xfId="22485" xr:uid="{00000000-0005-0000-0000-0000F1340000}"/>
    <cellStyle name="Normal 37 2 3 3 2 2 4" xfId="22486" xr:uid="{00000000-0005-0000-0000-0000F2340000}"/>
    <cellStyle name="Normal 37 2 3 3 2 2 5" xfId="22487" xr:uid="{00000000-0005-0000-0000-0000F3340000}"/>
    <cellStyle name="Normal 37 2 3 3 2 2 6" xfId="22488" xr:uid="{00000000-0005-0000-0000-0000F4340000}"/>
    <cellStyle name="Normal 37 2 3 3 2 3" xfId="6560" xr:uid="{00000000-0005-0000-0000-0000F5340000}"/>
    <cellStyle name="Normal 37 2 3 3 2 3 2" xfId="11502" xr:uid="{00000000-0005-0000-0000-0000F6340000}"/>
    <cellStyle name="Normal 37 2 3 3 2 3 3" xfId="22489" xr:uid="{00000000-0005-0000-0000-0000F7340000}"/>
    <cellStyle name="Normal 37 2 3 3 2 3 4" xfId="22490" xr:uid="{00000000-0005-0000-0000-0000F8340000}"/>
    <cellStyle name="Normal 37 2 3 3 2 4" xfId="8068" xr:uid="{00000000-0005-0000-0000-0000F9340000}"/>
    <cellStyle name="Normal 37 2 3 3 2 4 2" xfId="22491" xr:uid="{00000000-0005-0000-0000-0000FA340000}"/>
    <cellStyle name="Normal 37 2 3 3 2 4 3" xfId="22492" xr:uid="{00000000-0005-0000-0000-0000FB340000}"/>
    <cellStyle name="Normal 37 2 3 3 2 4 4" xfId="22493" xr:uid="{00000000-0005-0000-0000-0000FC340000}"/>
    <cellStyle name="Normal 37 2 3 3 2 5" xfId="3106" xr:uid="{00000000-0005-0000-0000-0000FD340000}"/>
    <cellStyle name="Normal 37 2 3 3 2 5 2" xfId="22494" xr:uid="{00000000-0005-0000-0000-0000FE340000}"/>
    <cellStyle name="Normal 37 2 3 3 2 5 3" xfId="22495" xr:uid="{00000000-0005-0000-0000-0000FF340000}"/>
    <cellStyle name="Normal 37 2 3 3 2 5 4" xfId="22496" xr:uid="{00000000-0005-0000-0000-000000350000}"/>
    <cellStyle name="Normal 37 2 3 3 2 6" xfId="22497" xr:uid="{00000000-0005-0000-0000-000001350000}"/>
    <cellStyle name="Normal 37 2 3 3 2 6 2" xfId="22498" xr:uid="{00000000-0005-0000-0000-000002350000}"/>
    <cellStyle name="Normal 37 2 3 3 2 6 3" xfId="22499" xr:uid="{00000000-0005-0000-0000-000003350000}"/>
    <cellStyle name="Normal 37 2 3 3 2 7" xfId="22500" xr:uid="{00000000-0005-0000-0000-000004350000}"/>
    <cellStyle name="Normal 37 2 3 3 2 8" xfId="22501" xr:uid="{00000000-0005-0000-0000-000005350000}"/>
    <cellStyle name="Normal 37 2 3 3 2 9" xfId="22502" xr:uid="{00000000-0005-0000-0000-000006350000}"/>
    <cellStyle name="Normal 37 2 3 3 3" xfId="4339" xr:uid="{00000000-0005-0000-0000-000007350000}"/>
    <cellStyle name="Normal 37 2 3 3 3 2" xfId="9324" xr:uid="{00000000-0005-0000-0000-000008350000}"/>
    <cellStyle name="Normal 37 2 3 3 3 2 2" xfId="22503" xr:uid="{00000000-0005-0000-0000-000009350000}"/>
    <cellStyle name="Normal 37 2 3 3 3 2 3" xfId="22504" xr:uid="{00000000-0005-0000-0000-00000A350000}"/>
    <cellStyle name="Normal 37 2 3 3 3 2 4" xfId="22505" xr:uid="{00000000-0005-0000-0000-00000B350000}"/>
    <cellStyle name="Normal 37 2 3 3 3 3" xfId="22506" xr:uid="{00000000-0005-0000-0000-00000C350000}"/>
    <cellStyle name="Normal 37 2 3 3 3 3 2" xfId="22507" xr:uid="{00000000-0005-0000-0000-00000D350000}"/>
    <cellStyle name="Normal 37 2 3 3 3 3 3" xfId="22508" xr:uid="{00000000-0005-0000-0000-00000E350000}"/>
    <cellStyle name="Normal 37 2 3 3 3 4" xfId="22509" xr:uid="{00000000-0005-0000-0000-00000F350000}"/>
    <cellStyle name="Normal 37 2 3 3 3 5" xfId="22510" xr:uid="{00000000-0005-0000-0000-000010350000}"/>
    <cellStyle name="Normal 37 2 3 3 3 6" xfId="22511" xr:uid="{00000000-0005-0000-0000-000011350000}"/>
    <cellStyle name="Normal 37 2 3 3 4" xfId="6082" xr:uid="{00000000-0005-0000-0000-000012350000}"/>
    <cellStyle name="Normal 37 2 3 3 4 2" xfId="11024" xr:uid="{00000000-0005-0000-0000-000013350000}"/>
    <cellStyle name="Normal 37 2 3 3 4 3" xfId="22512" xr:uid="{00000000-0005-0000-0000-000014350000}"/>
    <cellStyle name="Normal 37 2 3 3 4 4" xfId="22513" xr:uid="{00000000-0005-0000-0000-000015350000}"/>
    <cellStyle name="Normal 37 2 3 3 5" xfId="7590" xr:uid="{00000000-0005-0000-0000-000016350000}"/>
    <cellStyle name="Normal 37 2 3 3 5 2" xfId="22514" xr:uid="{00000000-0005-0000-0000-000017350000}"/>
    <cellStyle name="Normal 37 2 3 3 5 3" xfId="22515" xr:uid="{00000000-0005-0000-0000-000018350000}"/>
    <cellStyle name="Normal 37 2 3 3 5 4" xfId="22516" xr:uid="{00000000-0005-0000-0000-000019350000}"/>
    <cellStyle name="Normal 37 2 3 3 6" xfId="2628" xr:uid="{00000000-0005-0000-0000-00001A350000}"/>
    <cellStyle name="Normal 37 2 3 3 6 2" xfId="22517" xr:uid="{00000000-0005-0000-0000-00001B350000}"/>
    <cellStyle name="Normal 37 2 3 3 6 3" xfId="22518" xr:uid="{00000000-0005-0000-0000-00001C350000}"/>
    <cellStyle name="Normal 37 2 3 3 6 4" xfId="22519" xr:uid="{00000000-0005-0000-0000-00001D350000}"/>
    <cellStyle name="Normal 37 2 3 3 7" xfId="22520" xr:uid="{00000000-0005-0000-0000-00001E350000}"/>
    <cellStyle name="Normal 37 2 3 3 7 2" xfId="22521" xr:uid="{00000000-0005-0000-0000-00001F350000}"/>
    <cellStyle name="Normal 37 2 3 3 7 3" xfId="22522" xr:uid="{00000000-0005-0000-0000-000020350000}"/>
    <cellStyle name="Normal 37 2 3 3 8" xfId="22523" xr:uid="{00000000-0005-0000-0000-000021350000}"/>
    <cellStyle name="Normal 37 2 3 3 9" xfId="22524" xr:uid="{00000000-0005-0000-0000-000022350000}"/>
    <cellStyle name="Normal 37 2 3 4" xfId="1470" xr:uid="{00000000-0005-0000-0000-000023350000}"/>
    <cellStyle name="Normal 37 2 3 4 2" xfId="4828" xr:uid="{00000000-0005-0000-0000-000024350000}"/>
    <cellStyle name="Normal 37 2 3 4 2 2" xfId="9812" xr:uid="{00000000-0005-0000-0000-000025350000}"/>
    <cellStyle name="Normal 37 2 3 4 2 2 2" xfId="22525" xr:uid="{00000000-0005-0000-0000-000026350000}"/>
    <cellStyle name="Normal 37 2 3 4 2 2 3" xfId="22526" xr:uid="{00000000-0005-0000-0000-000027350000}"/>
    <cellStyle name="Normal 37 2 3 4 2 2 4" xfId="22527" xr:uid="{00000000-0005-0000-0000-000028350000}"/>
    <cellStyle name="Normal 37 2 3 4 2 3" xfId="22528" xr:uid="{00000000-0005-0000-0000-000029350000}"/>
    <cellStyle name="Normal 37 2 3 4 2 3 2" xfId="22529" xr:uid="{00000000-0005-0000-0000-00002A350000}"/>
    <cellStyle name="Normal 37 2 3 4 2 3 3" xfId="22530" xr:uid="{00000000-0005-0000-0000-00002B350000}"/>
    <cellStyle name="Normal 37 2 3 4 2 4" xfId="22531" xr:uid="{00000000-0005-0000-0000-00002C350000}"/>
    <cellStyle name="Normal 37 2 3 4 2 5" xfId="22532" xr:uid="{00000000-0005-0000-0000-00002D350000}"/>
    <cellStyle name="Normal 37 2 3 4 2 6" xfId="22533" xr:uid="{00000000-0005-0000-0000-00002E350000}"/>
    <cellStyle name="Normal 37 2 3 4 3" xfId="6557" xr:uid="{00000000-0005-0000-0000-00002F350000}"/>
    <cellStyle name="Normal 37 2 3 4 3 2" xfId="11499" xr:uid="{00000000-0005-0000-0000-000030350000}"/>
    <cellStyle name="Normal 37 2 3 4 3 3" xfId="22534" xr:uid="{00000000-0005-0000-0000-000031350000}"/>
    <cellStyle name="Normal 37 2 3 4 3 4" xfId="22535" xr:uid="{00000000-0005-0000-0000-000032350000}"/>
    <cellStyle name="Normal 37 2 3 4 4" xfId="8065" xr:uid="{00000000-0005-0000-0000-000033350000}"/>
    <cellStyle name="Normal 37 2 3 4 4 2" xfId="22536" xr:uid="{00000000-0005-0000-0000-000034350000}"/>
    <cellStyle name="Normal 37 2 3 4 4 3" xfId="22537" xr:uid="{00000000-0005-0000-0000-000035350000}"/>
    <cellStyle name="Normal 37 2 3 4 4 4" xfId="22538" xr:uid="{00000000-0005-0000-0000-000036350000}"/>
    <cellStyle name="Normal 37 2 3 4 5" xfId="3103" xr:uid="{00000000-0005-0000-0000-000037350000}"/>
    <cellStyle name="Normal 37 2 3 4 5 2" xfId="22539" xr:uid="{00000000-0005-0000-0000-000038350000}"/>
    <cellStyle name="Normal 37 2 3 4 5 3" xfId="22540" xr:uid="{00000000-0005-0000-0000-000039350000}"/>
    <cellStyle name="Normal 37 2 3 4 5 4" xfId="22541" xr:uid="{00000000-0005-0000-0000-00003A350000}"/>
    <cellStyle name="Normal 37 2 3 4 6" xfId="22542" xr:uid="{00000000-0005-0000-0000-00003B350000}"/>
    <cellStyle name="Normal 37 2 3 4 6 2" xfId="22543" xr:uid="{00000000-0005-0000-0000-00003C350000}"/>
    <cellStyle name="Normal 37 2 3 4 6 3" xfId="22544" xr:uid="{00000000-0005-0000-0000-00003D350000}"/>
    <cellStyle name="Normal 37 2 3 4 7" xfId="22545" xr:uid="{00000000-0005-0000-0000-00003E350000}"/>
    <cellStyle name="Normal 37 2 3 4 8" xfId="22546" xr:uid="{00000000-0005-0000-0000-00003F350000}"/>
    <cellStyle name="Normal 37 2 3 4 9" xfId="22547" xr:uid="{00000000-0005-0000-0000-000040350000}"/>
    <cellStyle name="Normal 37 2 3 5" xfId="3737" xr:uid="{00000000-0005-0000-0000-000041350000}"/>
    <cellStyle name="Normal 37 2 3 5 2" xfId="5521" xr:uid="{00000000-0005-0000-0000-000042350000}"/>
    <cellStyle name="Normal 37 2 3 5 2 2" xfId="10472" xr:uid="{00000000-0005-0000-0000-000043350000}"/>
    <cellStyle name="Normal 37 2 3 5 2 2 2" xfId="22548" xr:uid="{00000000-0005-0000-0000-000044350000}"/>
    <cellStyle name="Normal 37 2 3 5 2 2 3" xfId="22549" xr:uid="{00000000-0005-0000-0000-000045350000}"/>
    <cellStyle name="Normal 37 2 3 5 2 2 4" xfId="22550" xr:uid="{00000000-0005-0000-0000-000046350000}"/>
    <cellStyle name="Normal 37 2 3 5 2 3" xfId="22551" xr:uid="{00000000-0005-0000-0000-000047350000}"/>
    <cellStyle name="Normal 37 2 3 5 2 3 2" xfId="22552" xr:uid="{00000000-0005-0000-0000-000048350000}"/>
    <cellStyle name="Normal 37 2 3 5 2 3 3" xfId="22553" xr:uid="{00000000-0005-0000-0000-000049350000}"/>
    <cellStyle name="Normal 37 2 3 5 2 4" xfId="22554" xr:uid="{00000000-0005-0000-0000-00004A350000}"/>
    <cellStyle name="Normal 37 2 3 5 2 5" xfId="22555" xr:uid="{00000000-0005-0000-0000-00004B350000}"/>
    <cellStyle name="Normal 37 2 3 5 2 6" xfId="22556" xr:uid="{00000000-0005-0000-0000-00004C350000}"/>
    <cellStyle name="Normal 37 2 3 5 3" xfId="8697" xr:uid="{00000000-0005-0000-0000-00004D350000}"/>
    <cellStyle name="Normal 37 2 3 5 3 2" xfId="22557" xr:uid="{00000000-0005-0000-0000-00004E350000}"/>
    <cellStyle name="Normal 37 2 3 5 3 3" xfId="22558" xr:uid="{00000000-0005-0000-0000-00004F350000}"/>
    <cellStyle name="Normal 37 2 3 5 3 4" xfId="22559" xr:uid="{00000000-0005-0000-0000-000050350000}"/>
    <cellStyle name="Normal 37 2 3 5 4" xfId="22560" xr:uid="{00000000-0005-0000-0000-000051350000}"/>
    <cellStyle name="Normal 37 2 3 5 4 2" xfId="22561" xr:uid="{00000000-0005-0000-0000-000052350000}"/>
    <cellStyle name="Normal 37 2 3 5 4 3" xfId="22562" xr:uid="{00000000-0005-0000-0000-000053350000}"/>
    <cellStyle name="Normal 37 2 3 5 4 4" xfId="22563" xr:uid="{00000000-0005-0000-0000-000054350000}"/>
    <cellStyle name="Normal 37 2 3 5 5" xfId="22564" xr:uid="{00000000-0005-0000-0000-000055350000}"/>
    <cellStyle name="Normal 37 2 3 5 5 2" xfId="22565" xr:uid="{00000000-0005-0000-0000-000056350000}"/>
    <cellStyle name="Normal 37 2 3 5 5 3" xfId="22566" xr:uid="{00000000-0005-0000-0000-000057350000}"/>
    <cellStyle name="Normal 37 2 3 5 5 4" xfId="22567" xr:uid="{00000000-0005-0000-0000-000058350000}"/>
    <cellStyle name="Normal 37 2 3 5 6" xfId="22568" xr:uid="{00000000-0005-0000-0000-000059350000}"/>
    <cellStyle name="Normal 37 2 3 5 6 2" xfId="22569" xr:uid="{00000000-0005-0000-0000-00005A350000}"/>
    <cellStyle name="Normal 37 2 3 5 6 3" xfId="22570" xr:uid="{00000000-0005-0000-0000-00005B350000}"/>
    <cellStyle name="Normal 37 2 3 5 7" xfId="22571" xr:uid="{00000000-0005-0000-0000-00005C350000}"/>
    <cellStyle name="Normal 37 2 3 5 8" xfId="22572" xr:uid="{00000000-0005-0000-0000-00005D350000}"/>
    <cellStyle name="Normal 37 2 3 5 9" xfId="22573" xr:uid="{00000000-0005-0000-0000-00005E350000}"/>
    <cellStyle name="Normal 37 2 3 6" xfId="4061" xr:uid="{00000000-0005-0000-0000-00005F350000}"/>
    <cellStyle name="Normal 37 2 3 6 2" xfId="8833" xr:uid="{00000000-0005-0000-0000-000060350000}"/>
    <cellStyle name="Normal 37 2 3 6 2 2" xfId="22574" xr:uid="{00000000-0005-0000-0000-000061350000}"/>
    <cellStyle name="Normal 37 2 3 6 2 2 2" xfId="22575" xr:uid="{00000000-0005-0000-0000-000062350000}"/>
    <cellStyle name="Normal 37 2 3 6 2 2 3" xfId="22576" xr:uid="{00000000-0005-0000-0000-000063350000}"/>
    <cellStyle name="Normal 37 2 3 6 2 2 4" xfId="22577" xr:uid="{00000000-0005-0000-0000-000064350000}"/>
    <cellStyle name="Normal 37 2 3 6 2 3" xfId="22578" xr:uid="{00000000-0005-0000-0000-000065350000}"/>
    <cellStyle name="Normal 37 2 3 6 2 3 2" xfId="22579" xr:uid="{00000000-0005-0000-0000-000066350000}"/>
    <cellStyle name="Normal 37 2 3 6 2 3 3" xfId="22580" xr:uid="{00000000-0005-0000-0000-000067350000}"/>
    <cellStyle name="Normal 37 2 3 6 2 4" xfId="22581" xr:uid="{00000000-0005-0000-0000-000068350000}"/>
    <cellStyle name="Normal 37 2 3 6 2 5" xfId="22582" xr:uid="{00000000-0005-0000-0000-000069350000}"/>
    <cellStyle name="Normal 37 2 3 6 2 6" xfId="22583" xr:uid="{00000000-0005-0000-0000-00006A350000}"/>
    <cellStyle name="Normal 37 2 3 6 3" xfId="22584" xr:uid="{00000000-0005-0000-0000-00006B350000}"/>
    <cellStyle name="Normal 37 2 3 6 3 2" xfId="22585" xr:uid="{00000000-0005-0000-0000-00006C350000}"/>
    <cellStyle name="Normal 37 2 3 6 3 3" xfId="22586" xr:uid="{00000000-0005-0000-0000-00006D350000}"/>
    <cellStyle name="Normal 37 2 3 6 3 4" xfId="22587" xr:uid="{00000000-0005-0000-0000-00006E350000}"/>
    <cellStyle name="Normal 37 2 3 6 4" xfId="22588" xr:uid="{00000000-0005-0000-0000-00006F350000}"/>
    <cellStyle name="Normal 37 2 3 6 4 2" xfId="22589" xr:uid="{00000000-0005-0000-0000-000070350000}"/>
    <cellStyle name="Normal 37 2 3 6 4 3" xfId="22590" xr:uid="{00000000-0005-0000-0000-000071350000}"/>
    <cellStyle name="Normal 37 2 3 6 4 4" xfId="22591" xr:uid="{00000000-0005-0000-0000-000072350000}"/>
    <cellStyle name="Normal 37 2 3 6 5" xfId="22592" xr:uid="{00000000-0005-0000-0000-000073350000}"/>
    <cellStyle name="Normal 37 2 3 6 5 2" xfId="22593" xr:uid="{00000000-0005-0000-0000-000074350000}"/>
    <cellStyle name="Normal 37 2 3 6 5 3" xfId="22594" xr:uid="{00000000-0005-0000-0000-000075350000}"/>
    <cellStyle name="Normal 37 2 3 6 6" xfId="22595" xr:uid="{00000000-0005-0000-0000-000076350000}"/>
    <cellStyle name="Normal 37 2 3 6 7" xfId="22596" xr:uid="{00000000-0005-0000-0000-000077350000}"/>
    <cellStyle name="Normal 37 2 3 6 8" xfId="22597" xr:uid="{00000000-0005-0000-0000-000078350000}"/>
    <cellStyle name="Normal 37 2 3 7" xfId="5539" xr:uid="{00000000-0005-0000-0000-000079350000}"/>
    <cellStyle name="Normal 37 2 3 7 2" xfId="10488" xr:uid="{00000000-0005-0000-0000-00007A350000}"/>
    <cellStyle name="Normal 37 2 3 7 2 2" xfId="22598" xr:uid="{00000000-0005-0000-0000-00007B350000}"/>
    <cellStyle name="Normal 37 2 3 7 2 3" xfId="22599" xr:uid="{00000000-0005-0000-0000-00007C350000}"/>
    <cellStyle name="Normal 37 2 3 7 2 4" xfId="22600" xr:uid="{00000000-0005-0000-0000-00007D350000}"/>
    <cellStyle name="Normal 37 2 3 7 3" xfId="22601" xr:uid="{00000000-0005-0000-0000-00007E350000}"/>
    <cellStyle name="Normal 37 2 3 7 3 2" xfId="22602" xr:uid="{00000000-0005-0000-0000-00007F350000}"/>
    <cellStyle name="Normal 37 2 3 7 3 3" xfId="22603" xr:uid="{00000000-0005-0000-0000-000080350000}"/>
    <cellStyle name="Normal 37 2 3 7 4" xfId="22604" xr:uid="{00000000-0005-0000-0000-000081350000}"/>
    <cellStyle name="Normal 37 2 3 7 5" xfId="22605" xr:uid="{00000000-0005-0000-0000-000082350000}"/>
    <cellStyle name="Normal 37 2 3 7 6" xfId="22606" xr:uid="{00000000-0005-0000-0000-000083350000}"/>
    <cellStyle name="Normal 37 2 3 8" xfId="5809" xr:uid="{00000000-0005-0000-0000-000084350000}"/>
    <cellStyle name="Normal 37 2 3 8 2" xfId="10751" xr:uid="{00000000-0005-0000-0000-000085350000}"/>
    <cellStyle name="Normal 37 2 3 8 3" xfId="22607" xr:uid="{00000000-0005-0000-0000-000086350000}"/>
    <cellStyle name="Normal 37 2 3 8 4" xfId="22608" xr:uid="{00000000-0005-0000-0000-000087350000}"/>
    <cellStyle name="Normal 37 2 3 9" xfId="7317" xr:uid="{00000000-0005-0000-0000-000088350000}"/>
    <cellStyle name="Normal 37 2 3 9 2" xfId="22609" xr:uid="{00000000-0005-0000-0000-000089350000}"/>
    <cellStyle name="Normal 37 2 3 9 3" xfId="22610" xr:uid="{00000000-0005-0000-0000-00008A350000}"/>
    <cellStyle name="Normal 37 2 3 9 4" xfId="22611" xr:uid="{00000000-0005-0000-0000-00008B350000}"/>
    <cellStyle name="Normal 37 2 4" xfId="440" xr:uid="{00000000-0005-0000-0000-00008C350000}"/>
    <cellStyle name="Normal 37 2 4 10" xfId="22612" xr:uid="{00000000-0005-0000-0000-00008D350000}"/>
    <cellStyle name="Normal 37 2 4 11" xfId="22613" xr:uid="{00000000-0005-0000-0000-00008E350000}"/>
    <cellStyle name="Normal 37 2 4 2" xfId="1010" xr:uid="{00000000-0005-0000-0000-00008F350000}"/>
    <cellStyle name="Normal 37 2 4 2 10" xfId="22614" xr:uid="{00000000-0005-0000-0000-000090350000}"/>
    <cellStyle name="Normal 37 2 4 2 2" xfId="1475" xr:uid="{00000000-0005-0000-0000-000091350000}"/>
    <cellStyle name="Normal 37 2 4 2 2 2" xfId="4833" xr:uid="{00000000-0005-0000-0000-000092350000}"/>
    <cellStyle name="Normal 37 2 4 2 2 2 2" xfId="9817" xr:uid="{00000000-0005-0000-0000-000093350000}"/>
    <cellStyle name="Normal 37 2 4 2 2 2 2 2" xfId="22615" xr:uid="{00000000-0005-0000-0000-000094350000}"/>
    <cellStyle name="Normal 37 2 4 2 2 2 2 3" xfId="22616" xr:uid="{00000000-0005-0000-0000-000095350000}"/>
    <cellStyle name="Normal 37 2 4 2 2 2 2 4" xfId="22617" xr:uid="{00000000-0005-0000-0000-000096350000}"/>
    <cellStyle name="Normal 37 2 4 2 2 2 3" xfId="22618" xr:uid="{00000000-0005-0000-0000-000097350000}"/>
    <cellStyle name="Normal 37 2 4 2 2 2 3 2" xfId="22619" xr:uid="{00000000-0005-0000-0000-000098350000}"/>
    <cellStyle name="Normal 37 2 4 2 2 2 3 3" xfId="22620" xr:uid="{00000000-0005-0000-0000-000099350000}"/>
    <cellStyle name="Normal 37 2 4 2 2 2 4" xfId="22621" xr:uid="{00000000-0005-0000-0000-00009A350000}"/>
    <cellStyle name="Normal 37 2 4 2 2 2 5" xfId="22622" xr:uid="{00000000-0005-0000-0000-00009B350000}"/>
    <cellStyle name="Normal 37 2 4 2 2 2 6" xfId="22623" xr:uid="{00000000-0005-0000-0000-00009C350000}"/>
    <cellStyle name="Normal 37 2 4 2 2 3" xfId="6562" xr:uid="{00000000-0005-0000-0000-00009D350000}"/>
    <cellStyle name="Normal 37 2 4 2 2 3 2" xfId="11504" xr:uid="{00000000-0005-0000-0000-00009E350000}"/>
    <cellStyle name="Normal 37 2 4 2 2 3 3" xfId="22624" xr:uid="{00000000-0005-0000-0000-00009F350000}"/>
    <cellStyle name="Normal 37 2 4 2 2 3 4" xfId="22625" xr:uid="{00000000-0005-0000-0000-0000A0350000}"/>
    <cellStyle name="Normal 37 2 4 2 2 4" xfId="8070" xr:uid="{00000000-0005-0000-0000-0000A1350000}"/>
    <cellStyle name="Normal 37 2 4 2 2 4 2" xfId="22626" xr:uid="{00000000-0005-0000-0000-0000A2350000}"/>
    <cellStyle name="Normal 37 2 4 2 2 4 3" xfId="22627" xr:uid="{00000000-0005-0000-0000-0000A3350000}"/>
    <cellStyle name="Normal 37 2 4 2 2 4 4" xfId="22628" xr:uid="{00000000-0005-0000-0000-0000A4350000}"/>
    <cellStyle name="Normal 37 2 4 2 2 5" xfId="3108" xr:uid="{00000000-0005-0000-0000-0000A5350000}"/>
    <cellStyle name="Normal 37 2 4 2 2 5 2" xfId="22629" xr:uid="{00000000-0005-0000-0000-0000A6350000}"/>
    <cellStyle name="Normal 37 2 4 2 2 5 3" xfId="22630" xr:uid="{00000000-0005-0000-0000-0000A7350000}"/>
    <cellStyle name="Normal 37 2 4 2 2 5 4" xfId="22631" xr:uid="{00000000-0005-0000-0000-0000A8350000}"/>
    <cellStyle name="Normal 37 2 4 2 2 6" xfId="22632" xr:uid="{00000000-0005-0000-0000-0000A9350000}"/>
    <cellStyle name="Normal 37 2 4 2 2 6 2" xfId="22633" xr:uid="{00000000-0005-0000-0000-0000AA350000}"/>
    <cellStyle name="Normal 37 2 4 2 2 6 3" xfId="22634" xr:uid="{00000000-0005-0000-0000-0000AB350000}"/>
    <cellStyle name="Normal 37 2 4 2 2 7" xfId="22635" xr:uid="{00000000-0005-0000-0000-0000AC350000}"/>
    <cellStyle name="Normal 37 2 4 2 2 8" xfId="22636" xr:uid="{00000000-0005-0000-0000-0000AD350000}"/>
    <cellStyle name="Normal 37 2 4 2 2 9" xfId="22637" xr:uid="{00000000-0005-0000-0000-0000AE350000}"/>
    <cellStyle name="Normal 37 2 4 2 3" xfId="4432" xr:uid="{00000000-0005-0000-0000-0000AF350000}"/>
    <cellStyle name="Normal 37 2 4 2 3 2" xfId="9417" xr:uid="{00000000-0005-0000-0000-0000B0350000}"/>
    <cellStyle name="Normal 37 2 4 2 3 2 2" xfId="22638" xr:uid="{00000000-0005-0000-0000-0000B1350000}"/>
    <cellStyle name="Normal 37 2 4 2 3 2 3" xfId="22639" xr:uid="{00000000-0005-0000-0000-0000B2350000}"/>
    <cellStyle name="Normal 37 2 4 2 3 2 4" xfId="22640" xr:uid="{00000000-0005-0000-0000-0000B3350000}"/>
    <cellStyle name="Normal 37 2 4 2 3 3" xfId="22641" xr:uid="{00000000-0005-0000-0000-0000B4350000}"/>
    <cellStyle name="Normal 37 2 4 2 3 3 2" xfId="22642" xr:uid="{00000000-0005-0000-0000-0000B5350000}"/>
    <cellStyle name="Normal 37 2 4 2 3 3 3" xfId="22643" xr:uid="{00000000-0005-0000-0000-0000B6350000}"/>
    <cellStyle name="Normal 37 2 4 2 3 4" xfId="22644" xr:uid="{00000000-0005-0000-0000-0000B7350000}"/>
    <cellStyle name="Normal 37 2 4 2 3 5" xfId="22645" xr:uid="{00000000-0005-0000-0000-0000B8350000}"/>
    <cellStyle name="Normal 37 2 4 2 3 6" xfId="22646" xr:uid="{00000000-0005-0000-0000-0000B9350000}"/>
    <cellStyle name="Normal 37 2 4 2 4" xfId="6172" xr:uid="{00000000-0005-0000-0000-0000BA350000}"/>
    <cellStyle name="Normal 37 2 4 2 4 2" xfId="11114" xr:uid="{00000000-0005-0000-0000-0000BB350000}"/>
    <cellStyle name="Normal 37 2 4 2 4 3" xfId="22647" xr:uid="{00000000-0005-0000-0000-0000BC350000}"/>
    <cellStyle name="Normal 37 2 4 2 4 4" xfId="22648" xr:uid="{00000000-0005-0000-0000-0000BD350000}"/>
    <cellStyle name="Normal 37 2 4 2 5" xfId="7680" xr:uid="{00000000-0005-0000-0000-0000BE350000}"/>
    <cellStyle name="Normal 37 2 4 2 5 2" xfId="22649" xr:uid="{00000000-0005-0000-0000-0000BF350000}"/>
    <cellStyle name="Normal 37 2 4 2 5 3" xfId="22650" xr:uid="{00000000-0005-0000-0000-0000C0350000}"/>
    <cellStyle name="Normal 37 2 4 2 5 4" xfId="22651" xr:uid="{00000000-0005-0000-0000-0000C1350000}"/>
    <cellStyle name="Normal 37 2 4 2 6" xfId="2718" xr:uid="{00000000-0005-0000-0000-0000C2350000}"/>
    <cellStyle name="Normal 37 2 4 2 6 2" xfId="22652" xr:uid="{00000000-0005-0000-0000-0000C3350000}"/>
    <cellStyle name="Normal 37 2 4 2 6 3" xfId="22653" xr:uid="{00000000-0005-0000-0000-0000C4350000}"/>
    <cellStyle name="Normal 37 2 4 2 6 4" xfId="22654" xr:uid="{00000000-0005-0000-0000-0000C5350000}"/>
    <cellStyle name="Normal 37 2 4 2 7" xfId="22655" xr:uid="{00000000-0005-0000-0000-0000C6350000}"/>
    <cellStyle name="Normal 37 2 4 2 7 2" xfId="22656" xr:uid="{00000000-0005-0000-0000-0000C7350000}"/>
    <cellStyle name="Normal 37 2 4 2 7 3" xfId="22657" xr:uid="{00000000-0005-0000-0000-0000C8350000}"/>
    <cellStyle name="Normal 37 2 4 2 8" xfId="22658" xr:uid="{00000000-0005-0000-0000-0000C9350000}"/>
    <cellStyle name="Normal 37 2 4 2 9" xfId="22659" xr:uid="{00000000-0005-0000-0000-0000CA350000}"/>
    <cellStyle name="Normal 37 2 4 3" xfId="1474" xr:uid="{00000000-0005-0000-0000-0000CB350000}"/>
    <cellStyle name="Normal 37 2 4 3 2" xfId="4832" xr:uid="{00000000-0005-0000-0000-0000CC350000}"/>
    <cellStyle name="Normal 37 2 4 3 2 2" xfId="9816" xr:uid="{00000000-0005-0000-0000-0000CD350000}"/>
    <cellStyle name="Normal 37 2 4 3 2 2 2" xfId="22660" xr:uid="{00000000-0005-0000-0000-0000CE350000}"/>
    <cellStyle name="Normal 37 2 4 3 2 2 3" xfId="22661" xr:uid="{00000000-0005-0000-0000-0000CF350000}"/>
    <cellStyle name="Normal 37 2 4 3 2 2 4" xfId="22662" xr:uid="{00000000-0005-0000-0000-0000D0350000}"/>
    <cellStyle name="Normal 37 2 4 3 2 3" xfId="22663" xr:uid="{00000000-0005-0000-0000-0000D1350000}"/>
    <cellStyle name="Normal 37 2 4 3 2 3 2" xfId="22664" xr:uid="{00000000-0005-0000-0000-0000D2350000}"/>
    <cellStyle name="Normal 37 2 4 3 2 3 3" xfId="22665" xr:uid="{00000000-0005-0000-0000-0000D3350000}"/>
    <cellStyle name="Normal 37 2 4 3 2 4" xfId="22666" xr:uid="{00000000-0005-0000-0000-0000D4350000}"/>
    <cellStyle name="Normal 37 2 4 3 2 5" xfId="22667" xr:uid="{00000000-0005-0000-0000-0000D5350000}"/>
    <cellStyle name="Normal 37 2 4 3 2 6" xfId="22668" xr:uid="{00000000-0005-0000-0000-0000D6350000}"/>
    <cellStyle name="Normal 37 2 4 3 3" xfId="6561" xr:uid="{00000000-0005-0000-0000-0000D7350000}"/>
    <cellStyle name="Normal 37 2 4 3 3 2" xfId="11503" xr:uid="{00000000-0005-0000-0000-0000D8350000}"/>
    <cellStyle name="Normal 37 2 4 3 3 3" xfId="22669" xr:uid="{00000000-0005-0000-0000-0000D9350000}"/>
    <cellStyle name="Normal 37 2 4 3 3 4" xfId="22670" xr:uid="{00000000-0005-0000-0000-0000DA350000}"/>
    <cellStyle name="Normal 37 2 4 3 4" xfId="8069" xr:uid="{00000000-0005-0000-0000-0000DB350000}"/>
    <cellStyle name="Normal 37 2 4 3 4 2" xfId="22671" xr:uid="{00000000-0005-0000-0000-0000DC350000}"/>
    <cellStyle name="Normal 37 2 4 3 4 3" xfId="22672" xr:uid="{00000000-0005-0000-0000-0000DD350000}"/>
    <cellStyle name="Normal 37 2 4 3 4 4" xfId="22673" xr:uid="{00000000-0005-0000-0000-0000DE350000}"/>
    <cellStyle name="Normal 37 2 4 3 5" xfId="3107" xr:uid="{00000000-0005-0000-0000-0000DF350000}"/>
    <cellStyle name="Normal 37 2 4 3 5 2" xfId="22674" xr:uid="{00000000-0005-0000-0000-0000E0350000}"/>
    <cellStyle name="Normal 37 2 4 3 5 3" xfId="22675" xr:uid="{00000000-0005-0000-0000-0000E1350000}"/>
    <cellStyle name="Normal 37 2 4 3 5 4" xfId="22676" xr:uid="{00000000-0005-0000-0000-0000E2350000}"/>
    <cellStyle name="Normal 37 2 4 3 6" xfId="22677" xr:uid="{00000000-0005-0000-0000-0000E3350000}"/>
    <cellStyle name="Normal 37 2 4 3 6 2" xfId="22678" xr:uid="{00000000-0005-0000-0000-0000E4350000}"/>
    <cellStyle name="Normal 37 2 4 3 6 3" xfId="22679" xr:uid="{00000000-0005-0000-0000-0000E5350000}"/>
    <cellStyle name="Normal 37 2 4 3 7" xfId="22680" xr:uid="{00000000-0005-0000-0000-0000E6350000}"/>
    <cellStyle name="Normal 37 2 4 3 8" xfId="22681" xr:uid="{00000000-0005-0000-0000-0000E7350000}"/>
    <cellStyle name="Normal 37 2 4 3 9" xfId="22682" xr:uid="{00000000-0005-0000-0000-0000E8350000}"/>
    <cellStyle name="Normal 37 2 4 4" xfId="3963" xr:uid="{00000000-0005-0000-0000-0000E9350000}"/>
    <cellStyle name="Normal 37 2 4 4 2" xfId="9035" xr:uid="{00000000-0005-0000-0000-0000EA350000}"/>
    <cellStyle name="Normal 37 2 4 4 2 2" xfId="22683" xr:uid="{00000000-0005-0000-0000-0000EB350000}"/>
    <cellStyle name="Normal 37 2 4 4 2 3" xfId="22684" xr:uid="{00000000-0005-0000-0000-0000EC350000}"/>
    <cellStyle name="Normal 37 2 4 4 2 4" xfId="22685" xr:uid="{00000000-0005-0000-0000-0000ED350000}"/>
    <cellStyle name="Normal 37 2 4 4 3" xfId="22686" xr:uid="{00000000-0005-0000-0000-0000EE350000}"/>
    <cellStyle name="Normal 37 2 4 4 3 2" xfId="22687" xr:uid="{00000000-0005-0000-0000-0000EF350000}"/>
    <cellStyle name="Normal 37 2 4 4 3 3" xfId="22688" xr:uid="{00000000-0005-0000-0000-0000F0350000}"/>
    <cellStyle name="Normal 37 2 4 4 4" xfId="22689" xr:uid="{00000000-0005-0000-0000-0000F1350000}"/>
    <cellStyle name="Normal 37 2 4 4 5" xfId="22690" xr:uid="{00000000-0005-0000-0000-0000F2350000}"/>
    <cellStyle name="Normal 37 2 4 4 6" xfId="22691" xr:uid="{00000000-0005-0000-0000-0000F3350000}"/>
    <cellStyle name="Normal 37 2 4 5" xfId="5720" xr:uid="{00000000-0005-0000-0000-0000F4350000}"/>
    <cellStyle name="Normal 37 2 4 5 2" xfId="10662" xr:uid="{00000000-0005-0000-0000-0000F5350000}"/>
    <cellStyle name="Normal 37 2 4 5 3" xfId="22692" xr:uid="{00000000-0005-0000-0000-0000F6350000}"/>
    <cellStyle name="Normal 37 2 4 5 4" xfId="22693" xr:uid="{00000000-0005-0000-0000-0000F7350000}"/>
    <cellStyle name="Normal 37 2 4 6" xfId="7228" xr:uid="{00000000-0005-0000-0000-0000F8350000}"/>
    <cellStyle name="Normal 37 2 4 6 2" xfId="22694" xr:uid="{00000000-0005-0000-0000-0000F9350000}"/>
    <cellStyle name="Normal 37 2 4 6 3" xfId="22695" xr:uid="{00000000-0005-0000-0000-0000FA350000}"/>
    <cellStyle name="Normal 37 2 4 6 4" xfId="22696" xr:uid="{00000000-0005-0000-0000-0000FB350000}"/>
    <cellStyle name="Normal 37 2 4 7" xfId="2266" xr:uid="{00000000-0005-0000-0000-0000FC350000}"/>
    <cellStyle name="Normal 37 2 4 7 2" xfId="22697" xr:uid="{00000000-0005-0000-0000-0000FD350000}"/>
    <cellStyle name="Normal 37 2 4 7 3" xfId="22698" xr:uid="{00000000-0005-0000-0000-0000FE350000}"/>
    <cellStyle name="Normal 37 2 4 7 4" xfId="22699" xr:uid="{00000000-0005-0000-0000-0000FF350000}"/>
    <cellStyle name="Normal 37 2 4 8" xfId="22700" xr:uid="{00000000-0005-0000-0000-000000360000}"/>
    <cellStyle name="Normal 37 2 4 8 2" xfId="22701" xr:uid="{00000000-0005-0000-0000-000001360000}"/>
    <cellStyle name="Normal 37 2 4 8 3" xfId="22702" xr:uid="{00000000-0005-0000-0000-000002360000}"/>
    <cellStyle name="Normal 37 2 4 9" xfId="22703" xr:uid="{00000000-0005-0000-0000-000003360000}"/>
    <cellStyle name="Normal 37 2 5" xfId="657" xr:uid="{00000000-0005-0000-0000-000004360000}"/>
    <cellStyle name="Normal 37 2 5 10" xfId="22704" xr:uid="{00000000-0005-0000-0000-000005360000}"/>
    <cellStyle name="Normal 37 2 5 11" xfId="22705" xr:uid="{00000000-0005-0000-0000-000006360000}"/>
    <cellStyle name="Normal 37 2 5 2" xfId="1123" xr:uid="{00000000-0005-0000-0000-000007360000}"/>
    <cellStyle name="Normal 37 2 5 2 10" xfId="22706" xr:uid="{00000000-0005-0000-0000-000008360000}"/>
    <cellStyle name="Normal 37 2 5 2 2" xfId="1477" xr:uid="{00000000-0005-0000-0000-000009360000}"/>
    <cellStyle name="Normal 37 2 5 2 2 2" xfId="4835" xr:uid="{00000000-0005-0000-0000-00000A360000}"/>
    <cellStyle name="Normal 37 2 5 2 2 2 2" xfId="9819" xr:uid="{00000000-0005-0000-0000-00000B360000}"/>
    <cellStyle name="Normal 37 2 5 2 2 2 2 2" xfId="22707" xr:uid="{00000000-0005-0000-0000-00000C360000}"/>
    <cellStyle name="Normal 37 2 5 2 2 2 2 3" xfId="22708" xr:uid="{00000000-0005-0000-0000-00000D360000}"/>
    <cellStyle name="Normal 37 2 5 2 2 2 2 4" xfId="22709" xr:uid="{00000000-0005-0000-0000-00000E360000}"/>
    <cellStyle name="Normal 37 2 5 2 2 2 3" xfId="22710" xr:uid="{00000000-0005-0000-0000-00000F360000}"/>
    <cellStyle name="Normal 37 2 5 2 2 2 3 2" xfId="22711" xr:uid="{00000000-0005-0000-0000-000010360000}"/>
    <cellStyle name="Normal 37 2 5 2 2 2 3 3" xfId="22712" xr:uid="{00000000-0005-0000-0000-000011360000}"/>
    <cellStyle name="Normal 37 2 5 2 2 2 4" xfId="22713" xr:uid="{00000000-0005-0000-0000-000012360000}"/>
    <cellStyle name="Normal 37 2 5 2 2 2 5" xfId="22714" xr:uid="{00000000-0005-0000-0000-000013360000}"/>
    <cellStyle name="Normal 37 2 5 2 2 2 6" xfId="22715" xr:uid="{00000000-0005-0000-0000-000014360000}"/>
    <cellStyle name="Normal 37 2 5 2 2 3" xfId="6564" xr:uid="{00000000-0005-0000-0000-000015360000}"/>
    <cellStyle name="Normal 37 2 5 2 2 3 2" xfId="11506" xr:uid="{00000000-0005-0000-0000-000016360000}"/>
    <cellStyle name="Normal 37 2 5 2 2 3 3" xfId="22716" xr:uid="{00000000-0005-0000-0000-000017360000}"/>
    <cellStyle name="Normal 37 2 5 2 2 3 4" xfId="22717" xr:uid="{00000000-0005-0000-0000-000018360000}"/>
    <cellStyle name="Normal 37 2 5 2 2 4" xfId="8072" xr:uid="{00000000-0005-0000-0000-000019360000}"/>
    <cellStyle name="Normal 37 2 5 2 2 4 2" xfId="22718" xr:uid="{00000000-0005-0000-0000-00001A360000}"/>
    <cellStyle name="Normal 37 2 5 2 2 4 3" xfId="22719" xr:uid="{00000000-0005-0000-0000-00001B360000}"/>
    <cellStyle name="Normal 37 2 5 2 2 4 4" xfId="22720" xr:uid="{00000000-0005-0000-0000-00001C360000}"/>
    <cellStyle name="Normal 37 2 5 2 2 5" xfId="3110" xr:uid="{00000000-0005-0000-0000-00001D360000}"/>
    <cellStyle name="Normal 37 2 5 2 2 5 2" xfId="22721" xr:uid="{00000000-0005-0000-0000-00001E360000}"/>
    <cellStyle name="Normal 37 2 5 2 2 5 3" xfId="22722" xr:uid="{00000000-0005-0000-0000-00001F360000}"/>
    <cellStyle name="Normal 37 2 5 2 2 5 4" xfId="22723" xr:uid="{00000000-0005-0000-0000-000020360000}"/>
    <cellStyle name="Normal 37 2 5 2 2 6" xfId="22724" xr:uid="{00000000-0005-0000-0000-000021360000}"/>
    <cellStyle name="Normal 37 2 5 2 2 6 2" xfId="22725" xr:uid="{00000000-0005-0000-0000-000022360000}"/>
    <cellStyle name="Normal 37 2 5 2 2 6 3" xfId="22726" xr:uid="{00000000-0005-0000-0000-000023360000}"/>
    <cellStyle name="Normal 37 2 5 2 2 7" xfId="22727" xr:uid="{00000000-0005-0000-0000-000024360000}"/>
    <cellStyle name="Normal 37 2 5 2 2 8" xfId="22728" xr:uid="{00000000-0005-0000-0000-000025360000}"/>
    <cellStyle name="Normal 37 2 5 2 2 9" xfId="22729" xr:uid="{00000000-0005-0000-0000-000026360000}"/>
    <cellStyle name="Normal 37 2 5 2 3" xfId="4491" xr:uid="{00000000-0005-0000-0000-000027360000}"/>
    <cellStyle name="Normal 37 2 5 2 3 2" xfId="9475" xr:uid="{00000000-0005-0000-0000-000028360000}"/>
    <cellStyle name="Normal 37 2 5 2 3 2 2" xfId="22730" xr:uid="{00000000-0005-0000-0000-000029360000}"/>
    <cellStyle name="Normal 37 2 5 2 3 2 3" xfId="22731" xr:uid="{00000000-0005-0000-0000-00002A360000}"/>
    <cellStyle name="Normal 37 2 5 2 3 2 4" xfId="22732" xr:uid="{00000000-0005-0000-0000-00002B360000}"/>
    <cellStyle name="Normal 37 2 5 2 3 3" xfId="22733" xr:uid="{00000000-0005-0000-0000-00002C360000}"/>
    <cellStyle name="Normal 37 2 5 2 3 3 2" xfId="22734" xr:uid="{00000000-0005-0000-0000-00002D360000}"/>
    <cellStyle name="Normal 37 2 5 2 3 3 3" xfId="22735" xr:uid="{00000000-0005-0000-0000-00002E360000}"/>
    <cellStyle name="Normal 37 2 5 2 3 4" xfId="22736" xr:uid="{00000000-0005-0000-0000-00002F360000}"/>
    <cellStyle name="Normal 37 2 5 2 3 5" xfId="22737" xr:uid="{00000000-0005-0000-0000-000030360000}"/>
    <cellStyle name="Normal 37 2 5 2 3 6" xfId="22738" xr:uid="{00000000-0005-0000-0000-000031360000}"/>
    <cellStyle name="Normal 37 2 5 2 4" xfId="6222" xr:uid="{00000000-0005-0000-0000-000032360000}"/>
    <cellStyle name="Normal 37 2 5 2 4 2" xfId="11164" xr:uid="{00000000-0005-0000-0000-000033360000}"/>
    <cellStyle name="Normal 37 2 5 2 4 3" xfId="22739" xr:uid="{00000000-0005-0000-0000-000034360000}"/>
    <cellStyle name="Normal 37 2 5 2 4 4" xfId="22740" xr:uid="{00000000-0005-0000-0000-000035360000}"/>
    <cellStyle name="Normal 37 2 5 2 5" xfId="7730" xr:uid="{00000000-0005-0000-0000-000036360000}"/>
    <cellStyle name="Normal 37 2 5 2 5 2" xfId="22741" xr:uid="{00000000-0005-0000-0000-000037360000}"/>
    <cellStyle name="Normal 37 2 5 2 5 3" xfId="22742" xr:uid="{00000000-0005-0000-0000-000038360000}"/>
    <cellStyle name="Normal 37 2 5 2 5 4" xfId="22743" xr:uid="{00000000-0005-0000-0000-000039360000}"/>
    <cellStyle name="Normal 37 2 5 2 6" xfId="2768" xr:uid="{00000000-0005-0000-0000-00003A360000}"/>
    <cellStyle name="Normal 37 2 5 2 6 2" xfId="22744" xr:uid="{00000000-0005-0000-0000-00003B360000}"/>
    <cellStyle name="Normal 37 2 5 2 6 3" xfId="22745" xr:uid="{00000000-0005-0000-0000-00003C360000}"/>
    <cellStyle name="Normal 37 2 5 2 6 4" xfId="22746" xr:uid="{00000000-0005-0000-0000-00003D360000}"/>
    <cellStyle name="Normal 37 2 5 2 7" xfId="22747" xr:uid="{00000000-0005-0000-0000-00003E360000}"/>
    <cellStyle name="Normal 37 2 5 2 7 2" xfId="22748" xr:uid="{00000000-0005-0000-0000-00003F360000}"/>
    <cellStyle name="Normal 37 2 5 2 7 3" xfId="22749" xr:uid="{00000000-0005-0000-0000-000040360000}"/>
    <cellStyle name="Normal 37 2 5 2 8" xfId="22750" xr:uid="{00000000-0005-0000-0000-000041360000}"/>
    <cellStyle name="Normal 37 2 5 2 9" xfId="22751" xr:uid="{00000000-0005-0000-0000-000042360000}"/>
    <cellStyle name="Normal 37 2 5 3" xfId="1476" xr:uid="{00000000-0005-0000-0000-000043360000}"/>
    <cellStyle name="Normal 37 2 5 3 2" xfId="4834" xr:uid="{00000000-0005-0000-0000-000044360000}"/>
    <cellStyle name="Normal 37 2 5 3 2 2" xfId="9818" xr:uid="{00000000-0005-0000-0000-000045360000}"/>
    <cellStyle name="Normal 37 2 5 3 2 2 2" xfId="22752" xr:uid="{00000000-0005-0000-0000-000046360000}"/>
    <cellStyle name="Normal 37 2 5 3 2 2 3" xfId="22753" xr:uid="{00000000-0005-0000-0000-000047360000}"/>
    <cellStyle name="Normal 37 2 5 3 2 2 4" xfId="22754" xr:uid="{00000000-0005-0000-0000-000048360000}"/>
    <cellStyle name="Normal 37 2 5 3 2 3" xfId="22755" xr:uid="{00000000-0005-0000-0000-000049360000}"/>
    <cellStyle name="Normal 37 2 5 3 2 3 2" xfId="22756" xr:uid="{00000000-0005-0000-0000-00004A360000}"/>
    <cellStyle name="Normal 37 2 5 3 2 3 3" xfId="22757" xr:uid="{00000000-0005-0000-0000-00004B360000}"/>
    <cellStyle name="Normal 37 2 5 3 2 4" xfId="22758" xr:uid="{00000000-0005-0000-0000-00004C360000}"/>
    <cellStyle name="Normal 37 2 5 3 2 5" xfId="22759" xr:uid="{00000000-0005-0000-0000-00004D360000}"/>
    <cellStyle name="Normal 37 2 5 3 2 6" xfId="22760" xr:uid="{00000000-0005-0000-0000-00004E360000}"/>
    <cellStyle name="Normal 37 2 5 3 3" xfId="6563" xr:uid="{00000000-0005-0000-0000-00004F360000}"/>
    <cellStyle name="Normal 37 2 5 3 3 2" xfId="11505" xr:uid="{00000000-0005-0000-0000-000050360000}"/>
    <cellStyle name="Normal 37 2 5 3 3 3" xfId="22761" xr:uid="{00000000-0005-0000-0000-000051360000}"/>
    <cellStyle name="Normal 37 2 5 3 3 4" xfId="22762" xr:uid="{00000000-0005-0000-0000-000052360000}"/>
    <cellStyle name="Normal 37 2 5 3 4" xfId="8071" xr:uid="{00000000-0005-0000-0000-000053360000}"/>
    <cellStyle name="Normal 37 2 5 3 4 2" xfId="22763" xr:uid="{00000000-0005-0000-0000-000054360000}"/>
    <cellStyle name="Normal 37 2 5 3 4 3" xfId="22764" xr:uid="{00000000-0005-0000-0000-000055360000}"/>
    <cellStyle name="Normal 37 2 5 3 4 4" xfId="22765" xr:uid="{00000000-0005-0000-0000-000056360000}"/>
    <cellStyle name="Normal 37 2 5 3 5" xfId="3109" xr:uid="{00000000-0005-0000-0000-000057360000}"/>
    <cellStyle name="Normal 37 2 5 3 5 2" xfId="22766" xr:uid="{00000000-0005-0000-0000-000058360000}"/>
    <cellStyle name="Normal 37 2 5 3 5 3" xfId="22767" xr:uid="{00000000-0005-0000-0000-000059360000}"/>
    <cellStyle name="Normal 37 2 5 3 5 4" xfId="22768" xr:uid="{00000000-0005-0000-0000-00005A360000}"/>
    <cellStyle name="Normal 37 2 5 3 6" xfId="22769" xr:uid="{00000000-0005-0000-0000-00005B360000}"/>
    <cellStyle name="Normal 37 2 5 3 6 2" xfId="22770" xr:uid="{00000000-0005-0000-0000-00005C360000}"/>
    <cellStyle name="Normal 37 2 5 3 6 3" xfId="22771" xr:uid="{00000000-0005-0000-0000-00005D360000}"/>
    <cellStyle name="Normal 37 2 5 3 7" xfId="22772" xr:uid="{00000000-0005-0000-0000-00005E360000}"/>
    <cellStyle name="Normal 37 2 5 3 8" xfId="22773" xr:uid="{00000000-0005-0000-0000-00005F360000}"/>
    <cellStyle name="Normal 37 2 5 3 9" xfId="22774" xr:uid="{00000000-0005-0000-0000-000060360000}"/>
    <cellStyle name="Normal 37 2 5 4" xfId="4108" xr:uid="{00000000-0005-0000-0000-000061360000}"/>
    <cellStyle name="Normal 37 2 5 4 2" xfId="9094" xr:uid="{00000000-0005-0000-0000-000062360000}"/>
    <cellStyle name="Normal 37 2 5 4 2 2" xfId="22775" xr:uid="{00000000-0005-0000-0000-000063360000}"/>
    <cellStyle name="Normal 37 2 5 4 2 3" xfId="22776" xr:uid="{00000000-0005-0000-0000-000064360000}"/>
    <cellStyle name="Normal 37 2 5 4 2 4" xfId="22777" xr:uid="{00000000-0005-0000-0000-000065360000}"/>
    <cellStyle name="Normal 37 2 5 4 3" xfId="22778" xr:uid="{00000000-0005-0000-0000-000066360000}"/>
    <cellStyle name="Normal 37 2 5 4 3 2" xfId="22779" xr:uid="{00000000-0005-0000-0000-000067360000}"/>
    <cellStyle name="Normal 37 2 5 4 3 3" xfId="22780" xr:uid="{00000000-0005-0000-0000-000068360000}"/>
    <cellStyle name="Normal 37 2 5 4 4" xfId="22781" xr:uid="{00000000-0005-0000-0000-000069360000}"/>
    <cellStyle name="Normal 37 2 5 4 5" xfId="22782" xr:uid="{00000000-0005-0000-0000-00006A360000}"/>
    <cellStyle name="Normal 37 2 5 4 6" xfId="22783" xr:uid="{00000000-0005-0000-0000-00006B360000}"/>
    <cellStyle name="Normal 37 2 5 5" xfId="5855" xr:uid="{00000000-0005-0000-0000-00006C360000}"/>
    <cellStyle name="Normal 37 2 5 5 2" xfId="10797" xr:uid="{00000000-0005-0000-0000-00006D360000}"/>
    <cellStyle name="Normal 37 2 5 5 3" xfId="22784" xr:uid="{00000000-0005-0000-0000-00006E360000}"/>
    <cellStyle name="Normal 37 2 5 5 4" xfId="22785" xr:uid="{00000000-0005-0000-0000-00006F360000}"/>
    <cellStyle name="Normal 37 2 5 6" xfId="7363" xr:uid="{00000000-0005-0000-0000-000070360000}"/>
    <cellStyle name="Normal 37 2 5 6 2" xfId="22786" xr:uid="{00000000-0005-0000-0000-000071360000}"/>
    <cellStyle name="Normal 37 2 5 6 3" xfId="22787" xr:uid="{00000000-0005-0000-0000-000072360000}"/>
    <cellStyle name="Normal 37 2 5 6 4" xfId="22788" xr:uid="{00000000-0005-0000-0000-000073360000}"/>
    <cellStyle name="Normal 37 2 5 7" xfId="2401" xr:uid="{00000000-0005-0000-0000-000074360000}"/>
    <cellStyle name="Normal 37 2 5 7 2" xfId="22789" xr:uid="{00000000-0005-0000-0000-000075360000}"/>
    <cellStyle name="Normal 37 2 5 7 3" xfId="22790" xr:uid="{00000000-0005-0000-0000-000076360000}"/>
    <cellStyle name="Normal 37 2 5 7 4" xfId="22791" xr:uid="{00000000-0005-0000-0000-000077360000}"/>
    <cellStyle name="Normal 37 2 5 8" xfId="22792" xr:uid="{00000000-0005-0000-0000-000078360000}"/>
    <cellStyle name="Normal 37 2 5 8 2" xfId="22793" xr:uid="{00000000-0005-0000-0000-000079360000}"/>
    <cellStyle name="Normal 37 2 5 8 3" xfId="22794" xr:uid="{00000000-0005-0000-0000-00007A360000}"/>
    <cellStyle name="Normal 37 2 5 9" xfId="22795" xr:uid="{00000000-0005-0000-0000-00007B360000}"/>
    <cellStyle name="Normal 37 2 6" xfId="324" xr:uid="{00000000-0005-0000-0000-00007C360000}"/>
    <cellStyle name="Normal 37 2 6 10" xfId="22796" xr:uid="{00000000-0005-0000-0000-00007D360000}"/>
    <cellStyle name="Normal 37 2 6 11" xfId="22797" xr:uid="{00000000-0005-0000-0000-00007E360000}"/>
    <cellStyle name="Normal 37 2 6 2" xfId="952" xr:uid="{00000000-0005-0000-0000-00007F360000}"/>
    <cellStyle name="Normal 37 2 6 2 10" xfId="22798" xr:uid="{00000000-0005-0000-0000-000080360000}"/>
    <cellStyle name="Normal 37 2 6 2 2" xfId="1479" xr:uid="{00000000-0005-0000-0000-000081360000}"/>
    <cellStyle name="Normal 37 2 6 2 2 2" xfId="4837" xr:uid="{00000000-0005-0000-0000-000082360000}"/>
    <cellStyle name="Normal 37 2 6 2 2 2 2" xfId="9821" xr:uid="{00000000-0005-0000-0000-000083360000}"/>
    <cellStyle name="Normal 37 2 6 2 2 2 2 2" xfId="22799" xr:uid="{00000000-0005-0000-0000-000084360000}"/>
    <cellStyle name="Normal 37 2 6 2 2 2 2 3" xfId="22800" xr:uid="{00000000-0005-0000-0000-000085360000}"/>
    <cellStyle name="Normal 37 2 6 2 2 2 2 4" xfId="22801" xr:uid="{00000000-0005-0000-0000-000086360000}"/>
    <cellStyle name="Normal 37 2 6 2 2 2 3" xfId="22802" xr:uid="{00000000-0005-0000-0000-000087360000}"/>
    <cellStyle name="Normal 37 2 6 2 2 2 3 2" xfId="22803" xr:uid="{00000000-0005-0000-0000-000088360000}"/>
    <cellStyle name="Normal 37 2 6 2 2 2 3 3" xfId="22804" xr:uid="{00000000-0005-0000-0000-000089360000}"/>
    <cellStyle name="Normal 37 2 6 2 2 2 4" xfId="22805" xr:uid="{00000000-0005-0000-0000-00008A360000}"/>
    <cellStyle name="Normal 37 2 6 2 2 2 5" xfId="22806" xr:uid="{00000000-0005-0000-0000-00008B360000}"/>
    <cellStyle name="Normal 37 2 6 2 2 2 6" xfId="22807" xr:uid="{00000000-0005-0000-0000-00008C360000}"/>
    <cellStyle name="Normal 37 2 6 2 2 3" xfId="6566" xr:uid="{00000000-0005-0000-0000-00008D360000}"/>
    <cellStyle name="Normal 37 2 6 2 2 3 2" xfId="11508" xr:uid="{00000000-0005-0000-0000-00008E360000}"/>
    <cellStyle name="Normal 37 2 6 2 2 3 3" xfId="22808" xr:uid="{00000000-0005-0000-0000-00008F360000}"/>
    <cellStyle name="Normal 37 2 6 2 2 3 4" xfId="22809" xr:uid="{00000000-0005-0000-0000-000090360000}"/>
    <cellStyle name="Normal 37 2 6 2 2 4" xfId="8074" xr:uid="{00000000-0005-0000-0000-000091360000}"/>
    <cellStyle name="Normal 37 2 6 2 2 4 2" xfId="22810" xr:uid="{00000000-0005-0000-0000-000092360000}"/>
    <cellStyle name="Normal 37 2 6 2 2 4 3" xfId="22811" xr:uid="{00000000-0005-0000-0000-000093360000}"/>
    <cellStyle name="Normal 37 2 6 2 2 4 4" xfId="22812" xr:uid="{00000000-0005-0000-0000-000094360000}"/>
    <cellStyle name="Normal 37 2 6 2 2 5" xfId="3112" xr:uid="{00000000-0005-0000-0000-000095360000}"/>
    <cellStyle name="Normal 37 2 6 2 2 5 2" xfId="22813" xr:uid="{00000000-0005-0000-0000-000096360000}"/>
    <cellStyle name="Normal 37 2 6 2 2 5 3" xfId="22814" xr:uid="{00000000-0005-0000-0000-000097360000}"/>
    <cellStyle name="Normal 37 2 6 2 2 5 4" xfId="22815" xr:uid="{00000000-0005-0000-0000-000098360000}"/>
    <cellStyle name="Normal 37 2 6 2 2 6" xfId="22816" xr:uid="{00000000-0005-0000-0000-000099360000}"/>
    <cellStyle name="Normal 37 2 6 2 2 6 2" xfId="22817" xr:uid="{00000000-0005-0000-0000-00009A360000}"/>
    <cellStyle name="Normal 37 2 6 2 2 6 3" xfId="22818" xr:uid="{00000000-0005-0000-0000-00009B360000}"/>
    <cellStyle name="Normal 37 2 6 2 2 7" xfId="22819" xr:uid="{00000000-0005-0000-0000-00009C360000}"/>
    <cellStyle name="Normal 37 2 6 2 2 8" xfId="22820" xr:uid="{00000000-0005-0000-0000-00009D360000}"/>
    <cellStyle name="Normal 37 2 6 2 2 9" xfId="22821" xr:uid="{00000000-0005-0000-0000-00009E360000}"/>
    <cellStyle name="Normal 37 2 6 2 3" xfId="4386" xr:uid="{00000000-0005-0000-0000-00009F360000}"/>
    <cellStyle name="Normal 37 2 6 2 3 2" xfId="9371" xr:uid="{00000000-0005-0000-0000-0000A0360000}"/>
    <cellStyle name="Normal 37 2 6 2 3 2 2" xfId="22822" xr:uid="{00000000-0005-0000-0000-0000A1360000}"/>
    <cellStyle name="Normal 37 2 6 2 3 2 3" xfId="22823" xr:uid="{00000000-0005-0000-0000-0000A2360000}"/>
    <cellStyle name="Normal 37 2 6 2 3 2 4" xfId="22824" xr:uid="{00000000-0005-0000-0000-0000A3360000}"/>
    <cellStyle name="Normal 37 2 6 2 3 3" xfId="22825" xr:uid="{00000000-0005-0000-0000-0000A4360000}"/>
    <cellStyle name="Normal 37 2 6 2 3 3 2" xfId="22826" xr:uid="{00000000-0005-0000-0000-0000A5360000}"/>
    <cellStyle name="Normal 37 2 6 2 3 3 3" xfId="22827" xr:uid="{00000000-0005-0000-0000-0000A6360000}"/>
    <cellStyle name="Normal 37 2 6 2 3 4" xfId="22828" xr:uid="{00000000-0005-0000-0000-0000A7360000}"/>
    <cellStyle name="Normal 37 2 6 2 3 5" xfId="22829" xr:uid="{00000000-0005-0000-0000-0000A8360000}"/>
    <cellStyle name="Normal 37 2 6 2 3 6" xfId="22830" xr:uid="{00000000-0005-0000-0000-0000A9360000}"/>
    <cellStyle name="Normal 37 2 6 2 4" xfId="6128" xr:uid="{00000000-0005-0000-0000-0000AA360000}"/>
    <cellStyle name="Normal 37 2 6 2 4 2" xfId="11070" xr:uid="{00000000-0005-0000-0000-0000AB360000}"/>
    <cellStyle name="Normal 37 2 6 2 4 3" xfId="22831" xr:uid="{00000000-0005-0000-0000-0000AC360000}"/>
    <cellStyle name="Normal 37 2 6 2 4 4" xfId="22832" xr:uid="{00000000-0005-0000-0000-0000AD360000}"/>
    <cellStyle name="Normal 37 2 6 2 5" xfId="7636" xr:uid="{00000000-0005-0000-0000-0000AE360000}"/>
    <cellStyle name="Normal 37 2 6 2 5 2" xfId="22833" xr:uid="{00000000-0005-0000-0000-0000AF360000}"/>
    <cellStyle name="Normal 37 2 6 2 5 3" xfId="22834" xr:uid="{00000000-0005-0000-0000-0000B0360000}"/>
    <cellStyle name="Normal 37 2 6 2 5 4" xfId="22835" xr:uid="{00000000-0005-0000-0000-0000B1360000}"/>
    <cellStyle name="Normal 37 2 6 2 6" xfId="2674" xr:uid="{00000000-0005-0000-0000-0000B2360000}"/>
    <cellStyle name="Normal 37 2 6 2 6 2" xfId="22836" xr:uid="{00000000-0005-0000-0000-0000B3360000}"/>
    <cellStyle name="Normal 37 2 6 2 6 3" xfId="22837" xr:uid="{00000000-0005-0000-0000-0000B4360000}"/>
    <cellStyle name="Normal 37 2 6 2 6 4" xfId="22838" xr:uid="{00000000-0005-0000-0000-0000B5360000}"/>
    <cellStyle name="Normal 37 2 6 2 7" xfId="22839" xr:uid="{00000000-0005-0000-0000-0000B6360000}"/>
    <cellStyle name="Normal 37 2 6 2 7 2" xfId="22840" xr:uid="{00000000-0005-0000-0000-0000B7360000}"/>
    <cellStyle name="Normal 37 2 6 2 7 3" xfId="22841" xr:uid="{00000000-0005-0000-0000-0000B8360000}"/>
    <cellStyle name="Normal 37 2 6 2 8" xfId="22842" xr:uid="{00000000-0005-0000-0000-0000B9360000}"/>
    <cellStyle name="Normal 37 2 6 2 9" xfId="22843" xr:uid="{00000000-0005-0000-0000-0000BA360000}"/>
    <cellStyle name="Normal 37 2 6 3" xfId="1478" xr:uid="{00000000-0005-0000-0000-0000BB360000}"/>
    <cellStyle name="Normal 37 2 6 3 2" xfId="4836" xr:uid="{00000000-0005-0000-0000-0000BC360000}"/>
    <cellStyle name="Normal 37 2 6 3 2 2" xfId="9820" xr:uid="{00000000-0005-0000-0000-0000BD360000}"/>
    <cellStyle name="Normal 37 2 6 3 2 2 2" xfId="22844" xr:uid="{00000000-0005-0000-0000-0000BE360000}"/>
    <cellStyle name="Normal 37 2 6 3 2 2 3" xfId="22845" xr:uid="{00000000-0005-0000-0000-0000BF360000}"/>
    <cellStyle name="Normal 37 2 6 3 2 2 4" xfId="22846" xr:uid="{00000000-0005-0000-0000-0000C0360000}"/>
    <cellStyle name="Normal 37 2 6 3 2 3" xfId="22847" xr:uid="{00000000-0005-0000-0000-0000C1360000}"/>
    <cellStyle name="Normal 37 2 6 3 2 3 2" xfId="22848" xr:uid="{00000000-0005-0000-0000-0000C2360000}"/>
    <cellStyle name="Normal 37 2 6 3 2 3 3" xfId="22849" xr:uid="{00000000-0005-0000-0000-0000C3360000}"/>
    <cellStyle name="Normal 37 2 6 3 2 4" xfId="22850" xr:uid="{00000000-0005-0000-0000-0000C4360000}"/>
    <cellStyle name="Normal 37 2 6 3 2 5" xfId="22851" xr:uid="{00000000-0005-0000-0000-0000C5360000}"/>
    <cellStyle name="Normal 37 2 6 3 2 6" xfId="22852" xr:uid="{00000000-0005-0000-0000-0000C6360000}"/>
    <cellStyle name="Normal 37 2 6 3 3" xfId="6565" xr:uid="{00000000-0005-0000-0000-0000C7360000}"/>
    <cellStyle name="Normal 37 2 6 3 3 2" xfId="11507" xr:uid="{00000000-0005-0000-0000-0000C8360000}"/>
    <cellStyle name="Normal 37 2 6 3 3 3" xfId="22853" xr:uid="{00000000-0005-0000-0000-0000C9360000}"/>
    <cellStyle name="Normal 37 2 6 3 3 4" xfId="22854" xr:uid="{00000000-0005-0000-0000-0000CA360000}"/>
    <cellStyle name="Normal 37 2 6 3 4" xfId="8073" xr:uid="{00000000-0005-0000-0000-0000CB360000}"/>
    <cellStyle name="Normal 37 2 6 3 4 2" xfId="22855" xr:uid="{00000000-0005-0000-0000-0000CC360000}"/>
    <cellStyle name="Normal 37 2 6 3 4 3" xfId="22856" xr:uid="{00000000-0005-0000-0000-0000CD360000}"/>
    <cellStyle name="Normal 37 2 6 3 4 4" xfId="22857" xr:uid="{00000000-0005-0000-0000-0000CE360000}"/>
    <cellStyle name="Normal 37 2 6 3 5" xfId="3111" xr:uid="{00000000-0005-0000-0000-0000CF360000}"/>
    <cellStyle name="Normal 37 2 6 3 5 2" xfId="22858" xr:uid="{00000000-0005-0000-0000-0000D0360000}"/>
    <cellStyle name="Normal 37 2 6 3 5 3" xfId="22859" xr:uid="{00000000-0005-0000-0000-0000D1360000}"/>
    <cellStyle name="Normal 37 2 6 3 5 4" xfId="22860" xr:uid="{00000000-0005-0000-0000-0000D2360000}"/>
    <cellStyle name="Normal 37 2 6 3 6" xfId="22861" xr:uid="{00000000-0005-0000-0000-0000D3360000}"/>
    <cellStyle name="Normal 37 2 6 3 6 2" xfId="22862" xr:uid="{00000000-0005-0000-0000-0000D4360000}"/>
    <cellStyle name="Normal 37 2 6 3 6 3" xfId="22863" xr:uid="{00000000-0005-0000-0000-0000D5360000}"/>
    <cellStyle name="Normal 37 2 6 3 7" xfId="22864" xr:uid="{00000000-0005-0000-0000-0000D6360000}"/>
    <cellStyle name="Normal 37 2 6 3 8" xfId="22865" xr:uid="{00000000-0005-0000-0000-0000D7360000}"/>
    <cellStyle name="Normal 37 2 6 3 9" xfId="22866" xr:uid="{00000000-0005-0000-0000-0000D8360000}"/>
    <cellStyle name="Normal 37 2 6 4" xfId="3903" xr:uid="{00000000-0005-0000-0000-0000D9360000}"/>
    <cellStyle name="Normal 37 2 6 4 2" xfId="8983" xr:uid="{00000000-0005-0000-0000-0000DA360000}"/>
    <cellStyle name="Normal 37 2 6 4 2 2" xfId="22867" xr:uid="{00000000-0005-0000-0000-0000DB360000}"/>
    <cellStyle name="Normal 37 2 6 4 2 3" xfId="22868" xr:uid="{00000000-0005-0000-0000-0000DC360000}"/>
    <cellStyle name="Normal 37 2 6 4 2 4" xfId="22869" xr:uid="{00000000-0005-0000-0000-0000DD360000}"/>
    <cellStyle name="Normal 37 2 6 4 3" xfId="22870" xr:uid="{00000000-0005-0000-0000-0000DE360000}"/>
    <cellStyle name="Normal 37 2 6 4 3 2" xfId="22871" xr:uid="{00000000-0005-0000-0000-0000DF360000}"/>
    <cellStyle name="Normal 37 2 6 4 3 3" xfId="22872" xr:uid="{00000000-0005-0000-0000-0000E0360000}"/>
    <cellStyle name="Normal 37 2 6 4 4" xfId="22873" xr:uid="{00000000-0005-0000-0000-0000E1360000}"/>
    <cellStyle name="Normal 37 2 6 4 5" xfId="22874" xr:uid="{00000000-0005-0000-0000-0000E2360000}"/>
    <cellStyle name="Normal 37 2 6 4 6" xfId="22875" xr:uid="{00000000-0005-0000-0000-0000E3360000}"/>
    <cellStyle name="Normal 37 2 6 5" xfId="5671" xr:uid="{00000000-0005-0000-0000-0000E4360000}"/>
    <cellStyle name="Normal 37 2 6 5 2" xfId="10613" xr:uid="{00000000-0005-0000-0000-0000E5360000}"/>
    <cellStyle name="Normal 37 2 6 5 3" xfId="22876" xr:uid="{00000000-0005-0000-0000-0000E6360000}"/>
    <cellStyle name="Normal 37 2 6 5 4" xfId="22877" xr:uid="{00000000-0005-0000-0000-0000E7360000}"/>
    <cellStyle name="Normal 37 2 6 6" xfId="7179" xr:uid="{00000000-0005-0000-0000-0000E8360000}"/>
    <cellStyle name="Normal 37 2 6 6 2" xfId="22878" xr:uid="{00000000-0005-0000-0000-0000E9360000}"/>
    <cellStyle name="Normal 37 2 6 6 3" xfId="22879" xr:uid="{00000000-0005-0000-0000-0000EA360000}"/>
    <cellStyle name="Normal 37 2 6 6 4" xfId="22880" xr:uid="{00000000-0005-0000-0000-0000EB360000}"/>
    <cellStyle name="Normal 37 2 6 7" xfId="2217" xr:uid="{00000000-0005-0000-0000-0000EC360000}"/>
    <cellStyle name="Normal 37 2 6 7 2" xfId="22881" xr:uid="{00000000-0005-0000-0000-0000ED360000}"/>
    <cellStyle name="Normal 37 2 6 7 3" xfId="22882" xr:uid="{00000000-0005-0000-0000-0000EE360000}"/>
    <cellStyle name="Normal 37 2 6 7 4" xfId="22883" xr:uid="{00000000-0005-0000-0000-0000EF360000}"/>
    <cellStyle name="Normal 37 2 6 8" xfId="22884" xr:uid="{00000000-0005-0000-0000-0000F0360000}"/>
    <cellStyle name="Normal 37 2 6 8 2" xfId="22885" xr:uid="{00000000-0005-0000-0000-0000F1360000}"/>
    <cellStyle name="Normal 37 2 6 8 3" xfId="22886" xr:uid="{00000000-0005-0000-0000-0000F2360000}"/>
    <cellStyle name="Normal 37 2 6 9" xfId="22887" xr:uid="{00000000-0005-0000-0000-0000F3360000}"/>
    <cellStyle name="Normal 37 2 7" xfId="806" xr:uid="{00000000-0005-0000-0000-0000F4360000}"/>
    <cellStyle name="Normal 37 2 7 10" xfId="22888" xr:uid="{00000000-0005-0000-0000-0000F5360000}"/>
    <cellStyle name="Normal 37 2 7 2" xfId="1480" xr:uid="{00000000-0005-0000-0000-0000F6360000}"/>
    <cellStyle name="Normal 37 2 7 2 2" xfId="4838" xr:uid="{00000000-0005-0000-0000-0000F7360000}"/>
    <cellStyle name="Normal 37 2 7 2 2 2" xfId="9822" xr:uid="{00000000-0005-0000-0000-0000F8360000}"/>
    <cellStyle name="Normal 37 2 7 2 2 2 2" xfId="22889" xr:uid="{00000000-0005-0000-0000-0000F9360000}"/>
    <cellStyle name="Normal 37 2 7 2 2 2 3" xfId="22890" xr:uid="{00000000-0005-0000-0000-0000FA360000}"/>
    <cellStyle name="Normal 37 2 7 2 2 2 4" xfId="22891" xr:uid="{00000000-0005-0000-0000-0000FB360000}"/>
    <cellStyle name="Normal 37 2 7 2 2 3" xfId="22892" xr:uid="{00000000-0005-0000-0000-0000FC360000}"/>
    <cellStyle name="Normal 37 2 7 2 2 3 2" xfId="22893" xr:uid="{00000000-0005-0000-0000-0000FD360000}"/>
    <cellStyle name="Normal 37 2 7 2 2 3 3" xfId="22894" xr:uid="{00000000-0005-0000-0000-0000FE360000}"/>
    <cellStyle name="Normal 37 2 7 2 2 4" xfId="22895" xr:uid="{00000000-0005-0000-0000-0000FF360000}"/>
    <cellStyle name="Normal 37 2 7 2 2 5" xfId="22896" xr:uid="{00000000-0005-0000-0000-000000370000}"/>
    <cellStyle name="Normal 37 2 7 2 2 6" xfId="22897" xr:uid="{00000000-0005-0000-0000-000001370000}"/>
    <cellStyle name="Normal 37 2 7 2 3" xfId="6567" xr:uid="{00000000-0005-0000-0000-000002370000}"/>
    <cellStyle name="Normal 37 2 7 2 3 2" xfId="11509" xr:uid="{00000000-0005-0000-0000-000003370000}"/>
    <cellStyle name="Normal 37 2 7 2 3 3" xfId="22898" xr:uid="{00000000-0005-0000-0000-000004370000}"/>
    <cellStyle name="Normal 37 2 7 2 3 4" xfId="22899" xr:uid="{00000000-0005-0000-0000-000005370000}"/>
    <cellStyle name="Normal 37 2 7 2 4" xfId="8075" xr:uid="{00000000-0005-0000-0000-000006370000}"/>
    <cellStyle name="Normal 37 2 7 2 4 2" xfId="22900" xr:uid="{00000000-0005-0000-0000-000007370000}"/>
    <cellStyle name="Normal 37 2 7 2 4 3" xfId="22901" xr:uid="{00000000-0005-0000-0000-000008370000}"/>
    <cellStyle name="Normal 37 2 7 2 4 4" xfId="22902" xr:uid="{00000000-0005-0000-0000-000009370000}"/>
    <cellStyle name="Normal 37 2 7 2 5" xfId="3113" xr:uid="{00000000-0005-0000-0000-00000A370000}"/>
    <cellStyle name="Normal 37 2 7 2 5 2" xfId="22903" xr:uid="{00000000-0005-0000-0000-00000B370000}"/>
    <cellStyle name="Normal 37 2 7 2 5 3" xfId="22904" xr:uid="{00000000-0005-0000-0000-00000C370000}"/>
    <cellStyle name="Normal 37 2 7 2 5 4" xfId="22905" xr:uid="{00000000-0005-0000-0000-00000D370000}"/>
    <cellStyle name="Normal 37 2 7 2 6" xfId="22906" xr:uid="{00000000-0005-0000-0000-00000E370000}"/>
    <cellStyle name="Normal 37 2 7 2 6 2" xfId="22907" xr:uid="{00000000-0005-0000-0000-00000F370000}"/>
    <cellStyle name="Normal 37 2 7 2 6 3" xfId="22908" xr:uid="{00000000-0005-0000-0000-000010370000}"/>
    <cellStyle name="Normal 37 2 7 2 7" xfId="22909" xr:uid="{00000000-0005-0000-0000-000011370000}"/>
    <cellStyle name="Normal 37 2 7 2 8" xfId="22910" xr:uid="{00000000-0005-0000-0000-000012370000}"/>
    <cellStyle name="Normal 37 2 7 2 9" xfId="22911" xr:uid="{00000000-0005-0000-0000-000013370000}"/>
    <cellStyle name="Normal 37 2 7 3" xfId="4248" xr:uid="{00000000-0005-0000-0000-000014370000}"/>
    <cellStyle name="Normal 37 2 7 3 2" xfId="9234" xr:uid="{00000000-0005-0000-0000-000015370000}"/>
    <cellStyle name="Normal 37 2 7 3 2 2" xfId="22912" xr:uid="{00000000-0005-0000-0000-000016370000}"/>
    <cellStyle name="Normal 37 2 7 3 2 3" xfId="22913" xr:uid="{00000000-0005-0000-0000-000017370000}"/>
    <cellStyle name="Normal 37 2 7 3 2 4" xfId="22914" xr:uid="{00000000-0005-0000-0000-000018370000}"/>
    <cellStyle name="Normal 37 2 7 3 3" xfId="22915" xr:uid="{00000000-0005-0000-0000-000019370000}"/>
    <cellStyle name="Normal 37 2 7 3 3 2" xfId="22916" xr:uid="{00000000-0005-0000-0000-00001A370000}"/>
    <cellStyle name="Normal 37 2 7 3 3 3" xfId="22917" xr:uid="{00000000-0005-0000-0000-00001B370000}"/>
    <cellStyle name="Normal 37 2 7 3 4" xfId="22918" xr:uid="{00000000-0005-0000-0000-00001C370000}"/>
    <cellStyle name="Normal 37 2 7 3 5" xfId="22919" xr:uid="{00000000-0005-0000-0000-00001D370000}"/>
    <cellStyle name="Normal 37 2 7 3 6" xfId="22920" xr:uid="{00000000-0005-0000-0000-00001E370000}"/>
    <cellStyle name="Normal 37 2 7 4" xfId="5993" xr:uid="{00000000-0005-0000-0000-00001F370000}"/>
    <cellStyle name="Normal 37 2 7 4 2" xfId="10935" xr:uid="{00000000-0005-0000-0000-000020370000}"/>
    <cellStyle name="Normal 37 2 7 4 3" xfId="22921" xr:uid="{00000000-0005-0000-0000-000021370000}"/>
    <cellStyle name="Normal 37 2 7 4 4" xfId="22922" xr:uid="{00000000-0005-0000-0000-000022370000}"/>
    <cellStyle name="Normal 37 2 7 5" xfId="7501" xr:uid="{00000000-0005-0000-0000-000023370000}"/>
    <cellStyle name="Normal 37 2 7 5 2" xfId="22923" xr:uid="{00000000-0005-0000-0000-000024370000}"/>
    <cellStyle name="Normal 37 2 7 5 3" xfId="22924" xr:uid="{00000000-0005-0000-0000-000025370000}"/>
    <cellStyle name="Normal 37 2 7 5 4" xfId="22925" xr:uid="{00000000-0005-0000-0000-000026370000}"/>
    <cellStyle name="Normal 37 2 7 6" xfId="2539" xr:uid="{00000000-0005-0000-0000-000027370000}"/>
    <cellStyle name="Normal 37 2 7 6 2" xfId="22926" xr:uid="{00000000-0005-0000-0000-000028370000}"/>
    <cellStyle name="Normal 37 2 7 6 3" xfId="22927" xr:uid="{00000000-0005-0000-0000-000029370000}"/>
    <cellStyle name="Normal 37 2 7 6 4" xfId="22928" xr:uid="{00000000-0005-0000-0000-00002A370000}"/>
    <cellStyle name="Normal 37 2 7 7" xfId="22929" xr:uid="{00000000-0005-0000-0000-00002B370000}"/>
    <cellStyle name="Normal 37 2 7 7 2" xfId="22930" xr:uid="{00000000-0005-0000-0000-00002C370000}"/>
    <cellStyle name="Normal 37 2 7 7 3" xfId="22931" xr:uid="{00000000-0005-0000-0000-00002D370000}"/>
    <cellStyle name="Normal 37 2 7 8" xfId="22932" xr:uid="{00000000-0005-0000-0000-00002E370000}"/>
    <cellStyle name="Normal 37 2 7 9" xfId="22933" xr:uid="{00000000-0005-0000-0000-00002F370000}"/>
    <cellStyle name="Normal 37 2 8" xfId="1273" xr:uid="{00000000-0005-0000-0000-000030370000}"/>
    <cellStyle name="Normal 37 2 8 2" xfId="4631" xr:uid="{00000000-0005-0000-0000-000031370000}"/>
    <cellStyle name="Normal 37 2 8 2 2" xfId="9615" xr:uid="{00000000-0005-0000-0000-000032370000}"/>
    <cellStyle name="Normal 37 2 8 2 2 2" xfId="22934" xr:uid="{00000000-0005-0000-0000-000033370000}"/>
    <cellStyle name="Normal 37 2 8 2 2 3" xfId="22935" xr:uid="{00000000-0005-0000-0000-000034370000}"/>
    <cellStyle name="Normal 37 2 8 2 2 4" xfId="22936" xr:uid="{00000000-0005-0000-0000-000035370000}"/>
    <cellStyle name="Normal 37 2 8 2 3" xfId="22937" xr:uid="{00000000-0005-0000-0000-000036370000}"/>
    <cellStyle name="Normal 37 2 8 2 3 2" xfId="22938" xr:uid="{00000000-0005-0000-0000-000037370000}"/>
    <cellStyle name="Normal 37 2 8 2 3 3" xfId="22939" xr:uid="{00000000-0005-0000-0000-000038370000}"/>
    <cellStyle name="Normal 37 2 8 2 4" xfId="22940" xr:uid="{00000000-0005-0000-0000-000039370000}"/>
    <cellStyle name="Normal 37 2 8 2 5" xfId="22941" xr:uid="{00000000-0005-0000-0000-00003A370000}"/>
    <cellStyle name="Normal 37 2 8 2 6" xfId="22942" xr:uid="{00000000-0005-0000-0000-00003B370000}"/>
    <cellStyle name="Normal 37 2 8 3" xfId="6360" xr:uid="{00000000-0005-0000-0000-00003C370000}"/>
    <cellStyle name="Normal 37 2 8 3 2" xfId="11302" xr:uid="{00000000-0005-0000-0000-00003D370000}"/>
    <cellStyle name="Normal 37 2 8 3 3" xfId="22943" xr:uid="{00000000-0005-0000-0000-00003E370000}"/>
    <cellStyle name="Normal 37 2 8 3 4" xfId="22944" xr:uid="{00000000-0005-0000-0000-00003F370000}"/>
    <cellStyle name="Normal 37 2 8 4" xfId="7868" xr:uid="{00000000-0005-0000-0000-000040370000}"/>
    <cellStyle name="Normal 37 2 8 4 2" xfId="22945" xr:uid="{00000000-0005-0000-0000-000041370000}"/>
    <cellStyle name="Normal 37 2 8 4 3" xfId="22946" xr:uid="{00000000-0005-0000-0000-000042370000}"/>
    <cellStyle name="Normal 37 2 8 4 4" xfId="22947" xr:uid="{00000000-0005-0000-0000-000043370000}"/>
    <cellStyle name="Normal 37 2 8 5" xfId="2906" xr:uid="{00000000-0005-0000-0000-000044370000}"/>
    <cellStyle name="Normal 37 2 8 5 2" xfId="22948" xr:uid="{00000000-0005-0000-0000-000045370000}"/>
    <cellStyle name="Normal 37 2 8 5 3" xfId="22949" xr:uid="{00000000-0005-0000-0000-000046370000}"/>
    <cellStyle name="Normal 37 2 8 5 4" xfId="22950" xr:uid="{00000000-0005-0000-0000-000047370000}"/>
    <cellStyle name="Normal 37 2 8 6" xfId="22951" xr:uid="{00000000-0005-0000-0000-000048370000}"/>
    <cellStyle name="Normal 37 2 8 6 2" xfId="22952" xr:uid="{00000000-0005-0000-0000-000049370000}"/>
    <cellStyle name="Normal 37 2 8 6 3" xfId="22953" xr:uid="{00000000-0005-0000-0000-00004A370000}"/>
    <cellStyle name="Normal 37 2 8 7" xfId="22954" xr:uid="{00000000-0005-0000-0000-00004B370000}"/>
    <cellStyle name="Normal 37 2 8 8" xfId="22955" xr:uid="{00000000-0005-0000-0000-00004C370000}"/>
    <cellStyle name="Normal 37 2 8 9" xfId="22956" xr:uid="{00000000-0005-0000-0000-00004D370000}"/>
    <cellStyle name="Normal 37 2 9" xfId="216" xr:uid="{00000000-0005-0000-0000-00004E370000}"/>
    <cellStyle name="Normal 37 2 9 2" xfId="3849" xr:uid="{00000000-0005-0000-0000-00004F370000}"/>
    <cellStyle name="Normal 37 2 9 2 2" xfId="8936" xr:uid="{00000000-0005-0000-0000-000050370000}"/>
    <cellStyle name="Normal 37 2 9 2 2 2" xfId="22957" xr:uid="{00000000-0005-0000-0000-000051370000}"/>
    <cellStyle name="Normal 37 2 9 2 2 3" xfId="22958" xr:uid="{00000000-0005-0000-0000-000052370000}"/>
    <cellStyle name="Normal 37 2 9 2 2 4" xfId="22959" xr:uid="{00000000-0005-0000-0000-000053370000}"/>
    <cellStyle name="Normal 37 2 9 2 3" xfId="22960" xr:uid="{00000000-0005-0000-0000-000054370000}"/>
    <cellStyle name="Normal 37 2 9 2 3 2" xfId="22961" xr:uid="{00000000-0005-0000-0000-000055370000}"/>
    <cellStyle name="Normal 37 2 9 2 3 3" xfId="22962" xr:uid="{00000000-0005-0000-0000-000056370000}"/>
    <cellStyle name="Normal 37 2 9 2 4" xfId="22963" xr:uid="{00000000-0005-0000-0000-000057370000}"/>
    <cellStyle name="Normal 37 2 9 2 5" xfId="22964" xr:uid="{00000000-0005-0000-0000-000058370000}"/>
    <cellStyle name="Normal 37 2 9 2 6" xfId="22965" xr:uid="{00000000-0005-0000-0000-000059370000}"/>
    <cellStyle name="Normal 37 2 9 3" xfId="5627" xr:uid="{00000000-0005-0000-0000-00005A370000}"/>
    <cellStyle name="Normal 37 2 9 3 2" xfId="10569" xr:uid="{00000000-0005-0000-0000-00005B370000}"/>
    <cellStyle name="Normal 37 2 9 3 3" xfId="22966" xr:uid="{00000000-0005-0000-0000-00005C370000}"/>
    <cellStyle name="Normal 37 2 9 3 4" xfId="22967" xr:uid="{00000000-0005-0000-0000-00005D370000}"/>
    <cellStyle name="Normal 37 2 9 4" xfId="7135" xr:uid="{00000000-0005-0000-0000-00005E370000}"/>
    <cellStyle name="Normal 37 2 9 4 2" xfId="22968" xr:uid="{00000000-0005-0000-0000-00005F370000}"/>
    <cellStyle name="Normal 37 2 9 4 3" xfId="22969" xr:uid="{00000000-0005-0000-0000-000060370000}"/>
    <cellStyle name="Normal 37 2 9 4 4" xfId="22970" xr:uid="{00000000-0005-0000-0000-000061370000}"/>
    <cellStyle name="Normal 37 2 9 5" xfId="2172" xr:uid="{00000000-0005-0000-0000-000062370000}"/>
    <cellStyle name="Normal 37 2 9 5 2" xfId="22971" xr:uid="{00000000-0005-0000-0000-000063370000}"/>
    <cellStyle name="Normal 37 2 9 5 3" xfId="22972" xr:uid="{00000000-0005-0000-0000-000064370000}"/>
    <cellStyle name="Normal 37 2 9 5 4" xfId="22973" xr:uid="{00000000-0005-0000-0000-000065370000}"/>
    <cellStyle name="Normal 37 2 9 6" xfId="22974" xr:uid="{00000000-0005-0000-0000-000066370000}"/>
    <cellStyle name="Normal 37 2 9 6 2" xfId="22975" xr:uid="{00000000-0005-0000-0000-000067370000}"/>
    <cellStyle name="Normal 37 2 9 6 3" xfId="22976" xr:uid="{00000000-0005-0000-0000-000068370000}"/>
    <cellStyle name="Normal 37 2 9 7" xfId="22977" xr:uid="{00000000-0005-0000-0000-000069370000}"/>
    <cellStyle name="Normal 37 2 9 8" xfId="22978" xr:uid="{00000000-0005-0000-0000-00006A370000}"/>
    <cellStyle name="Normal 37 2 9 9" xfId="22979" xr:uid="{00000000-0005-0000-0000-00006B370000}"/>
    <cellStyle name="Normal 37 20" xfId="22980" xr:uid="{00000000-0005-0000-0000-00006C370000}"/>
    <cellStyle name="Normal 37 3" xfId="519" xr:uid="{00000000-0005-0000-0000-00006D370000}"/>
    <cellStyle name="Normal 37 3 10" xfId="2311" xr:uid="{00000000-0005-0000-0000-00006E370000}"/>
    <cellStyle name="Normal 37 3 10 2" xfId="22981" xr:uid="{00000000-0005-0000-0000-00006F370000}"/>
    <cellStyle name="Normal 37 3 10 3" xfId="22982" xr:uid="{00000000-0005-0000-0000-000070370000}"/>
    <cellStyle name="Normal 37 3 10 4" xfId="22983" xr:uid="{00000000-0005-0000-0000-000071370000}"/>
    <cellStyle name="Normal 37 3 11" xfId="22984" xr:uid="{00000000-0005-0000-0000-000072370000}"/>
    <cellStyle name="Normal 37 3 11 2" xfId="22985" xr:uid="{00000000-0005-0000-0000-000073370000}"/>
    <cellStyle name="Normal 37 3 11 3" xfId="22986" xr:uid="{00000000-0005-0000-0000-000074370000}"/>
    <cellStyle name="Normal 37 3 12" xfId="22987" xr:uid="{00000000-0005-0000-0000-000075370000}"/>
    <cellStyle name="Normal 37 3 13" xfId="22988" xr:uid="{00000000-0005-0000-0000-000076370000}"/>
    <cellStyle name="Normal 37 3 14" xfId="22989" xr:uid="{00000000-0005-0000-0000-000077370000}"/>
    <cellStyle name="Normal 37 3 2" xfId="702" xr:uid="{00000000-0005-0000-0000-000078370000}"/>
    <cellStyle name="Normal 37 3 2 10" xfId="22990" xr:uid="{00000000-0005-0000-0000-000079370000}"/>
    <cellStyle name="Normal 37 3 2 11" xfId="22991" xr:uid="{00000000-0005-0000-0000-00007A370000}"/>
    <cellStyle name="Normal 37 3 2 2" xfId="1168" xr:uid="{00000000-0005-0000-0000-00007B370000}"/>
    <cellStyle name="Normal 37 3 2 2 10" xfId="22992" xr:uid="{00000000-0005-0000-0000-00007C370000}"/>
    <cellStyle name="Normal 37 3 2 2 2" xfId="1483" xr:uid="{00000000-0005-0000-0000-00007D370000}"/>
    <cellStyle name="Normal 37 3 2 2 2 2" xfId="4841" xr:uid="{00000000-0005-0000-0000-00007E370000}"/>
    <cellStyle name="Normal 37 3 2 2 2 2 2" xfId="9825" xr:uid="{00000000-0005-0000-0000-00007F370000}"/>
    <cellStyle name="Normal 37 3 2 2 2 2 2 2" xfId="22993" xr:uid="{00000000-0005-0000-0000-000080370000}"/>
    <cellStyle name="Normal 37 3 2 2 2 2 2 3" xfId="22994" xr:uid="{00000000-0005-0000-0000-000081370000}"/>
    <cellStyle name="Normal 37 3 2 2 2 2 2 4" xfId="22995" xr:uid="{00000000-0005-0000-0000-000082370000}"/>
    <cellStyle name="Normal 37 3 2 2 2 2 3" xfId="22996" xr:uid="{00000000-0005-0000-0000-000083370000}"/>
    <cellStyle name="Normal 37 3 2 2 2 2 3 2" xfId="22997" xr:uid="{00000000-0005-0000-0000-000084370000}"/>
    <cellStyle name="Normal 37 3 2 2 2 2 3 3" xfId="22998" xr:uid="{00000000-0005-0000-0000-000085370000}"/>
    <cellStyle name="Normal 37 3 2 2 2 2 4" xfId="22999" xr:uid="{00000000-0005-0000-0000-000086370000}"/>
    <cellStyle name="Normal 37 3 2 2 2 2 5" xfId="23000" xr:uid="{00000000-0005-0000-0000-000087370000}"/>
    <cellStyle name="Normal 37 3 2 2 2 2 6" xfId="23001" xr:uid="{00000000-0005-0000-0000-000088370000}"/>
    <cellStyle name="Normal 37 3 2 2 2 3" xfId="6570" xr:uid="{00000000-0005-0000-0000-000089370000}"/>
    <cellStyle name="Normal 37 3 2 2 2 3 2" xfId="11512" xr:uid="{00000000-0005-0000-0000-00008A370000}"/>
    <cellStyle name="Normal 37 3 2 2 2 3 3" xfId="23002" xr:uid="{00000000-0005-0000-0000-00008B370000}"/>
    <cellStyle name="Normal 37 3 2 2 2 3 4" xfId="23003" xr:uid="{00000000-0005-0000-0000-00008C370000}"/>
    <cellStyle name="Normal 37 3 2 2 2 4" xfId="8078" xr:uid="{00000000-0005-0000-0000-00008D370000}"/>
    <cellStyle name="Normal 37 3 2 2 2 4 2" xfId="23004" xr:uid="{00000000-0005-0000-0000-00008E370000}"/>
    <cellStyle name="Normal 37 3 2 2 2 4 3" xfId="23005" xr:uid="{00000000-0005-0000-0000-00008F370000}"/>
    <cellStyle name="Normal 37 3 2 2 2 4 4" xfId="23006" xr:uid="{00000000-0005-0000-0000-000090370000}"/>
    <cellStyle name="Normal 37 3 2 2 2 5" xfId="3116" xr:uid="{00000000-0005-0000-0000-000091370000}"/>
    <cellStyle name="Normal 37 3 2 2 2 5 2" xfId="23007" xr:uid="{00000000-0005-0000-0000-000092370000}"/>
    <cellStyle name="Normal 37 3 2 2 2 5 3" xfId="23008" xr:uid="{00000000-0005-0000-0000-000093370000}"/>
    <cellStyle name="Normal 37 3 2 2 2 5 4" xfId="23009" xr:uid="{00000000-0005-0000-0000-000094370000}"/>
    <cellStyle name="Normal 37 3 2 2 2 6" xfId="23010" xr:uid="{00000000-0005-0000-0000-000095370000}"/>
    <cellStyle name="Normal 37 3 2 2 2 6 2" xfId="23011" xr:uid="{00000000-0005-0000-0000-000096370000}"/>
    <cellStyle name="Normal 37 3 2 2 2 6 3" xfId="23012" xr:uid="{00000000-0005-0000-0000-000097370000}"/>
    <cellStyle name="Normal 37 3 2 2 2 7" xfId="23013" xr:uid="{00000000-0005-0000-0000-000098370000}"/>
    <cellStyle name="Normal 37 3 2 2 2 8" xfId="23014" xr:uid="{00000000-0005-0000-0000-000099370000}"/>
    <cellStyle name="Normal 37 3 2 2 2 9" xfId="23015" xr:uid="{00000000-0005-0000-0000-00009A370000}"/>
    <cellStyle name="Normal 37 3 2 2 3" xfId="4536" xr:uid="{00000000-0005-0000-0000-00009B370000}"/>
    <cellStyle name="Normal 37 3 2 2 3 2" xfId="9520" xr:uid="{00000000-0005-0000-0000-00009C370000}"/>
    <cellStyle name="Normal 37 3 2 2 3 2 2" xfId="23016" xr:uid="{00000000-0005-0000-0000-00009D370000}"/>
    <cellStyle name="Normal 37 3 2 2 3 2 3" xfId="23017" xr:uid="{00000000-0005-0000-0000-00009E370000}"/>
    <cellStyle name="Normal 37 3 2 2 3 2 4" xfId="23018" xr:uid="{00000000-0005-0000-0000-00009F370000}"/>
    <cellStyle name="Normal 37 3 2 2 3 3" xfId="23019" xr:uid="{00000000-0005-0000-0000-0000A0370000}"/>
    <cellStyle name="Normal 37 3 2 2 3 3 2" xfId="23020" xr:uid="{00000000-0005-0000-0000-0000A1370000}"/>
    <cellStyle name="Normal 37 3 2 2 3 3 3" xfId="23021" xr:uid="{00000000-0005-0000-0000-0000A2370000}"/>
    <cellStyle name="Normal 37 3 2 2 3 4" xfId="23022" xr:uid="{00000000-0005-0000-0000-0000A3370000}"/>
    <cellStyle name="Normal 37 3 2 2 3 5" xfId="23023" xr:uid="{00000000-0005-0000-0000-0000A4370000}"/>
    <cellStyle name="Normal 37 3 2 2 3 6" xfId="23024" xr:uid="{00000000-0005-0000-0000-0000A5370000}"/>
    <cellStyle name="Normal 37 3 2 2 4" xfId="6267" xr:uid="{00000000-0005-0000-0000-0000A6370000}"/>
    <cellStyle name="Normal 37 3 2 2 4 2" xfId="11209" xr:uid="{00000000-0005-0000-0000-0000A7370000}"/>
    <cellStyle name="Normal 37 3 2 2 4 3" xfId="23025" xr:uid="{00000000-0005-0000-0000-0000A8370000}"/>
    <cellStyle name="Normal 37 3 2 2 4 4" xfId="23026" xr:uid="{00000000-0005-0000-0000-0000A9370000}"/>
    <cellStyle name="Normal 37 3 2 2 5" xfId="7775" xr:uid="{00000000-0005-0000-0000-0000AA370000}"/>
    <cellStyle name="Normal 37 3 2 2 5 2" xfId="23027" xr:uid="{00000000-0005-0000-0000-0000AB370000}"/>
    <cellStyle name="Normal 37 3 2 2 5 3" xfId="23028" xr:uid="{00000000-0005-0000-0000-0000AC370000}"/>
    <cellStyle name="Normal 37 3 2 2 5 4" xfId="23029" xr:uid="{00000000-0005-0000-0000-0000AD370000}"/>
    <cellStyle name="Normal 37 3 2 2 6" xfId="2813" xr:uid="{00000000-0005-0000-0000-0000AE370000}"/>
    <cellStyle name="Normal 37 3 2 2 6 2" xfId="23030" xr:uid="{00000000-0005-0000-0000-0000AF370000}"/>
    <cellStyle name="Normal 37 3 2 2 6 3" xfId="23031" xr:uid="{00000000-0005-0000-0000-0000B0370000}"/>
    <cellStyle name="Normal 37 3 2 2 6 4" xfId="23032" xr:uid="{00000000-0005-0000-0000-0000B1370000}"/>
    <cellStyle name="Normal 37 3 2 2 7" xfId="23033" xr:uid="{00000000-0005-0000-0000-0000B2370000}"/>
    <cellStyle name="Normal 37 3 2 2 7 2" xfId="23034" xr:uid="{00000000-0005-0000-0000-0000B3370000}"/>
    <cellStyle name="Normal 37 3 2 2 7 3" xfId="23035" xr:uid="{00000000-0005-0000-0000-0000B4370000}"/>
    <cellStyle name="Normal 37 3 2 2 8" xfId="23036" xr:uid="{00000000-0005-0000-0000-0000B5370000}"/>
    <cellStyle name="Normal 37 3 2 2 9" xfId="23037" xr:uid="{00000000-0005-0000-0000-0000B6370000}"/>
    <cellStyle name="Normal 37 3 2 3" xfId="1482" xr:uid="{00000000-0005-0000-0000-0000B7370000}"/>
    <cellStyle name="Normal 37 3 2 3 2" xfId="4840" xr:uid="{00000000-0005-0000-0000-0000B8370000}"/>
    <cellStyle name="Normal 37 3 2 3 2 2" xfId="9824" xr:uid="{00000000-0005-0000-0000-0000B9370000}"/>
    <cellStyle name="Normal 37 3 2 3 2 2 2" xfId="23038" xr:uid="{00000000-0005-0000-0000-0000BA370000}"/>
    <cellStyle name="Normal 37 3 2 3 2 2 3" xfId="23039" xr:uid="{00000000-0005-0000-0000-0000BB370000}"/>
    <cellStyle name="Normal 37 3 2 3 2 2 4" xfId="23040" xr:uid="{00000000-0005-0000-0000-0000BC370000}"/>
    <cellStyle name="Normal 37 3 2 3 2 3" xfId="23041" xr:uid="{00000000-0005-0000-0000-0000BD370000}"/>
    <cellStyle name="Normal 37 3 2 3 2 3 2" xfId="23042" xr:uid="{00000000-0005-0000-0000-0000BE370000}"/>
    <cellStyle name="Normal 37 3 2 3 2 3 3" xfId="23043" xr:uid="{00000000-0005-0000-0000-0000BF370000}"/>
    <cellStyle name="Normal 37 3 2 3 2 4" xfId="23044" xr:uid="{00000000-0005-0000-0000-0000C0370000}"/>
    <cellStyle name="Normal 37 3 2 3 2 5" xfId="23045" xr:uid="{00000000-0005-0000-0000-0000C1370000}"/>
    <cellStyle name="Normal 37 3 2 3 2 6" xfId="23046" xr:uid="{00000000-0005-0000-0000-0000C2370000}"/>
    <cellStyle name="Normal 37 3 2 3 3" xfId="6569" xr:uid="{00000000-0005-0000-0000-0000C3370000}"/>
    <cellStyle name="Normal 37 3 2 3 3 2" xfId="11511" xr:uid="{00000000-0005-0000-0000-0000C4370000}"/>
    <cellStyle name="Normal 37 3 2 3 3 3" xfId="23047" xr:uid="{00000000-0005-0000-0000-0000C5370000}"/>
    <cellStyle name="Normal 37 3 2 3 3 4" xfId="23048" xr:uid="{00000000-0005-0000-0000-0000C6370000}"/>
    <cellStyle name="Normal 37 3 2 3 4" xfId="8077" xr:uid="{00000000-0005-0000-0000-0000C7370000}"/>
    <cellStyle name="Normal 37 3 2 3 4 2" xfId="23049" xr:uid="{00000000-0005-0000-0000-0000C8370000}"/>
    <cellStyle name="Normal 37 3 2 3 4 3" xfId="23050" xr:uid="{00000000-0005-0000-0000-0000C9370000}"/>
    <cellStyle name="Normal 37 3 2 3 4 4" xfId="23051" xr:uid="{00000000-0005-0000-0000-0000CA370000}"/>
    <cellStyle name="Normal 37 3 2 3 5" xfId="3115" xr:uid="{00000000-0005-0000-0000-0000CB370000}"/>
    <cellStyle name="Normal 37 3 2 3 5 2" xfId="23052" xr:uid="{00000000-0005-0000-0000-0000CC370000}"/>
    <cellStyle name="Normal 37 3 2 3 5 3" xfId="23053" xr:uid="{00000000-0005-0000-0000-0000CD370000}"/>
    <cellStyle name="Normal 37 3 2 3 5 4" xfId="23054" xr:uid="{00000000-0005-0000-0000-0000CE370000}"/>
    <cellStyle name="Normal 37 3 2 3 6" xfId="23055" xr:uid="{00000000-0005-0000-0000-0000CF370000}"/>
    <cellStyle name="Normal 37 3 2 3 6 2" xfId="23056" xr:uid="{00000000-0005-0000-0000-0000D0370000}"/>
    <cellStyle name="Normal 37 3 2 3 6 3" xfId="23057" xr:uid="{00000000-0005-0000-0000-0000D1370000}"/>
    <cellStyle name="Normal 37 3 2 3 7" xfId="23058" xr:uid="{00000000-0005-0000-0000-0000D2370000}"/>
    <cellStyle name="Normal 37 3 2 3 8" xfId="23059" xr:uid="{00000000-0005-0000-0000-0000D3370000}"/>
    <cellStyle name="Normal 37 3 2 3 9" xfId="23060" xr:uid="{00000000-0005-0000-0000-0000D4370000}"/>
    <cellStyle name="Normal 37 3 2 4" xfId="4153" xr:uid="{00000000-0005-0000-0000-0000D5370000}"/>
    <cellStyle name="Normal 37 3 2 4 2" xfId="9139" xr:uid="{00000000-0005-0000-0000-0000D6370000}"/>
    <cellStyle name="Normal 37 3 2 4 2 2" xfId="23061" xr:uid="{00000000-0005-0000-0000-0000D7370000}"/>
    <cellStyle name="Normal 37 3 2 4 2 3" xfId="23062" xr:uid="{00000000-0005-0000-0000-0000D8370000}"/>
    <cellStyle name="Normal 37 3 2 4 2 4" xfId="23063" xr:uid="{00000000-0005-0000-0000-0000D9370000}"/>
    <cellStyle name="Normal 37 3 2 4 3" xfId="23064" xr:uid="{00000000-0005-0000-0000-0000DA370000}"/>
    <cellStyle name="Normal 37 3 2 4 3 2" xfId="23065" xr:uid="{00000000-0005-0000-0000-0000DB370000}"/>
    <cellStyle name="Normal 37 3 2 4 3 3" xfId="23066" xr:uid="{00000000-0005-0000-0000-0000DC370000}"/>
    <cellStyle name="Normal 37 3 2 4 4" xfId="23067" xr:uid="{00000000-0005-0000-0000-0000DD370000}"/>
    <cellStyle name="Normal 37 3 2 4 5" xfId="23068" xr:uid="{00000000-0005-0000-0000-0000DE370000}"/>
    <cellStyle name="Normal 37 3 2 4 6" xfId="23069" xr:uid="{00000000-0005-0000-0000-0000DF370000}"/>
    <cellStyle name="Normal 37 3 2 5" xfId="5900" xr:uid="{00000000-0005-0000-0000-0000E0370000}"/>
    <cellStyle name="Normal 37 3 2 5 2" xfId="10842" xr:uid="{00000000-0005-0000-0000-0000E1370000}"/>
    <cellStyle name="Normal 37 3 2 5 3" xfId="23070" xr:uid="{00000000-0005-0000-0000-0000E2370000}"/>
    <cellStyle name="Normal 37 3 2 5 4" xfId="23071" xr:uid="{00000000-0005-0000-0000-0000E3370000}"/>
    <cellStyle name="Normal 37 3 2 6" xfId="7408" xr:uid="{00000000-0005-0000-0000-0000E4370000}"/>
    <cellStyle name="Normal 37 3 2 6 2" xfId="23072" xr:uid="{00000000-0005-0000-0000-0000E5370000}"/>
    <cellStyle name="Normal 37 3 2 6 3" xfId="23073" xr:uid="{00000000-0005-0000-0000-0000E6370000}"/>
    <cellStyle name="Normal 37 3 2 6 4" xfId="23074" xr:uid="{00000000-0005-0000-0000-0000E7370000}"/>
    <cellStyle name="Normal 37 3 2 7" xfId="2446" xr:uid="{00000000-0005-0000-0000-0000E8370000}"/>
    <cellStyle name="Normal 37 3 2 7 2" xfId="23075" xr:uid="{00000000-0005-0000-0000-0000E9370000}"/>
    <cellStyle name="Normal 37 3 2 7 3" xfId="23076" xr:uid="{00000000-0005-0000-0000-0000EA370000}"/>
    <cellStyle name="Normal 37 3 2 7 4" xfId="23077" xr:uid="{00000000-0005-0000-0000-0000EB370000}"/>
    <cellStyle name="Normal 37 3 2 8" xfId="23078" xr:uid="{00000000-0005-0000-0000-0000EC370000}"/>
    <cellStyle name="Normal 37 3 2 8 2" xfId="23079" xr:uid="{00000000-0005-0000-0000-0000ED370000}"/>
    <cellStyle name="Normal 37 3 2 8 3" xfId="23080" xr:uid="{00000000-0005-0000-0000-0000EE370000}"/>
    <cellStyle name="Normal 37 3 2 9" xfId="23081" xr:uid="{00000000-0005-0000-0000-0000EF370000}"/>
    <cellStyle name="Normal 37 3 3" xfId="854" xr:uid="{00000000-0005-0000-0000-0000F0370000}"/>
    <cellStyle name="Normal 37 3 3 10" xfId="23082" xr:uid="{00000000-0005-0000-0000-0000F1370000}"/>
    <cellStyle name="Normal 37 3 3 2" xfId="1484" xr:uid="{00000000-0005-0000-0000-0000F2370000}"/>
    <cellStyle name="Normal 37 3 3 2 2" xfId="4842" xr:uid="{00000000-0005-0000-0000-0000F3370000}"/>
    <cellStyle name="Normal 37 3 3 2 2 2" xfId="9826" xr:uid="{00000000-0005-0000-0000-0000F4370000}"/>
    <cellStyle name="Normal 37 3 3 2 2 2 2" xfId="23083" xr:uid="{00000000-0005-0000-0000-0000F5370000}"/>
    <cellStyle name="Normal 37 3 3 2 2 2 3" xfId="23084" xr:uid="{00000000-0005-0000-0000-0000F6370000}"/>
    <cellStyle name="Normal 37 3 3 2 2 2 4" xfId="23085" xr:uid="{00000000-0005-0000-0000-0000F7370000}"/>
    <cellStyle name="Normal 37 3 3 2 2 3" xfId="23086" xr:uid="{00000000-0005-0000-0000-0000F8370000}"/>
    <cellStyle name="Normal 37 3 3 2 2 3 2" xfId="23087" xr:uid="{00000000-0005-0000-0000-0000F9370000}"/>
    <cellStyle name="Normal 37 3 3 2 2 3 3" xfId="23088" xr:uid="{00000000-0005-0000-0000-0000FA370000}"/>
    <cellStyle name="Normal 37 3 3 2 2 4" xfId="23089" xr:uid="{00000000-0005-0000-0000-0000FB370000}"/>
    <cellStyle name="Normal 37 3 3 2 2 5" xfId="23090" xr:uid="{00000000-0005-0000-0000-0000FC370000}"/>
    <cellStyle name="Normal 37 3 3 2 2 6" xfId="23091" xr:uid="{00000000-0005-0000-0000-0000FD370000}"/>
    <cellStyle name="Normal 37 3 3 2 3" xfId="6571" xr:uid="{00000000-0005-0000-0000-0000FE370000}"/>
    <cellStyle name="Normal 37 3 3 2 3 2" xfId="11513" xr:uid="{00000000-0005-0000-0000-0000FF370000}"/>
    <cellStyle name="Normal 37 3 3 2 3 3" xfId="23092" xr:uid="{00000000-0005-0000-0000-000000380000}"/>
    <cellStyle name="Normal 37 3 3 2 3 4" xfId="23093" xr:uid="{00000000-0005-0000-0000-000001380000}"/>
    <cellStyle name="Normal 37 3 3 2 4" xfId="8079" xr:uid="{00000000-0005-0000-0000-000002380000}"/>
    <cellStyle name="Normal 37 3 3 2 4 2" xfId="23094" xr:uid="{00000000-0005-0000-0000-000003380000}"/>
    <cellStyle name="Normal 37 3 3 2 4 3" xfId="23095" xr:uid="{00000000-0005-0000-0000-000004380000}"/>
    <cellStyle name="Normal 37 3 3 2 4 4" xfId="23096" xr:uid="{00000000-0005-0000-0000-000005380000}"/>
    <cellStyle name="Normal 37 3 3 2 5" xfId="3117" xr:uid="{00000000-0005-0000-0000-000006380000}"/>
    <cellStyle name="Normal 37 3 3 2 5 2" xfId="23097" xr:uid="{00000000-0005-0000-0000-000007380000}"/>
    <cellStyle name="Normal 37 3 3 2 5 3" xfId="23098" xr:uid="{00000000-0005-0000-0000-000008380000}"/>
    <cellStyle name="Normal 37 3 3 2 5 4" xfId="23099" xr:uid="{00000000-0005-0000-0000-000009380000}"/>
    <cellStyle name="Normal 37 3 3 2 6" xfId="23100" xr:uid="{00000000-0005-0000-0000-00000A380000}"/>
    <cellStyle name="Normal 37 3 3 2 6 2" xfId="23101" xr:uid="{00000000-0005-0000-0000-00000B380000}"/>
    <cellStyle name="Normal 37 3 3 2 6 3" xfId="23102" xr:uid="{00000000-0005-0000-0000-00000C380000}"/>
    <cellStyle name="Normal 37 3 3 2 7" xfId="23103" xr:uid="{00000000-0005-0000-0000-00000D380000}"/>
    <cellStyle name="Normal 37 3 3 2 8" xfId="23104" xr:uid="{00000000-0005-0000-0000-00000E380000}"/>
    <cellStyle name="Normal 37 3 3 2 9" xfId="23105" xr:uid="{00000000-0005-0000-0000-00000F380000}"/>
    <cellStyle name="Normal 37 3 3 3" xfId="4294" xr:uid="{00000000-0005-0000-0000-000010380000}"/>
    <cellStyle name="Normal 37 3 3 3 2" xfId="9280" xr:uid="{00000000-0005-0000-0000-000011380000}"/>
    <cellStyle name="Normal 37 3 3 3 2 2" xfId="23106" xr:uid="{00000000-0005-0000-0000-000012380000}"/>
    <cellStyle name="Normal 37 3 3 3 2 3" xfId="23107" xr:uid="{00000000-0005-0000-0000-000013380000}"/>
    <cellStyle name="Normal 37 3 3 3 2 4" xfId="23108" xr:uid="{00000000-0005-0000-0000-000014380000}"/>
    <cellStyle name="Normal 37 3 3 3 3" xfId="23109" xr:uid="{00000000-0005-0000-0000-000015380000}"/>
    <cellStyle name="Normal 37 3 3 3 3 2" xfId="23110" xr:uid="{00000000-0005-0000-0000-000016380000}"/>
    <cellStyle name="Normal 37 3 3 3 3 3" xfId="23111" xr:uid="{00000000-0005-0000-0000-000017380000}"/>
    <cellStyle name="Normal 37 3 3 3 4" xfId="23112" xr:uid="{00000000-0005-0000-0000-000018380000}"/>
    <cellStyle name="Normal 37 3 3 3 5" xfId="23113" xr:uid="{00000000-0005-0000-0000-000019380000}"/>
    <cellStyle name="Normal 37 3 3 3 6" xfId="23114" xr:uid="{00000000-0005-0000-0000-00001A380000}"/>
    <cellStyle name="Normal 37 3 3 4" xfId="6038" xr:uid="{00000000-0005-0000-0000-00001B380000}"/>
    <cellStyle name="Normal 37 3 3 4 2" xfId="10980" xr:uid="{00000000-0005-0000-0000-00001C380000}"/>
    <cellStyle name="Normal 37 3 3 4 3" xfId="23115" xr:uid="{00000000-0005-0000-0000-00001D380000}"/>
    <cellStyle name="Normal 37 3 3 4 4" xfId="23116" xr:uid="{00000000-0005-0000-0000-00001E380000}"/>
    <cellStyle name="Normal 37 3 3 5" xfId="7546" xr:uid="{00000000-0005-0000-0000-00001F380000}"/>
    <cellStyle name="Normal 37 3 3 5 2" xfId="23117" xr:uid="{00000000-0005-0000-0000-000020380000}"/>
    <cellStyle name="Normal 37 3 3 5 3" xfId="23118" xr:uid="{00000000-0005-0000-0000-000021380000}"/>
    <cellStyle name="Normal 37 3 3 5 4" xfId="23119" xr:uid="{00000000-0005-0000-0000-000022380000}"/>
    <cellStyle name="Normal 37 3 3 6" xfId="2584" xr:uid="{00000000-0005-0000-0000-000023380000}"/>
    <cellStyle name="Normal 37 3 3 6 2" xfId="23120" xr:uid="{00000000-0005-0000-0000-000024380000}"/>
    <cellStyle name="Normal 37 3 3 6 3" xfId="23121" xr:uid="{00000000-0005-0000-0000-000025380000}"/>
    <cellStyle name="Normal 37 3 3 6 4" xfId="23122" xr:uid="{00000000-0005-0000-0000-000026380000}"/>
    <cellStyle name="Normal 37 3 3 7" xfId="23123" xr:uid="{00000000-0005-0000-0000-000027380000}"/>
    <cellStyle name="Normal 37 3 3 7 2" xfId="23124" xr:uid="{00000000-0005-0000-0000-000028380000}"/>
    <cellStyle name="Normal 37 3 3 7 3" xfId="23125" xr:uid="{00000000-0005-0000-0000-000029380000}"/>
    <cellStyle name="Normal 37 3 3 8" xfId="23126" xr:uid="{00000000-0005-0000-0000-00002A380000}"/>
    <cellStyle name="Normal 37 3 3 9" xfId="23127" xr:uid="{00000000-0005-0000-0000-00002B380000}"/>
    <cellStyle name="Normal 37 3 4" xfId="1481" xr:uid="{00000000-0005-0000-0000-00002C380000}"/>
    <cellStyle name="Normal 37 3 4 2" xfId="4839" xr:uid="{00000000-0005-0000-0000-00002D380000}"/>
    <cellStyle name="Normal 37 3 4 2 2" xfId="9823" xr:uid="{00000000-0005-0000-0000-00002E380000}"/>
    <cellStyle name="Normal 37 3 4 2 2 2" xfId="23128" xr:uid="{00000000-0005-0000-0000-00002F380000}"/>
    <cellStyle name="Normal 37 3 4 2 2 3" xfId="23129" xr:uid="{00000000-0005-0000-0000-000030380000}"/>
    <cellStyle name="Normal 37 3 4 2 2 4" xfId="23130" xr:uid="{00000000-0005-0000-0000-000031380000}"/>
    <cellStyle name="Normal 37 3 4 2 3" xfId="23131" xr:uid="{00000000-0005-0000-0000-000032380000}"/>
    <cellStyle name="Normal 37 3 4 2 3 2" xfId="23132" xr:uid="{00000000-0005-0000-0000-000033380000}"/>
    <cellStyle name="Normal 37 3 4 2 3 3" xfId="23133" xr:uid="{00000000-0005-0000-0000-000034380000}"/>
    <cellStyle name="Normal 37 3 4 2 4" xfId="23134" xr:uid="{00000000-0005-0000-0000-000035380000}"/>
    <cellStyle name="Normal 37 3 4 2 5" xfId="23135" xr:uid="{00000000-0005-0000-0000-000036380000}"/>
    <cellStyle name="Normal 37 3 4 2 6" xfId="23136" xr:uid="{00000000-0005-0000-0000-000037380000}"/>
    <cellStyle name="Normal 37 3 4 3" xfId="6568" xr:uid="{00000000-0005-0000-0000-000038380000}"/>
    <cellStyle name="Normal 37 3 4 3 2" xfId="11510" xr:uid="{00000000-0005-0000-0000-000039380000}"/>
    <cellStyle name="Normal 37 3 4 3 3" xfId="23137" xr:uid="{00000000-0005-0000-0000-00003A380000}"/>
    <cellStyle name="Normal 37 3 4 3 4" xfId="23138" xr:uid="{00000000-0005-0000-0000-00003B380000}"/>
    <cellStyle name="Normal 37 3 4 4" xfId="8076" xr:uid="{00000000-0005-0000-0000-00003C380000}"/>
    <cellStyle name="Normal 37 3 4 4 2" xfId="23139" xr:uid="{00000000-0005-0000-0000-00003D380000}"/>
    <cellStyle name="Normal 37 3 4 4 3" xfId="23140" xr:uid="{00000000-0005-0000-0000-00003E380000}"/>
    <cellStyle name="Normal 37 3 4 4 4" xfId="23141" xr:uid="{00000000-0005-0000-0000-00003F380000}"/>
    <cellStyle name="Normal 37 3 4 5" xfId="3114" xr:uid="{00000000-0005-0000-0000-000040380000}"/>
    <cellStyle name="Normal 37 3 4 5 2" xfId="23142" xr:uid="{00000000-0005-0000-0000-000041380000}"/>
    <cellStyle name="Normal 37 3 4 5 3" xfId="23143" xr:uid="{00000000-0005-0000-0000-000042380000}"/>
    <cellStyle name="Normal 37 3 4 5 4" xfId="23144" xr:uid="{00000000-0005-0000-0000-000043380000}"/>
    <cellStyle name="Normal 37 3 4 6" xfId="23145" xr:uid="{00000000-0005-0000-0000-000044380000}"/>
    <cellStyle name="Normal 37 3 4 6 2" xfId="23146" xr:uid="{00000000-0005-0000-0000-000045380000}"/>
    <cellStyle name="Normal 37 3 4 6 3" xfId="23147" xr:uid="{00000000-0005-0000-0000-000046380000}"/>
    <cellStyle name="Normal 37 3 4 7" xfId="23148" xr:uid="{00000000-0005-0000-0000-000047380000}"/>
    <cellStyle name="Normal 37 3 4 8" xfId="23149" xr:uid="{00000000-0005-0000-0000-000048380000}"/>
    <cellStyle name="Normal 37 3 4 9" xfId="23150" xr:uid="{00000000-0005-0000-0000-000049380000}"/>
    <cellStyle name="Normal 37 3 5" xfId="3692" xr:uid="{00000000-0005-0000-0000-00004A380000}"/>
    <cellStyle name="Normal 37 3 5 2" xfId="5442" xr:uid="{00000000-0005-0000-0000-00004B380000}"/>
    <cellStyle name="Normal 37 3 5 2 2" xfId="10408" xr:uid="{00000000-0005-0000-0000-00004C380000}"/>
    <cellStyle name="Normal 37 3 5 2 2 2" xfId="23151" xr:uid="{00000000-0005-0000-0000-00004D380000}"/>
    <cellStyle name="Normal 37 3 5 2 2 3" xfId="23152" xr:uid="{00000000-0005-0000-0000-00004E380000}"/>
    <cellStyle name="Normal 37 3 5 2 2 4" xfId="23153" xr:uid="{00000000-0005-0000-0000-00004F380000}"/>
    <cellStyle name="Normal 37 3 5 2 3" xfId="23154" xr:uid="{00000000-0005-0000-0000-000050380000}"/>
    <cellStyle name="Normal 37 3 5 2 3 2" xfId="23155" xr:uid="{00000000-0005-0000-0000-000051380000}"/>
    <cellStyle name="Normal 37 3 5 2 3 3" xfId="23156" xr:uid="{00000000-0005-0000-0000-000052380000}"/>
    <cellStyle name="Normal 37 3 5 2 4" xfId="23157" xr:uid="{00000000-0005-0000-0000-000053380000}"/>
    <cellStyle name="Normal 37 3 5 2 5" xfId="23158" xr:uid="{00000000-0005-0000-0000-000054380000}"/>
    <cellStyle name="Normal 37 3 5 2 6" xfId="23159" xr:uid="{00000000-0005-0000-0000-000055380000}"/>
    <cellStyle name="Normal 37 3 5 3" xfId="8653" xr:uid="{00000000-0005-0000-0000-000056380000}"/>
    <cellStyle name="Normal 37 3 5 3 2" xfId="23160" xr:uid="{00000000-0005-0000-0000-000057380000}"/>
    <cellStyle name="Normal 37 3 5 3 3" xfId="23161" xr:uid="{00000000-0005-0000-0000-000058380000}"/>
    <cellStyle name="Normal 37 3 5 3 4" xfId="23162" xr:uid="{00000000-0005-0000-0000-000059380000}"/>
    <cellStyle name="Normal 37 3 5 4" xfId="23163" xr:uid="{00000000-0005-0000-0000-00005A380000}"/>
    <cellStyle name="Normal 37 3 5 4 2" xfId="23164" xr:uid="{00000000-0005-0000-0000-00005B380000}"/>
    <cellStyle name="Normal 37 3 5 4 3" xfId="23165" xr:uid="{00000000-0005-0000-0000-00005C380000}"/>
    <cellStyle name="Normal 37 3 5 4 4" xfId="23166" xr:uid="{00000000-0005-0000-0000-00005D380000}"/>
    <cellStyle name="Normal 37 3 5 5" xfId="23167" xr:uid="{00000000-0005-0000-0000-00005E380000}"/>
    <cellStyle name="Normal 37 3 5 5 2" xfId="23168" xr:uid="{00000000-0005-0000-0000-00005F380000}"/>
    <cellStyle name="Normal 37 3 5 5 3" xfId="23169" xr:uid="{00000000-0005-0000-0000-000060380000}"/>
    <cellStyle name="Normal 37 3 5 5 4" xfId="23170" xr:uid="{00000000-0005-0000-0000-000061380000}"/>
    <cellStyle name="Normal 37 3 5 6" xfId="23171" xr:uid="{00000000-0005-0000-0000-000062380000}"/>
    <cellStyle name="Normal 37 3 5 6 2" xfId="23172" xr:uid="{00000000-0005-0000-0000-000063380000}"/>
    <cellStyle name="Normal 37 3 5 6 3" xfId="23173" xr:uid="{00000000-0005-0000-0000-000064380000}"/>
    <cellStyle name="Normal 37 3 5 7" xfId="23174" xr:uid="{00000000-0005-0000-0000-000065380000}"/>
    <cellStyle name="Normal 37 3 5 8" xfId="23175" xr:uid="{00000000-0005-0000-0000-000066380000}"/>
    <cellStyle name="Normal 37 3 5 9" xfId="23176" xr:uid="{00000000-0005-0000-0000-000067380000}"/>
    <cellStyle name="Normal 37 3 6" xfId="4014" xr:uid="{00000000-0005-0000-0000-000068380000}"/>
    <cellStyle name="Normal 37 3 6 2" xfId="8789" xr:uid="{00000000-0005-0000-0000-000069380000}"/>
    <cellStyle name="Normal 37 3 6 2 2" xfId="23177" xr:uid="{00000000-0005-0000-0000-00006A380000}"/>
    <cellStyle name="Normal 37 3 6 2 2 2" xfId="23178" xr:uid="{00000000-0005-0000-0000-00006B380000}"/>
    <cellStyle name="Normal 37 3 6 2 2 3" xfId="23179" xr:uid="{00000000-0005-0000-0000-00006C380000}"/>
    <cellStyle name="Normal 37 3 6 2 2 4" xfId="23180" xr:uid="{00000000-0005-0000-0000-00006D380000}"/>
    <cellStyle name="Normal 37 3 6 2 3" xfId="23181" xr:uid="{00000000-0005-0000-0000-00006E380000}"/>
    <cellStyle name="Normal 37 3 6 2 3 2" xfId="23182" xr:uid="{00000000-0005-0000-0000-00006F380000}"/>
    <cellStyle name="Normal 37 3 6 2 3 3" xfId="23183" xr:uid="{00000000-0005-0000-0000-000070380000}"/>
    <cellStyle name="Normal 37 3 6 2 4" xfId="23184" xr:uid="{00000000-0005-0000-0000-000071380000}"/>
    <cellStyle name="Normal 37 3 6 2 5" xfId="23185" xr:uid="{00000000-0005-0000-0000-000072380000}"/>
    <cellStyle name="Normal 37 3 6 2 6" xfId="23186" xr:uid="{00000000-0005-0000-0000-000073380000}"/>
    <cellStyle name="Normal 37 3 6 3" xfId="23187" xr:uid="{00000000-0005-0000-0000-000074380000}"/>
    <cellStyle name="Normal 37 3 6 3 2" xfId="23188" xr:uid="{00000000-0005-0000-0000-000075380000}"/>
    <cellStyle name="Normal 37 3 6 3 3" xfId="23189" xr:uid="{00000000-0005-0000-0000-000076380000}"/>
    <cellStyle name="Normal 37 3 6 3 4" xfId="23190" xr:uid="{00000000-0005-0000-0000-000077380000}"/>
    <cellStyle name="Normal 37 3 6 4" xfId="23191" xr:uid="{00000000-0005-0000-0000-000078380000}"/>
    <cellStyle name="Normal 37 3 6 4 2" xfId="23192" xr:uid="{00000000-0005-0000-0000-000079380000}"/>
    <cellStyle name="Normal 37 3 6 4 3" xfId="23193" xr:uid="{00000000-0005-0000-0000-00007A380000}"/>
    <cellStyle name="Normal 37 3 6 4 4" xfId="23194" xr:uid="{00000000-0005-0000-0000-00007B380000}"/>
    <cellStyle name="Normal 37 3 6 5" xfId="23195" xr:uid="{00000000-0005-0000-0000-00007C380000}"/>
    <cellStyle name="Normal 37 3 6 5 2" xfId="23196" xr:uid="{00000000-0005-0000-0000-00007D380000}"/>
    <cellStyle name="Normal 37 3 6 5 3" xfId="23197" xr:uid="{00000000-0005-0000-0000-00007E380000}"/>
    <cellStyle name="Normal 37 3 6 6" xfId="23198" xr:uid="{00000000-0005-0000-0000-00007F380000}"/>
    <cellStyle name="Normal 37 3 6 7" xfId="23199" xr:uid="{00000000-0005-0000-0000-000080380000}"/>
    <cellStyle name="Normal 37 3 6 8" xfId="23200" xr:uid="{00000000-0005-0000-0000-000081380000}"/>
    <cellStyle name="Normal 37 3 7" xfId="5532" xr:uid="{00000000-0005-0000-0000-000082380000}"/>
    <cellStyle name="Normal 37 3 7 2" xfId="10482" xr:uid="{00000000-0005-0000-0000-000083380000}"/>
    <cellStyle name="Normal 37 3 7 2 2" xfId="23201" xr:uid="{00000000-0005-0000-0000-000084380000}"/>
    <cellStyle name="Normal 37 3 7 2 3" xfId="23202" xr:uid="{00000000-0005-0000-0000-000085380000}"/>
    <cellStyle name="Normal 37 3 7 2 4" xfId="23203" xr:uid="{00000000-0005-0000-0000-000086380000}"/>
    <cellStyle name="Normal 37 3 7 3" xfId="23204" xr:uid="{00000000-0005-0000-0000-000087380000}"/>
    <cellStyle name="Normal 37 3 7 3 2" xfId="23205" xr:uid="{00000000-0005-0000-0000-000088380000}"/>
    <cellStyle name="Normal 37 3 7 3 3" xfId="23206" xr:uid="{00000000-0005-0000-0000-000089380000}"/>
    <cellStyle name="Normal 37 3 7 4" xfId="23207" xr:uid="{00000000-0005-0000-0000-00008A380000}"/>
    <cellStyle name="Normal 37 3 7 5" xfId="23208" xr:uid="{00000000-0005-0000-0000-00008B380000}"/>
    <cellStyle name="Normal 37 3 7 6" xfId="23209" xr:uid="{00000000-0005-0000-0000-00008C380000}"/>
    <cellStyle name="Normal 37 3 8" xfId="5765" xr:uid="{00000000-0005-0000-0000-00008D380000}"/>
    <cellStyle name="Normal 37 3 8 2" xfId="10707" xr:uid="{00000000-0005-0000-0000-00008E380000}"/>
    <cellStyle name="Normal 37 3 8 3" xfId="23210" xr:uid="{00000000-0005-0000-0000-00008F380000}"/>
    <cellStyle name="Normal 37 3 8 4" xfId="23211" xr:uid="{00000000-0005-0000-0000-000090380000}"/>
    <cellStyle name="Normal 37 3 9" xfId="7273" xr:uid="{00000000-0005-0000-0000-000091380000}"/>
    <cellStyle name="Normal 37 3 9 2" xfId="23212" xr:uid="{00000000-0005-0000-0000-000092380000}"/>
    <cellStyle name="Normal 37 3 9 3" xfId="23213" xr:uid="{00000000-0005-0000-0000-000093380000}"/>
    <cellStyle name="Normal 37 3 9 4" xfId="23214" xr:uid="{00000000-0005-0000-0000-000094380000}"/>
    <cellStyle name="Normal 37 4" xfId="604" xr:uid="{00000000-0005-0000-0000-000095380000}"/>
    <cellStyle name="Normal 37 4 10" xfId="2354" xr:uid="{00000000-0005-0000-0000-000096380000}"/>
    <cellStyle name="Normal 37 4 10 2" xfId="23215" xr:uid="{00000000-0005-0000-0000-000097380000}"/>
    <cellStyle name="Normal 37 4 10 3" xfId="23216" xr:uid="{00000000-0005-0000-0000-000098380000}"/>
    <cellStyle name="Normal 37 4 10 4" xfId="23217" xr:uid="{00000000-0005-0000-0000-000099380000}"/>
    <cellStyle name="Normal 37 4 11" xfId="23218" xr:uid="{00000000-0005-0000-0000-00009A380000}"/>
    <cellStyle name="Normal 37 4 11 2" xfId="23219" xr:uid="{00000000-0005-0000-0000-00009B380000}"/>
    <cellStyle name="Normal 37 4 11 3" xfId="23220" xr:uid="{00000000-0005-0000-0000-00009C380000}"/>
    <cellStyle name="Normal 37 4 12" xfId="23221" xr:uid="{00000000-0005-0000-0000-00009D380000}"/>
    <cellStyle name="Normal 37 4 13" xfId="23222" xr:uid="{00000000-0005-0000-0000-00009E380000}"/>
    <cellStyle name="Normal 37 4 14" xfId="23223" xr:uid="{00000000-0005-0000-0000-00009F380000}"/>
    <cellStyle name="Normal 37 4 2" xfId="746" xr:uid="{00000000-0005-0000-0000-0000A0380000}"/>
    <cellStyle name="Normal 37 4 2 10" xfId="23224" xr:uid="{00000000-0005-0000-0000-0000A1380000}"/>
    <cellStyle name="Normal 37 4 2 11" xfId="23225" xr:uid="{00000000-0005-0000-0000-0000A2380000}"/>
    <cellStyle name="Normal 37 4 2 2" xfId="1211" xr:uid="{00000000-0005-0000-0000-0000A3380000}"/>
    <cellStyle name="Normal 37 4 2 2 10" xfId="23226" xr:uid="{00000000-0005-0000-0000-0000A4380000}"/>
    <cellStyle name="Normal 37 4 2 2 2" xfId="1487" xr:uid="{00000000-0005-0000-0000-0000A5380000}"/>
    <cellStyle name="Normal 37 4 2 2 2 2" xfId="4845" xr:uid="{00000000-0005-0000-0000-0000A6380000}"/>
    <cellStyle name="Normal 37 4 2 2 2 2 2" xfId="9829" xr:uid="{00000000-0005-0000-0000-0000A7380000}"/>
    <cellStyle name="Normal 37 4 2 2 2 2 2 2" xfId="23227" xr:uid="{00000000-0005-0000-0000-0000A8380000}"/>
    <cellStyle name="Normal 37 4 2 2 2 2 2 3" xfId="23228" xr:uid="{00000000-0005-0000-0000-0000A9380000}"/>
    <cellStyle name="Normal 37 4 2 2 2 2 2 4" xfId="23229" xr:uid="{00000000-0005-0000-0000-0000AA380000}"/>
    <cellStyle name="Normal 37 4 2 2 2 2 3" xfId="23230" xr:uid="{00000000-0005-0000-0000-0000AB380000}"/>
    <cellStyle name="Normal 37 4 2 2 2 2 3 2" xfId="23231" xr:uid="{00000000-0005-0000-0000-0000AC380000}"/>
    <cellStyle name="Normal 37 4 2 2 2 2 3 3" xfId="23232" xr:uid="{00000000-0005-0000-0000-0000AD380000}"/>
    <cellStyle name="Normal 37 4 2 2 2 2 4" xfId="23233" xr:uid="{00000000-0005-0000-0000-0000AE380000}"/>
    <cellStyle name="Normal 37 4 2 2 2 2 5" xfId="23234" xr:uid="{00000000-0005-0000-0000-0000AF380000}"/>
    <cellStyle name="Normal 37 4 2 2 2 2 6" xfId="23235" xr:uid="{00000000-0005-0000-0000-0000B0380000}"/>
    <cellStyle name="Normal 37 4 2 2 2 3" xfId="6574" xr:uid="{00000000-0005-0000-0000-0000B1380000}"/>
    <cellStyle name="Normal 37 4 2 2 2 3 2" xfId="11516" xr:uid="{00000000-0005-0000-0000-0000B2380000}"/>
    <cellStyle name="Normal 37 4 2 2 2 3 3" xfId="23236" xr:uid="{00000000-0005-0000-0000-0000B3380000}"/>
    <cellStyle name="Normal 37 4 2 2 2 3 4" xfId="23237" xr:uid="{00000000-0005-0000-0000-0000B4380000}"/>
    <cellStyle name="Normal 37 4 2 2 2 4" xfId="8082" xr:uid="{00000000-0005-0000-0000-0000B5380000}"/>
    <cellStyle name="Normal 37 4 2 2 2 4 2" xfId="23238" xr:uid="{00000000-0005-0000-0000-0000B6380000}"/>
    <cellStyle name="Normal 37 4 2 2 2 4 3" xfId="23239" xr:uid="{00000000-0005-0000-0000-0000B7380000}"/>
    <cellStyle name="Normal 37 4 2 2 2 4 4" xfId="23240" xr:uid="{00000000-0005-0000-0000-0000B8380000}"/>
    <cellStyle name="Normal 37 4 2 2 2 5" xfId="3120" xr:uid="{00000000-0005-0000-0000-0000B9380000}"/>
    <cellStyle name="Normal 37 4 2 2 2 5 2" xfId="23241" xr:uid="{00000000-0005-0000-0000-0000BA380000}"/>
    <cellStyle name="Normal 37 4 2 2 2 5 3" xfId="23242" xr:uid="{00000000-0005-0000-0000-0000BB380000}"/>
    <cellStyle name="Normal 37 4 2 2 2 5 4" xfId="23243" xr:uid="{00000000-0005-0000-0000-0000BC380000}"/>
    <cellStyle name="Normal 37 4 2 2 2 6" xfId="23244" xr:uid="{00000000-0005-0000-0000-0000BD380000}"/>
    <cellStyle name="Normal 37 4 2 2 2 6 2" xfId="23245" xr:uid="{00000000-0005-0000-0000-0000BE380000}"/>
    <cellStyle name="Normal 37 4 2 2 2 6 3" xfId="23246" xr:uid="{00000000-0005-0000-0000-0000BF380000}"/>
    <cellStyle name="Normal 37 4 2 2 2 7" xfId="23247" xr:uid="{00000000-0005-0000-0000-0000C0380000}"/>
    <cellStyle name="Normal 37 4 2 2 2 8" xfId="23248" xr:uid="{00000000-0005-0000-0000-0000C1380000}"/>
    <cellStyle name="Normal 37 4 2 2 2 9" xfId="23249" xr:uid="{00000000-0005-0000-0000-0000C2380000}"/>
    <cellStyle name="Normal 37 4 2 2 3" xfId="4579" xr:uid="{00000000-0005-0000-0000-0000C3380000}"/>
    <cellStyle name="Normal 37 4 2 2 3 2" xfId="9563" xr:uid="{00000000-0005-0000-0000-0000C4380000}"/>
    <cellStyle name="Normal 37 4 2 2 3 2 2" xfId="23250" xr:uid="{00000000-0005-0000-0000-0000C5380000}"/>
    <cellStyle name="Normal 37 4 2 2 3 2 3" xfId="23251" xr:uid="{00000000-0005-0000-0000-0000C6380000}"/>
    <cellStyle name="Normal 37 4 2 2 3 2 4" xfId="23252" xr:uid="{00000000-0005-0000-0000-0000C7380000}"/>
    <cellStyle name="Normal 37 4 2 2 3 3" xfId="23253" xr:uid="{00000000-0005-0000-0000-0000C8380000}"/>
    <cellStyle name="Normal 37 4 2 2 3 3 2" xfId="23254" xr:uid="{00000000-0005-0000-0000-0000C9380000}"/>
    <cellStyle name="Normal 37 4 2 2 3 3 3" xfId="23255" xr:uid="{00000000-0005-0000-0000-0000CA380000}"/>
    <cellStyle name="Normal 37 4 2 2 3 4" xfId="23256" xr:uid="{00000000-0005-0000-0000-0000CB380000}"/>
    <cellStyle name="Normal 37 4 2 2 3 5" xfId="23257" xr:uid="{00000000-0005-0000-0000-0000CC380000}"/>
    <cellStyle name="Normal 37 4 2 2 3 6" xfId="23258" xr:uid="{00000000-0005-0000-0000-0000CD380000}"/>
    <cellStyle name="Normal 37 4 2 2 4" xfId="6310" xr:uid="{00000000-0005-0000-0000-0000CE380000}"/>
    <cellStyle name="Normal 37 4 2 2 4 2" xfId="11252" xr:uid="{00000000-0005-0000-0000-0000CF380000}"/>
    <cellStyle name="Normal 37 4 2 2 4 3" xfId="23259" xr:uid="{00000000-0005-0000-0000-0000D0380000}"/>
    <cellStyle name="Normal 37 4 2 2 4 4" xfId="23260" xr:uid="{00000000-0005-0000-0000-0000D1380000}"/>
    <cellStyle name="Normal 37 4 2 2 5" xfId="7818" xr:uid="{00000000-0005-0000-0000-0000D2380000}"/>
    <cellStyle name="Normal 37 4 2 2 5 2" xfId="23261" xr:uid="{00000000-0005-0000-0000-0000D3380000}"/>
    <cellStyle name="Normal 37 4 2 2 5 3" xfId="23262" xr:uid="{00000000-0005-0000-0000-0000D4380000}"/>
    <cellStyle name="Normal 37 4 2 2 5 4" xfId="23263" xr:uid="{00000000-0005-0000-0000-0000D5380000}"/>
    <cellStyle name="Normal 37 4 2 2 6" xfId="2856" xr:uid="{00000000-0005-0000-0000-0000D6380000}"/>
    <cellStyle name="Normal 37 4 2 2 6 2" xfId="23264" xr:uid="{00000000-0005-0000-0000-0000D7380000}"/>
    <cellStyle name="Normal 37 4 2 2 6 3" xfId="23265" xr:uid="{00000000-0005-0000-0000-0000D8380000}"/>
    <cellStyle name="Normal 37 4 2 2 6 4" xfId="23266" xr:uid="{00000000-0005-0000-0000-0000D9380000}"/>
    <cellStyle name="Normal 37 4 2 2 7" xfId="23267" xr:uid="{00000000-0005-0000-0000-0000DA380000}"/>
    <cellStyle name="Normal 37 4 2 2 7 2" xfId="23268" xr:uid="{00000000-0005-0000-0000-0000DB380000}"/>
    <cellStyle name="Normal 37 4 2 2 7 3" xfId="23269" xr:uid="{00000000-0005-0000-0000-0000DC380000}"/>
    <cellStyle name="Normal 37 4 2 2 8" xfId="23270" xr:uid="{00000000-0005-0000-0000-0000DD380000}"/>
    <cellStyle name="Normal 37 4 2 2 9" xfId="23271" xr:uid="{00000000-0005-0000-0000-0000DE380000}"/>
    <cellStyle name="Normal 37 4 2 3" xfId="1486" xr:uid="{00000000-0005-0000-0000-0000DF380000}"/>
    <cellStyle name="Normal 37 4 2 3 2" xfId="4844" xr:uid="{00000000-0005-0000-0000-0000E0380000}"/>
    <cellStyle name="Normal 37 4 2 3 2 2" xfId="9828" xr:uid="{00000000-0005-0000-0000-0000E1380000}"/>
    <cellStyle name="Normal 37 4 2 3 2 2 2" xfId="23272" xr:uid="{00000000-0005-0000-0000-0000E2380000}"/>
    <cellStyle name="Normal 37 4 2 3 2 2 3" xfId="23273" xr:uid="{00000000-0005-0000-0000-0000E3380000}"/>
    <cellStyle name="Normal 37 4 2 3 2 2 4" xfId="23274" xr:uid="{00000000-0005-0000-0000-0000E4380000}"/>
    <cellStyle name="Normal 37 4 2 3 2 3" xfId="23275" xr:uid="{00000000-0005-0000-0000-0000E5380000}"/>
    <cellStyle name="Normal 37 4 2 3 2 3 2" xfId="23276" xr:uid="{00000000-0005-0000-0000-0000E6380000}"/>
    <cellStyle name="Normal 37 4 2 3 2 3 3" xfId="23277" xr:uid="{00000000-0005-0000-0000-0000E7380000}"/>
    <cellStyle name="Normal 37 4 2 3 2 4" xfId="23278" xr:uid="{00000000-0005-0000-0000-0000E8380000}"/>
    <cellStyle name="Normal 37 4 2 3 2 5" xfId="23279" xr:uid="{00000000-0005-0000-0000-0000E9380000}"/>
    <cellStyle name="Normal 37 4 2 3 2 6" xfId="23280" xr:uid="{00000000-0005-0000-0000-0000EA380000}"/>
    <cellStyle name="Normal 37 4 2 3 3" xfId="6573" xr:uid="{00000000-0005-0000-0000-0000EB380000}"/>
    <cellStyle name="Normal 37 4 2 3 3 2" xfId="11515" xr:uid="{00000000-0005-0000-0000-0000EC380000}"/>
    <cellStyle name="Normal 37 4 2 3 3 3" xfId="23281" xr:uid="{00000000-0005-0000-0000-0000ED380000}"/>
    <cellStyle name="Normal 37 4 2 3 3 4" xfId="23282" xr:uid="{00000000-0005-0000-0000-0000EE380000}"/>
    <cellStyle name="Normal 37 4 2 3 4" xfId="8081" xr:uid="{00000000-0005-0000-0000-0000EF380000}"/>
    <cellStyle name="Normal 37 4 2 3 4 2" xfId="23283" xr:uid="{00000000-0005-0000-0000-0000F0380000}"/>
    <cellStyle name="Normal 37 4 2 3 4 3" xfId="23284" xr:uid="{00000000-0005-0000-0000-0000F1380000}"/>
    <cellStyle name="Normal 37 4 2 3 4 4" xfId="23285" xr:uid="{00000000-0005-0000-0000-0000F2380000}"/>
    <cellStyle name="Normal 37 4 2 3 5" xfId="3119" xr:uid="{00000000-0005-0000-0000-0000F3380000}"/>
    <cellStyle name="Normal 37 4 2 3 5 2" xfId="23286" xr:uid="{00000000-0005-0000-0000-0000F4380000}"/>
    <cellStyle name="Normal 37 4 2 3 5 3" xfId="23287" xr:uid="{00000000-0005-0000-0000-0000F5380000}"/>
    <cellStyle name="Normal 37 4 2 3 5 4" xfId="23288" xr:uid="{00000000-0005-0000-0000-0000F6380000}"/>
    <cellStyle name="Normal 37 4 2 3 6" xfId="23289" xr:uid="{00000000-0005-0000-0000-0000F7380000}"/>
    <cellStyle name="Normal 37 4 2 3 6 2" xfId="23290" xr:uid="{00000000-0005-0000-0000-0000F8380000}"/>
    <cellStyle name="Normal 37 4 2 3 6 3" xfId="23291" xr:uid="{00000000-0005-0000-0000-0000F9380000}"/>
    <cellStyle name="Normal 37 4 2 3 7" xfId="23292" xr:uid="{00000000-0005-0000-0000-0000FA380000}"/>
    <cellStyle name="Normal 37 4 2 3 8" xfId="23293" xr:uid="{00000000-0005-0000-0000-0000FB380000}"/>
    <cellStyle name="Normal 37 4 2 3 9" xfId="23294" xr:uid="{00000000-0005-0000-0000-0000FC380000}"/>
    <cellStyle name="Normal 37 4 2 4" xfId="4196" xr:uid="{00000000-0005-0000-0000-0000FD380000}"/>
    <cellStyle name="Normal 37 4 2 4 2" xfId="9182" xr:uid="{00000000-0005-0000-0000-0000FE380000}"/>
    <cellStyle name="Normal 37 4 2 4 2 2" xfId="23295" xr:uid="{00000000-0005-0000-0000-0000FF380000}"/>
    <cellStyle name="Normal 37 4 2 4 2 3" xfId="23296" xr:uid="{00000000-0005-0000-0000-000000390000}"/>
    <cellStyle name="Normal 37 4 2 4 2 4" xfId="23297" xr:uid="{00000000-0005-0000-0000-000001390000}"/>
    <cellStyle name="Normal 37 4 2 4 3" xfId="23298" xr:uid="{00000000-0005-0000-0000-000002390000}"/>
    <cellStyle name="Normal 37 4 2 4 3 2" xfId="23299" xr:uid="{00000000-0005-0000-0000-000003390000}"/>
    <cellStyle name="Normal 37 4 2 4 3 3" xfId="23300" xr:uid="{00000000-0005-0000-0000-000004390000}"/>
    <cellStyle name="Normal 37 4 2 4 4" xfId="23301" xr:uid="{00000000-0005-0000-0000-000005390000}"/>
    <cellStyle name="Normal 37 4 2 4 5" xfId="23302" xr:uid="{00000000-0005-0000-0000-000006390000}"/>
    <cellStyle name="Normal 37 4 2 4 6" xfId="23303" xr:uid="{00000000-0005-0000-0000-000007390000}"/>
    <cellStyle name="Normal 37 4 2 5" xfId="5943" xr:uid="{00000000-0005-0000-0000-000008390000}"/>
    <cellStyle name="Normal 37 4 2 5 2" xfId="10885" xr:uid="{00000000-0005-0000-0000-000009390000}"/>
    <cellStyle name="Normal 37 4 2 5 3" xfId="23304" xr:uid="{00000000-0005-0000-0000-00000A390000}"/>
    <cellStyle name="Normal 37 4 2 5 4" xfId="23305" xr:uid="{00000000-0005-0000-0000-00000B390000}"/>
    <cellStyle name="Normal 37 4 2 6" xfId="7451" xr:uid="{00000000-0005-0000-0000-00000C390000}"/>
    <cellStyle name="Normal 37 4 2 6 2" xfId="23306" xr:uid="{00000000-0005-0000-0000-00000D390000}"/>
    <cellStyle name="Normal 37 4 2 6 3" xfId="23307" xr:uid="{00000000-0005-0000-0000-00000E390000}"/>
    <cellStyle name="Normal 37 4 2 6 4" xfId="23308" xr:uid="{00000000-0005-0000-0000-00000F390000}"/>
    <cellStyle name="Normal 37 4 2 7" xfId="2489" xr:uid="{00000000-0005-0000-0000-000010390000}"/>
    <cellStyle name="Normal 37 4 2 7 2" xfId="23309" xr:uid="{00000000-0005-0000-0000-000011390000}"/>
    <cellStyle name="Normal 37 4 2 7 3" xfId="23310" xr:uid="{00000000-0005-0000-0000-000012390000}"/>
    <cellStyle name="Normal 37 4 2 7 4" xfId="23311" xr:uid="{00000000-0005-0000-0000-000013390000}"/>
    <cellStyle name="Normal 37 4 2 8" xfId="23312" xr:uid="{00000000-0005-0000-0000-000014390000}"/>
    <cellStyle name="Normal 37 4 2 8 2" xfId="23313" xr:uid="{00000000-0005-0000-0000-000015390000}"/>
    <cellStyle name="Normal 37 4 2 8 3" xfId="23314" xr:uid="{00000000-0005-0000-0000-000016390000}"/>
    <cellStyle name="Normal 37 4 2 9" xfId="23315" xr:uid="{00000000-0005-0000-0000-000017390000}"/>
    <cellStyle name="Normal 37 4 3" xfId="899" xr:uid="{00000000-0005-0000-0000-000018390000}"/>
    <cellStyle name="Normal 37 4 3 10" xfId="23316" xr:uid="{00000000-0005-0000-0000-000019390000}"/>
    <cellStyle name="Normal 37 4 3 2" xfId="1488" xr:uid="{00000000-0005-0000-0000-00001A390000}"/>
    <cellStyle name="Normal 37 4 3 2 2" xfId="4846" xr:uid="{00000000-0005-0000-0000-00001B390000}"/>
    <cellStyle name="Normal 37 4 3 2 2 2" xfId="9830" xr:uid="{00000000-0005-0000-0000-00001C390000}"/>
    <cellStyle name="Normal 37 4 3 2 2 2 2" xfId="23317" xr:uid="{00000000-0005-0000-0000-00001D390000}"/>
    <cellStyle name="Normal 37 4 3 2 2 2 3" xfId="23318" xr:uid="{00000000-0005-0000-0000-00001E390000}"/>
    <cellStyle name="Normal 37 4 3 2 2 2 4" xfId="23319" xr:uid="{00000000-0005-0000-0000-00001F390000}"/>
    <cellStyle name="Normal 37 4 3 2 2 3" xfId="23320" xr:uid="{00000000-0005-0000-0000-000020390000}"/>
    <cellStyle name="Normal 37 4 3 2 2 3 2" xfId="23321" xr:uid="{00000000-0005-0000-0000-000021390000}"/>
    <cellStyle name="Normal 37 4 3 2 2 3 3" xfId="23322" xr:uid="{00000000-0005-0000-0000-000022390000}"/>
    <cellStyle name="Normal 37 4 3 2 2 4" xfId="23323" xr:uid="{00000000-0005-0000-0000-000023390000}"/>
    <cellStyle name="Normal 37 4 3 2 2 5" xfId="23324" xr:uid="{00000000-0005-0000-0000-000024390000}"/>
    <cellStyle name="Normal 37 4 3 2 2 6" xfId="23325" xr:uid="{00000000-0005-0000-0000-000025390000}"/>
    <cellStyle name="Normal 37 4 3 2 3" xfId="6575" xr:uid="{00000000-0005-0000-0000-000026390000}"/>
    <cellStyle name="Normal 37 4 3 2 3 2" xfId="11517" xr:uid="{00000000-0005-0000-0000-000027390000}"/>
    <cellStyle name="Normal 37 4 3 2 3 3" xfId="23326" xr:uid="{00000000-0005-0000-0000-000028390000}"/>
    <cellStyle name="Normal 37 4 3 2 3 4" xfId="23327" xr:uid="{00000000-0005-0000-0000-000029390000}"/>
    <cellStyle name="Normal 37 4 3 2 4" xfId="8083" xr:uid="{00000000-0005-0000-0000-00002A390000}"/>
    <cellStyle name="Normal 37 4 3 2 4 2" xfId="23328" xr:uid="{00000000-0005-0000-0000-00002B390000}"/>
    <cellStyle name="Normal 37 4 3 2 4 3" xfId="23329" xr:uid="{00000000-0005-0000-0000-00002C390000}"/>
    <cellStyle name="Normal 37 4 3 2 4 4" xfId="23330" xr:uid="{00000000-0005-0000-0000-00002D390000}"/>
    <cellStyle name="Normal 37 4 3 2 5" xfId="3121" xr:uid="{00000000-0005-0000-0000-00002E390000}"/>
    <cellStyle name="Normal 37 4 3 2 5 2" xfId="23331" xr:uid="{00000000-0005-0000-0000-00002F390000}"/>
    <cellStyle name="Normal 37 4 3 2 5 3" xfId="23332" xr:uid="{00000000-0005-0000-0000-000030390000}"/>
    <cellStyle name="Normal 37 4 3 2 5 4" xfId="23333" xr:uid="{00000000-0005-0000-0000-000031390000}"/>
    <cellStyle name="Normal 37 4 3 2 6" xfId="23334" xr:uid="{00000000-0005-0000-0000-000032390000}"/>
    <cellStyle name="Normal 37 4 3 2 6 2" xfId="23335" xr:uid="{00000000-0005-0000-0000-000033390000}"/>
    <cellStyle name="Normal 37 4 3 2 6 3" xfId="23336" xr:uid="{00000000-0005-0000-0000-000034390000}"/>
    <cellStyle name="Normal 37 4 3 2 7" xfId="23337" xr:uid="{00000000-0005-0000-0000-000035390000}"/>
    <cellStyle name="Normal 37 4 3 2 8" xfId="23338" xr:uid="{00000000-0005-0000-0000-000036390000}"/>
    <cellStyle name="Normal 37 4 3 2 9" xfId="23339" xr:uid="{00000000-0005-0000-0000-000037390000}"/>
    <cellStyle name="Normal 37 4 3 3" xfId="4338" xr:uid="{00000000-0005-0000-0000-000038390000}"/>
    <cellStyle name="Normal 37 4 3 3 2" xfId="9323" xr:uid="{00000000-0005-0000-0000-000039390000}"/>
    <cellStyle name="Normal 37 4 3 3 2 2" xfId="23340" xr:uid="{00000000-0005-0000-0000-00003A390000}"/>
    <cellStyle name="Normal 37 4 3 3 2 3" xfId="23341" xr:uid="{00000000-0005-0000-0000-00003B390000}"/>
    <cellStyle name="Normal 37 4 3 3 2 4" xfId="23342" xr:uid="{00000000-0005-0000-0000-00003C390000}"/>
    <cellStyle name="Normal 37 4 3 3 3" xfId="23343" xr:uid="{00000000-0005-0000-0000-00003D390000}"/>
    <cellStyle name="Normal 37 4 3 3 3 2" xfId="23344" xr:uid="{00000000-0005-0000-0000-00003E390000}"/>
    <cellStyle name="Normal 37 4 3 3 3 3" xfId="23345" xr:uid="{00000000-0005-0000-0000-00003F390000}"/>
    <cellStyle name="Normal 37 4 3 3 4" xfId="23346" xr:uid="{00000000-0005-0000-0000-000040390000}"/>
    <cellStyle name="Normal 37 4 3 3 5" xfId="23347" xr:uid="{00000000-0005-0000-0000-000041390000}"/>
    <cellStyle name="Normal 37 4 3 3 6" xfId="23348" xr:uid="{00000000-0005-0000-0000-000042390000}"/>
    <cellStyle name="Normal 37 4 3 4" xfId="6081" xr:uid="{00000000-0005-0000-0000-000043390000}"/>
    <cellStyle name="Normal 37 4 3 4 2" xfId="11023" xr:uid="{00000000-0005-0000-0000-000044390000}"/>
    <cellStyle name="Normal 37 4 3 4 3" xfId="23349" xr:uid="{00000000-0005-0000-0000-000045390000}"/>
    <cellStyle name="Normal 37 4 3 4 4" xfId="23350" xr:uid="{00000000-0005-0000-0000-000046390000}"/>
    <cellStyle name="Normal 37 4 3 5" xfId="7589" xr:uid="{00000000-0005-0000-0000-000047390000}"/>
    <cellStyle name="Normal 37 4 3 5 2" xfId="23351" xr:uid="{00000000-0005-0000-0000-000048390000}"/>
    <cellStyle name="Normal 37 4 3 5 3" xfId="23352" xr:uid="{00000000-0005-0000-0000-000049390000}"/>
    <cellStyle name="Normal 37 4 3 5 4" xfId="23353" xr:uid="{00000000-0005-0000-0000-00004A390000}"/>
    <cellStyle name="Normal 37 4 3 6" xfId="2627" xr:uid="{00000000-0005-0000-0000-00004B390000}"/>
    <cellStyle name="Normal 37 4 3 6 2" xfId="23354" xr:uid="{00000000-0005-0000-0000-00004C390000}"/>
    <cellStyle name="Normal 37 4 3 6 3" xfId="23355" xr:uid="{00000000-0005-0000-0000-00004D390000}"/>
    <cellStyle name="Normal 37 4 3 6 4" xfId="23356" xr:uid="{00000000-0005-0000-0000-00004E390000}"/>
    <cellStyle name="Normal 37 4 3 7" xfId="23357" xr:uid="{00000000-0005-0000-0000-00004F390000}"/>
    <cellStyle name="Normal 37 4 3 7 2" xfId="23358" xr:uid="{00000000-0005-0000-0000-000050390000}"/>
    <cellStyle name="Normal 37 4 3 7 3" xfId="23359" xr:uid="{00000000-0005-0000-0000-000051390000}"/>
    <cellStyle name="Normal 37 4 3 8" xfId="23360" xr:uid="{00000000-0005-0000-0000-000052390000}"/>
    <cellStyle name="Normal 37 4 3 9" xfId="23361" xr:uid="{00000000-0005-0000-0000-000053390000}"/>
    <cellStyle name="Normal 37 4 4" xfId="1485" xr:uid="{00000000-0005-0000-0000-000054390000}"/>
    <cellStyle name="Normal 37 4 4 2" xfId="4843" xr:uid="{00000000-0005-0000-0000-000055390000}"/>
    <cellStyle name="Normal 37 4 4 2 2" xfId="9827" xr:uid="{00000000-0005-0000-0000-000056390000}"/>
    <cellStyle name="Normal 37 4 4 2 2 2" xfId="23362" xr:uid="{00000000-0005-0000-0000-000057390000}"/>
    <cellStyle name="Normal 37 4 4 2 2 3" xfId="23363" xr:uid="{00000000-0005-0000-0000-000058390000}"/>
    <cellStyle name="Normal 37 4 4 2 2 4" xfId="23364" xr:uid="{00000000-0005-0000-0000-000059390000}"/>
    <cellStyle name="Normal 37 4 4 2 3" xfId="23365" xr:uid="{00000000-0005-0000-0000-00005A390000}"/>
    <cellStyle name="Normal 37 4 4 2 3 2" xfId="23366" xr:uid="{00000000-0005-0000-0000-00005B390000}"/>
    <cellStyle name="Normal 37 4 4 2 3 3" xfId="23367" xr:uid="{00000000-0005-0000-0000-00005C390000}"/>
    <cellStyle name="Normal 37 4 4 2 4" xfId="23368" xr:uid="{00000000-0005-0000-0000-00005D390000}"/>
    <cellStyle name="Normal 37 4 4 2 5" xfId="23369" xr:uid="{00000000-0005-0000-0000-00005E390000}"/>
    <cellStyle name="Normal 37 4 4 2 6" xfId="23370" xr:uid="{00000000-0005-0000-0000-00005F390000}"/>
    <cellStyle name="Normal 37 4 4 3" xfId="6572" xr:uid="{00000000-0005-0000-0000-000060390000}"/>
    <cellStyle name="Normal 37 4 4 3 2" xfId="11514" xr:uid="{00000000-0005-0000-0000-000061390000}"/>
    <cellStyle name="Normal 37 4 4 3 3" xfId="23371" xr:uid="{00000000-0005-0000-0000-000062390000}"/>
    <cellStyle name="Normal 37 4 4 3 4" xfId="23372" xr:uid="{00000000-0005-0000-0000-000063390000}"/>
    <cellStyle name="Normal 37 4 4 4" xfId="8080" xr:uid="{00000000-0005-0000-0000-000064390000}"/>
    <cellStyle name="Normal 37 4 4 4 2" xfId="23373" xr:uid="{00000000-0005-0000-0000-000065390000}"/>
    <cellStyle name="Normal 37 4 4 4 3" xfId="23374" xr:uid="{00000000-0005-0000-0000-000066390000}"/>
    <cellStyle name="Normal 37 4 4 4 4" xfId="23375" xr:uid="{00000000-0005-0000-0000-000067390000}"/>
    <cellStyle name="Normal 37 4 4 5" xfId="3118" xr:uid="{00000000-0005-0000-0000-000068390000}"/>
    <cellStyle name="Normal 37 4 4 5 2" xfId="23376" xr:uid="{00000000-0005-0000-0000-000069390000}"/>
    <cellStyle name="Normal 37 4 4 5 3" xfId="23377" xr:uid="{00000000-0005-0000-0000-00006A390000}"/>
    <cellStyle name="Normal 37 4 4 5 4" xfId="23378" xr:uid="{00000000-0005-0000-0000-00006B390000}"/>
    <cellStyle name="Normal 37 4 4 6" xfId="23379" xr:uid="{00000000-0005-0000-0000-00006C390000}"/>
    <cellStyle name="Normal 37 4 4 6 2" xfId="23380" xr:uid="{00000000-0005-0000-0000-00006D390000}"/>
    <cellStyle name="Normal 37 4 4 6 3" xfId="23381" xr:uid="{00000000-0005-0000-0000-00006E390000}"/>
    <cellStyle name="Normal 37 4 4 7" xfId="23382" xr:uid="{00000000-0005-0000-0000-00006F390000}"/>
    <cellStyle name="Normal 37 4 4 8" xfId="23383" xr:uid="{00000000-0005-0000-0000-000070390000}"/>
    <cellStyle name="Normal 37 4 4 9" xfId="23384" xr:uid="{00000000-0005-0000-0000-000071390000}"/>
    <cellStyle name="Normal 37 4 5" xfId="3736" xr:uid="{00000000-0005-0000-0000-000072390000}"/>
    <cellStyle name="Normal 37 4 5 2" xfId="3779" xr:uid="{00000000-0005-0000-0000-000073390000}"/>
    <cellStyle name="Normal 37 4 5 2 2" xfId="8873" xr:uid="{00000000-0005-0000-0000-000074390000}"/>
    <cellStyle name="Normal 37 4 5 2 2 2" xfId="23385" xr:uid="{00000000-0005-0000-0000-000075390000}"/>
    <cellStyle name="Normal 37 4 5 2 2 3" xfId="23386" xr:uid="{00000000-0005-0000-0000-000076390000}"/>
    <cellStyle name="Normal 37 4 5 2 2 4" xfId="23387" xr:uid="{00000000-0005-0000-0000-000077390000}"/>
    <cellStyle name="Normal 37 4 5 2 3" xfId="23388" xr:uid="{00000000-0005-0000-0000-000078390000}"/>
    <cellStyle name="Normal 37 4 5 2 3 2" xfId="23389" xr:uid="{00000000-0005-0000-0000-000079390000}"/>
    <cellStyle name="Normal 37 4 5 2 3 3" xfId="23390" xr:uid="{00000000-0005-0000-0000-00007A390000}"/>
    <cellStyle name="Normal 37 4 5 2 4" xfId="23391" xr:uid="{00000000-0005-0000-0000-00007B390000}"/>
    <cellStyle name="Normal 37 4 5 2 5" xfId="23392" xr:uid="{00000000-0005-0000-0000-00007C390000}"/>
    <cellStyle name="Normal 37 4 5 2 6" xfId="23393" xr:uid="{00000000-0005-0000-0000-00007D390000}"/>
    <cellStyle name="Normal 37 4 5 3" xfId="8696" xr:uid="{00000000-0005-0000-0000-00007E390000}"/>
    <cellStyle name="Normal 37 4 5 3 2" xfId="23394" xr:uid="{00000000-0005-0000-0000-00007F390000}"/>
    <cellStyle name="Normal 37 4 5 3 3" xfId="23395" xr:uid="{00000000-0005-0000-0000-000080390000}"/>
    <cellStyle name="Normal 37 4 5 3 4" xfId="23396" xr:uid="{00000000-0005-0000-0000-000081390000}"/>
    <cellStyle name="Normal 37 4 5 4" xfId="23397" xr:uid="{00000000-0005-0000-0000-000082390000}"/>
    <cellStyle name="Normal 37 4 5 4 2" xfId="23398" xr:uid="{00000000-0005-0000-0000-000083390000}"/>
    <cellStyle name="Normal 37 4 5 4 3" xfId="23399" xr:uid="{00000000-0005-0000-0000-000084390000}"/>
    <cellStyle name="Normal 37 4 5 4 4" xfId="23400" xr:uid="{00000000-0005-0000-0000-000085390000}"/>
    <cellStyle name="Normal 37 4 5 5" xfId="23401" xr:uid="{00000000-0005-0000-0000-000086390000}"/>
    <cellStyle name="Normal 37 4 5 5 2" xfId="23402" xr:uid="{00000000-0005-0000-0000-000087390000}"/>
    <cellStyle name="Normal 37 4 5 5 3" xfId="23403" xr:uid="{00000000-0005-0000-0000-000088390000}"/>
    <cellStyle name="Normal 37 4 5 5 4" xfId="23404" xr:uid="{00000000-0005-0000-0000-000089390000}"/>
    <cellStyle name="Normal 37 4 5 6" xfId="23405" xr:uid="{00000000-0005-0000-0000-00008A390000}"/>
    <cellStyle name="Normal 37 4 5 6 2" xfId="23406" xr:uid="{00000000-0005-0000-0000-00008B390000}"/>
    <cellStyle name="Normal 37 4 5 6 3" xfId="23407" xr:uid="{00000000-0005-0000-0000-00008C390000}"/>
    <cellStyle name="Normal 37 4 5 7" xfId="23408" xr:uid="{00000000-0005-0000-0000-00008D390000}"/>
    <cellStyle name="Normal 37 4 5 8" xfId="23409" xr:uid="{00000000-0005-0000-0000-00008E390000}"/>
    <cellStyle name="Normal 37 4 5 9" xfId="23410" xr:uid="{00000000-0005-0000-0000-00008F390000}"/>
    <cellStyle name="Normal 37 4 6" xfId="4060" xr:uid="{00000000-0005-0000-0000-000090390000}"/>
    <cellStyle name="Normal 37 4 6 2" xfId="8832" xr:uid="{00000000-0005-0000-0000-000091390000}"/>
    <cellStyle name="Normal 37 4 6 2 2" xfId="23411" xr:uid="{00000000-0005-0000-0000-000092390000}"/>
    <cellStyle name="Normal 37 4 6 2 2 2" xfId="23412" xr:uid="{00000000-0005-0000-0000-000093390000}"/>
    <cellStyle name="Normal 37 4 6 2 2 3" xfId="23413" xr:uid="{00000000-0005-0000-0000-000094390000}"/>
    <cellStyle name="Normal 37 4 6 2 2 4" xfId="23414" xr:uid="{00000000-0005-0000-0000-000095390000}"/>
    <cellStyle name="Normal 37 4 6 2 3" xfId="23415" xr:uid="{00000000-0005-0000-0000-000096390000}"/>
    <cellStyle name="Normal 37 4 6 2 3 2" xfId="23416" xr:uid="{00000000-0005-0000-0000-000097390000}"/>
    <cellStyle name="Normal 37 4 6 2 3 3" xfId="23417" xr:uid="{00000000-0005-0000-0000-000098390000}"/>
    <cellStyle name="Normal 37 4 6 2 4" xfId="23418" xr:uid="{00000000-0005-0000-0000-000099390000}"/>
    <cellStyle name="Normal 37 4 6 2 5" xfId="23419" xr:uid="{00000000-0005-0000-0000-00009A390000}"/>
    <cellStyle name="Normal 37 4 6 2 6" xfId="23420" xr:uid="{00000000-0005-0000-0000-00009B390000}"/>
    <cellStyle name="Normal 37 4 6 3" xfId="23421" xr:uid="{00000000-0005-0000-0000-00009C390000}"/>
    <cellStyle name="Normal 37 4 6 3 2" xfId="23422" xr:uid="{00000000-0005-0000-0000-00009D390000}"/>
    <cellStyle name="Normal 37 4 6 3 3" xfId="23423" xr:uid="{00000000-0005-0000-0000-00009E390000}"/>
    <cellStyle name="Normal 37 4 6 3 4" xfId="23424" xr:uid="{00000000-0005-0000-0000-00009F390000}"/>
    <cellStyle name="Normal 37 4 6 4" xfId="23425" xr:uid="{00000000-0005-0000-0000-0000A0390000}"/>
    <cellStyle name="Normal 37 4 6 4 2" xfId="23426" xr:uid="{00000000-0005-0000-0000-0000A1390000}"/>
    <cellStyle name="Normal 37 4 6 4 3" xfId="23427" xr:uid="{00000000-0005-0000-0000-0000A2390000}"/>
    <cellStyle name="Normal 37 4 6 4 4" xfId="23428" xr:uid="{00000000-0005-0000-0000-0000A3390000}"/>
    <cellStyle name="Normal 37 4 6 5" xfId="23429" xr:uid="{00000000-0005-0000-0000-0000A4390000}"/>
    <cellStyle name="Normal 37 4 6 5 2" xfId="23430" xr:uid="{00000000-0005-0000-0000-0000A5390000}"/>
    <cellStyle name="Normal 37 4 6 5 3" xfId="23431" xr:uid="{00000000-0005-0000-0000-0000A6390000}"/>
    <cellStyle name="Normal 37 4 6 6" xfId="23432" xr:uid="{00000000-0005-0000-0000-0000A7390000}"/>
    <cellStyle name="Normal 37 4 6 7" xfId="23433" xr:uid="{00000000-0005-0000-0000-0000A8390000}"/>
    <cellStyle name="Normal 37 4 6 8" xfId="23434" xr:uid="{00000000-0005-0000-0000-0000A9390000}"/>
    <cellStyle name="Normal 37 4 7" xfId="3774" xr:uid="{00000000-0005-0000-0000-0000AA390000}"/>
    <cellStyle name="Normal 37 4 7 2" xfId="8870" xr:uid="{00000000-0005-0000-0000-0000AB390000}"/>
    <cellStyle name="Normal 37 4 7 2 2" xfId="23435" xr:uid="{00000000-0005-0000-0000-0000AC390000}"/>
    <cellStyle name="Normal 37 4 7 2 3" xfId="23436" xr:uid="{00000000-0005-0000-0000-0000AD390000}"/>
    <cellStyle name="Normal 37 4 7 2 4" xfId="23437" xr:uid="{00000000-0005-0000-0000-0000AE390000}"/>
    <cellStyle name="Normal 37 4 7 3" xfId="23438" xr:uid="{00000000-0005-0000-0000-0000AF390000}"/>
    <cellStyle name="Normal 37 4 7 3 2" xfId="23439" xr:uid="{00000000-0005-0000-0000-0000B0390000}"/>
    <cellStyle name="Normal 37 4 7 3 3" xfId="23440" xr:uid="{00000000-0005-0000-0000-0000B1390000}"/>
    <cellStyle name="Normal 37 4 7 4" xfId="23441" xr:uid="{00000000-0005-0000-0000-0000B2390000}"/>
    <cellStyle name="Normal 37 4 7 5" xfId="23442" xr:uid="{00000000-0005-0000-0000-0000B3390000}"/>
    <cellStyle name="Normal 37 4 7 6" xfId="23443" xr:uid="{00000000-0005-0000-0000-0000B4390000}"/>
    <cellStyle name="Normal 37 4 8" xfId="5808" xr:uid="{00000000-0005-0000-0000-0000B5390000}"/>
    <cellStyle name="Normal 37 4 8 2" xfId="10750" xr:uid="{00000000-0005-0000-0000-0000B6390000}"/>
    <cellStyle name="Normal 37 4 8 3" xfId="23444" xr:uid="{00000000-0005-0000-0000-0000B7390000}"/>
    <cellStyle name="Normal 37 4 8 4" xfId="23445" xr:uid="{00000000-0005-0000-0000-0000B8390000}"/>
    <cellStyle name="Normal 37 4 9" xfId="7316" xr:uid="{00000000-0005-0000-0000-0000B9390000}"/>
    <cellStyle name="Normal 37 4 9 2" xfId="23446" xr:uid="{00000000-0005-0000-0000-0000BA390000}"/>
    <cellStyle name="Normal 37 4 9 3" xfId="23447" xr:uid="{00000000-0005-0000-0000-0000BB390000}"/>
    <cellStyle name="Normal 37 4 9 4" xfId="23448" xr:uid="{00000000-0005-0000-0000-0000BC390000}"/>
    <cellStyle name="Normal 37 5" xfId="439" xr:uid="{00000000-0005-0000-0000-0000BD390000}"/>
    <cellStyle name="Normal 37 5 10" xfId="23449" xr:uid="{00000000-0005-0000-0000-0000BE390000}"/>
    <cellStyle name="Normal 37 5 11" xfId="23450" xr:uid="{00000000-0005-0000-0000-0000BF390000}"/>
    <cellStyle name="Normal 37 5 2" xfId="1009" xr:uid="{00000000-0005-0000-0000-0000C0390000}"/>
    <cellStyle name="Normal 37 5 2 10" xfId="23451" xr:uid="{00000000-0005-0000-0000-0000C1390000}"/>
    <cellStyle name="Normal 37 5 2 2" xfId="1490" xr:uid="{00000000-0005-0000-0000-0000C2390000}"/>
    <cellStyle name="Normal 37 5 2 2 2" xfId="4848" xr:uid="{00000000-0005-0000-0000-0000C3390000}"/>
    <cellStyle name="Normal 37 5 2 2 2 2" xfId="9832" xr:uid="{00000000-0005-0000-0000-0000C4390000}"/>
    <cellStyle name="Normal 37 5 2 2 2 2 2" xfId="23452" xr:uid="{00000000-0005-0000-0000-0000C5390000}"/>
    <cellStyle name="Normal 37 5 2 2 2 2 3" xfId="23453" xr:uid="{00000000-0005-0000-0000-0000C6390000}"/>
    <cellStyle name="Normal 37 5 2 2 2 2 4" xfId="23454" xr:uid="{00000000-0005-0000-0000-0000C7390000}"/>
    <cellStyle name="Normal 37 5 2 2 2 3" xfId="23455" xr:uid="{00000000-0005-0000-0000-0000C8390000}"/>
    <cellStyle name="Normal 37 5 2 2 2 3 2" xfId="23456" xr:uid="{00000000-0005-0000-0000-0000C9390000}"/>
    <cellStyle name="Normal 37 5 2 2 2 3 3" xfId="23457" xr:uid="{00000000-0005-0000-0000-0000CA390000}"/>
    <cellStyle name="Normal 37 5 2 2 2 4" xfId="23458" xr:uid="{00000000-0005-0000-0000-0000CB390000}"/>
    <cellStyle name="Normal 37 5 2 2 2 5" xfId="23459" xr:uid="{00000000-0005-0000-0000-0000CC390000}"/>
    <cellStyle name="Normal 37 5 2 2 2 6" xfId="23460" xr:uid="{00000000-0005-0000-0000-0000CD390000}"/>
    <cellStyle name="Normal 37 5 2 2 3" xfId="6577" xr:uid="{00000000-0005-0000-0000-0000CE390000}"/>
    <cellStyle name="Normal 37 5 2 2 3 2" xfId="11519" xr:uid="{00000000-0005-0000-0000-0000CF390000}"/>
    <cellStyle name="Normal 37 5 2 2 3 3" xfId="23461" xr:uid="{00000000-0005-0000-0000-0000D0390000}"/>
    <cellStyle name="Normal 37 5 2 2 3 4" xfId="23462" xr:uid="{00000000-0005-0000-0000-0000D1390000}"/>
    <cellStyle name="Normal 37 5 2 2 4" xfId="8085" xr:uid="{00000000-0005-0000-0000-0000D2390000}"/>
    <cellStyle name="Normal 37 5 2 2 4 2" xfId="23463" xr:uid="{00000000-0005-0000-0000-0000D3390000}"/>
    <cellStyle name="Normal 37 5 2 2 4 3" xfId="23464" xr:uid="{00000000-0005-0000-0000-0000D4390000}"/>
    <cellStyle name="Normal 37 5 2 2 4 4" xfId="23465" xr:uid="{00000000-0005-0000-0000-0000D5390000}"/>
    <cellStyle name="Normal 37 5 2 2 5" xfId="3123" xr:uid="{00000000-0005-0000-0000-0000D6390000}"/>
    <cellStyle name="Normal 37 5 2 2 5 2" xfId="23466" xr:uid="{00000000-0005-0000-0000-0000D7390000}"/>
    <cellStyle name="Normal 37 5 2 2 5 3" xfId="23467" xr:uid="{00000000-0005-0000-0000-0000D8390000}"/>
    <cellStyle name="Normal 37 5 2 2 5 4" xfId="23468" xr:uid="{00000000-0005-0000-0000-0000D9390000}"/>
    <cellStyle name="Normal 37 5 2 2 6" xfId="23469" xr:uid="{00000000-0005-0000-0000-0000DA390000}"/>
    <cellStyle name="Normal 37 5 2 2 6 2" xfId="23470" xr:uid="{00000000-0005-0000-0000-0000DB390000}"/>
    <cellStyle name="Normal 37 5 2 2 6 3" xfId="23471" xr:uid="{00000000-0005-0000-0000-0000DC390000}"/>
    <cellStyle name="Normal 37 5 2 2 7" xfId="23472" xr:uid="{00000000-0005-0000-0000-0000DD390000}"/>
    <cellStyle name="Normal 37 5 2 2 8" xfId="23473" xr:uid="{00000000-0005-0000-0000-0000DE390000}"/>
    <cellStyle name="Normal 37 5 2 2 9" xfId="23474" xr:uid="{00000000-0005-0000-0000-0000DF390000}"/>
    <cellStyle name="Normal 37 5 2 3" xfId="4431" xr:uid="{00000000-0005-0000-0000-0000E0390000}"/>
    <cellStyle name="Normal 37 5 2 3 2" xfId="9416" xr:uid="{00000000-0005-0000-0000-0000E1390000}"/>
    <cellStyle name="Normal 37 5 2 3 2 2" xfId="23475" xr:uid="{00000000-0005-0000-0000-0000E2390000}"/>
    <cellStyle name="Normal 37 5 2 3 2 3" xfId="23476" xr:uid="{00000000-0005-0000-0000-0000E3390000}"/>
    <cellStyle name="Normal 37 5 2 3 2 4" xfId="23477" xr:uid="{00000000-0005-0000-0000-0000E4390000}"/>
    <cellStyle name="Normal 37 5 2 3 3" xfId="23478" xr:uid="{00000000-0005-0000-0000-0000E5390000}"/>
    <cellStyle name="Normal 37 5 2 3 3 2" xfId="23479" xr:uid="{00000000-0005-0000-0000-0000E6390000}"/>
    <cellStyle name="Normal 37 5 2 3 3 3" xfId="23480" xr:uid="{00000000-0005-0000-0000-0000E7390000}"/>
    <cellStyle name="Normal 37 5 2 3 4" xfId="23481" xr:uid="{00000000-0005-0000-0000-0000E8390000}"/>
    <cellStyle name="Normal 37 5 2 3 5" xfId="23482" xr:uid="{00000000-0005-0000-0000-0000E9390000}"/>
    <cellStyle name="Normal 37 5 2 3 6" xfId="23483" xr:uid="{00000000-0005-0000-0000-0000EA390000}"/>
    <cellStyle name="Normal 37 5 2 4" xfId="6171" xr:uid="{00000000-0005-0000-0000-0000EB390000}"/>
    <cellStyle name="Normal 37 5 2 4 2" xfId="11113" xr:uid="{00000000-0005-0000-0000-0000EC390000}"/>
    <cellStyle name="Normal 37 5 2 4 3" xfId="23484" xr:uid="{00000000-0005-0000-0000-0000ED390000}"/>
    <cellStyle name="Normal 37 5 2 4 4" xfId="23485" xr:uid="{00000000-0005-0000-0000-0000EE390000}"/>
    <cellStyle name="Normal 37 5 2 5" xfId="7679" xr:uid="{00000000-0005-0000-0000-0000EF390000}"/>
    <cellStyle name="Normal 37 5 2 5 2" xfId="23486" xr:uid="{00000000-0005-0000-0000-0000F0390000}"/>
    <cellStyle name="Normal 37 5 2 5 3" xfId="23487" xr:uid="{00000000-0005-0000-0000-0000F1390000}"/>
    <cellStyle name="Normal 37 5 2 5 4" xfId="23488" xr:uid="{00000000-0005-0000-0000-0000F2390000}"/>
    <cellStyle name="Normal 37 5 2 6" xfId="2717" xr:uid="{00000000-0005-0000-0000-0000F3390000}"/>
    <cellStyle name="Normal 37 5 2 6 2" xfId="23489" xr:uid="{00000000-0005-0000-0000-0000F4390000}"/>
    <cellStyle name="Normal 37 5 2 6 3" xfId="23490" xr:uid="{00000000-0005-0000-0000-0000F5390000}"/>
    <cellStyle name="Normal 37 5 2 6 4" xfId="23491" xr:uid="{00000000-0005-0000-0000-0000F6390000}"/>
    <cellStyle name="Normal 37 5 2 7" xfId="23492" xr:uid="{00000000-0005-0000-0000-0000F7390000}"/>
    <cellStyle name="Normal 37 5 2 7 2" xfId="23493" xr:uid="{00000000-0005-0000-0000-0000F8390000}"/>
    <cellStyle name="Normal 37 5 2 7 3" xfId="23494" xr:uid="{00000000-0005-0000-0000-0000F9390000}"/>
    <cellStyle name="Normal 37 5 2 8" xfId="23495" xr:uid="{00000000-0005-0000-0000-0000FA390000}"/>
    <cellStyle name="Normal 37 5 2 9" xfId="23496" xr:uid="{00000000-0005-0000-0000-0000FB390000}"/>
    <cellStyle name="Normal 37 5 3" xfId="1489" xr:uid="{00000000-0005-0000-0000-0000FC390000}"/>
    <cellStyle name="Normal 37 5 3 2" xfId="4847" xr:uid="{00000000-0005-0000-0000-0000FD390000}"/>
    <cellStyle name="Normal 37 5 3 2 2" xfId="9831" xr:uid="{00000000-0005-0000-0000-0000FE390000}"/>
    <cellStyle name="Normal 37 5 3 2 2 2" xfId="23497" xr:uid="{00000000-0005-0000-0000-0000FF390000}"/>
    <cellStyle name="Normal 37 5 3 2 2 3" xfId="23498" xr:uid="{00000000-0005-0000-0000-0000003A0000}"/>
    <cellStyle name="Normal 37 5 3 2 2 4" xfId="23499" xr:uid="{00000000-0005-0000-0000-0000013A0000}"/>
    <cellStyle name="Normal 37 5 3 2 3" xfId="23500" xr:uid="{00000000-0005-0000-0000-0000023A0000}"/>
    <cellStyle name="Normal 37 5 3 2 3 2" xfId="23501" xr:uid="{00000000-0005-0000-0000-0000033A0000}"/>
    <cellStyle name="Normal 37 5 3 2 3 3" xfId="23502" xr:uid="{00000000-0005-0000-0000-0000043A0000}"/>
    <cellStyle name="Normal 37 5 3 2 4" xfId="23503" xr:uid="{00000000-0005-0000-0000-0000053A0000}"/>
    <cellStyle name="Normal 37 5 3 2 5" xfId="23504" xr:uid="{00000000-0005-0000-0000-0000063A0000}"/>
    <cellStyle name="Normal 37 5 3 2 6" xfId="23505" xr:uid="{00000000-0005-0000-0000-0000073A0000}"/>
    <cellStyle name="Normal 37 5 3 3" xfId="6576" xr:uid="{00000000-0005-0000-0000-0000083A0000}"/>
    <cellStyle name="Normal 37 5 3 3 2" xfId="11518" xr:uid="{00000000-0005-0000-0000-0000093A0000}"/>
    <cellStyle name="Normal 37 5 3 3 3" xfId="23506" xr:uid="{00000000-0005-0000-0000-00000A3A0000}"/>
    <cellStyle name="Normal 37 5 3 3 4" xfId="23507" xr:uid="{00000000-0005-0000-0000-00000B3A0000}"/>
    <cellStyle name="Normal 37 5 3 4" xfId="8084" xr:uid="{00000000-0005-0000-0000-00000C3A0000}"/>
    <cellStyle name="Normal 37 5 3 4 2" xfId="23508" xr:uid="{00000000-0005-0000-0000-00000D3A0000}"/>
    <cellStyle name="Normal 37 5 3 4 3" xfId="23509" xr:uid="{00000000-0005-0000-0000-00000E3A0000}"/>
    <cellStyle name="Normal 37 5 3 4 4" xfId="23510" xr:uid="{00000000-0005-0000-0000-00000F3A0000}"/>
    <cellStyle name="Normal 37 5 3 5" xfId="3122" xr:uid="{00000000-0005-0000-0000-0000103A0000}"/>
    <cellStyle name="Normal 37 5 3 5 2" xfId="23511" xr:uid="{00000000-0005-0000-0000-0000113A0000}"/>
    <cellStyle name="Normal 37 5 3 5 3" xfId="23512" xr:uid="{00000000-0005-0000-0000-0000123A0000}"/>
    <cellStyle name="Normal 37 5 3 5 4" xfId="23513" xr:uid="{00000000-0005-0000-0000-0000133A0000}"/>
    <cellStyle name="Normal 37 5 3 6" xfId="23514" xr:uid="{00000000-0005-0000-0000-0000143A0000}"/>
    <cellStyle name="Normal 37 5 3 6 2" xfId="23515" xr:uid="{00000000-0005-0000-0000-0000153A0000}"/>
    <cellStyle name="Normal 37 5 3 6 3" xfId="23516" xr:uid="{00000000-0005-0000-0000-0000163A0000}"/>
    <cellStyle name="Normal 37 5 3 7" xfId="23517" xr:uid="{00000000-0005-0000-0000-0000173A0000}"/>
    <cellStyle name="Normal 37 5 3 8" xfId="23518" xr:uid="{00000000-0005-0000-0000-0000183A0000}"/>
    <cellStyle name="Normal 37 5 3 9" xfId="23519" xr:uid="{00000000-0005-0000-0000-0000193A0000}"/>
    <cellStyle name="Normal 37 5 4" xfId="3962" xr:uid="{00000000-0005-0000-0000-00001A3A0000}"/>
    <cellStyle name="Normal 37 5 4 2" xfId="9034" xr:uid="{00000000-0005-0000-0000-00001B3A0000}"/>
    <cellStyle name="Normal 37 5 4 2 2" xfId="23520" xr:uid="{00000000-0005-0000-0000-00001C3A0000}"/>
    <cellStyle name="Normal 37 5 4 2 3" xfId="23521" xr:uid="{00000000-0005-0000-0000-00001D3A0000}"/>
    <cellStyle name="Normal 37 5 4 2 4" xfId="23522" xr:uid="{00000000-0005-0000-0000-00001E3A0000}"/>
    <cellStyle name="Normal 37 5 4 3" xfId="23523" xr:uid="{00000000-0005-0000-0000-00001F3A0000}"/>
    <cellStyle name="Normal 37 5 4 3 2" xfId="23524" xr:uid="{00000000-0005-0000-0000-0000203A0000}"/>
    <cellStyle name="Normal 37 5 4 3 3" xfId="23525" xr:uid="{00000000-0005-0000-0000-0000213A0000}"/>
    <cellStyle name="Normal 37 5 4 4" xfId="23526" xr:uid="{00000000-0005-0000-0000-0000223A0000}"/>
    <cellStyle name="Normal 37 5 4 5" xfId="23527" xr:uid="{00000000-0005-0000-0000-0000233A0000}"/>
    <cellStyle name="Normal 37 5 4 6" xfId="23528" xr:uid="{00000000-0005-0000-0000-0000243A0000}"/>
    <cellStyle name="Normal 37 5 5" xfId="5719" xr:uid="{00000000-0005-0000-0000-0000253A0000}"/>
    <cellStyle name="Normal 37 5 5 2" xfId="10661" xr:uid="{00000000-0005-0000-0000-0000263A0000}"/>
    <cellStyle name="Normal 37 5 5 3" xfId="23529" xr:uid="{00000000-0005-0000-0000-0000273A0000}"/>
    <cellStyle name="Normal 37 5 5 4" xfId="23530" xr:uid="{00000000-0005-0000-0000-0000283A0000}"/>
    <cellStyle name="Normal 37 5 6" xfId="7227" xr:uid="{00000000-0005-0000-0000-0000293A0000}"/>
    <cellStyle name="Normal 37 5 6 2" xfId="23531" xr:uid="{00000000-0005-0000-0000-00002A3A0000}"/>
    <cellStyle name="Normal 37 5 6 3" xfId="23532" xr:uid="{00000000-0005-0000-0000-00002B3A0000}"/>
    <cellStyle name="Normal 37 5 6 4" xfId="23533" xr:uid="{00000000-0005-0000-0000-00002C3A0000}"/>
    <cellStyle name="Normal 37 5 7" xfId="2265" xr:uid="{00000000-0005-0000-0000-00002D3A0000}"/>
    <cellStyle name="Normal 37 5 7 2" xfId="23534" xr:uid="{00000000-0005-0000-0000-00002E3A0000}"/>
    <cellStyle name="Normal 37 5 7 3" xfId="23535" xr:uid="{00000000-0005-0000-0000-00002F3A0000}"/>
    <cellStyle name="Normal 37 5 7 4" xfId="23536" xr:uid="{00000000-0005-0000-0000-0000303A0000}"/>
    <cellStyle name="Normal 37 5 8" xfId="23537" xr:uid="{00000000-0005-0000-0000-0000313A0000}"/>
    <cellStyle name="Normal 37 5 8 2" xfId="23538" xr:uid="{00000000-0005-0000-0000-0000323A0000}"/>
    <cellStyle name="Normal 37 5 8 3" xfId="23539" xr:uid="{00000000-0005-0000-0000-0000333A0000}"/>
    <cellStyle name="Normal 37 5 9" xfId="23540" xr:uid="{00000000-0005-0000-0000-0000343A0000}"/>
    <cellStyle name="Normal 37 6" xfId="656" xr:uid="{00000000-0005-0000-0000-0000353A0000}"/>
    <cellStyle name="Normal 37 6 10" xfId="23541" xr:uid="{00000000-0005-0000-0000-0000363A0000}"/>
    <cellStyle name="Normal 37 6 11" xfId="23542" xr:uid="{00000000-0005-0000-0000-0000373A0000}"/>
    <cellStyle name="Normal 37 6 2" xfId="1122" xr:uid="{00000000-0005-0000-0000-0000383A0000}"/>
    <cellStyle name="Normal 37 6 2 10" xfId="23543" xr:uid="{00000000-0005-0000-0000-0000393A0000}"/>
    <cellStyle name="Normal 37 6 2 2" xfId="1492" xr:uid="{00000000-0005-0000-0000-00003A3A0000}"/>
    <cellStyle name="Normal 37 6 2 2 2" xfId="4850" xr:uid="{00000000-0005-0000-0000-00003B3A0000}"/>
    <cellStyle name="Normal 37 6 2 2 2 2" xfId="9834" xr:uid="{00000000-0005-0000-0000-00003C3A0000}"/>
    <cellStyle name="Normal 37 6 2 2 2 2 2" xfId="23544" xr:uid="{00000000-0005-0000-0000-00003D3A0000}"/>
    <cellStyle name="Normal 37 6 2 2 2 2 3" xfId="23545" xr:uid="{00000000-0005-0000-0000-00003E3A0000}"/>
    <cellStyle name="Normal 37 6 2 2 2 2 4" xfId="23546" xr:uid="{00000000-0005-0000-0000-00003F3A0000}"/>
    <cellStyle name="Normal 37 6 2 2 2 3" xfId="23547" xr:uid="{00000000-0005-0000-0000-0000403A0000}"/>
    <cellStyle name="Normal 37 6 2 2 2 3 2" xfId="23548" xr:uid="{00000000-0005-0000-0000-0000413A0000}"/>
    <cellStyle name="Normal 37 6 2 2 2 3 3" xfId="23549" xr:uid="{00000000-0005-0000-0000-0000423A0000}"/>
    <cellStyle name="Normal 37 6 2 2 2 4" xfId="23550" xr:uid="{00000000-0005-0000-0000-0000433A0000}"/>
    <cellStyle name="Normal 37 6 2 2 2 5" xfId="23551" xr:uid="{00000000-0005-0000-0000-0000443A0000}"/>
    <cellStyle name="Normal 37 6 2 2 2 6" xfId="23552" xr:uid="{00000000-0005-0000-0000-0000453A0000}"/>
    <cellStyle name="Normal 37 6 2 2 3" xfId="6579" xr:uid="{00000000-0005-0000-0000-0000463A0000}"/>
    <cellStyle name="Normal 37 6 2 2 3 2" xfId="11521" xr:uid="{00000000-0005-0000-0000-0000473A0000}"/>
    <cellStyle name="Normal 37 6 2 2 3 3" xfId="23553" xr:uid="{00000000-0005-0000-0000-0000483A0000}"/>
    <cellStyle name="Normal 37 6 2 2 3 4" xfId="23554" xr:uid="{00000000-0005-0000-0000-0000493A0000}"/>
    <cellStyle name="Normal 37 6 2 2 4" xfId="8087" xr:uid="{00000000-0005-0000-0000-00004A3A0000}"/>
    <cellStyle name="Normal 37 6 2 2 4 2" xfId="23555" xr:uid="{00000000-0005-0000-0000-00004B3A0000}"/>
    <cellStyle name="Normal 37 6 2 2 4 3" xfId="23556" xr:uid="{00000000-0005-0000-0000-00004C3A0000}"/>
    <cellStyle name="Normal 37 6 2 2 4 4" xfId="23557" xr:uid="{00000000-0005-0000-0000-00004D3A0000}"/>
    <cellStyle name="Normal 37 6 2 2 5" xfId="3125" xr:uid="{00000000-0005-0000-0000-00004E3A0000}"/>
    <cellStyle name="Normal 37 6 2 2 5 2" xfId="23558" xr:uid="{00000000-0005-0000-0000-00004F3A0000}"/>
    <cellStyle name="Normal 37 6 2 2 5 3" xfId="23559" xr:uid="{00000000-0005-0000-0000-0000503A0000}"/>
    <cellStyle name="Normal 37 6 2 2 5 4" xfId="23560" xr:uid="{00000000-0005-0000-0000-0000513A0000}"/>
    <cellStyle name="Normal 37 6 2 2 6" xfId="23561" xr:uid="{00000000-0005-0000-0000-0000523A0000}"/>
    <cellStyle name="Normal 37 6 2 2 6 2" xfId="23562" xr:uid="{00000000-0005-0000-0000-0000533A0000}"/>
    <cellStyle name="Normal 37 6 2 2 6 3" xfId="23563" xr:uid="{00000000-0005-0000-0000-0000543A0000}"/>
    <cellStyle name="Normal 37 6 2 2 7" xfId="23564" xr:uid="{00000000-0005-0000-0000-0000553A0000}"/>
    <cellStyle name="Normal 37 6 2 2 8" xfId="23565" xr:uid="{00000000-0005-0000-0000-0000563A0000}"/>
    <cellStyle name="Normal 37 6 2 2 9" xfId="23566" xr:uid="{00000000-0005-0000-0000-0000573A0000}"/>
    <cellStyle name="Normal 37 6 2 3" xfId="4490" xr:uid="{00000000-0005-0000-0000-0000583A0000}"/>
    <cellStyle name="Normal 37 6 2 3 2" xfId="9474" xr:uid="{00000000-0005-0000-0000-0000593A0000}"/>
    <cellStyle name="Normal 37 6 2 3 2 2" xfId="23567" xr:uid="{00000000-0005-0000-0000-00005A3A0000}"/>
    <cellStyle name="Normal 37 6 2 3 2 3" xfId="23568" xr:uid="{00000000-0005-0000-0000-00005B3A0000}"/>
    <cellStyle name="Normal 37 6 2 3 2 4" xfId="23569" xr:uid="{00000000-0005-0000-0000-00005C3A0000}"/>
    <cellStyle name="Normal 37 6 2 3 3" xfId="23570" xr:uid="{00000000-0005-0000-0000-00005D3A0000}"/>
    <cellStyle name="Normal 37 6 2 3 3 2" xfId="23571" xr:uid="{00000000-0005-0000-0000-00005E3A0000}"/>
    <cellStyle name="Normal 37 6 2 3 3 3" xfId="23572" xr:uid="{00000000-0005-0000-0000-00005F3A0000}"/>
    <cellStyle name="Normal 37 6 2 3 4" xfId="23573" xr:uid="{00000000-0005-0000-0000-0000603A0000}"/>
    <cellStyle name="Normal 37 6 2 3 5" xfId="23574" xr:uid="{00000000-0005-0000-0000-0000613A0000}"/>
    <cellStyle name="Normal 37 6 2 3 6" xfId="23575" xr:uid="{00000000-0005-0000-0000-0000623A0000}"/>
    <cellStyle name="Normal 37 6 2 4" xfId="6221" xr:uid="{00000000-0005-0000-0000-0000633A0000}"/>
    <cellStyle name="Normal 37 6 2 4 2" xfId="11163" xr:uid="{00000000-0005-0000-0000-0000643A0000}"/>
    <cellStyle name="Normal 37 6 2 4 3" xfId="23576" xr:uid="{00000000-0005-0000-0000-0000653A0000}"/>
    <cellStyle name="Normal 37 6 2 4 4" xfId="23577" xr:uid="{00000000-0005-0000-0000-0000663A0000}"/>
    <cellStyle name="Normal 37 6 2 5" xfId="7729" xr:uid="{00000000-0005-0000-0000-0000673A0000}"/>
    <cellStyle name="Normal 37 6 2 5 2" xfId="23578" xr:uid="{00000000-0005-0000-0000-0000683A0000}"/>
    <cellStyle name="Normal 37 6 2 5 3" xfId="23579" xr:uid="{00000000-0005-0000-0000-0000693A0000}"/>
    <cellStyle name="Normal 37 6 2 5 4" xfId="23580" xr:uid="{00000000-0005-0000-0000-00006A3A0000}"/>
    <cellStyle name="Normal 37 6 2 6" xfId="2767" xr:uid="{00000000-0005-0000-0000-00006B3A0000}"/>
    <cellStyle name="Normal 37 6 2 6 2" xfId="23581" xr:uid="{00000000-0005-0000-0000-00006C3A0000}"/>
    <cellStyle name="Normal 37 6 2 6 3" xfId="23582" xr:uid="{00000000-0005-0000-0000-00006D3A0000}"/>
    <cellStyle name="Normal 37 6 2 6 4" xfId="23583" xr:uid="{00000000-0005-0000-0000-00006E3A0000}"/>
    <cellStyle name="Normal 37 6 2 7" xfId="23584" xr:uid="{00000000-0005-0000-0000-00006F3A0000}"/>
    <cellStyle name="Normal 37 6 2 7 2" xfId="23585" xr:uid="{00000000-0005-0000-0000-0000703A0000}"/>
    <cellStyle name="Normal 37 6 2 7 3" xfId="23586" xr:uid="{00000000-0005-0000-0000-0000713A0000}"/>
    <cellStyle name="Normal 37 6 2 8" xfId="23587" xr:uid="{00000000-0005-0000-0000-0000723A0000}"/>
    <cellStyle name="Normal 37 6 2 9" xfId="23588" xr:uid="{00000000-0005-0000-0000-0000733A0000}"/>
    <cellStyle name="Normal 37 6 3" xfId="1491" xr:uid="{00000000-0005-0000-0000-0000743A0000}"/>
    <cellStyle name="Normal 37 6 3 2" xfId="4849" xr:uid="{00000000-0005-0000-0000-0000753A0000}"/>
    <cellStyle name="Normal 37 6 3 2 2" xfId="9833" xr:uid="{00000000-0005-0000-0000-0000763A0000}"/>
    <cellStyle name="Normal 37 6 3 2 2 2" xfId="23589" xr:uid="{00000000-0005-0000-0000-0000773A0000}"/>
    <cellStyle name="Normal 37 6 3 2 2 3" xfId="23590" xr:uid="{00000000-0005-0000-0000-0000783A0000}"/>
    <cellStyle name="Normal 37 6 3 2 2 4" xfId="23591" xr:uid="{00000000-0005-0000-0000-0000793A0000}"/>
    <cellStyle name="Normal 37 6 3 2 3" xfId="23592" xr:uid="{00000000-0005-0000-0000-00007A3A0000}"/>
    <cellStyle name="Normal 37 6 3 2 3 2" xfId="23593" xr:uid="{00000000-0005-0000-0000-00007B3A0000}"/>
    <cellStyle name="Normal 37 6 3 2 3 3" xfId="23594" xr:uid="{00000000-0005-0000-0000-00007C3A0000}"/>
    <cellStyle name="Normal 37 6 3 2 4" xfId="23595" xr:uid="{00000000-0005-0000-0000-00007D3A0000}"/>
    <cellStyle name="Normal 37 6 3 2 5" xfId="23596" xr:uid="{00000000-0005-0000-0000-00007E3A0000}"/>
    <cellStyle name="Normal 37 6 3 2 6" xfId="23597" xr:uid="{00000000-0005-0000-0000-00007F3A0000}"/>
    <cellStyle name="Normal 37 6 3 3" xfId="6578" xr:uid="{00000000-0005-0000-0000-0000803A0000}"/>
    <cellStyle name="Normal 37 6 3 3 2" xfId="11520" xr:uid="{00000000-0005-0000-0000-0000813A0000}"/>
    <cellStyle name="Normal 37 6 3 3 3" xfId="23598" xr:uid="{00000000-0005-0000-0000-0000823A0000}"/>
    <cellStyle name="Normal 37 6 3 3 4" xfId="23599" xr:uid="{00000000-0005-0000-0000-0000833A0000}"/>
    <cellStyle name="Normal 37 6 3 4" xfId="8086" xr:uid="{00000000-0005-0000-0000-0000843A0000}"/>
    <cellStyle name="Normal 37 6 3 4 2" xfId="23600" xr:uid="{00000000-0005-0000-0000-0000853A0000}"/>
    <cellStyle name="Normal 37 6 3 4 3" xfId="23601" xr:uid="{00000000-0005-0000-0000-0000863A0000}"/>
    <cellStyle name="Normal 37 6 3 4 4" xfId="23602" xr:uid="{00000000-0005-0000-0000-0000873A0000}"/>
    <cellStyle name="Normal 37 6 3 5" xfId="3124" xr:uid="{00000000-0005-0000-0000-0000883A0000}"/>
    <cellStyle name="Normal 37 6 3 5 2" xfId="23603" xr:uid="{00000000-0005-0000-0000-0000893A0000}"/>
    <cellStyle name="Normal 37 6 3 5 3" xfId="23604" xr:uid="{00000000-0005-0000-0000-00008A3A0000}"/>
    <cellStyle name="Normal 37 6 3 5 4" xfId="23605" xr:uid="{00000000-0005-0000-0000-00008B3A0000}"/>
    <cellStyle name="Normal 37 6 3 6" xfId="23606" xr:uid="{00000000-0005-0000-0000-00008C3A0000}"/>
    <cellStyle name="Normal 37 6 3 6 2" xfId="23607" xr:uid="{00000000-0005-0000-0000-00008D3A0000}"/>
    <cellStyle name="Normal 37 6 3 6 3" xfId="23608" xr:uid="{00000000-0005-0000-0000-00008E3A0000}"/>
    <cellStyle name="Normal 37 6 3 7" xfId="23609" xr:uid="{00000000-0005-0000-0000-00008F3A0000}"/>
    <cellStyle name="Normal 37 6 3 8" xfId="23610" xr:uid="{00000000-0005-0000-0000-0000903A0000}"/>
    <cellStyle name="Normal 37 6 3 9" xfId="23611" xr:uid="{00000000-0005-0000-0000-0000913A0000}"/>
    <cellStyle name="Normal 37 6 4" xfId="4107" xr:uid="{00000000-0005-0000-0000-0000923A0000}"/>
    <cellStyle name="Normal 37 6 4 2" xfId="9093" xr:uid="{00000000-0005-0000-0000-0000933A0000}"/>
    <cellStyle name="Normal 37 6 4 2 2" xfId="23612" xr:uid="{00000000-0005-0000-0000-0000943A0000}"/>
    <cellStyle name="Normal 37 6 4 2 3" xfId="23613" xr:uid="{00000000-0005-0000-0000-0000953A0000}"/>
    <cellStyle name="Normal 37 6 4 2 4" xfId="23614" xr:uid="{00000000-0005-0000-0000-0000963A0000}"/>
    <cellStyle name="Normal 37 6 4 3" xfId="23615" xr:uid="{00000000-0005-0000-0000-0000973A0000}"/>
    <cellStyle name="Normal 37 6 4 3 2" xfId="23616" xr:uid="{00000000-0005-0000-0000-0000983A0000}"/>
    <cellStyle name="Normal 37 6 4 3 3" xfId="23617" xr:uid="{00000000-0005-0000-0000-0000993A0000}"/>
    <cellStyle name="Normal 37 6 4 4" xfId="23618" xr:uid="{00000000-0005-0000-0000-00009A3A0000}"/>
    <cellStyle name="Normal 37 6 4 5" xfId="23619" xr:uid="{00000000-0005-0000-0000-00009B3A0000}"/>
    <cellStyle name="Normal 37 6 4 6" xfId="23620" xr:uid="{00000000-0005-0000-0000-00009C3A0000}"/>
    <cellStyle name="Normal 37 6 5" xfId="5854" xr:uid="{00000000-0005-0000-0000-00009D3A0000}"/>
    <cellStyle name="Normal 37 6 5 2" xfId="10796" xr:uid="{00000000-0005-0000-0000-00009E3A0000}"/>
    <cellStyle name="Normal 37 6 5 3" xfId="23621" xr:uid="{00000000-0005-0000-0000-00009F3A0000}"/>
    <cellStyle name="Normal 37 6 5 4" xfId="23622" xr:uid="{00000000-0005-0000-0000-0000A03A0000}"/>
    <cellStyle name="Normal 37 6 6" xfId="7362" xr:uid="{00000000-0005-0000-0000-0000A13A0000}"/>
    <cellStyle name="Normal 37 6 6 2" xfId="23623" xr:uid="{00000000-0005-0000-0000-0000A23A0000}"/>
    <cellStyle name="Normal 37 6 6 3" xfId="23624" xr:uid="{00000000-0005-0000-0000-0000A33A0000}"/>
    <cellStyle name="Normal 37 6 6 4" xfId="23625" xr:uid="{00000000-0005-0000-0000-0000A43A0000}"/>
    <cellStyle name="Normal 37 6 7" xfId="2400" xr:uid="{00000000-0005-0000-0000-0000A53A0000}"/>
    <cellStyle name="Normal 37 6 7 2" xfId="23626" xr:uid="{00000000-0005-0000-0000-0000A63A0000}"/>
    <cellStyle name="Normal 37 6 7 3" xfId="23627" xr:uid="{00000000-0005-0000-0000-0000A73A0000}"/>
    <cellStyle name="Normal 37 6 7 4" xfId="23628" xr:uid="{00000000-0005-0000-0000-0000A83A0000}"/>
    <cellStyle name="Normal 37 6 8" xfId="23629" xr:uid="{00000000-0005-0000-0000-0000A93A0000}"/>
    <cellStyle name="Normal 37 6 8 2" xfId="23630" xr:uid="{00000000-0005-0000-0000-0000AA3A0000}"/>
    <cellStyle name="Normal 37 6 8 3" xfId="23631" xr:uid="{00000000-0005-0000-0000-0000AB3A0000}"/>
    <cellStyle name="Normal 37 6 9" xfId="23632" xr:uid="{00000000-0005-0000-0000-0000AC3A0000}"/>
    <cellStyle name="Normal 37 7" xfId="323" xr:uid="{00000000-0005-0000-0000-0000AD3A0000}"/>
    <cellStyle name="Normal 37 7 10" xfId="23633" xr:uid="{00000000-0005-0000-0000-0000AE3A0000}"/>
    <cellStyle name="Normal 37 7 11" xfId="23634" xr:uid="{00000000-0005-0000-0000-0000AF3A0000}"/>
    <cellStyle name="Normal 37 7 2" xfId="951" xr:uid="{00000000-0005-0000-0000-0000B03A0000}"/>
    <cellStyle name="Normal 37 7 2 10" xfId="23635" xr:uid="{00000000-0005-0000-0000-0000B13A0000}"/>
    <cellStyle name="Normal 37 7 2 2" xfId="1494" xr:uid="{00000000-0005-0000-0000-0000B23A0000}"/>
    <cellStyle name="Normal 37 7 2 2 2" xfId="4852" xr:uid="{00000000-0005-0000-0000-0000B33A0000}"/>
    <cellStyle name="Normal 37 7 2 2 2 2" xfId="9836" xr:uid="{00000000-0005-0000-0000-0000B43A0000}"/>
    <cellStyle name="Normal 37 7 2 2 2 2 2" xfId="23636" xr:uid="{00000000-0005-0000-0000-0000B53A0000}"/>
    <cellStyle name="Normal 37 7 2 2 2 2 3" xfId="23637" xr:uid="{00000000-0005-0000-0000-0000B63A0000}"/>
    <cellStyle name="Normal 37 7 2 2 2 2 4" xfId="23638" xr:uid="{00000000-0005-0000-0000-0000B73A0000}"/>
    <cellStyle name="Normal 37 7 2 2 2 3" xfId="23639" xr:uid="{00000000-0005-0000-0000-0000B83A0000}"/>
    <cellStyle name="Normal 37 7 2 2 2 3 2" xfId="23640" xr:uid="{00000000-0005-0000-0000-0000B93A0000}"/>
    <cellStyle name="Normal 37 7 2 2 2 3 3" xfId="23641" xr:uid="{00000000-0005-0000-0000-0000BA3A0000}"/>
    <cellStyle name="Normal 37 7 2 2 2 4" xfId="23642" xr:uid="{00000000-0005-0000-0000-0000BB3A0000}"/>
    <cellStyle name="Normal 37 7 2 2 2 5" xfId="23643" xr:uid="{00000000-0005-0000-0000-0000BC3A0000}"/>
    <cellStyle name="Normal 37 7 2 2 2 6" xfId="23644" xr:uid="{00000000-0005-0000-0000-0000BD3A0000}"/>
    <cellStyle name="Normal 37 7 2 2 3" xfId="6581" xr:uid="{00000000-0005-0000-0000-0000BE3A0000}"/>
    <cellStyle name="Normal 37 7 2 2 3 2" xfId="11523" xr:uid="{00000000-0005-0000-0000-0000BF3A0000}"/>
    <cellStyle name="Normal 37 7 2 2 3 3" xfId="23645" xr:uid="{00000000-0005-0000-0000-0000C03A0000}"/>
    <cellStyle name="Normal 37 7 2 2 3 4" xfId="23646" xr:uid="{00000000-0005-0000-0000-0000C13A0000}"/>
    <cellStyle name="Normal 37 7 2 2 4" xfId="8089" xr:uid="{00000000-0005-0000-0000-0000C23A0000}"/>
    <cellStyle name="Normal 37 7 2 2 4 2" xfId="23647" xr:uid="{00000000-0005-0000-0000-0000C33A0000}"/>
    <cellStyle name="Normal 37 7 2 2 4 3" xfId="23648" xr:uid="{00000000-0005-0000-0000-0000C43A0000}"/>
    <cellStyle name="Normal 37 7 2 2 4 4" xfId="23649" xr:uid="{00000000-0005-0000-0000-0000C53A0000}"/>
    <cellStyle name="Normal 37 7 2 2 5" xfId="3127" xr:uid="{00000000-0005-0000-0000-0000C63A0000}"/>
    <cellStyle name="Normal 37 7 2 2 5 2" xfId="23650" xr:uid="{00000000-0005-0000-0000-0000C73A0000}"/>
    <cellStyle name="Normal 37 7 2 2 5 3" xfId="23651" xr:uid="{00000000-0005-0000-0000-0000C83A0000}"/>
    <cellStyle name="Normal 37 7 2 2 5 4" xfId="23652" xr:uid="{00000000-0005-0000-0000-0000C93A0000}"/>
    <cellStyle name="Normal 37 7 2 2 6" xfId="23653" xr:uid="{00000000-0005-0000-0000-0000CA3A0000}"/>
    <cellStyle name="Normal 37 7 2 2 6 2" xfId="23654" xr:uid="{00000000-0005-0000-0000-0000CB3A0000}"/>
    <cellStyle name="Normal 37 7 2 2 6 3" xfId="23655" xr:uid="{00000000-0005-0000-0000-0000CC3A0000}"/>
    <cellStyle name="Normal 37 7 2 2 7" xfId="23656" xr:uid="{00000000-0005-0000-0000-0000CD3A0000}"/>
    <cellStyle name="Normal 37 7 2 2 8" xfId="23657" xr:uid="{00000000-0005-0000-0000-0000CE3A0000}"/>
    <cellStyle name="Normal 37 7 2 2 9" xfId="23658" xr:uid="{00000000-0005-0000-0000-0000CF3A0000}"/>
    <cellStyle name="Normal 37 7 2 3" xfId="4385" xr:uid="{00000000-0005-0000-0000-0000D03A0000}"/>
    <cellStyle name="Normal 37 7 2 3 2" xfId="9370" xr:uid="{00000000-0005-0000-0000-0000D13A0000}"/>
    <cellStyle name="Normal 37 7 2 3 2 2" xfId="23659" xr:uid="{00000000-0005-0000-0000-0000D23A0000}"/>
    <cellStyle name="Normal 37 7 2 3 2 3" xfId="23660" xr:uid="{00000000-0005-0000-0000-0000D33A0000}"/>
    <cellStyle name="Normal 37 7 2 3 2 4" xfId="23661" xr:uid="{00000000-0005-0000-0000-0000D43A0000}"/>
    <cellStyle name="Normal 37 7 2 3 3" xfId="23662" xr:uid="{00000000-0005-0000-0000-0000D53A0000}"/>
    <cellStyle name="Normal 37 7 2 3 3 2" xfId="23663" xr:uid="{00000000-0005-0000-0000-0000D63A0000}"/>
    <cellStyle name="Normal 37 7 2 3 3 3" xfId="23664" xr:uid="{00000000-0005-0000-0000-0000D73A0000}"/>
    <cellStyle name="Normal 37 7 2 3 4" xfId="23665" xr:uid="{00000000-0005-0000-0000-0000D83A0000}"/>
    <cellStyle name="Normal 37 7 2 3 5" xfId="23666" xr:uid="{00000000-0005-0000-0000-0000D93A0000}"/>
    <cellStyle name="Normal 37 7 2 3 6" xfId="23667" xr:uid="{00000000-0005-0000-0000-0000DA3A0000}"/>
    <cellStyle name="Normal 37 7 2 4" xfId="6127" xr:uid="{00000000-0005-0000-0000-0000DB3A0000}"/>
    <cellStyle name="Normal 37 7 2 4 2" xfId="11069" xr:uid="{00000000-0005-0000-0000-0000DC3A0000}"/>
    <cellStyle name="Normal 37 7 2 4 3" xfId="23668" xr:uid="{00000000-0005-0000-0000-0000DD3A0000}"/>
    <cellStyle name="Normal 37 7 2 4 4" xfId="23669" xr:uid="{00000000-0005-0000-0000-0000DE3A0000}"/>
    <cellStyle name="Normal 37 7 2 5" xfId="7635" xr:uid="{00000000-0005-0000-0000-0000DF3A0000}"/>
    <cellStyle name="Normal 37 7 2 5 2" xfId="23670" xr:uid="{00000000-0005-0000-0000-0000E03A0000}"/>
    <cellStyle name="Normal 37 7 2 5 3" xfId="23671" xr:uid="{00000000-0005-0000-0000-0000E13A0000}"/>
    <cellStyle name="Normal 37 7 2 5 4" xfId="23672" xr:uid="{00000000-0005-0000-0000-0000E23A0000}"/>
    <cellStyle name="Normal 37 7 2 6" xfId="2673" xr:uid="{00000000-0005-0000-0000-0000E33A0000}"/>
    <cellStyle name="Normal 37 7 2 6 2" xfId="23673" xr:uid="{00000000-0005-0000-0000-0000E43A0000}"/>
    <cellStyle name="Normal 37 7 2 6 3" xfId="23674" xr:uid="{00000000-0005-0000-0000-0000E53A0000}"/>
    <cellStyle name="Normal 37 7 2 6 4" xfId="23675" xr:uid="{00000000-0005-0000-0000-0000E63A0000}"/>
    <cellStyle name="Normal 37 7 2 7" xfId="23676" xr:uid="{00000000-0005-0000-0000-0000E73A0000}"/>
    <cellStyle name="Normal 37 7 2 7 2" xfId="23677" xr:uid="{00000000-0005-0000-0000-0000E83A0000}"/>
    <cellStyle name="Normal 37 7 2 7 3" xfId="23678" xr:uid="{00000000-0005-0000-0000-0000E93A0000}"/>
    <cellStyle name="Normal 37 7 2 8" xfId="23679" xr:uid="{00000000-0005-0000-0000-0000EA3A0000}"/>
    <cellStyle name="Normal 37 7 2 9" xfId="23680" xr:uid="{00000000-0005-0000-0000-0000EB3A0000}"/>
    <cellStyle name="Normal 37 7 3" xfId="1493" xr:uid="{00000000-0005-0000-0000-0000EC3A0000}"/>
    <cellStyle name="Normal 37 7 3 2" xfId="4851" xr:uid="{00000000-0005-0000-0000-0000ED3A0000}"/>
    <cellStyle name="Normal 37 7 3 2 2" xfId="9835" xr:uid="{00000000-0005-0000-0000-0000EE3A0000}"/>
    <cellStyle name="Normal 37 7 3 2 2 2" xfId="23681" xr:uid="{00000000-0005-0000-0000-0000EF3A0000}"/>
    <cellStyle name="Normal 37 7 3 2 2 3" xfId="23682" xr:uid="{00000000-0005-0000-0000-0000F03A0000}"/>
    <cellStyle name="Normal 37 7 3 2 2 4" xfId="23683" xr:uid="{00000000-0005-0000-0000-0000F13A0000}"/>
    <cellStyle name="Normal 37 7 3 2 3" xfId="23684" xr:uid="{00000000-0005-0000-0000-0000F23A0000}"/>
    <cellStyle name="Normal 37 7 3 2 3 2" xfId="23685" xr:uid="{00000000-0005-0000-0000-0000F33A0000}"/>
    <cellStyle name="Normal 37 7 3 2 3 3" xfId="23686" xr:uid="{00000000-0005-0000-0000-0000F43A0000}"/>
    <cellStyle name="Normal 37 7 3 2 4" xfId="23687" xr:uid="{00000000-0005-0000-0000-0000F53A0000}"/>
    <cellStyle name="Normal 37 7 3 2 5" xfId="23688" xr:uid="{00000000-0005-0000-0000-0000F63A0000}"/>
    <cellStyle name="Normal 37 7 3 2 6" xfId="23689" xr:uid="{00000000-0005-0000-0000-0000F73A0000}"/>
    <cellStyle name="Normal 37 7 3 3" xfId="6580" xr:uid="{00000000-0005-0000-0000-0000F83A0000}"/>
    <cellStyle name="Normal 37 7 3 3 2" xfId="11522" xr:uid="{00000000-0005-0000-0000-0000F93A0000}"/>
    <cellStyle name="Normal 37 7 3 3 3" xfId="23690" xr:uid="{00000000-0005-0000-0000-0000FA3A0000}"/>
    <cellStyle name="Normal 37 7 3 3 4" xfId="23691" xr:uid="{00000000-0005-0000-0000-0000FB3A0000}"/>
    <cellStyle name="Normal 37 7 3 4" xfId="8088" xr:uid="{00000000-0005-0000-0000-0000FC3A0000}"/>
    <cellStyle name="Normal 37 7 3 4 2" xfId="23692" xr:uid="{00000000-0005-0000-0000-0000FD3A0000}"/>
    <cellStyle name="Normal 37 7 3 4 3" xfId="23693" xr:uid="{00000000-0005-0000-0000-0000FE3A0000}"/>
    <cellStyle name="Normal 37 7 3 4 4" xfId="23694" xr:uid="{00000000-0005-0000-0000-0000FF3A0000}"/>
    <cellStyle name="Normal 37 7 3 5" xfId="3126" xr:uid="{00000000-0005-0000-0000-0000003B0000}"/>
    <cellStyle name="Normal 37 7 3 5 2" xfId="23695" xr:uid="{00000000-0005-0000-0000-0000013B0000}"/>
    <cellStyle name="Normal 37 7 3 5 3" xfId="23696" xr:uid="{00000000-0005-0000-0000-0000023B0000}"/>
    <cellStyle name="Normal 37 7 3 5 4" xfId="23697" xr:uid="{00000000-0005-0000-0000-0000033B0000}"/>
    <cellStyle name="Normal 37 7 3 6" xfId="23698" xr:uid="{00000000-0005-0000-0000-0000043B0000}"/>
    <cellStyle name="Normal 37 7 3 6 2" xfId="23699" xr:uid="{00000000-0005-0000-0000-0000053B0000}"/>
    <cellStyle name="Normal 37 7 3 6 3" xfId="23700" xr:uid="{00000000-0005-0000-0000-0000063B0000}"/>
    <cellStyle name="Normal 37 7 3 7" xfId="23701" xr:uid="{00000000-0005-0000-0000-0000073B0000}"/>
    <cellStyle name="Normal 37 7 3 8" xfId="23702" xr:uid="{00000000-0005-0000-0000-0000083B0000}"/>
    <cellStyle name="Normal 37 7 3 9" xfId="23703" xr:uid="{00000000-0005-0000-0000-0000093B0000}"/>
    <cellStyle name="Normal 37 7 4" xfId="3902" xr:uid="{00000000-0005-0000-0000-00000A3B0000}"/>
    <cellStyle name="Normal 37 7 4 2" xfId="8982" xr:uid="{00000000-0005-0000-0000-00000B3B0000}"/>
    <cellStyle name="Normal 37 7 4 2 2" xfId="23704" xr:uid="{00000000-0005-0000-0000-00000C3B0000}"/>
    <cellStyle name="Normal 37 7 4 2 3" xfId="23705" xr:uid="{00000000-0005-0000-0000-00000D3B0000}"/>
    <cellStyle name="Normal 37 7 4 2 4" xfId="23706" xr:uid="{00000000-0005-0000-0000-00000E3B0000}"/>
    <cellStyle name="Normal 37 7 4 3" xfId="23707" xr:uid="{00000000-0005-0000-0000-00000F3B0000}"/>
    <cellStyle name="Normal 37 7 4 3 2" xfId="23708" xr:uid="{00000000-0005-0000-0000-0000103B0000}"/>
    <cellStyle name="Normal 37 7 4 3 3" xfId="23709" xr:uid="{00000000-0005-0000-0000-0000113B0000}"/>
    <cellStyle name="Normal 37 7 4 4" xfId="23710" xr:uid="{00000000-0005-0000-0000-0000123B0000}"/>
    <cellStyle name="Normal 37 7 4 5" xfId="23711" xr:uid="{00000000-0005-0000-0000-0000133B0000}"/>
    <cellStyle name="Normal 37 7 4 6" xfId="23712" xr:uid="{00000000-0005-0000-0000-0000143B0000}"/>
    <cellStyle name="Normal 37 7 5" xfId="5670" xr:uid="{00000000-0005-0000-0000-0000153B0000}"/>
    <cellStyle name="Normal 37 7 5 2" xfId="10612" xr:uid="{00000000-0005-0000-0000-0000163B0000}"/>
    <cellStyle name="Normal 37 7 5 3" xfId="23713" xr:uid="{00000000-0005-0000-0000-0000173B0000}"/>
    <cellStyle name="Normal 37 7 5 4" xfId="23714" xr:uid="{00000000-0005-0000-0000-0000183B0000}"/>
    <cellStyle name="Normal 37 7 6" xfId="7178" xr:uid="{00000000-0005-0000-0000-0000193B0000}"/>
    <cellStyle name="Normal 37 7 6 2" xfId="23715" xr:uid="{00000000-0005-0000-0000-00001A3B0000}"/>
    <cellStyle name="Normal 37 7 6 3" xfId="23716" xr:uid="{00000000-0005-0000-0000-00001B3B0000}"/>
    <cellStyle name="Normal 37 7 6 4" xfId="23717" xr:uid="{00000000-0005-0000-0000-00001C3B0000}"/>
    <cellStyle name="Normal 37 7 7" xfId="2216" xr:uid="{00000000-0005-0000-0000-00001D3B0000}"/>
    <cellStyle name="Normal 37 7 7 2" xfId="23718" xr:uid="{00000000-0005-0000-0000-00001E3B0000}"/>
    <cellStyle name="Normal 37 7 7 3" xfId="23719" xr:uid="{00000000-0005-0000-0000-00001F3B0000}"/>
    <cellStyle name="Normal 37 7 7 4" xfId="23720" xr:uid="{00000000-0005-0000-0000-0000203B0000}"/>
    <cellStyle name="Normal 37 7 8" xfId="23721" xr:uid="{00000000-0005-0000-0000-0000213B0000}"/>
    <cellStyle name="Normal 37 7 8 2" xfId="23722" xr:uid="{00000000-0005-0000-0000-0000223B0000}"/>
    <cellStyle name="Normal 37 7 8 3" xfId="23723" xr:uid="{00000000-0005-0000-0000-0000233B0000}"/>
    <cellStyle name="Normal 37 7 9" xfId="23724" xr:uid="{00000000-0005-0000-0000-0000243B0000}"/>
    <cellStyle name="Normal 37 8" xfId="805" xr:uid="{00000000-0005-0000-0000-0000253B0000}"/>
    <cellStyle name="Normal 37 8 10" xfId="23725" xr:uid="{00000000-0005-0000-0000-0000263B0000}"/>
    <cellStyle name="Normal 37 8 2" xfId="1495" xr:uid="{00000000-0005-0000-0000-0000273B0000}"/>
    <cellStyle name="Normal 37 8 2 2" xfId="4853" xr:uid="{00000000-0005-0000-0000-0000283B0000}"/>
    <cellStyle name="Normal 37 8 2 2 2" xfId="9837" xr:uid="{00000000-0005-0000-0000-0000293B0000}"/>
    <cellStyle name="Normal 37 8 2 2 2 2" xfId="23726" xr:uid="{00000000-0005-0000-0000-00002A3B0000}"/>
    <cellStyle name="Normal 37 8 2 2 2 3" xfId="23727" xr:uid="{00000000-0005-0000-0000-00002B3B0000}"/>
    <cellStyle name="Normal 37 8 2 2 2 4" xfId="23728" xr:uid="{00000000-0005-0000-0000-00002C3B0000}"/>
    <cellStyle name="Normal 37 8 2 2 3" xfId="23729" xr:uid="{00000000-0005-0000-0000-00002D3B0000}"/>
    <cellStyle name="Normal 37 8 2 2 3 2" xfId="23730" xr:uid="{00000000-0005-0000-0000-00002E3B0000}"/>
    <cellStyle name="Normal 37 8 2 2 3 3" xfId="23731" xr:uid="{00000000-0005-0000-0000-00002F3B0000}"/>
    <cellStyle name="Normal 37 8 2 2 4" xfId="23732" xr:uid="{00000000-0005-0000-0000-0000303B0000}"/>
    <cellStyle name="Normal 37 8 2 2 5" xfId="23733" xr:uid="{00000000-0005-0000-0000-0000313B0000}"/>
    <cellStyle name="Normal 37 8 2 2 6" xfId="23734" xr:uid="{00000000-0005-0000-0000-0000323B0000}"/>
    <cellStyle name="Normal 37 8 2 3" xfId="6582" xr:uid="{00000000-0005-0000-0000-0000333B0000}"/>
    <cellStyle name="Normal 37 8 2 3 2" xfId="11524" xr:uid="{00000000-0005-0000-0000-0000343B0000}"/>
    <cellStyle name="Normal 37 8 2 3 3" xfId="23735" xr:uid="{00000000-0005-0000-0000-0000353B0000}"/>
    <cellStyle name="Normal 37 8 2 3 4" xfId="23736" xr:uid="{00000000-0005-0000-0000-0000363B0000}"/>
    <cellStyle name="Normal 37 8 2 4" xfId="8090" xr:uid="{00000000-0005-0000-0000-0000373B0000}"/>
    <cellStyle name="Normal 37 8 2 4 2" xfId="23737" xr:uid="{00000000-0005-0000-0000-0000383B0000}"/>
    <cellStyle name="Normal 37 8 2 4 3" xfId="23738" xr:uid="{00000000-0005-0000-0000-0000393B0000}"/>
    <cellStyle name="Normal 37 8 2 4 4" xfId="23739" xr:uid="{00000000-0005-0000-0000-00003A3B0000}"/>
    <cellStyle name="Normal 37 8 2 5" xfId="3128" xr:uid="{00000000-0005-0000-0000-00003B3B0000}"/>
    <cellStyle name="Normal 37 8 2 5 2" xfId="23740" xr:uid="{00000000-0005-0000-0000-00003C3B0000}"/>
    <cellStyle name="Normal 37 8 2 5 3" xfId="23741" xr:uid="{00000000-0005-0000-0000-00003D3B0000}"/>
    <cellStyle name="Normal 37 8 2 5 4" xfId="23742" xr:uid="{00000000-0005-0000-0000-00003E3B0000}"/>
    <cellStyle name="Normal 37 8 2 6" xfId="23743" xr:uid="{00000000-0005-0000-0000-00003F3B0000}"/>
    <cellStyle name="Normal 37 8 2 6 2" xfId="23744" xr:uid="{00000000-0005-0000-0000-0000403B0000}"/>
    <cellStyle name="Normal 37 8 2 6 3" xfId="23745" xr:uid="{00000000-0005-0000-0000-0000413B0000}"/>
    <cellStyle name="Normal 37 8 2 7" xfId="23746" xr:uid="{00000000-0005-0000-0000-0000423B0000}"/>
    <cellStyle name="Normal 37 8 2 8" xfId="23747" xr:uid="{00000000-0005-0000-0000-0000433B0000}"/>
    <cellStyle name="Normal 37 8 2 9" xfId="23748" xr:uid="{00000000-0005-0000-0000-0000443B0000}"/>
    <cellStyle name="Normal 37 8 3" xfId="4247" xr:uid="{00000000-0005-0000-0000-0000453B0000}"/>
    <cellStyle name="Normal 37 8 3 2" xfId="9233" xr:uid="{00000000-0005-0000-0000-0000463B0000}"/>
    <cellStyle name="Normal 37 8 3 2 2" xfId="23749" xr:uid="{00000000-0005-0000-0000-0000473B0000}"/>
    <cellStyle name="Normal 37 8 3 2 3" xfId="23750" xr:uid="{00000000-0005-0000-0000-0000483B0000}"/>
    <cellStyle name="Normal 37 8 3 2 4" xfId="23751" xr:uid="{00000000-0005-0000-0000-0000493B0000}"/>
    <cellStyle name="Normal 37 8 3 3" xfId="23752" xr:uid="{00000000-0005-0000-0000-00004A3B0000}"/>
    <cellStyle name="Normal 37 8 3 3 2" xfId="23753" xr:uid="{00000000-0005-0000-0000-00004B3B0000}"/>
    <cellStyle name="Normal 37 8 3 3 3" xfId="23754" xr:uid="{00000000-0005-0000-0000-00004C3B0000}"/>
    <cellStyle name="Normal 37 8 3 4" xfId="23755" xr:uid="{00000000-0005-0000-0000-00004D3B0000}"/>
    <cellStyle name="Normal 37 8 3 5" xfId="23756" xr:uid="{00000000-0005-0000-0000-00004E3B0000}"/>
    <cellStyle name="Normal 37 8 3 6" xfId="23757" xr:uid="{00000000-0005-0000-0000-00004F3B0000}"/>
    <cellStyle name="Normal 37 8 4" xfId="5992" xr:uid="{00000000-0005-0000-0000-0000503B0000}"/>
    <cellStyle name="Normal 37 8 4 2" xfId="10934" xr:uid="{00000000-0005-0000-0000-0000513B0000}"/>
    <cellStyle name="Normal 37 8 4 3" xfId="23758" xr:uid="{00000000-0005-0000-0000-0000523B0000}"/>
    <cellStyle name="Normal 37 8 4 4" xfId="23759" xr:uid="{00000000-0005-0000-0000-0000533B0000}"/>
    <cellStyle name="Normal 37 8 5" xfId="7500" xr:uid="{00000000-0005-0000-0000-0000543B0000}"/>
    <cellStyle name="Normal 37 8 5 2" xfId="23760" xr:uid="{00000000-0005-0000-0000-0000553B0000}"/>
    <cellStyle name="Normal 37 8 5 3" xfId="23761" xr:uid="{00000000-0005-0000-0000-0000563B0000}"/>
    <cellStyle name="Normal 37 8 5 4" xfId="23762" xr:uid="{00000000-0005-0000-0000-0000573B0000}"/>
    <cellStyle name="Normal 37 8 6" xfId="2538" xr:uid="{00000000-0005-0000-0000-0000583B0000}"/>
    <cellStyle name="Normal 37 8 6 2" xfId="23763" xr:uid="{00000000-0005-0000-0000-0000593B0000}"/>
    <cellStyle name="Normal 37 8 6 3" xfId="23764" xr:uid="{00000000-0005-0000-0000-00005A3B0000}"/>
    <cellStyle name="Normal 37 8 6 4" xfId="23765" xr:uid="{00000000-0005-0000-0000-00005B3B0000}"/>
    <cellStyle name="Normal 37 8 7" xfId="23766" xr:uid="{00000000-0005-0000-0000-00005C3B0000}"/>
    <cellStyle name="Normal 37 8 7 2" xfId="23767" xr:uid="{00000000-0005-0000-0000-00005D3B0000}"/>
    <cellStyle name="Normal 37 8 7 3" xfId="23768" xr:uid="{00000000-0005-0000-0000-00005E3B0000}"/>
    <cellStyle name="Normal 37 8 8" xfId="23769" xr:uid="{00000000-0005-0000-0000-00005F3B0000}"/>
    <cellStyle name="Normal 37 8 9" xfId="23770" xr:uid="{00000000-0005-0000-0000-0000603B0000}"/>
    <cellStyle name="Normal 37 9" xfId="1272" xr:uid="{00000000-0005-0000-0000-0000613B0000}"/>
    <cellStyle name="Normal 37 9 2" xfId="4630" xr:uid="{00000000-0005-0000-0000-0000623B0000}"/>
    <cellStyle name="Normal 37 9 2 2" xfId="9614" xr:uid="{00000000-0005-0000-0000-0000633B0000}"/>
    <cellStyle name="Normal 37 9 2 2 2" xfId="23771" xr:uid="{00000000-0005-0000-0000-0000643B0000}"/>
    <cellStyle name="Normal 37 9 2 2 3" xfId="23772" xr:uid="{00000000-0005-0000-0000-0000653B0000}"/>
    <cellStyle name="Normal 37 9 2 2 4" xfId="23773" xr:uid="{00000000-0005-0000-0000-0000663B0000}"/>
    <cellStyle name="Normal 37 9 2 3" xfId="23774" xr:uid="{00000000-0005-0000-0000-0000673B0000}"/>
    <cellStyle name="Normal 37 9 2 3 2" xfId="23775" xr:uid="{00000000-0005-0000-0000-0000683B0000}"/>
    <cellStyle name="Normal 37 9 2 3 3" xfId="23776" xr:uid="{00000000-0005-0000-0000-0000693B0000}"/>
    <cellStyle name="Normal 37 9 2 4" xfId="23777" xr:uid="{00000000-0005-0000-0000-00006A3B0000}"/>
    <cellStyle name="Normal 37 9 2 5" xfId="23778" xr:uid="{00000000-0005-0000-0000-00006B3B0000}"/>
    <cellStyle name="Normal 37 9 2 6" xfId="23779" xr:uid="{00000000-0005-0000-0000-00006C3B0000}"/>
    <cellStyle name="Normal 37 9 3" xfId="6359" xr:uid="{00000000-0005-0000-0000-00006D3B0000}"/>
    <cellStyle name="Normal 37 9 3 2" xfId="11301" xr:uid="{00000000-0005-0000-0000-00006E3B0000}"/>
    <cellStyle name="Normal 37 9 3 3" xfId="23780" xr:uid="{00000000-0005-0000-0000-00006F3B0000}"/>
    <cellStyle name="Normal 37 9 3 4" xfId="23781" xr:uid="{00000000-0005-0000-0000-0000703B0000}"/>
    <cellStyle name="Normal 37 9 4" xfId="7867" xr:uid="{00000000-0005-0000-0000-0000713B0000}"/>
    <cellStyle name="Normal 37 9 4 2" xfId="23782" xr:uid="{00000000-0005-0000-0000-0000723B0000}"/>
    <cellStyle name="Normal 37 9 4 3" xfId="23783" xr:uid="{00000000-0005-0000-0000-0000733B0000}"/>
    <cellStyle name="Normal 37 9 4 4" xfId="23784" xr:uid="{00000000-0005-0000-0000-0000743B0000}"/>
    <cellStyle name="Normal 37 9 5" xfId="2905" xr:uid="{00000000-0005-0000-0000-0000753B0000}"/>
    <cellStyle name="Normal 37 9 5 2" xfId="23785" xr:uid="{00000000-0005-0000-0000-0000763B0000}"/>
    <cellStyle name="Normal 37 9 5 3" xfId="23786" xr:uid="{00000000-0005-0000-0000-0000773B0000}"/>
    <cellStyle name="Normal 37 9 5 4" xfId="23787" xr:uid="{00000000-0005-0000-0000-0000783B0000}"/>
    <cellStyle name="Normal 37 9 6" xfId="23788" xr:uid="{00000000-0005-0000-0000-0000793B0000}"/>
    <cellStyle name="Normal 37 9 6 2" xfId="23789" xr:uid="{00000000-0005-0000-0000-00007A3B0000}"/>
    <cellStyle name="Normal 37 9 6 3" xfId="23790" xr:uid="{00000000-0005-0000-0000-00007B3B0000}"/>
    <cellStyle name="Normal 37 9 7" xfId="23791" xr:uid="{00000000-0005-0000-0000-00007C3B0000}"/>
    <cellStyle name="Normal 37 9 8" xfId="23792" xr:uid="{00000000-0005-0000-0000-00007D3B0000}"/>
    <cellStyle name="Normal 37 9 9" xfId="23793" xr:uid="{00000000-0005-0000-0000-00007E3B0000}"/>
    <cellStyle name="Normal 38" xfId="132" xr:uid="{00000000-0005-0000-0000-00007F3B0000}"/>
    <cellStyle name="Normal 38 10" xfId="2118" xr:uid="{00000000-0005-0000-0000-0000803B0000}"/>
    <cellStyle name="Normal 38 10 2" xfId="5530" xr:uid="{00000000-0005-0000-0000-0000813B0000}"/>
    <cellStyle name="Normal 38 10 2 2" xfId="10480" xr:uid="{00000000-0005-0000-0000-0000823B0000}"/>
    <cellStyle name="Normal 38 10 2 2 2" xfId="23794" xr:uid="{00000000-0005-0000-0000-0000833B0000}"/>
    <cellStyle name="Normal 38 10 2 2 3" xfId="23795" xr:uid="{00000000-0005-0000-0000-0000843B0000}"/>
    <cellStyle name="Normal 38 10 2 2 4" xfId="23796" xr:uid="{00000000-0005-0000-0000-0000853B0000}"/>
    <cellStyle name="Normal 38 10 2 3" xfId="23797" xr:uid="{00000000-0005-0000-0000-0000863B0000}"/>
    <cellStyle name="Normal 38 10 2 3 2" xfId="23798" xr:uid="{00000000-0005-0000-0000-0000873B0000}"/>
    <cellStyle name="Normal 38 10 2 3 3" xfId="23799" xr:uid="{00000000-0005-0000-0000-0000883B0000}"/>
    <cellStyle name="Normal 38 10 2 4" xfId="23800" xr:uid="{00000000-0005-0000-0000-0000893B0000}"/>
    <cellStyle name="Normal 38 10 2 5" xfId="23801" xr:uid="{00000000-0005-0000-0000-00008A3B0000}"/>
    <cellStyle name="Normal 38 10 2 6" xfId="23802" xr:uid="{00000000-0005-0000-0000-00008B3B0000}"/>
    <cellStyle name="Normal 38 10 3" xfId="8608" xr:uid="{00000000-0005-0000-0000-00008C3B0000}"/>
    <cellStyle name="Normal 38 10 3 2" xfId="23803" xr:uid="{00000000-0005-0000-0000-00008D3B0000}"/>
    <cellStyle name="Normal 38 10 3 3" xfId="23804" xr:uid="{00000000-0005-0000-0000-00008E3B0000}"/>
    <cellStyle name="Normal 38 10 3 4" xfId="23805" xr:uid="{00000000-0005-0000-0000-00008F3B0000}"/>
    <cellStyle name="Normal 38 10 4" xfId="23806" xr:uid="{00000000-0005-0000-0000-0000903B0000}"/>
    <cellStyle name="Normal 38 10 4 2" xfId="23807" xr:uid="{00000000-0005-0000-0000-0000913B0000}"/>
    <cellStyle name="Normal 38 10 4 3" xfId="23808" xr:uid="{00000000-0005-0000-0000-0000923B0000}"/>
    <cellStyle name="Normal 38 10 4 4" xfId="23809" xr:uid="{00000000-0005-0000-0000-0000933B0000}"/>
    <cellStyle name="Normal 38 10 5" xfId="23810" xr:uid="{00000000-0005-0000-0000-0000943B0000}"/>
    <cellStyle name="Normal 38 10 5 2" xfId="23811" xr:uid="{00000000-0005-0000-0000-0000953B0000}"/>
    <cellStyle name="Normal 38 10 5 3" xfId="23812" xr:uid="{00000000-0005-0000-0000-0000963B0000}"/>
    <cellStyle name="Normal 38 10 5 4" xfId="23813" xr:uid="{00000000-0005-0000-0000-0000973B0000}"/>
    <cellStyle name="Normal 38 10 6" xfId="23814" xr:uid="{00000000-0005-0000-0000-0000983B0000}"/>
    <cellStyle name="Normal 38 10 6 2" xfId="23815" xr:uid="{00000000-0005-0000-0000-0000993B0000}"/>
    <cellStyle name="Normal 38 10 6 3" xfId="23816" xr:uid="{00000000-0005-0000-0000-00009A3B0000}"/>
    <cellStyle name="Normal 38 10 7" xfId="23817" xr:uid="{00000000-0005-0000-0000-00009B3B0000}"/>
    <cellStyle name="Normal 38 10 8" xfId="23818" xr:uid="{00000000-0005-0000-0000-00009C3B0000}"/>
    <cellStyle name="Normal 38 10 9" xfId="23819" xr:uid="{00000000-0005-0000-0000-00009D3B0000}"/>
    <cellStyle name="Normal 38 11" xfId="3647" xr:uid="{00000000-0005-0000-0000-00009E3B0000}"/>
    <cellStyle name="Normal 38 11 2" xfId="8745" xr:uid="{00000000-0005-0000-0000-00009F3B0000}"/>
    <cellStyle name="Normal 38 11 2 2" xfId="23820" xr:uid="{00000000-0005-0000-0000-0000A03B0000}"/>
    <cellStyle name="Normal 38 11 2 2 2" xfId="23821" xr:uid="{00000000-0005-0000-0000-0000A13B0000}"/>
    <cellStyle name="Normal 38 11 2 2 3" xfId="23822" xr:uid="{00000000-0005-0000-0000-0000A23B0000}"/>
    <cellStyle name="Normal 38 11 2 2 4" xfId="23823" xr:uid="{00000000-0005-0000-0000-0000A33B0000}"/>
    <cellStyle name="Normal 38 11 2 3" xfId="23824" xr:uid="{00000000-0005-0000-0000-0000A43B0000}"/>
    <cellStyle name="Normal 38 11 2 3 2" xfId="23825" xr:uid="{00000000-0005-0000-0000-0000A53B0000}"/>
    <cellStyle name="Normal 38 11 2 3 3" xfId="23826" xr:uid="{00000000-0005-0000-0000-0000A63B0000}"/>
    <cellStyle name="Normal 38 11 2 4" xfId="23827" xr:uid="{00000000-0005-0000-0000-0000A73B0000}"/>
    <cellStyle name="Normal 38 11 2 5" xfId="23828" xr:uid="{00000000-0005-0000-0000-0000A83B0000}"/>
    <cellStyle name="Normal 38 11 2 6" xfId="23829" xr:uid="{00000000-0005-0000-0000-0000A93B0000}"/>
    <cellStyle name="Normal 38 11 3" xfId="23830" xr:uid="{00000000-0005-0000-0000-0000AA3B0000}"/>
    <cellStyle name="Normal 38 11 3 2" xfId="23831" xr:uid="{00000000-0005-0000-0000-0000AB3B0000}"/>
    <cellStyle name="Normal 38 11 3 3" xfId="23832" xr:uid="{00000000-0005-0000-0000-0000AC3B0000}"/>
    <cellStyle name="Normal 38 11 3 4" xfId="23833" xr:uid="{00000000-0005-0000-0000-0000AD3B0000}"/>
    <cellStyle name="Normal 38 11 4" xfId="23834" xr:uid="{00000000-0005-0000-0000-0000AE3B0000}"/>
    <cellStyle name="Normal 38 11 4 2" xfId="23835" xr:uid="{00000000-0005-0000-0000-0000AF3B0000}"/>
    <cellStyle name="Normal 38 11 4 3" xfId="23836" xr:uid="{00000000-0005-0000-0000-0000B03B0000}"/>
    <cellStyle name="Normal 38 11 4 4" xfId="23837" xr:uid="{00000000-0005-0000-0000-0000B13B0000}"/>
    <cellStyle name="Normal 38 11 5" xfId="23838" xr:uid="{00000000-0005-0000-0000-0000B23B0000}"/>
    <cellStyle name="Normal 38 11 5 2" xfId="23839" xr:uid="{00000000-0005-0000-0000-0000B33B0000}"/>
    <cellStyle name="Normal 38 11 5 3" xfId="23840" xr:uid="{00000000-0005-0000-0000-0000B43B0000}"/>
    <cellStyle name="Normal 38 11 6" xfId="23841" xr:uid="{00000000-0005-0000-0000-0000B53B0000}"/>
    <cellStyle name="Normal 38 11 7" xfId="23842" xr:uid="{00000000-0005-0000-0000-0000B63B0000}"/>
    <cellStyle name="Normal 38 11 8" xfId="23843" xr:uid="{00000000-0005-0000-0000-0000B73B0000}"/>
    <cellStyle name="Normal 38 12" xfId="3815" xr:uid="{00000000-0005-0000-0000-0000B83B0000}"/>
    <cellStyle name="Normal 38 12 2" xfId="8906" xr:uid="{00000000-0005-0000-0000-0000B93B0000}"/>
    <cellStyle name="Normal 38 12 2 2" xfId="23844" xr:uid="{00000000-0005-0000-0000-0000BA3B0000}"/>
    <cellStyle name="Normal 38 12 2 3" xfId="23845" xr:uid="{00000000-0005-0000-0000-0000BB3B0000}"/>
    <cellStyle name="Normal 38 12 2 4" xfId="23846" xr:uid="{00000000-0005-0000-0000-0000BC3B0000}"/>
    <cellStyle name="Normal 38 12 3" xfId="23847" xr:uid="{00000000-0005-0000-0000-0000BD3B0000}"/>
    <cellStyle name="Normal 38 12 3 2" xfId="23848" xr:uid="{00000000-0005-0000-0000-0000BE3B0000}"/>
    <cellStyle name="Normal 38 12 3 3" xfId="23849" xr:uid="{00000000-0005-0000-0000-0000BF3B0000}"/>
    <cellStyle name="Normal 38 12 3 4" xfId="23850" xr:uid="{00000000-0005-0000-0000-0000C03B0000}"/>
    <cellStyle name="Normal 38 12 4" xfId="23851" xr:uid="{00000000-0005-0000-0000-0000C13B0000}"/>
    <cellStyle name="Normal 38 12 4 2" xfId="23852" xr:uid="{00000000-0005-0000-0000-0000C23B0000}"/>
    <cellStyle name="Normal 38 12 4 3" xfId="23853" xr:uid="{00000000-0005-0000-0000-0000C33B0000}"/>
    <cellStyle name="Normal 38 12 5" xfId="23854" xr:uid="{00000000-0005-0000-0000-0000C43B0000}"/>
    <cellStyle name="Normal 38 12 6" xfId="23855" xr:uid="{00000000-0005-0000-0000-0000C53B0000}"/>
    <cellStyle name="Normal 38 12 7" xfId="23856" xr:uid="{00000000-0005-0000-0000-0000C63B0000}"/>
    <cellStyle name="Normal 38 13" xfId="5600" xr:uid="{00000000-0005-0000-0000-0000C73B0000}"/>
    <cellStyle name="Normal 38 13 2" xfId="10542" xr:uid="{00000000-0005-0000-0000-0000C83B0000}"/>
    <cellStyle name="Normal 38 13 3" xfId="23857" xr:uid="{00000000-0005-0000-0000-0000C93B0000}"/>
    <cellStyle name="Normal 38 13 4" xfId="23858" xr:uid="{00000000-0005-0000-0000-0000CA3B0000}"/>
    <cellStyle name="Normal 38 14" xfId="7108" xr:uid="{00000000-0005-0000-0000-0000CB3B0000}"/>
    <cellStyle name="Normal 38 14 2" xfId="23859" xr:uid="{00000000-0005-0000-0000-0000CC3B0000}"/>
    <cellStyle name="Normal 38 14 3" xfId="23860" xr:uid="{00000000-0005-0000-0000-0000CD3B0000}"/>
    <cellStyle name="Normal 38 14 4" xfId="23861" xr:uid="{00000000-0005-0000-0000-0000CE3B0000}"/>
    <cellStyle name="Normal 38 15" xfId="2072" xr:uid="{00000000-0005-0000-0000-0000CF3B0000}"/>
    <cellStyle name="Normal 38 15 2" xfId="23862" xr:uid="{00000000-0005-0000-0000-0000D03B0000}"/>
    <cellStyle name="Normal 38 15 3" xfId="23863" xr:uid="{00000000-0005-0000-0000-0000D13B0000}"/>
    <cellStyle name="Normal 38 15 4" xfId="23864" xr:uid="{00000000-0005-0000-0000-0000D23B0000}"/>
    <cellStyle name="Normal 38 16" xfId="23865" xr:uid="{00000000-0005-0000-0000-0000D33B0000}"/>
    <cellStyle name="Normal 38 16 2" xfId="23866" xr:uid="{00000000-0005-0000-0000-0000D43B0000}"/>
    <cellStyle name="Normal 38 16 3" xfId="23867" xr:uid="{00000000-0005-0000-0000-0000D53B0000}"/>
    <cellStyle name="Normal 38 17" xfId="23868" xr:uid="{00000000-0005-0000-0000-0000D63B0000}"/>
    <cellStyle name="Normal 38 18" xfId="23869" xr:uid="{00000000-0005-0000-0000-0000D73B0000}"/>
    <cellStyle name="Normal 38 19" xfId="23870" xr:uid="{00000000-0005-0000-0000-0000D83B0000}"/>
    <cellStyle name="Normal 38 2" xfId="521" xr:uid="{00000000-0005-0000-0000-0000D93B0000}"/>
    <cellStyle name="Normal 38 2 10" xfId="2313" xr:uid="{00000000-0005-0000-0000-0000DA3B0000}"/>
    <cellStyle name="Normal 38 2 10 2" xfId="23871" xr:uid="{00000000-0005-0000-0000-0000DB3B0000}"/>
    <cellStyle name="Normal 38 2 10 3" xfId="23872" xr:uid="{00000000-0005-0000-0000-0000DC3B0000}"/>
    <cellStyle name="Normal 38 2 10 4" xfId="23873" xr:uid="{00000000-0005-0000-0000-0000DD3B0000}"/>
    <cellStyle name="Normal 38 2 11" xfId="23874" xr:uid="{00000000-0005-0000-0000-0000DE3B0000}"/>
    <cellStyle name="Normal 38 2 11 2" xfId="23875" xr:uid="{00000000-0005-0000-0000-0000DF3B0000}"/>
    <cellStyle name="Normal 38 2 11 3" xfId="23876" xr:uid="{00000000-0005-0000-0000-0000E03B0000}"/>
    <cellStyle name="Normal 38 2 12" xfId="23877" xr:uid="{00000000-0005-0000-0000-0000E13B0000}"/>
    <cellStyle name="Normal 38 2 13" xfId="23878" xr:uid="{00000000-0005-0000-0000-0000E23B0000}"/>
    <cellStyle name="Normal 38 2 14" xfId="23879" xr:uid="{00000000-0005-0000-0000-0000E33B0000}"/>
    <cellStyle name="Normal 38 2 2" xfId="704" xr:uid="{00000000-0005-0000-0000-0000E43B0000}"/>
    <cellStyle name="Normal 38 2 2 10" xfId="23880" xr:uid="{00000000-0005-0000-0000-0000E53B0000}"/>
    <cellStyle name="Normal 38 2 2 11" xfId="23881" xr:uid="{00000000-0005-0000-0000-0000E63B0000}"/>
    <cellStyle name="Normal 38 2 2 2" xfId="1170" xr:uid="{00000000-0005-0000-0000-0000E73B0000}"/>
    <cellStyle name="Normal 38 2 2 2 10" xfId="23882" xr:uid="{00000000-0005-0000-0000-0000E83B0000}"/>
    <cellStyle name="Normal 38 2 2 2 2" xfId="1498" xr:uid="{00000000-0005-0000-0000-0000E93B0000}"/>
    <cellStyle name="Normal 38 2 2 2 2 2" xfId="4856" xr:uid="{00000000-0005-0000-0000-0000EA3B0000}"/>
    <cellStyle name="Normal 38 2 2 2 2 2 2" xfId="9840" xr:uid="{00000000-0005-0000-0000-0000EB3B0000}"/>
    <cellStyle name="Normal 38 2 2 2 2 2 2 2" xfId="23883" xr:uid="{00000000-0005-0000-0000-0000EC3B0000}"/>
    <cellStyle name="Normal 38 2 2 2 2 2 2 3" xfId="23884" xr:uid="{00000000-0005-0000-0000-0000ED3B0000}"/>
    <cellStyle name="Normal 38 2 2 2 2 2 2 4" xfId="23885" xr:uid="{00000000-0005-0000-0000-0000EE3B0000}"/>
    <cellStyle name="Normal 38 2 2 2 2 2 3" xfId="23886" xr:uid="{00000000-0005-0000-0000-0000EF3B0000}"/>
    <cellStyle name="Normal 38 2 2 2 2 2 3 2" xfId="23887" xr:uid="{00000000-0005-0000-0000-0000F03B0000}"/>
    <cellStyle name="Normal 38 2 2 2 2 2 3 3" xfId="23888" xr:uid="{00000000-0005-0000-0000-0000F13B0000}"/>
    <cellStyle name="Normal 38 2 2 2 2 2 4" xfId="23889" xr:uid="{00000000-0005-0000-0000-0000F23B0000}"/>
    <cellStyle name="Normal 38 2 2 2 2 2 5" xfId="23890" xr:uid="{00000000-0005-0000-0000-0000F33B0000}"/>
    <cellStyle name="Normal 38 2 2 2 2 2 6" xfId="23891" xr:uid="{00000000-0005-0000-0000-0000F43B0000}"/>
    <cellStyle name="Normal 38 2 2 2 2 3" xfId="6585" xr:uid="{00000000-0005-0000-0000-0000F53B0000}"/>
    <cellStyle name="Normal 38 2 2 2 2 3 2" xfId="11527" xr:uid="{00000000-0005-0000-0000-0000F63B0000}"/>
    <cellStyle name="Normal 38 2 2 2 2 3 3" xfId="23892" xr:uid="{00000000-0005-0000-0000-0000F73B0000}"/>
    <cellStyle name="Normal 38 2 2 2 2 3 4" xfId="23893" xr:uid="{00000000-0005-0000-0000-0000F83B0000}"/>
    <cellStyle name="Normal 38 2 2 2 2 4" xfId="8093" xr:uid="{00000000-0005-0000-0000-0000F93B0000}"/>
    <cellStyle name="Normal 38 2 2 2 2 4 2" xfId="23894" xr:uid="{00000000-0005-0000-0000-0000FA3B0000}"/>
    <cellStyle name="Normal 38 2 2 2 2 4 3" xfId="23895" xr:uid="{00000000-0005-0000-0000-0000FB3B0000}"/>
    <cellStyle name="Normal 38 2 2 2 2 4 4" xfId="23896" xr:uid="{00000000-0005-0000-0000-0000FC3B0000}"/>
    <cellStyle name="Normal 38 2 2 2 2 5" xfId="3131" xr:uid="{00000000-0005-0000-0000-0000FD3B0000}"/>
    <cellStyle name="Normal 38 2 2 2 2 5 2" xfId="23897" xr:uid="{00000000-0005-0000-0000-0000FE3B0000}"/>
    <cellStyle name="Normal 38 2 2 2 2 5 3" xfId="23898" xr:uid="{00000000-0005-0000-0000-0000FF3B0000}"/>
    <cellStyle name="Normal 38 2 2 2 2 5 4" xfId="23899" xr:uid="{00000000-0005-0000-0000-0000003C0000}"/>
    <cellStyle name="Normal 38 2 2 2 2 6" xfId="23900" xr:uid="{00000000-0005-0000-0000-0000013C0000}"/>
    <cellStyle name="Normal 38 2 2 2 2 6 2" xfId="23901" xr:uid="{00000000-0005-0000-0000-0000023C0000}"/>
    <cellStyle name="Normal 38 2 2 2 2 6 3" xfId="23902" xr:uid="{00000000-0005-0000-0000-0000033C0000}"/>
    <cellStyle name="Normal 38 2 2 2 2 7" xfId="23903" xr:uid="{00000000-0005-0000-0000-0000043C0000}"/>
    <cellStyle name="Normal 38 2 2 2 2 8" xfId="23904" xr:uid="{00000000-0005-0000-0000-0000053C0000}"/>
    <cellStyle name="Normal 38 2 2 2 2 9" xfId="23905" xr:uid="{00000000-0005-0000-0000-0000063C0000}"/>
    <cellStyle name="Normal 38 2 2 2 3" xfId="4538" xr:uid="{00000000-0005-0000-0000-0000073C0000}"/>
    <cellStyle name="Normal 38 2 2 2 3 2" xfId="9522" xr:uid="{00000000-0005-0000-0000-0000083C0000}"/>
    <cellStyle name="Normal 38 2 2 2 3 2 2" xfId="23906" xr:uid="{00000000-0005-0000-0000-0000093C0000}"/>
    <cellStyle name="Normal 38 2 2 2 3 2 3" xfId="23907" xr:uid="{00000000-0005-0000-0000-00000A3C0000}"/>
    <cellStyle name="Normal 38 2 2 2 3 2 4" xfId="23908" xr:uid="{00000000-0005-0000-0000-00000B3C0000}"/>
    <cellStyle name="Normal 38 2 2 2 3 3" xfId="23909" xr:uid="{00000000-0005-0000-0000-00000C3C0000}"/>
    <cellStyle name="Normal 38 2 2 2 3 3 2" xfId="23910" xr:uid="{00000000-0005-0000-0000-00000D3C0000}"/>
    <cellStyle name="Normal 38 2 2 2 3 3 3" xfId="23911" xr:uid="{00000000-0005-0000-0000-00000E3C0000}"/>
    <cellStyle name="Normal 38 2 2 2 3 4" xfId="23912" xr:uid="{00000000-0005-0000-0000-00000F3C0000}"/>
    <cellStyle name="Normal 38 2 2 2 3 5" xfId="23913" xr:uid="{00000000-0005-0000-0000-0000103C0000}"/>
    <cellStyle name="Normal 38 2 2 2 3 6" xfId="23914" xr:uid="{00000000-0005-0000-0000-0000113C0000}"/>
    <cellStyle name="Normal 38 2 2 2 4" xfId="6269" xr:uid="{00000000-0005-0000-0000-0000123C0000}"/>
    <cellStyle name="Normal 38 2 2 2 4 2" xfId="11211" xr:uid="{00000000-0005-0000-0000-0000133C0000}"/>
    <cellStyle name="Normal 38 2 2 2 4 3" xfId="23915" xr:uid="{00000000-0005-0000-0000-0000143C0000}"/>
    <cellStyle name="Normal 38 2 2 2 4 4" xfId="23916" xr:uid="{00000000-0005-0000-0000-0000153C0000}"/>
    <cellStyle name="Normal 38 2 2 2 5" xfId="7777" xr:uid="{00000000-0005-0000-0000-0000163C0000}"/>
    <cellStyle name="Normal 38 2 2 2 5 2" xfId="23917" xr:uid="{00000000-0005-0000-0000-0000173C0000}"/>
    <cellStyle name="Normal 38 2 2 2 5 3" xfId="23918" xr:uid="{00000000-0005-0000-0000-0000183C0000}"/>
    <cellStyle name="Normal 38 2 2 2 5 4" xfId="23919" xr:uid="{00000000-0005-0000-0000-0000193C0000}"/>
    <cellStyle name="Normal 38 2 2 2 6" xfId="2815" xr:uid="{00000000-0005-0000-0000-00001A3C0000}"/>
    <cellStyle name="Normal 38 2 2 2 6 2" xfId="23920" xr:uid="{00000000-0005-0000-0000-00001B3C0000}"/>
    <cellStyle name="Normal 38 2 2 2 6 3" xfId="23921" xr:uid="{00000000-0005-0000-0000-00001C3C0000}"/>
    <cellStyle name="Normal 38 2 2 2 6 4" xfId="23922" xr:uid="{00000000-0005-0000-0000-00001D3C0000}"/>
    <cellStyle name="Normal 38 2 2 2 7" xfId="23923" xr:uid="{00000000-0005-0000-0000-00001E3C0000}"/>
    <cellStyle name="Normal 38 2 2 2 7 2" xfId="23924" xr:uid="{00000000-0005-0000-0000-00001F3C0000}"/>
    <cellStyle name="Normal 38 2 2 2 7 3" xfId="23925" xr:uid="{00000000-0005-0000-0000-0000203C0000}"/>
    <cellStyle name="Normal 38 2 2 2 8" xfId="23926" xr:uid="{00000000-0005-0000-0000-0000213C0000}"/>
    <cellStyle name="Normal 38 2 2 2 9" xfId="23927" xr:uid="{00000000-0005-0000-0000-0000223C0000}"/>
    <cellStyle name="Normal 38 2 2 3" xfId="1497" xr:uid="{00000000-0005-0000-0000-0000233C0000}"/>
    <cellStyle name="Normal 38 2 2 3 2" xfId="4855" xr:uid="{00000000-0005-0000-0000-0000243C0000}"/>
    <cellStyle name="Normal 38 2 2 3 2 2" xfId="9839" xr:uid="{00000000-0005-0000-0000-0000253C0000}"/>
    <cellStyle name="Normal 38 2 2 3 2 2 2" xfId="23928" xr:uid="{00000000-0005-0000-0000-0000263C0000}"/>
    <cellStyle name="Normal 38 2 2 3 2 2 3" xfId="23929" xr:uid="{00000000-0005-0000-0000-0000273C0000}"/>
    <cellStyle name="Normal 38 2 2 3 2 2 4" xfId="23930" xr:uid="{00000000-0005-0000-0000-0000283C0000}"/>
    <cellStyle name="Normal 38 2 2 3 2 3" xfId="23931" xr:uid="{00000000-0005-0000-0000-0000293C0000}"/>
    <cellStyle name="Normal 38 2 2 3 2 3 2" xfId="23932" xr:uid="{00000000-0005-0000-0000-00002A3C0000}"/>
    <cellStyle name="Normal 38 2 2 3 2 3 3" xfId="23933" xr:uid="{00000000-0005-0000-0000-00002B3C0000}"/>
    <cellStyle name="Normal 38 2 2 3 2 4" xfId="23934" xr:uid="{00000000-0005-0000-0000-00002C3C0000}"/>
    <cellStyle name="Normal 38 2 2 3 2 5" xfId="23935" xr:uid="{00000000-0005-0000-0000-00002D3C0000}"/>
    <cellStyle name="Normal 38 2 2 3 2 6" xfId="23936" xr:uid="{00000000-0005-0000-0000-00002E3C0000}"/>
    <cellStyle name="Normal 38 2 2 3 3" xfId="6584" xr:uid="{00000000-0005-0000-0000-00002F3C0000}"/>
    <cellStyle name="Normal 38 2 2 3 3 2" xfId="11526" xr:uid="{00000000-0005-0000-0000-0000303C0000}"/>
    <cellStyle name="Normal 38 2 2 3 3 3" xfId="23937" xr:uid="{00000000-0005-0000-0000-0000313C0000}"/>
    <cellStyle name="Normal 38 2 2 3 3 4" xfId="23938" xr:uid="{00000000-0005-0000-0000-0000323C0000}"/>
    <cellStyle name="Normal 38 2 2 3 4" xfId="8092" xr:uid="{00000000-0005-0000-0000-0000333C0000}"/>
    <cellStyle name="Normal 38 2 2 3 4 2" xfId="23939" xr:uid="{00000000-0005-0000-0000-0000343C0000}"/>
    <cellStyle name="Normal 38 2 2 3 4 3" xfId="23940" xr:uid="{00000000-0005-0000-0000-0000353C0000}"/>
    <cellStyle name="Normal 38 2 2 3 4 4" xfId="23941" xr:uid="{00000000-0005-0000-0000-0000363C0000}"/>
    <cellStyle name="Normal 38 2 2 3 5" xfId="3130" xr:uid="{00000000-0005-0000-0000-0000373C0000}"/>
    <cellStyle name="Normal 38 2 2 3 5 2" xfId="23942" xr:uid="{00000000-0005-0000-0000-0000383C0000}"/>
    <cellStyle name="Normal 38 2 2 3 5 3" xfId="23943" xr:uid="{00000000-0005-0000-0000-0000393C0000}"/>
    <cellStyle name="Normal 38 2 2 3 5 4" xfId="23944" xr:uid="{00000000-0005-0000-0000-00003A3C0000}"/>
    <cellStyle name="Normal 38 2 2 3 6" xfId="23945" xr:uid="{00000000-0005-0000-0000-00003B3C0000}"/>
    <cellStyle name="Normal 38 2 2 3 6 2" xfId="23946" xr:uid="{00000000-0005-0000-0000-00003C3C0000}"/>
    <cellStyle name="Normal 38 2 2 3 6 3" xfId="23947" xr:uid="{00000000-0005-0000-0000-00003D3C0000}"/>
    <cellStyle name="Normal 38 2 2 3 7" xfId="23948" xr:uid="{00000000-0005-0000-0000-00003E3C0000}"/>
    <cellStyle name="Normal 38 2 2 3 8" xfId="23949" xr:uid="{00000000-0005-0000-0000-00003F3C0000}"/>
    <cellStyle name="Normal 38 2 2 3 9" xfId="23950" xr:uid="{00000000-0005-0000-0000-0000403C0000}"/>
    <cellStyle name="Normal 38 2 2 4" xfId="4155" xr:uid="{00000000-0005-0000-0000-0000413C0000}"/>
    <cellStyle name="Normal 38 2 2 4 2" xfId="9141" xr:uid="{00000000-0005-0000-0000-0000423C0000}"/>
    <cellStyle name="Normal 38 2 2 4 2 2" xfId="23951" xr:uid="{00000000-0005-0000-0000-0000433C0000}"/>
    <cellStyle name="Normal 38 2 2 4 2 3" xfId="23952" xr:uid="{00000000-0005-0000-0000-0000443C0000}"/>
    <cellStyle name="Normal 38 2 2 4 2 4" xfId="23953" xr:uid="{00000000-0005-0000-0000-0000453C0000}"/>
    <cellStyle name="Normal 38 2 2 4 3" xfId="23954" xr:uid="{00000000-0005-0000-0000-0000463C0000}"/>
    <cellStyle name="Normal 38 2 2 4 3 2" xfId="23955" xr:uid="{00000000-0005-0000-0000-0000473C0000}"/>
    <cellStyle name="Normal 38 2 2 4 3 3" xfId="23956" xr:uid="{00000000-0005-0000-0000-0000483C0000}"/>
    <cellStyle name="Normal 38 2 2 4 4" xfId="23957" xr:uid="{00000000-0005-0000-0000-0000493C0000}"/>
    <cellStyle name="Normal 38 2 2 4 5" xfId="23958" xr:uid="{00000000-0005-0000-0000-00004A3C0000}"/>
    <cellStyle name="Normal 38 2 2 4 6" xfId="23959" xr:uid="{00000000-0005-0000-0000-00004B3C0000}"/>
    <cellStyle name="Normal 38 2 2 5" xfId="5902" xr:uid="{00000000-0005-0000-0000-00004C3C0000}"/>
    <cellStyle name="Normal 38 2 2 5 2" xfId="10844" xr:uid="{00000000-0005-0000-0000-00004D3C0000}"/>
    <cellStyle name="Normal 38 2 2 5 3" xfId="23960" xr:uid="{00000000-0005-0000-0000-00004E3C0000}"/>
    <cellStyle name="Normal 38 2 2 5 4" xfId="23961" xr:uid="{00000000-0005-0000-0000-00004F3C0000}"/>
    <cellStyle name="Normal 38 2 2 6" xfId="7410" xr:uid="{00000000-0005-0000-0000-0000503C0000}"/>
    <cellStyle name="Normal 38 2 2 6 2" xfId="23962" xr:uid="{00000000-0005-0000-0000-0000513C0000}"/>
    <cellStyle name="Normal 38 2 2 6 3" xfId="23963" xr:uid="{00000000-0005-0000-0000-0000523C0000}"/>
    <cellStyle name="Normal 38 2 2 6 4" xfId="23964" xr:uid="{00000000-0005-0000-0000-0000533C0000}"/>
    <cellStyle name="Normal 38 2 2 7" xfId="2448" xr:uid="{00000000-0005-0000-0000-0000543C0000}"/>
    <cellStyle name="Normal 38 2 2 7 2" xfId="23965" xr:uid="{00000000-0005-0000-0000-0000553C0000}"/>
    <cellStyle name="Normal 38 2 2 7 3" xfId="23966" xr:uid="{00000000-0005-0000-0000-0000563C0000}"/>
    <cellStyle name="Normal 38 2 2 7 4" xfId="23967" xr:uid="{00000000-0005-0000-0000-0000573C0000}"/>
    <cellStyle name="Normal 38 2 2 8" xfId="23968" xr:uid="{00000000-0005-0000-0000-0000583C0000}"/>
    <cellStyle name="Normal 38 2 2 8 2" xfId="23969" xr:uid="{00000000-0005-0000-0000-0000593C0000}"/>
    <cellStyle name="Normal 38 2 2 8 3" xfId="23970" xr:uid="{00000000-0005-0000-0000-00005A3C0000}"/>
    <cellStyle name="Normal 38 2 2 9" xfId="23971" xr:uid="{00000000-0005-0000-0000-00005B3C0000}"/>
    <cellStyle name="Normal 38 2 3" xfId="856" xr:uid="{00000000-0005-0000-0000-00005C3C0000}"/>
    <cellStyle name="Normal 38 2 3 10" xfId="23972" xr:uid="{00000000-0005-0000-0000-00005D3C0000}"/>
    <cellStyle name="Normal 38 2 3 2" xfId="1499" xr:uid="{00000000-0005-0000-0000-00005E3C0000}"/>
    <cellStyle name="Normal 38 2 3 2 2" xfId="4857" xr:uid="{00000000-0005-0000-0000-00005F3C0000}"/>
    <cellStyle name="Normal 38 2 3 2 2 2" xfId="9841" xr:uid="{00000000-0005-0000-0000-0000603C0000}"/>
    <cellStyle name="Normal 38 2 3 2 2 2 2" xfId="23973" xr:uid="{00000000-0005-0000-0000-0000613C0000}"/>
    <cellStyle name="Normal 38 2 3 2 2 2 3" xfId="23974" xr:uid="{00000000-0005-0000-0000-0000623C0000}"/>
    <cellStyle name="Normal 38 2 3 2 2 2 4" xfId="23975" xr:uid="{00000000-0005-0000-0000-0000633C0000}"/>
    <cellStyle name="Normal 38 2 3 2 2 3" xfId="23976" xr:uid="{00000000-0005-0000-0000-0000643C0000}"/>
    <cellStyle name="Normal 38 2 3 2 2 3 2" xfId="23977" xr:uid="{00000000-0005-0000-0000-0000653C0000}"/>
    <cellStyle name="Normal 38 2 3 2 2 3 3" xfId="23978" xr:uid="{00000000-0005-0000-0000-0000663C0000}"/>
    <cellStyle name="Normal 38 2 3 2 2 4" xfId="23979" xr:uid="{00000000-0005-0000-0000-0000673C0000}"/>
    <cellStyle name="Normal 38 2 3 2 2 5" xfId="23980" xr:uid="{00000000-0005-0000-0000-0000683C0000}"/>
    <cellStyle name="Normal 38 2 3 2 2 6" xfId="23981" xr:uid="{00000000-0005-0000-0000-0000693C0000}"/>
    <cellStyle name="Normal 38 2 3 2 3" xfId="6586" xr:uid="{00000000-0005-0000-0000-00006A3C0000}"/>
    <cellStyle name="Normal 38 2 3 2 3 2" xfId="11528" xr:uid="{00000000-0005-0000-0000-00006B3C0000}"/>
    <cellStyle name="Normal 38 2 3 2 3 3" xfId="23982" xr:uid="{00000000-0005-0000-0000-00006C3C0000}"/>
    <cellStyle name="Normal 38 2 3 2 3 4" xfId="23983" xr:uid="{00000000-0005-0000-0000-00006D3C0000}"/>
    <cellStyle name="Normal 38 2 3 2 4" xfId="8094" xr:uid="{00000000-0005-0000-0000-00006E3C0000}"/>
    <cellStyle name="Normal 38 2 3 2 4 2" xfId="23984" xr:uid="{00000000-0005-0000-0000-00006F3C0000}"/>
    <cellStyle name="Normal 38 2 3 2 4 3" xfId="23985" xr:uid="{00000000-0005-0000-0000-0000703C0000}"/>
    <cellStyle name="Normal 38 2 3 2 4 4" xfId="23986" xr:uid="{00000000-0005-0000-0000-0000713C0000}"/>
    <cellStyle name="Normal 38 2 3 2 5" xfId="3132" xr:uid="{00000000-0005-0000-0000-0000723C0000}"/>
    <cellStyle name="Normal 38 2 3 2 5 2" xfId="23987" xr:uid="{00000000-0005-0000-0000-0000733C0000}"/>
    <cellStyle name="Normal 38 2 3 2 5 3" xfId="23988" xr:uid="{00000000-0005-0000-0000-0000743C0000}"/>
    <cellStyle name="Normal 38 2 3 2 5 4" xfId="23989" xr:uid="{00000000-0005-0000-0000-0000753C0000}"/>
    <cellStyle name="Normal 38 2 3 2 6" xfId="23990" xr:uid="{00000000-0005-0000-0000-0000763C0000}"/>
    <cellStyle name="Normal 38 2 3 2 6 2" xfId="23991" xr:uid="{00000000-0005-0000-0000-0000773C0000}"/>
    <cellStyle name="Normal 38 2 3 2 6 3" xfId="23992" xr:uid="{00000000-0005-0000-0000-0000783C0000}"/>
    <cellStyle name="Normal 38 2 3 2 7" xfId="23993" xr:uid="{00000000-0005-0000-0000-0000793C0000}"/>
    <cellStyle name="Normal 38 2 3 2 8" xfId="23994" xr:uid="{00000000-0005-0000-0000-00007A3C0000}"/>
    <cellStyle name="Normal 38 2 3 2 9" xfId="23995" xr:uid="{00000000-0005-0000-0000-00007B3C0000}"/>
    <cellStyle name="Normal 38 2 3 3" xfId="4296" xr:uid="{00000000-0005-0000-0000-00007C3C0000}"/>
    <cellStyle name="Normal 38 2 3 3 2" xfId="9282" xr:uid="{00000000-0005-0000-0000-00007D3C0000}"/>
    <cellStyle name="Normal 38 2 3 3 2 2" xfId="23996" xr:uid="{00000000-0005-0000-0000-00007E3C0000}"/>
    <cellStyle name="Normal 38 2 3 3 2 3" xfId="23997" xr:uid="{00000000-0005-0000-0000-00007F3C0000}"/>
    <cellStyle name="Normal 38 2 3 3 2 4" xfId="23998" xr:uid="{00000000-0005-0000-0000-0000803C0000}"/>
    <cellStyle name="Normal 38 2 3 3 3" xfId="23999" xr:uid="{00000000-0005-0000-0000-0000813C0000}"/>
    <cellStyle name="Normal 38 2 3 3 3 2" xfId="24000" xr:uid="{00000000-0005-0000-0000-0000823C0000}"/>
    <cellStyle name="Normal 38 2 3 3 3 3" xfId="24001" xr:uid="{00000000-0005-0000-0000-0000833C0000}"/>
    <cellStyle name="Normal 38 2 3 3 4" xfId="24002" xr:uid="{00000000-0005-0000-0000-0000843C0000}"/>
    <cellStyle name="Normal 38 2 3 3 5" xfId="24003" xr:uid="{00000000-0005-0000-0000-0000853C0000}"/>
    <cellStyle name="Normal 38 2 3 3 6" xfId="24004" xr:uid="{00000000-0005-0000-0000-0000863C0000}"/>
    <cellStyle name="Normal 38 2 3 4" xfId="6040" xr:uid="{00000000-0005-0000-0000-0000873C0000}"/>
    <cellStyle name="Normal 38 2 3 4 2" xfId="10982" xr:uid="{00000000-0005-0000-0000-0000883C0000}"/>
    <cellStyle name="Normal 38 2 3 4 3" xfId="24005" xr:uid="{00000000-0005-0000-0000-0000893C0000}"/>
    <cellStyle name="Normal 38 2 3 4 4" xfId="24006" xr:uid="{00000000-0005-0000-0000-00008A3C0000}"/>
    <cellStyle name="Normal 38 2 3 5" xfId="7548" xr:uid="{00000000-0005-0000-0000-00008B3C0000}"/>
    <cellStyle name="Normal 38 2 3 5 2" xfId="24007" xr:uid="{00000000-0005-0000-0000-00008C3C0000}"/>
    <cellStyle name="Normal 38 2 3 5 3" xfId="24008" xr:uid="{00000000-0005-0000-0000-00008D3C0000}"/>
    <cellStyle name="Normal 38 2 3 5 4" xfId="24009" xr:uid="{00000000-0005-0000-0000-00008E3C0000}"/>
    <cellStyle name="Normal 38 2 3 6" xfId="2586" xr:uid="{00000000-0005-0000-0000-00008F3C0000}"/>
    <cellStyle name="Normal 38 2 3 6 2" xfId="24010" xr:uid="{00000000-0005-0000-0000-0000903C0000}"/>
    <cellStyle name="Normal 38 2 3 6 3" xfId="24011" xr:uid="{00000000-0005-0000-0000-0000913C0000}"/>
    <cellStyle name="Normal 38 2 3 6 4" xfId="24012" xr:uid="{00000000-0005-0000-0000-0000923C0000}"/>
    <cellStyle name="Normal 38 2 3 7" xfId="24013" xr:uid="{00000000-0005-0000-0000-0000933C0000}"/>
    <cellStyle name="Normal 38 2 3 7 2" xfId="24014" xr:uid="{00000000-0005-0000-0000-0000943C0000}"/>
    <cellStyle name="Normal 38 2 3 7 3" xfId="24015" xr:uid="{00000000-0005-0000-0000-0000953C0000}"/>
    <cellStyle name="Normal 38 2 3 8" xfId="24016" xr:uid="{00000000-0005-0000-0000-0000963C0000}"/>
    <cellStyle name="Normal 38 2 3 9" xfId="24017" xr:uid="{00000000-0005-0000-0000-0000973C0000}"/>
    <cellStyle name="Normal 38 2 4" xfId="1496" xr:uid="{00000000-0005-0000-0000-0000983C0000}"/>
    <cellStyle name="Normal 38 2 4 2" xfId="4854" xr:uid="{00000000-0005-0000-0000-0000993C0000}"/>
    <cellStyle name="Normal 38 2 4 2 2" xfId="9838" xr:uid="{00000000-0005-0000-0000-00009A3C0000}"/>
    <cellStyle name="Normal 38 2 4 2 2 2" xfId="24018" xr:uid="{00000000-0005-0000-0000-00009B3C0000}"/>
    <cellStyle name="Normal 38 2 4 2 2 3" xfId="24019" xr:uid="{00000000-0005-0000-0000-00009C3C0000}"/>
    <cellStyle name="Normal 38 2 4 2 2 4" xfId="24020" xr:uid="{00000000-0005-0000-0000-00009D3C0000}"/>
    <cellStyle name="Normal 38 2 4 2 3" xfId="24021" xr:uid="{00000000-0005-0000-0000-00009E3C0000}"/>
    <cellStyle name="Normal 38 2 4 2 3 2" xfId="24022" xr:uid="{00000000-0005-0000-0000-00009F3C0000}"/>
    <cellStyle name="Normal 38 2 4 2 3 3" xfId="24023" xr:uid="{00000000-0005-0000-0000-0000A03C0000}"/>
    <cellStyle name="Normal 38 2 4 2 4" xfId="24024" xr:uid="{00000000-0005-0000-0000-0000A13C0000}"/>
    <cellStyle name="Normal 38 2 4 2 5" xfId="24025" xr:uid="{00000000-0005-0000-0000-0000A23C0000}"/>
    <cellStyle name="Normal 38 2 4 2 6" xfId="24026" xr:uid="{00000000-0005-0000-0000-0000A33C0000}"/>
    <cellStyle name="Normal 38 2 4 3" xfId="6583" xr:uid="{00000000-0005-0000-0000-0000A43C0000}"/>
    <cellStyle name="Normal 38 2 4 3 2" xfId="11525" xr:uid="{00000000-0005-0000-0000-0000A53C0000}"/>
    <cellStyle name="Normal 38 2 4 3 3" xfId="24027" xr:uid="{00000000-0005-0000-0000-0000A63C0000}"/>
    <cellStyle name="Normal 38 2 4 3 4" xfId="24028" xr:uid="{00000000-0005-0000-0000-0000A73C0000}"/>
    <cellStyle name="Normal 38 2 4 4" xfId="8091" xr:uid="{00000000-0005-0000-0000-0000A83C0000}"/>
    <cellStyle name="Normal 38 2 4 4 2" xfId="24029" xr:uid="{00000000-0005-0000-0000-0000A93C0000}"/>
    <cellStyle name="Normal 38 2 4 4 3" xfId="24030" xr:uid="{00000000-0005-0000-0000-0000AA3C0000}"/>
    <cellStyle name="Normal 38 2 4 4 4" xfId="24031" xr:uid="{00000000-0005-0000-0000-0000AB3C0000}"/>
    <cellStyle name="Normal 38 2 4 5" xfId="3129" xr:uid="{00000000-0005-0000-0000-0000AC3C0000}"/>
    <cellStyle name="Normal 38 2 4 5 2" xfId="24032" xr:uid="{00000000-0005-0000-0000-0000AD3C0000}"/>
    <cellStyle name="Normal 38 2 4 5 3" xfId="24033" xr:uid="{00000000-0005-0000-0000-0000AE3C0000}"/>
    <cellStyle name="Normal 38 2 4 5 4" xfId="24034" xr:uid="{00000000-0005-0000-0000-0000AF3C0000}"/>
    <cellStyle name="Normal 38 2 4 6" xfId="24035" xr:uid="{00000000-0005-0000-0000-0000B03C0000}"/>
    <cellStyle name="Normal 38 2 4 6 2" xfId="24036" xr:uid="{00000000-0005-0000-0000-0000B13C0000}"/>
    <cellStyle name="Normal 38 2 4 6 3" xfId="24037" xr:uid="{00000000-0005-0000-0000-0000B23C0000}"/>
    <cellStyle name="Normal 38 2 4 7" xfId="24038" xr:uid="{00000000-0005-0000-0000-0000B33C0000}"/>
    <cellStyle name="Normal 38 2 4 8" xfId="24039" xr:uid="{00000000-0005-0000-0000-0000B43C0000}"/>
    <cellStyle name="Normal 38 2 4 9" xfId="24040" xr:uid="{00000000-0005-0000-0000-0000B53C0000}"/>
    <cellStyle name="Normal 38 2 5" xfId="3694" xr:uid="{00000000-0005-0000-0000-0000B63C0000}"/>
    <cellStyle name="Normal 38 2 5 2" xfId="5538" xr:uid="{00000000-0005-0000-0000-0000B73C0000}"/>
    <cellStyle name="Normal 38 2 5 2 2" xfId="10487" xr:uid="{00000000-0005-0000-0000-0000B83C0000}"/>
    <cellStyle name="Normal 38 2 5 2 2 2" xfId="24041" xr:uid="{00000000-0005-0000-0000-0000B93C0000}"/>
    <cellStyle name="Normal 38 2 5 2 2 3" xfId="24042" xr:uid="{00000000-0005-0000-0000-0000BA3C0000}"/>
    <cellStyle name="Normal 38 2 5 2 2 4" xfId="24043" xr:uid="{00000000-0005-0000-0000-0000BB3C0000}"/>
    <cellStyle name="Normal 38 2 5 2 3" xfId="24044" xr:uid="{00000000-0005-0000-0000-0000BC3C0000}"/>
    <cellStyle name="Normal 38 2 5 2 3 2" xfId="24045" xr:uid="{00000000-0005-0000-0000-0000BD3C0000}"/>
    <cellStyle name="Normal 38 2 5 2 3 3" xfId="24046" xr:uid="{00000000-0005-0000-0000-0000BE3C0000}"/>
    <cellStyle name="Normal 38 2 5 2 4" xfId="24047" xr:uid="{00000000-0005-0000-0000-0000BF3C0000}"/>
    <cellStyle name="Normal 38 2 5 2 5" xfId="24048" xr:uid="{00000000-0005-0000-0000-0000C03C0000}"/>
    <cellStyle name="Normal 38 2 5 2 6" xfId="24049" xr:uid="{00000000-0005-0000-0000-0000C13C0000}"/>
    <cellStyle name="Normal 38 2 5 3" xfId="8655" xr:uid="{00000000-0005-0000-0000-0000C23C0000}"/>
    <cellStyle name="Normal 38 2 5 3 2" xfId="24050" xr:uid="{00000000-0005-0000-0000-0000C33C0000}"/>
    <cellStyle name="Normal 38 2 5 3 3" xfId="24051" xr:uid="{00000000-0005-0000-0000-0000C43C0000}"/>
    <cellStyle name="Normal 38 2 5 3 4" xfId="24052" xr:uid="{00000000-0005-0000-0000-0000C53C0000}"/>
    <cellStyle name="Normal 38 2 5 4" xfId="24053" xr:uid="{00000000-0005-0000-0000-0000C63C0000}"/>
    <cellStyle name="Normal 38 2 5 4 2" xfId="24054" xr:uid="{00000000-0005-0000-0000-0000C73C0000}"/>
    <cellStyle name="Normal 38 2 5 4 3" xfId="24055" xr:uid="{00000000-0005-0000-0000-0000C83C0000}"/>
    <cellStyle name="Normal 38 2 5 4 4" xfId="24056" xr:uid="{00000000-0005-0000-0000-0000C93C0000}"/>
    <cellStyle name="Normal 38 2 5 5" xfId="24057" xr:uid="{00000000-0005-0000-0000-0000CA3C0000}"/>
    <cellStyle name="Normal 38 2 5 5 2" xfId="24058" xr:uid="{00000000-0005-0000-0000-0000CB3C0000}"/>
    <cellStyle name="Normal 38 2 5 5 3" xfId="24059" xr:uid="{00000000-0005-0000-0000-0000CC3C0000}"/>
    <cellStyle name="Normal 38 2 5 5 4" xfId="24060" xr:uid="{00000000-0005-0000-0000-0000CD3C0000}"/>
    <cellStyle name="Normal 38 2 5 6" xfId="24061" xr:uid="{00000000-0005-0000-0000-0000CE3C0000}"/>
    <cellStyle name="Normal 38 2 5 6 2" xfId="24062" xr:uid="{00000000-0005-0000-0000-0000CF3C0000}"/>
    <cellStyle name="Normal 38 2 5 6 3" xfId="24063" xr:uid="{00000000-0005-0000-0000-0000D03C0000}"/>
    <cellStyle name="Normal 38 2 5 7" xfId="24064" xr:uid="{00000000-0005-0000-0000-0000D13C0000}"/>
    <cellStyle name="Normal 38 2 5 8" xfId="24065" xr:uid="{00000000-0005-0000-0000-0000D23C0000}"/>
    <cellStyle name="Normal 38 2 5 9" xfId="24066" xr:uid="{00000000-0005-0000-0000-0000D33C0000}"/>
    <cellStyle name="Normal 38 2 6" xfId="4016" xr:uid="{00000000-0005-0000-0000-0000D43C0000}"/>
    <cellStyle name="Normal 38 2 6 2" xfId="8791" xr:uid="{00000000-0005-0000-0000-0000D53C0000}"/>
    <cellStyle name="Normal 38 2 6 2 2" xfId="24067" xr:uid="{00000000-0005-0000-0000-0000D63C0000}"/>
    <cellStyle name="Normal 38 2 6 2 2 2" xfId="24068" xr:uid="{00000000-0005-0000-0000-0000D73C0000}"/>
    <cellStyle name="Normal 38 2 6 2 2 3" xfId="24069" xr:uid="{00000000-0005-0000-0000-0000D83C0000}"/>
    <cellStyle name="Normal 38 2 6 2 2 4" xfId="24070" xr:uid="{00000000-0005-0000-0000-0000D93C0000}"/>
    <cellStyle name="Normal 38 2 6 2 3" xfId="24071" xr:uid="{00000000-0005-0000-0000-0000DA3C0000}"/>
    <cellStyle name="Normal 38 2 6 2 3 2" xfId="24072" xr:uid="{00000000-0005-0000-0000-0000DB3C0000}"/>
    <cellStyle name="Normal 38 2 6 2 3 3" xfId="24073" xr:uid="{00000000-0005-0000-0000-0000DC3C0000}"/>
    <cellStyle name="Normal 38 2 6 2 4" xfId="24074" xr:uid="{00000000-0005-0000-0000-0000DD3C0000}"/>
    <cellStyle name="Normal 38 2 6 2 5" xfId="24075" xr:uid="{00000000-0005-0000-0000-0000DE3C0000}"/>
    <cellStyle name="Normal 38 2 6 2 6" xfId="24076" xr:uid="{00000000-0005-0000-0000-0000DF3C0000}"/>
    <cellStyle name="Normal 38 2 6 3" xfId="24077" xr:uid="{00000000-0005-0000-0000-0000E03C0000}"/>
    <cellStyle name="Normal 38 2 6 3 2" xfId="24078" xr:uid="{00000000-0005-0000-0000-0000E13C0000}"/>
    <cellStyle name="Normal 38 2 6 3 3" xfId="24079" xr:uid="{00000000-0005-0000-0000-0000E23C0000}"/>
    <cellStyle name="Normal 38 2 6 3 4" xfId="24080" xr:uid="{00000000-0005-0000-0000-0000E33C0000}"/>
    <cellStyle name="Normal 38 2 6 4" xfId="24081" xr:uid="{00000000-0005-0000-0000-0000E43C0000}"/>
    <cellStyle name="Normal 38 2 6 4 2" xfId="24082" xr:uid="{00000000-0005-0000-0000-0000E53C0000}"/>
    <cellStyle name="Normal 38 2 6 4 3" xfId="24083" xr:uid="{00000000-0005-0000-0000-0000E63C0000}"/>
    <cellStyle name="Normal 38 2 6 4 4" xfId="24084" xr:uid="{00000000-0005-0000-0000-0000E73C0000}"/>
    <cellStyle name="Normal 38 2 6 5" xfId="24085" xr:uid="{00000000-0005-0000-0000-0000E83C0000}"/>
    <cellStyle name="Normal 38 2 6 5 2" xfId="24086" xr:uid="{00000000-0005-0000-0000-0000E93C0000}"/>
    <cellStyle name="Normal 38 2 6 5 3" xfId="24087" xr:uid="{00000000-0005-0000-0000-0000EA3C0000}"/>
    <cellStyle name="Normal 38 2 6 6" xfId="24088" xr:uid="{00000000-0005-0000-0000-0000EB3C0000}"/>
    <cellStyle name="Normal 38 2 6 7" xfId="24089" xr:uid="{00000000-0005-0000-0000-0000EC3C0000}"/>
    <cellStyle name="Normal 38 2 6 8" xfId="24090" xr:uid="{00000000-0005-0000-0000-0000ED3C0000}"/>
    <cellStyle name="Normal 38 2 7" xfId="5385" xr:uid="{00000000-0005-0000-0000-0000EE3C0000}"/>
    <cellStyle name="Normal 38 2 7 2" xfId="10362" xr:uid="{00000000-0005-0000-0000-0000EF3C0000}"/>
    <cellStyle name="Normal 38 2 7 2 2" xfId="24091" xr:uid="{00000000-0005-0000-0000-0000F03C0000}"/>
    <cellStyle name="Normal 38 2 7 2 3" xfId="24092" xr:uid="{00000000-0005-0000-0000-0000F13C0000}"/>
    <cellStyle name="Normal 38 2 7 2 4" xfId="24093" xr:uid="{00000000-0005-0000-0000-0000F23C0000}"/>
    <cellStyle name="Normal 38 2 7 3" xfId="24094" xr:uid="{00000000-0005-0000-0000-0000F33C0000}"/>
    <cellStyle name="Normal 38 2 7 3 2" xfId="24095" xr:uid="{00000000-0005-0000-0000-0000F43C0000}"/>
    <cellStyle name="Normal 38 2 7 3 3" xfId="24096" xr:uid="{00000000-0005-0000-0000-0000F53C0000}"/>
    <cellStyle name="Normal 38 2 7 4" xfId="24097" xr:uid="{00000000-0005-0000-0000-0000F63C0000}"/>
    <cellStyle name="Normal 38 2 7 5" xfId="24098" xr:uid="{00000000-0005-0000-0000-0000F73C0000}"/>
    <cellStyle name="Normal 38 2 7 6" xfId="24099" xr:uid="{00000000-0005-0000-0000-0000F83C0000}"/>
    <cellStyle name="Normal 38 2 8" xfId="5767" xr:uid="{00000000-0005-0000-0000-0000F93C0000}"/>
    <cellStyle name="Normal 38 2 8 2" xfId="10709" xr:uid="{00000000-0005-0000-0000-0000FA3C0000}"/>
    <cellStyle name="Normal 38 2 8 3" xfId="24100" xr:uid="{00000000-0005-0000-0000-0000FB3C0000}"/>
    <cellStyle name="Normal 38 2 8 4" xfId="24101" xr:uid="{00000000-0005-0000-0000-0000FC3C0000}"/>
    <cellStyle name="Normal 38 2 9" xfId="7275" xr:uid="{00000000-0005-0000-0000-0000FD3C0000}"/>
    <cellStyle name="Normal 38 2 9 2" xfId="24102" xr:uid="{00000000-0005-0000-0000-0000FE3C0000}"/>
    <cellStyle name="Normal 38 2 9 3" xfId="24103" xr:uid="{00000000-0005-0000-0000-0000FF3C0000}"/>
    <cellStyle name="Normal 38 2 9 4" xfId="24104" xr:uid="{00000000-0005-0000-0000-0000003D0000}"/>
    <cellStyle name="Normal 38 3" xfId="606" xr:uid="{00000000-0005-0000-0000-0000013D0000}"/>
    <cellStyle name="Normal 38 3 10" xfId="2356" xr:uid="{00000000-0005-0000-0000-0000023D0000}"/>
    <cellStyle name="Normal 38 3 10 2" xfId="24105" xr:uid="{00000000-0005-0000-0000-0000033D0000}"/>
    <cellStyle name="Normal 38 3 10 3" xfId="24106" xr:uid="{00000000-0005-0000-0000-0000043D0000}"/>
    <cellStyle name="Normal 38 3 10 4" xfId="24107" xr:uid="{00000000-0005-0000-0000-0000053D0000}"/>
    <cellStyle name="Normal 38 3 11" xfId="24108" xr:uid="{00000000-0005-0000-0000-0000063D0000}"/>
    <cellStyle name="Normal 38 3 11 2" xfId="24109" xr:uid="{00000000-0005-0000-0000-0000073D0000}"/>
    <cellStyle name="Normal 38 3 11 3" xfId="24110" xr:uid="{00000000-0005-0000-0000-0000083D0000}"/>
    <cellStyle name="Normal 38 3 12" xfId="24111" xr:uid="{00000000-0005-0000-0000-0000093D0000}"/>
    <cellStyle name="Normal 38 3 13" xfId="24112" xr:uid="{00000000-0005-0000-0000-00000A3D0000}"/>
    <cellStyle name="Normal 38 3 14" xfId="24113" xr:uid="{00000000-0005-0000-0000-00000B3D0000}"/>
    <cellStyle name="Normal 38 3 2" xfId="748" xr:uid="{00000000-0005-0000-0000-00000C3D0000}"/>
    <cellStyle name="Normal 38 3 2 10" xfId="24114" xr:uid="{00000000-0005-0000-0000-00000D3D0000}"/>
    <cellStyle name="Normal 38 3 2 11" xfId="24115" xr:uid="{00000000-0005-0000-0000-00000E3D0000}"/>
    <cellStyle name="Normal 38 3 2 2" xfId="1213" xr:uid="{00000000-0005-0000-0000-00000F3D0000}"/>
    <cellStyle name="Normal 38 3 2 2 10" xfId="24116" xr:uid="{00000000-0005-0000-0000-0000103D0000}"/>
    <cellStyle name="Normal 38 3 2 2 2" xfId="1502" xr:uid="{00000000-0005-0000-0000-0000113D0000}"/>
    <cellStyle name="Normal 38 3 2 2 2 2" xfId="4860" xr:uid="{00000000-0005-0000-0000-0000123D0000}"/>
    <cellStyle name="Normal 38 3 2 2 2 2 2" xfId="9844" xr:uid="{00000000-0005-0000-0000-0000133D0000}"/>
    <cellStyle name="Normal 38 3 2 2 2 2 2 2" xfId="24117" xr:uid="{00000000-0005-0000-0000-0000143D0000}"/>
    <cellStyle name="Normal 38 3 2 2 2 2 2 3" xfId="24118" xr:uid="{00000000-0005-0000-0000-0000153D0000}"/>
    <cellStyle name="Normal 38 3 2 2 2 2 2 4" xfId="24119" xr:uid="{00000000-0005-0000-0000-0000163D0000}"/>
    <cellStyle name="Normal 38 3 2 2 2 2 3" xfId="24120" xr:uid="{00000000-0005-0000-0000-0000173D0000}"/>
    <cellStyle name="Normal 38 3 2 2 2 2 3 2" xfId="24121" xr:uid="{00000000-0005-0000-0000-0000183D0000}"/>
    <cellStyle name="Normal 38 3 2 2 2 2 3 3" xfId="24122" xr:uid="{00000000-0005-0000-0000-0000193D0000}"/>
    <cellStyle name="Normal 38 3 2 2 2 2 4" xfId="24123" xr:uid="{00000000-0005-0000-0000-00001A3D0000}"/>
    <cellStyle name="Normal 38 3 2 2 2 2 5" xfId="24124" xr:uid="{00000000-0005-0000-0000-00001B3D0000}"/>
    <cellStyle name="Normal 38 3 2 2 2 2 6" xfId="24125" xr:uid="{00000000-0005-0000-0000-00001C3D0000}"/>
    <cellStyle name="Normal 38 3 2 2 2 3" xfId="6589" xr:uid="{00000000-0005-0000-0000-00001D3D0000}"/>
    <cellStyle name="Normal 38 3 2 2 2 3 2" xfId="11531" xr:uid="{00000000-0005-0000-0000-00001E3D0000}"/>
    <cellStyle name="Normal 38 3 2 2 2 3 3" xfId="24126" xr:uid="{00000000-0005-0000-0000-00001F3D0000}"/>
    <cellStyle name="Normal 38 3 2 2 2 3 4" xfId="24127" xr:uid="{00000000-0005-0000-0000-0000203D0000}"/>
    <cellStyle name="Normal 38 3 2 2 2 4" xfId="8097" xr:uid="{00000000-0005-0000-0000-0000213D0000}"/>
    <cellStyle name="Normal 38 3 2 2 2 4 2" xfId="24128" xr:uid="{00000000-0005-0000-0000-0000223D0000}"/>
    <cellStyle name="Normal 38 3 2 2 2 4 3" xfId="24129" xr:uid="{00000000-0005-0000-0000-0000233D0000}"/>
    <cellStyle name="Normal 38 3 2 2 2 4 4" xfId="24130" xr:uid="{00000000-0005-0000-0000-0000243D0000}"/>
    <cellStyle name="Normal 38 3 2 2 2 5" xfId="3135" xr:uid="{00000000-0005-0000-0000-0000253D0000}"/>
    <cellStyle name="Normal 38 3 2 2 2 5 2" xfId="24131" xr:uid="{00000000-0005-0000-0000-0000263D0000}"/>
    <cellStyle name="Normal 38 3 2 2 2 5 3" xfId="24132" xr:uid="{00000000-0005-0000-0000-0000273D0000}"/>
    <cellStyle name="Normal 38 3 2 2 2 5 4" xfId="24133" xr:uid="{00000000-0005-0000-0000-0000283D0000}"/>
    <cellStyle name="Normal 38 3 2 2 2 6" xfId="24134" xr:uid="{00000000-0005-0000-0000-0000293D0000}"/>
    <cellStyle name="Normal 38 3 2 2 2 6 2" xfId="24135" xr:uid="{00000000-0005-0000-0000-00002A3D0000}"/>
    <cellStyle name="Normal 38 3 2 2 2 6 3" xfId="24136" xr:uid="{00000000-0005-0000-0000-00002B3D0000}"/>
    <cellStyle name="Normal 38 3 2 2 2 7" xfId="24137" xr:uid="{00000000-0005-0000-0000-00002C3D0000}"/>
    <cellStyle name="Normal 38 3 2 2 2 8" xfId="24138" xr:uid="{00000000-0005-0000-0000-00002D3D0000}"/>
    <cellStyle name="Normal 38 3 2 2 2 9" xfId="24139" xr:uid="{00000000-0005-0000-0000-00002E3D0000}"/>
    <cellStyle name="Normal 38 3 2 2 3" xfId="4581" xr:uid="{00000000-0005-0000-0000-00002F3D0000}"/>
    <cellStyle name="Normal 38 3 2 2 3 2" xfId="9565" xr:uid="{00000000-0005-0000-0000-0000303D0000}"/>
    <cellStyle name="Normal 38 3 2 2 3 2 2" xfId="24140" xr:uid="{00000000-0005-0000-0000-0000313D0000}"/>
    <cellStyle name="Normal 38 3 2 2 3 2 3" xfId="24141" xr:uid="{00000000-0005-0000-0000-0000323D0000}"/>
    <cellStyle name="Normal 38 3 2 2 3 2 4" xfId="24142" xr:uid="{00000000-0005-0000-0000-0000333D0000}"/>
    <cellStyle name="Normal 38 3 2 2 3 3" xfId="24143" xr:uid="{00000000-0005-0000-0000-0000343D0000}"/>
    <cellStyle name="Normal 38 3 2 2 3 3 2" xfId="24144" xr:uid="{00000000-0005-0000-0000-0000353D0000}"/>
    <cellStyle name="Normal 38 3 2 2 3 3 3" xfId="24145" xr:uid="{00000000-0005-0000-0000-0000363D0000}"/>
    <cellStyle name="Normal 38 3 2 2 3 4" xfId="24146" xr:uid="{00000000-0005-0000-0000-0000373D0000}"/>
    <cellStyle name="Normal 38 3 2 2 3 5" xfId="24147" xr:uid="{00000000-0005-0000-0000-0000383D0000}"/>
    <cellStyle name="Normal 38 3 2 2 3 6" xfId="24148" xr:uid="{00000000-0005-0000-0000-0000393D0000}"/>
    <cellStyle name="Normal 38 3 2 2 4" xfId="6312" xr:uid="{00000000-0005-0000-0000-00003A3D0000}"/>
    <cellStyle name="Normal 38 3 2 2 4 2" xfId="11254" xr:uid="{00000000-0005-0000-0000-00003B3D0000}"/>
    <cellStyle name="Normal 38 3 2 2 4 3" xfId="24149" xr:uid="{00000000-0005-0000-0000-00003C3D0000}"/>
    <cellStyle name="Normal 38 3 2 2 4 4" xfId="24150" xr:uid="{00000000-0005-0000-0000-00003D3D0000}"/>
    <cellStyle name="Normal 38 3 2 2 5" xfId="7820" xr:uid="{00000000-0005-0000-0000-00003E3D0000}"/>
    <cellStyle name="Normal 38 3 2 2 5 2" xfId="24151" xr:uid="{00000000-0005-0000-0000-00003F3D0000}"/>
    <cellStyle name="Normal 38 3 2 2 5 3" xfId="24152" xr:uid="{00000000-0005-0000-0000-0000403D0000}"/>
    <cellStyle name="Normal 38 3 2 2 5 4" xfId="24153" xr:uid="{00000000-0005-0000-0000-0000413D0000}"/>
    <cellStyle name="Normal 38 3 2 2 6" xfId="2858" xr:uid="{00000000-0005-0000-0000-0000423D0000}"/>
    <cellStyle name="Normal 38 3 2 2 6 2" xfId="24154" xr:uid="{00000000-0005-0000-0000-0000433D0000}"/>
    <cellStyle name="Normal 38 3 2 2 6 3" xfId="24155" xr:uid="{00000000-0005-0000-0000-0000443D0000}"/>
    <cellStyle name="Normal 38 3 2 2 6 4" xfId="24156" xr:uid="{00000000-0005-0000-0000-0000453D0000}"/>
    <cellStyle name="Normal 38 3 2 2 7" xfId="24157" xr:uid="{00000000-0005-0000-0000-0000463D0000}"/>
    <cellStyle name="Normal 38 3 2 2 7 2" xfId="24158" xr:uid="{00000000-0005-0000-0000-0000473D0000}"/>
    <cellStyle name="Normal 38 3 2 2 7 3" xfId="24159" xr:uid="{00000000-0005-0000-0000-0000483D0000}"/>
    <cellStyle name="Normal 38 3 2 2 8" xfId="24160" xr:uid="{00000000-0005-0000-0000-0000493D0000}"/>
    <cellStyle name="Normal 38 3 2 2 9" xfId="24161" xr:uid="{00000000-0005-0000-0000-00004A3D0000}"/>
    <cellStyle name="Normal 38 3 2 3" xfId="1501" xr:uid="{00000000-0005-0000-0000-00004B3D0000}"/>
    <cellStyle name="Normal 38 3 2 3 2" xfId="4859" xr:uid="{00000000-0005-0000-0000-00004C3D0000}"/>
    <cellStyle name="Normal 38 3 2 3 2 2" xfId="9843" xr:uid="{00000000-0005-0000-0000-00004D3D0000}"/>
    <cellStyle name="Normal 38 3 2 3 2 2 2" xfId="24162" xr:uid="{00000000-0005-0000-0000-00004E3D0000}"/>
    <cellStyle name="Normal 38 3 2 3 2 2 3" xfId="24163" xr:uid="{00000000-0005-0000-0000-00004F3D0000}"/>
    <cellStyle name="Normal 38 3 2 3 2 2 4" xfId="24164" xr:uid="{00000000-0005-0000-0000-0000503D0000}"/>
    <cellStyle name="Normal 38 3 2 3 2 3" xfId="24165" xr:uid="{00000000-0005-0000-0000-0000513D0000}"/>
    <cellStyle name="Normal 38 3 2 3 2 3 2" xfId="24166" xr:uid="{00000000-0005-0000-0000-0000523D0000}"/>
    <cellStyle name="Normal 38 3 2 3 2 3 3" xfId="24167" xr:uid="{00000000-0005-0000-0000-0000533D0000}"/>
    <cellStyle name="Normal 38 3 2 3 2 4" xfId="24168" xr:uid="{00000000-0005-0000-0000-0000543D0000}"/>
    <cellStyle name="Normal 38 3 2 3 2 5" xfId="24169" xr:uid="{00000000-0005-0000-0000-0000553D0000}"/>
    <cellStyle name="Normal 38 3 2 3 2 6" xfId="24170" xr:uid="{00000000-0005-0000-0000-0000563D0000}"/>
    <cellStyle name="Normal 38 3 2 3 3" xfId="6588" xr:uid="{00000000-0005-0000-0000-0000573D0000}"/>
    <cellStyle name="Normal 38 3 2 3 3 2" xfId="11530" xr:uid="{00000000-0005-0000-0000-0000583D0000}"/>
    <cellStyle name="Normal 38 3 2 3 3 3" xfId="24171" xr:uid="{00000000-0005-0000-0000-0000593D0000}"/>
    <cellStyle name="Normal 38 3 2 3 3 4" xfId="24172" xr:uid="{00000000-0005-0000-0000-00005A3D0000}"/>
    <cellStyle name="Normal 38 3 2 3 4" xfId="8096" xr:uid="{00000000-0005-0000-0000-00005B3D0000}"/>
    <cellStyle name="Normal 38 3 2 3 4 2" xfId="24173" xr:uid="{00000000-0005-0000-0000-00005C3D0000}"/>
    <cellStyle name="Normal 38 3 2 3 4 3" xfId="24174" xr:uid="{00000000-0005-0000-0000-00005D3D0000}"/>
    <cellStyle name="Normal 38 3 2 3 4 4" xfId="24175" xr:uid="{00000000-0005-0000-0000-00005E3D0000}"/>
    <cellStyle name="Normal 38 3 2 3 5" xfId="3134" xr:uid="{00000000-0005-0000-0000-00005F3D0000}"/>
    <cellStyle name="Normal 38 3 2 3 5 2" xfId="24176" xr:uid="{00000000-0005-0000-0000-0000603D0000}"/>
    <cellStyle name="Normal 38 3 2 3 5 3" xfId="24177" xr:uid="{00000000-0005-0000-0000-0000613D0000}"/>
    <cellStyle name="Normal 38 3 2 3 5 4" xfId="24178" xr:uid="{00000000-0005-0000-0000-0000623D0000}"/>
    <cellStyle name="Normal 38 3 2 3 6" xfId="24179" xr:uid="{00000000-0005-0000-0000-0000633D0000}"/>
    <cellStyle name="Normal 38 3 2 3 6 2" xfId="24180" xr:uid="{00000000-0005-0000-0000-0000643D0000}"/>
    <cellStyle name="Normal 38 3 2 3 6 3" xfId="24181" xr:uid="{00000000-0005-0000-0000-0000653D0000}"/>
    <cellStyle name="Normal 38 3 2 3 7" xfId="24182" xr:uid="{00000000-0005-0000-0000-0000663D0000}"/>
    <cellStyle name="Normal 38 3 2 3 8" xfId="24183" xr:uid="{00000000-0005-0000-0000-0000673D0000}"/>
    <cellStyle name="Normal 38 3 2 3 9" xfId="24184" xr:uid="{00000000-0005-0000-0000-0000683D0000}"/>
    <cellStyle name="Normal 38 3 2 4" xfId="4198" xr:uid="{00000000-0005-0000-0000-0000693D0000}"/>
    <cellStyle name="Normal 38 3 2 4 2" xfId="9184" xr:uid="{00000000-0005-0000-0000-00006A3D0000}"/>
    <cellStyle name="Normal 38 3 2 4 2 2" xfId="24185" xr:uid="{00000000-0005-0000-0000-00006B3D0000}"/>
    <cellStyle name="Normal 38 3 2 4 2 3" xfId="24186" xr:uid="{00000000-0005-0000-0000-00006C3D0000}"/>
    <cellStyle name="Normal 38 3 2 4 2 4" xfId="24187" xr:uid="{00000000-0005-0000-0000-00006D3D0000}"/>
    <cellStyle name="Normal 38 3 2 4 3" xfId="24188" xr:uid="{00000000-0005-0000-0000-00006E3D0000}"/>
    <cellStyle name="Normal 38 3 2 4 3 2" xfId="24189" xr:uid="{00000000-0005-0000-0000-00006F3D0000}"/>
    <cellStyle name="Normal 38 3 2 4 3 3" xfId="24190" xr:uid="{00000000-0005-0000-0000-0000703D0000}"/>
    <cellStyle name="Normal 38 3 2 4 4" xfId="24191" xr:uid="{00000000-0005-0000-0000-0000713D0000}"/>
    <cellStyle name="Normal 38 3 2 4 5" xfId="24192" xr:uid="{00000000-0005-0000-0000-0000723D0000}"/>
    <cellStyle name="Normal 38 3 2 4 6" xfId="24193" xr:uid="{00000000-0005-0000-0000-0000733D0000}"/>
    <cellStyle name="Normal 38 3 2 5" xfId="5945" xr:uid="{00000000-0005-0000-0000-0000743D0000}"/>
    <cellStyle name="Normal 38 3 2 5 2" xfId="10887" xr:uid="{00000000-0005-0000-0000-0000753D0000}"/>
    <cellStyle name="Normal 38 3 2 5 3" xfId="24194" xr:uid="{00000000-0005-0000-0000-0000763D0000}"/>
    <cellStyle name="Normal 38 3 2 5 4" xfId="24195" xr:uid="{00000000-0005-0000-0000-0000773D0000}"/>
    <cellStyle name="Normal 38 3 2 6" xfId="7453" xr:uid="{00000000-0005-0000-0000-0000783D0000}"/>
    <cellStyle name="Normal 38 3 2 6 2" xfId="24196" xr:uid="{00000000-0005-0000-0000-0000793D0000}"/>
    <cellStyle name="Normal 38 3 2 6 3" xfId="24197" xr:uid="{00000000-0005-0000-0000-00007A3D0000}"/>
    <cellStyle name="Normal 38 3 2 6 4" xfId="24198" xr:uid="{00000000-0005-0000-0000-00007B3D0000}"/>
    <cellStyle name="Normal 38 3 2 7" xfId="2491" xr:uid="{00000000-0005-0000-0000-00007C3D0000}"/>
    <cellStyle name="Normal 38 3 2 7 2" xfId="24199" xr:uid="{00000000-0005-0000-0000-00007D3D0000}"/>
    <cellStyle name="Normal 38 3 2 7 3" xfId="24200" xr:uid="{00000000-0005-0000-0000-00007E3D0000}"/>
    <cellStyle name="Normal 38 3 2 7 4" xfId="24201" xr:uid="{00000000-0005-0000-0000-00007F3D0000}"/>
    <cellStyle name="Normal 38 3 2 8" xfId="24202" xr:uid="{00000000-0005-0000-0000-0000803D0000}"/>
    <cellStyle name="Normal 38 3 2 8 2" xfId="24203" xr:uid="{00000000-0005-0000-0000-0000813D0000}"/>
    <cellStyle name="Normal 38 3 2 8 3" xfId="24204" xr:uid="{00000000-0005-0000-0000-0000823D0000}"/>
    <cellStyle name="Normal 38 3 2 9" xfId="24205" xr:uid="{00000000-0005-0000-0000-0000833D0000}"/>
    <cellStyle name="Normal 38 3 3" xfId="901" xr:uid="{00000000-0005-0000-0000-0000843D0000}"/>
    <cellStyle name="Normal 38 3 3 10" xfId="24206" xr:uid="{00000000-0005-0000-0000-0000853D0000}"/>
    <cellStyle name="Normal 38 3 3 2" xfId="1503" xr:uid="{00000000-0005-0000-0000-0000863D0000}"/>
    <cellStyle name="Normal 38 3 3 2 2" xfId="4861" xr:uid="{00000000-0005-0000-0000-0000873D0000}"/>
    <cellStyle name="Normal 38 3 3 2 2 2" xfId="9845" xr:uid="{00000000-0005-0000-0000-0000883D0000}"/>
    <cellStyle name="Normal 38 3 3 2 2 2 2" xfId="24207" xr:uid="{00000000-0005-0000-0000-0000893D0000}"/>
    <cellStyle name="Normal 38 3 3 2 2 2 3" xfId="24208" xr:uid="{00000000-0005-0000-0000-00008A3D0000}"/>
    <cellStyle name="Normal 38 3 3 2 2 2 4" xfId="24209" xr:uid="{00000000-0005-0000-0000-00008B3D0000}"/>
    <cellStyle name="Normal 38 3 3 2 2 3" xfId="24210" xr:uid="{00000000-0005-0000-0000-00008C3D0000}"/>
    <cellStyle name="Normal 38 3 3 2 2 3 2" xfId="24211" xr:uid="{00000000-0005-0000-0000-00008D3D0000}"/>
    <cellStyle name="Normal 38 3 3 2 2 3 3" xfId="24212" xr:uid="{00000000-0005-0000-0000-00008E3D0000}"/>
    <cellStyle name="Normal 38 3 3 2 2 4" xfId="24213" xr:uid="{00000000-0005-0000-0000-00008F3D0000}"/>
    <cellStyle name="Normal 38 3 3 2 2 5" xfId="24214" xr:uid="{00000000-0005-0000-0000-0000903D0000}"/>
    <cellStyle name="Normal 38 3 3 2 2 6" xfId="24215" xr:uid="{00000000-0005-0000-0000-0000913D0000}"/>
    <cellStyle name="Normal 38 3 3 2 3" xfId="6590" xr:uid="{00000000-0005-0000-0000-0000923D0000}"/>
    <cellStyle name="Normal 38 3 3 2 3 2" xfId="11532" xr:uid="{00000000-0005-0000-0000-0000933D0000}"/>
    <cellStyle name="Normal 38 3 3 2 3 3" xfId="24216" xr:uid="{00000000-0005-0000-0000-0000943D0000}"/>
    <cellStyle name="Normal 38 3 3 2 3 4" xfId="24217" xr:uid="{00000000-0005-0000-0000-0000953D0000}"/>
    <cellStyle name="Normal 38 3 3 2 4" xfId="8098" xr:uid="{00000000-0005-0000-0000-0000963D0000}"/>
    <cellStyle name="Normal 38 3 3 2 4 2" xfId="24218" xr:uid="{00000000-0005-0000-0000-0000973D0000}"/>
    <cellStyle name="Normal 38 3 3 2 4 3" xfId="24219" xr:uid="{00000000-0005-0000-0000-0000983D0000}"/>
    <cellStyle name="Normal 38 3 3 2 4 4" xfId="24220" xr:uid="{00000000-0005-0000-0000-0000993D0000}"/>
    <cellStyle name="Normal 38 3 3 2 5" xfId="3136" xr:uid="{00000000-0005-0000-0000-00009A3D0000}"/>
    <cellStyle name="Normal 38 3 3 2 5 2" xfId="24221" xr:uid="{00000000-0005-0000-0000-00009B3D0000}"/>
    <cellStyle name="Normal 38 3 3 2 5 3" xfId="24222" xr:uid="{00000000-0005-0000-0000-00009C3D0000}"/>
    <cellStyle name="Normal 38 3 3 2 5 4" xfId="24223" xr:uid="{00000000-0005-0000-0000-00009D3D0000}"/>
    <cellStyle name="Normal 38 3 3 2 6" xfId="24224" xr:uid="{00000000-0005-0000-0000-00009E3D0000}"/>
    <cellStyle name="Normal 38 3 3 2 6 2" xfId="24225" xr:uid="{00000000-0005-0000-0000-00009F3D0000}"/>
    <cellStyle name="Normal 38 3 3 2 6 3" xfId="24226" xr:uid="{00000000-0005-0000-0000-0000A03D0000}"/>
    <cellStyle name="Normal 38 3 3 2 7" xfId="24227" xr:uid="{00000000-0005-0000-0000-0000A13D0000}"/>
    <cellStyle name="Normal 38 3 3 2 8" xfId="24228" xr:uid="{00000000-0005-0000-0000-0000A23D0000}"/>
    <cellStyle name="Normal 38 3 3 2 9" xfId="24229" xr:uid="{00000000-0005-0000-0000-0000A33D0000}"/>
    <cellStyle name="Normal 38 3 3 3" xfId="4340" xr:uid="{00000000-0005-0000-0000-0000A43D0000}"/>
    <cellStyle name="Normal 38 3 3 3 2" xfId="9325" xr:uid="{00000000-0005-0000-0000-0000A53D0000}"/>
    <cellStyle name="Normal 38 3 3 3 2 2" xfId="24230" xr:uid="{00000000-0005-0000-0000-0000A63D0000}"/>
    <cellStyle name="Normal 38 3 3 3 2 3" xfId="24231" xr:uid="{00000000-0005-0000-0000-0000A73D0000}"/>
    <cellStyle name="Normal 38 3 3 3 2 4" xfId="24232" xr:uid="{00000000-0005-0000-0000-0000A83D0000}"/>
    <cellStyle name="Normal 38 3 3 3 3" xfId="24233" xr:uid="{00000000-0005-0000-0000-0000A93D0000}"/>
    <cellStyle name="Normal 38 3 3 3 3 2" xfId="24234" xr:uid="{00000000-0005-0000-0000-0000AA3D0000}"/>
    <cellStyle name="Normal 38 3 3 3 3 3" xfId="24235" xr:uid="{00000000-0005-0000-0000-0000AB3D0000}"/>
    <cellStyle name="Normal 38 3 3 3 4" xfId="24236" xr:uid="{00000000-0005-0000-0000-0000AC3D0000}"/>
    <cellStyle name="Normal 38 3 3 3 5" xfId="24237" xr:uid="{00000000-0005-0000-0000-0000AD3D0000}"/>
    <cellStyle name="Normal 38 3 3 3 6" xfId="24238" xr:uid="{00000000-0005-0000-0000-0000AE3D0000}"/>
    <cellStyle name="Normal 38 3 3 4" xfId="6083" xr:uid="{00000000-0005-0000-0000-0000AF3D0000}"/>
    <cellStyle name="Normal 38 3 3 4 2" xfId="11025" xr:uid="{00000000-0005-0000-0000-0000B03D0000}"/>
    <cellStyle name="Normal 38 3 3 4 3" xfId="24239" xr:uid="{00000000-0005-0000-0000-0000B13D0000}"/>
    <cellStyle name="Normal 38 3 3 4 4" xfId="24240" xr:uid="{00000000-0005-0000-0000-0000B23D0000}"/>
    <cellStyle name="Normal 38 3 3 5" xfId="7591" xr:uid="{00000000-0005-0000-0000-0000B33D0000}"/>
    <cellStyle name="Normal 38 3 3 5 2" xfId="24241" xr:uid="{00000000-0005-0000-0000-0000B43D0000}"/>
    <cellStyle name="Normal 38 3 3 5 3" xfId="24242" xr:uid="{00000000-0005-0000-0000-0000B53D0000}"/>
    <cellStyle name="Normal 38 3 3 5 4" xfId="24243" xr:uid="{00000000-0005-0000-0000-0000B63D0000}"/>
    <cellStyle name="Normal 38 3 3 6" xfId="2629" xr:uid="{00000000-0005-0000-0000-0000B73D0000}"/>
    <cellStyle name="Normal 38 3 3 6 2" xfId="24244" xr:uid="{00000000-0005-0000-0000-0000B83D0000}"/>
    <cellStyle name="Normal 38 3 3 6 3" xfId="24245" xr:uid="{00000000-0005-0000-0000-0000B93D0000}"/>
    <cellStyle name="Normal 38 3 3 6 4" xfId="24246" xr:uid="{00000000-0005-0000-0000-0000BA3D0000}"/>
    <cellStyle name="Normal 38 3 3 7" xfId="24247" xr:uid="{00000000-0005-0000-0000-0000BB3D0000}"/>
    <cellStyle name="Normal 38 3 3 7 2" xfId="24248" xr:uid="{00000000-0005-0000-0000-0000BC3D0000}"/>
    <cellStyle name="Normal 38 3 3 7 3" xfId="24249" xr:uid="{00000000-0005-0000-0000-0000BD3D0000}"/>
    <cellStyle name="Normal 38 3 3 8" xfId="24250" xr:uid="{00000000-0005-0000-0000-0000BE3D0000}"/>
    <cellStyle name="Normal 38 3 3 9" xfId="24251" xr:uid="{00000000-0005-0000-0000-0000BF3D0000}"/>
    <cellStyle name="Normal 38 3 4" xfId="1500" xr:uid="{00000000-0005-0000-0000-0000C03D0000}"/>
    <cellStyle name="Normal 38 3 4 2" xfId="4858" xr:uid="{00000000-0005-0000-0000-0000C13D0000}"/>
    <cellStyle name="Normal 38 3 4 2 2" xfId="9842" xr:uid="{00000000-0005-0000-0000-0000C23D0000}"/>
    <cellStyle name="Normal 38 3 4 2 2 2" xfId="24252" xr:uid="{00000000-0005-0000-0000-0000C33D0000}"/>
    <cellStyle name="Normal 38 3 4 2 2 3" xfId="24253" xr:uid="{00000000-0005-0000-0000-0000C43D0000}"/>
    <cellStyle name="Normal 38 3 4 2 2 4" xfId="24254" xr:uid="{00000000-0005-0000-0000-0000C53D0000}"/>
    <cellStyle name="Normal 38 3 4 2 3" xfId="24255" xr:uid="{00000000-0005-0000-0000-0000C63D0000}"/>
    <cellStyle name="Normal 38 3 4 2 3 2" xfId="24256" xr:uid="{00000000-0005-0000-0000-0000C73D0000}"/>
    <cellStyle name="Normal 38 3 4 2 3 3" xfId="24257" xr:uid="{00000000-0005-0000-0000-0000C83D0000}"/>
    <cellStyle name="Normal 38 3 4 2 4" xfId="24258" xr:uid="{00000000-0005-0000-0000-0000C93D0000}"/>
    <cellStyle name="Normal 38 3 4 2 5" xfId="24259" xr:uid="{00000000-0005-0000-0000-0000CA3D0000}"/>
    <cellStyle name="Normal 38 3 4 2 6" xfId="24260" xr:uid="{00000000-0005-0000-0000-0000CB3D0000}"/>
    <cellStyle name="Normal 38 3 4 3" xfId="6587" xr:uid="{00000000-0005-0000-0000-0000CC3D0000}"/>
    <cellStyle name="Normal 38 3 4 3 2" xfId="11529" xr:uid="{00000000-0005-0000-0000-0000CD3D0000}"/>
    <cellStyle name="Normal 38 3 4 3 3" xfId="24261" xr:uid="{00000000-0005-0000-0000-0000CE3D0000}"/>
    <cellStyle name="Normal 38 3 4 3 4" xfId="24262" xr:uid="{00000000-0005-0000-0000-0000CF3D0000}"/>
    <cellStyle name="Normal 38 3 4 4" xfId="8095" xr:uid="{00000000-0005-0000-0000-0000D03D0000}"/>
    <cellStyle name="Normal 38 3 4 4 2" xfId="24263" xr:uid="{00000000-0005-0000-0000-0000D13D0000}"/>
    <cellStyle name="Normal 38 3 4 4 3" xfId="24264" xr:uid="{00000000-0005-0000-0000-0000D23D0000}"/>
    <cellStyle name="Normal 38 3 4 4 4" xfId="24265" xr:uid="{00000000-0005-0000-0000-0000D33D0000}"/>
    <cellStyle name="Normal 38 3 4 5" xfId="3133" xr:uid="{00000000-0005-0000-0000-0000D43D0000}"/>
    <cellStyle name="Normal 38 3 4 5 2" xfId="24266" xr:uid="{00000000-0005-0000-0000-0000D53D0000}"/>
    <cellStyle name="Normal 38 3 4 5 3" xfId="24267" xr:uid="{00000000-0005-0000-0000-0000D63D0000}"/>
    <cellStyle name="Normal 38 3 4 5 4" xfId="24268" xr:uid="{00000000-0005-0000-0000-0000D73D0000}"/>
    <cellStyle name="Normal 38 3 4 6" xfId="24269" xr:uid="{00000000-0005-0000-0000-0000D83D0000}"/>
    <cellStyle name="Normal 38 3 4 6 2" xfId="24270" xr:uid="{00000000-0005-0000-0000-0000D93D0000}"/>
    <cellStyle name="Normal 38 3 4 6 3" xfId="24271" xr:uid="{00000000-0005-0000-0000-0000DA3D0000}"/>
    <cellStyle name="Normal 38 3 4 7" xfId="24272" xr:uid="{00000000-0005-0000-0000-0000DB3D0000}"/>
    <cellStyle name="Normal 38 3 4 8" xfId="24273" xr:uid="{00000000-0005-0000-0000-0000DC3D0000}"/>
    <cellStyle name="Normal 38 3 4 9" xfId="24274" xr:uid="{00000000-0005-0000-0000-0000DD3D0000}"/>
    <cellStyle name="Normal 38 3 5" xfId="3738" xr:uid="{00000000-0005-0000-0000-0000DE3D0000}"/>
    <cellStyle name="Normal 38 3 5 2" xfId="3792" xr:uid="{00000000-0005-0000-0000-0000DF3D0000}"/>
    <cellStyle name="Normal 38 3 5 2 2" xfId="8885" xr:uid="{00000000-0005-0000-0000-0000E03D0000}"/>
    <cellStyle name="Normal 38 3 5 2 2 2" xfId="24275" xr:uid="{00000000-0005-0000-0000-0000E13D0000}"/>
    <cellStyle name="Normal 38 3 5 2 2 3" xfId="24276" xr:uid="{00000000-0005-0000-0000-0000E23D0000}"/>
    <cellStyle name="Normal 38 3 5 2 2 4" xfId="24277" xr:uid="{00000000-0005-0000-0000-0000E33D0000}"/>
    <cellStyle name="Normal 38 3 5 2 3" xfId="24278" xr:uid="{00000000-0005-0000-0000-0000E43D0000}"/>
    <cellStyle name="Normal 38 3 5 2 3 2" xfId="24279" xr:uid="{00000000-0005-0000-0000-0000E53D0000}"/>
    <cellStyle name="Normal 38 3 5 2 3 3" xfId="24280" xr:uid="{00000000-0005-0000-0000-0000E63D0000}"/>
    <cellStyle name="Normal 38 3 5 2 4" xfId="24281" xr:uid="{00000000-0005-0000-0000-0000E73D0000}"/>
    <cellStyle name="Normal 38 3 5 2 5" xfId="24282" xr:uid="{00000000-0005-0000-0000-0000E83D0000}"/>
    <cellStyle name="Normal 38 3 5 2 6" xfId="24283" xr:uid="{00000000-0005-0000-0000-0000E93D0000}"/>
    <cellStyle name="Normal 38 3 5 3" xfId="8698" xr:uid="{00000000-0005-0000-0000-0000EA3D0000}"/>
    <cellStyle name="Normal 38 3 5 3 2" xfId="24284" xr:uid="{00000000-0005-0000-0000-0000EB3D0000}"/>
    <cellStyle name="Normal 38 3 5 3 3" xfId="24285" xr:uid="{00000000-0005-0000-0000-0000EC3D0000}"/>
    <cellStyle name="Normal 38 3 5 3 4" xfId="24286" xr:uid="{00000000-0005-0000-0000-0000ED3D0000}"/>
    <cellStyle name="Normal 38 3 5 4" xfId="24287" xr:uid="{00000000-0005-0000-0000-0000EE3D0000}"/>
    <cellStyle name="Normal 38 3 5 4 2" xfId="24288" xr:uid="{00000000-0005-0000-0000-0000EF3D0000}"/>
    <cellStyle name="Normal 38 3 5 4 3" xfId="24289" xr:uid="{00000000-0005-0000-0000-0000F03D0000}"/>
    <cellStyle name="Normal 38 3 5 4 4" xfId="24290" xr:uid="{00000000-0005-0000-0000-0000F13D0000}"/>
    <cellStyle name="Normal 38 3 5 5" xfId="24291" xr:uid="{00000000-0005-0000-0000-0000F23D0000}"/>
    <cellStyle name="Normal 38 3 5 5 2" xfId="24292" xr:uid="{00000000-0005-0000-0000-0000F33D0000}"/>
    <cellStyle name="Normal 38 3 5 5 3" xfId="24293" xr:uid="{00000000-0005-0000-0000-0000F43D0000}"/>
    <cellStyle name="Normal 38 3 5 5 4" xfId="24294" xr:uid="{00000000-0005-0000-0000-0000F53D0000}"/>
    <cellStyle name="Normal 38 3 5 6" xfId="24295" xr:uid="{00000000-0005-0000-0000-0000F63D0000}"/>
    <cellStyle name="Normal 38 3 5 6 2" xfId="24296" xr:uid="{00000000-0005-0000-0000-0000F73D0000}"/>
    <cellStyle name="Normal 38 3 5 6 3" xfId="24297" xr:uid="{00000000-0005-0000-0000-0000F83D0000}"/>
    <cellStyle name="Normal 38 3 5 7" xfId="24298" xr:uid="{00000000-0005-0000-0000-0000F93D0000}"/>
    <cellStyle name="Normal 38 3 5 8" xfId="24299" xr:uid="{00000000-0005-0000-0000-0000FA3D0000}"/>
    <cellStyle name="Normal 38 3 5 9" xfId="24300" xr:uid="{00000000-0005-0000-0000-0000FB3D0000}"/>
    <cellStyle name="Normal 38 3 6" xfId="4062" xr:uid="{00000000-0005-0000-0000-0000FC3D0000}"/>
    <cellStyle name="Normal 38 3 6 2" xfId="8834" xr:uid="{00000000-0005-0000-0000-0000FD3D0000}"/>
    <cellStyle name="Normal 38 3 6 2 2" xfId="24301" xr:uid="{00000000-0005-0000-0000-0000FE3D0000}"/>
    <cellStyle name="Normal 38 3 6 2 2 2" xfId="24302" xr:uid="{00000000-0005-0000-0000-0000FF3D0000}"/>
    <cellStyle name="Normal 38 3 6 2 2 3" xfId="24303" xr:uid="{00000000-0005-0000-0000-0000003E0000}"/>
    <cellStyle name="Normal 38 3 6 2 2 4" xfId="24304" xr:uid="{00000000-0005-0000-0000-0000013E0000}"/>
    <cellStyle name="Normal 38 3 6 2 3" xfId="24305" xr:uid="{00000000-0005-0000-0000-0000023E0000}"/>
    <cellStyle name="Normal 38 3 6 2 3 2" xfId="24306" xr:uid="{00000000-0005-0000-0000-0000033E0000}"/>
    <cellStyle name="Normal 38 3 6 2 3 3" xfId="24307" xr:uid="{00000000-0005-0000-0000-0000043E0000}"/>
    <cellStyle name="Normal 38 3 6 2 4" xfId="24308" xr:uid="{00000000-0005-0000-0000-0000053E0000}"/>
    <cellStyle name="Normal 38 3 6 2 5" xfId="24309" xr:uid="{00000000-0005-0000-0000-0000063E0000}"/>
    <cellStyle name="Normal 38 3 6 2 6" xfId="24310" xr:uid="{00000000-0005-0000-0000-0000073E0000}"/>
    <cellStyle name="Normal 38 3 6 3" xfId="24311" xr:uid="{00000000-0005-0000-0000-0000083E0000}"/>
    <cellStyle name="Normal 38 3 6 3 2" xfId="24312" xr:uid="{00000000-0005-0000-0000-0000093E0000}"/>
    <cellStyle name="Normal 38 3 6 3 3" xfId="24313" xr:uid="{00000000-0005-0000-0000-00000A3E0000}"/>
    <cellStyle name="Normal 38 3 6 3 4" xfId="24314" xr:uid="{00000000-0005-0000-0000-00000B3E0000}"/>
    <cellStyle name="Normal 38 3 6 4" xfId="24315" xr:uid="{00000000-0005-0000-0000-00000C3E0000}"/>
    <cellStyle name="Normal 38 3 6 4 2" xfId="24316" xr:uid="{00000000-0005-0000-0000-00000D3E0000}"/>
    <cellStyle name="Normal 38 3 6 4 3" xfId="24317" xr:uid="{00000000-0005-0000-0000-00000E3E0000}"/>
    <cellStyle name="Normal 38 3 6 4 4" xfId="24318" xr:uid="{00000000-0005-0000-0000-00000F3E0000}"/>
    <cellStyle name="Normal 38 3 6 5" xfId="24319" xr:uid="{00000000-0005-0000-0000-0000103E0000}"/>
    <cellStyle name="Normal 38 3 6 5 2" xfId="24320" xr:uid="{00000000-0005-0000-0000-0000113E0000}"/>
    <cellStyle name="Normal 38 3 6 5 3" xfId="24321" xr:uid="{00000000-0005-0000-0000-0000123E0000}"/>
    <cellStyle name="Normal 38 3 6 6" xfId="24322" xr:uid="{00000000-0005-0000-0000-0000133E0000}"/>
    <cellStyle name="Normal 38 3 6 7" xfId="24323" xr:uid="{00000000-0005-0000-0000-0000143E0000}"/>
    <cellStyle name="Normal 38 3 6 8" xfId="24324" xr:uid="{00000000-0005-0000-0000-0000153E0000}"/>
    <cellStyle name="Normal 38 3 7" xfId="5470" xr:uid="{00000000-0005-0000-0000-0000163E0000}"/>
    <cellStyle name="Normal 38 3 7 2" xfId="10432" xr:uid="{00000000-0005-0000-0000-0000173E0000}"/>
    <cellStyle name="Normal 38 3 7 2 2" xfId="24325" xr:uid="{00000000-0005-0000-0000-0000183E0000}"/>
    <cellStyle name="Normal 38 3 7 2 3" xfId="24326" xr:uid="{00000000-0005-0000-0000-0000193E0000}"/>
    <cellStyle name="Normal 38 3 7 2 4" xfId="24327" xr:uid="{00000000-0005-0000-0000-00001A3E0000}"/>
    <cellStyle name="Normal 38 3 7 3" xfId="24328" xr:uid="{00000000-0005-0000-0000-00001B3E0000}"/>
    <cellStyle name="Normal 38 3 7 3 2" xfId="24329" xr:uid="{00000000-0005-0000-0000-00001C3E0000}"/>
    <cellStyle name="Normal 38 3 7 3 3" xfId="24330" xr:uid="{00000000-0005-0000-0000-00001D3E0000}"/>
    <cellStyle name="Normal 38 3 7 4" xfId="24331" xr:uid="{00000000-0005-0000-0000-00001E3E0000}"/>
    <cellStyle name="Normal 38 3 7 5" xfId="24332" xr:uid="{00000000-0005-0000-0000-00001F3E0000}"/>
    <cellStyle name="Normal 38 3 7 6" xfId="24333" xr:uid="{00000000-0005-0000-0000-0000203E0000}"/>
    <cellStyle name="Normal 38 3 8" xfId="5810" xr:uid="{00000000-0005-0000-0000-0000213E0000}"/>
    <cellStyle name="Normal 38 3 8 2" xfId="10752" xr:uid="{00000000-0005-0000-0000-0000223E0000}"/>
    <cellStyle name="Normal 38 3 8 3" xfId="24334" xr:uid="{00000000-0005-0000-0000-0000233E0000}"/>
    <cellStyle name="Normal 38 3 8 4" xfId="24335" xr:uid="{00000000-0005-0000-0000-0000243E0000}"/>
    <cellStyle name="Normal 38 3 9" xfId="7318" xr:uid="{00000000-0005-0000-0000-0000253E0000}"/>
    <cellStyle name="Normal 38 3 9 2" xfId="24336" xr:uid="{00000000-0005-0000-0000-0000263E0000}"/>
    <cellStyle name="Normal 38 3 9 3" xfId="24337" xr:uid="{00000000-0005-0000-0000-0000273E0000}"/>
    <cellStyle name="Normal 38 3 9 4" xfId="24338" xr:uid="{00000000-0005-0000-0000-0000283E0000}"/>
    <cellStyle name="Normal 38 4" xfId="441" xr:uid="{00000000-0005-0000-0000-0000293E0000}"/>
    <cellStyle name="Normal 38 4 10" xfId="24339" xr:uid="{00000000-0005-0000-0000-00002A3E0000}"/>
    <cellStyle name="Normal 38 4 11" xfId="24340" xr:uid="{00000000-0005-0000-0000-00002B3E0000}"/>
    <cellStyle name="Normal 38 4 2" xfId="1011" xr:uid="{00000000-0005-0000-0000-00002C3E0000}"/>
    <cellStyle name="Normal 38 4 2 10" xfId="24341" xr:uid="{00000000-0005-0000-0000-00002D3E0000}"/>
    <cellStyle name="Normal 38 4 2 2" xfId="1505" xr:uid="{00000000-0005-0000-0000-00002E3E0000}"/>
    <cellStyle name="Normal 38 4 2 2 2" xfId="4863" xr:uid="{00000000-0005-0000-0000-00002F3E0000}"/>
    <cellStyle name="Normal 38 4 2 2 2 2" xfId="9847" xr:uid="{00000000-0005-0000-0000-0000303E0000}"/>
    <cellStyle name="Normal 38 4 2 2 2 2 2" xfId="24342" xr:uid="{00000000-0005-0000-0000-0000313E0000}"/>
    <cellStyle name="Normal 38 4 2 2 2 2 3" xfId="24343" xr:uid="{00000000-0005-0000-0000-0000323E0000}"/>
    <cellStyle name="Normal 38 4 2 2 2 2 4" xfId="24344" xr:uid="{00000000-0005-0000-0000-0000333E0000}"/>
    <cellStyle name="Normal 38 4 2 2 2 3" xfId="24345" xr:uid="{00000000-0005-0000-0000-0000343E0000}"/>
    <cellStyle name="Normal 38 4 2 2 2 3 2" xfId="24346" xr:uid="{00000000-0005-0000-0000-0000353E0000}"/>
    <cellStyle name="Normal 38 4 2 2 2 3 3" xfId="24347" xr:uid="{00000000-0005-0000-0000-0000363E0000}"/>
    <cellStyle name="Normal 38 4 2 2 2 4" xfId="24348" xr:uid="{00000000-0005-0000-0000-0000373E0000}"/>
    <cellStyle name="Normal 38 4 2 2 2 5" xfId="24349" xr:uid="{00000000-0005-0000-0000-0000383E0000}"/>
    <cellStyle name="Normal 38 4 2 2 2 6" xfId="24350" xr:uid="{00000000-0005-0000-0000-0000393E0000}"/>
    <cellStyle name="Normal 38 4 2 2 3" xfId="6592" xr:uid="{00000000-0005-0000-0000-00003A3E0000}"/>
    <cellStyle name="Normal 38 4 2 2 3 2" xfId="11534" xr:uid="{00000000-0005-0000-0000-00003B3E0000}"/>
    <cellStyle name="Normal 38 4 2 2 3 3" xfId="24351" xr:uid="{00000000-0005-0000-0000-00003C3E0000}"/>
    <cellStyle name="Normal 38 4 2 2 3 4" xfId="24352" xr:uid="{00000000-0005-0000-0000-00003D3E0000}"/>
    <cellStyle name="Normal 38 4 2 2 4" xfId="8100" xr:uid="{00000000-0005-0000-0000-00003E3E0000}"/>
    <cellStyle name="Normal 38 4 2 2 4 2" xfId="24353" xr:uid="{00000000-0005-0000-0000-00003F3E0000}"/>
    <cellStyle name="Normal 38 4 2 2 4 3" xfId="24354" xr:uid="{00000000-0005-0000-0000-0000403E0000}"/>
    <cellStyle name="Normal 38 4 2 2 4 4" xfId="24355" xr:uid="{00000000-0005-0000-0000-0000413E0000}"/>
    <cellStyle name="Normal 38 4 2 2 5" xfId="3138" xr:uid="{00000000-0005-0000-0000-0000423E0000}"/>
    <cellStyle name="Normal 38 4 2 2 5 2" xfId="24356" xr:uid="{00000000-0005-0000-0000-0000433E0000}"/>
    <cellStyle name="Normal 38 4 2 2 5 3" xfId="24357" xr:uid="{00000000-0005-0000-0000-0000443E0000}"/>
    <cellStyle name="Normal 38 4 2 2 5 4" xfId="24358" xr:uid="{00000000-0005-0000-0000-0000453E0000}"/>
    <cellStyle name="Normal 38 4 2 2 6" xfId="24359" xr:uid="{00000000-0005-0000-0000-0000463E0000}"/>
    <cellStyle name="Normal 38 4 2 2 6 2" xfId="24360" xr:uid="{00000000-0005-0000-0000-0000473E0000}"/>
    <cellStyle name="Normal 38 4 2 2 6 3" xfId="24361" xr:uid="{00000000-0005-0000-0000-0000483E0000}"/>
    <cellStyle name="Normal 38 4 2 2 7" xfId="24362" xr:uid="{00000000-0005-0000-0000-0000493E0000}"/>
    <cellStyle name="Normal 38 4 2 2 8" xfId="24363" xr:uid="{00000000-0005-0000-0000-00004A3E0000}"/>
    <cellStyle name="Normal 38 4 2 2 9" xfId="24364" xr:uid="{00000000-0005-0000-0000-00004B3E0000}"/>
    <cellStyle name="Normal 38 4 2 3" xfId="4433" xr:uid="{00000000-0005-0000-0000-00004C3E0000}"/>
    <cellStyle name="Normal 38 4 2 3 2" xfId="9418" xr:uid="{00000000-0005-0000-0000-00004D3E0000}"/>
    <cellStyle name="Normal 38 4 2 3 2 2" xfId="24365" xr:uid="{00000000-0005-0000-0000-00004E3E0000}"/>
    <cellStyle name="Normal 38 4 2 3 2 3" xfId="24366" xr:uid="{00000000-0005-0000-0000-00004F3E0000}"/>
    <cellStyle name="Normal 38 4 2 3 2 4" xfId="24367" xr:uid="{00000000-0005-0000-0000-0000503E0000}"/>
    <cellStyle name="Normal 38 4 2 3 3" xfId="24368" xr:uid="{00000000-0005-0000-0000-0000513E0000}"/>
    <cellStyle name="Normal 38 4 2 3 3 2" xfId="24369" xr:uid="{00000000-0005-0000-0000-0000523E0000}"/>
    <cellStyle name="Normal 38 4 2 3 3 3" xfId="24370" xr:uid="{00000000-0005-0000-0000-0000533E0000}"/>
    <cellStyle name="Normal 38 4 2 3 4" xfId="24371" xr:uid="{00000000-0005-0000-0000-0000543E0000}"/>
    <cellStyle name="Normal 38 4 2 3 5" xfId="24372" xr:uid="{00000000-0005-0000-0000-0000553E0000}"/>
    <cellStyle name="Normal 38 4 2 3 6" xfId="24373" xr:uid="{00000000-0005-0000-0000-0000563E0000}"/>
    <cellStyle name="Normal 38 4 2 4" xfId="6173" xr:uid="{00000000-0005-0000-0000-0000573E0000}"/>
    <cellStyle name="Normal 38 4 2 4 2" xfId="11115" xr:uid="{00000000-0005-0000-0000-0000583E0000}"/>
    <cellStyle name="Normal 38 4 2 4 3" xfId="24374" xr:uid="{00000000-0005-0000-0000-0000593E0000}"/>
    <cellStyle name="Normal 38 4 2 4 4" xfId="24375" xr:uid="{00000000-0005-0000-0000-00005A3E0000}"/>
    <cellStyle name="Normal 38 4 2 5" xfId="7681" xr:uid="{00000000-0005-0000-0000-00005B3E0000}"/>
    <cellStyle name="Normal 38 4 2 5 2" xfId="24376" xr:uid="{00000000-0005-0000-0000-00005C3E0000}"/>
    <cellStyle name="Normal 38 4 2 5 3" xfId="24377" xr:uid="{00000000-0005-0000-0000-00005D3E0000}"/>
    <cellStyle name="Normal 38 4 2 5 4" xfId="24378" xr:uid="{00000000-0005-0000-0000-00005E3E0000}"/>
    <cellStyle name="Normal 38 4 2 6" xfId="2719" xr:uid="{00000000-0005-0000-0000-00005F3E0000}"/>
    <cellStyle name="Normal 38 4 2 6 2" xfId="24379" xr:uid="{00000000-0005-0000-0000-0000603E0000}"/>
    <cellStyle name="Normal 38 4 2 6 3" xfId="24380" xr:uid="{00000000-0005-0000-0000-0000613E0000}"/>
    <cellStyle name="Normal 38 4 2 6 4" xfId="24381" xr:uid="{00000000-0005-0000-0000-0000623E0000}"/>
    <cellStyle name="Normal 38 4 2 7" xfId="24382" xr:uid="{00000000-0005-0000-0000-0000633E0000}"/>
    <cellStyle name="Normal 38 4 2 7 2" xfId="24383" xr:uid="{00000000-0005-0000-0000-0000643E0000}"/>
    <cellStyle name="Normal 38 4 2 7 3" xfId="24384" xr:uid="{00000000-0005-0000-0000-0000653E0000}"/>
    <cellStyle name="Normal 38 4 2 8" xfId="24385" xr:uid="{00000000-0005-0000-0000-0000663E0000}"/>
    <cellStyle name="Normal 38 4 2 9" xfId="24386" xr:uid="{00000000-0005-0000-0000-0000673E0000}"/>
    <cellStyle name="Normal 38 4 3" xfId="1504" xr:uid="{00000000-0005-0000-0000-0000683E0000}"/>
    <cellStyle name="Normal 38 4 3 2" xfId="4862" xr:uid="{00000000-0005-0000-0000-0000693E0000}"/>
    <cellStyle name="Normal 38 4 3 2 2" xfId="9846" xr:uid="{00000000-0005-0000-0000-00006A3E0000}"/>
    <cellStyle name="Normal 38 4 3 2 2 2" xfId="24387" xr:uid="{00000000-0005-0000-0000-00006B3E0000}"/>
    <cellStyle name="Normal 38 4 3 2 2 3" xfId="24388" xr:uid="{00000000-0005-0000-0000-00006C3E0000}"/>
    <cellStyle name="Normal 38 4 3 2 2 4" xfId="24389" xr:uid="{00000000-0005-0000-0000-00006D3E0000}"/>
    <cellStyle name="Normal 38 4 3 2 3" xfId="24390" xr:uid="{00000000-0005-0000-0000-00006E3E0000}"/>
    <cellStyle name="Normal 38 4 3 2 3 2" xfId="24391" xr:uid="{00000000-0005-0000-0000-00006F3E0000}"/>
    <cellStyle name="Normal 38 4 3 2 3 3" xfId="24392" xr:uid="{00000000-0005-0000-0000-0000703E0000}"/>
    <cellStyle name="Normal 38 4 3 2 4" xfId="24393" xr:uid="{00000000-0005-0000-0000-0000713E0000}"/>
    <cellStyle name="Normal 38 4 3 2 5" xfId="24394" xr:uid="{00000000-0005-0000-0000-0000723E0000}"/>
    <cellStyle name="Normal 38 4 3 2 6" xfId="24395" xr:uid="{00000000-0005-0000-0000-0000733E0000}"/>
    <cellStyle name="Normal 38 4 3 3" xfId="6591" xr:uid="{00000000-0005-0000-0000-0000743E0000}"/>
    <cellStyle name="Normal 38 4 3 3 2" xfId="11533" xr:uid="{00000000-0005-0000-0000-0000753E0000}"/>
    <cellStyle name="Normal 38 4 3 3 3" xfId="24396" xr:uid="{00000000-0005-0000-0000-0000763E0000}"/>
    <cellStyle name="Normal 38 4 3 3 4" xfId="24397" xr:uid="{00000000-0005-0000-0000-0000773E0000}"/>
    <cellStyle name="Normal 38 4 3 4" xfId="8099" xr:uid="{00000000-0005-0000-0000-0000783E0000}"/>
    <cellStyle name="Normal 38 4 3 4 2" xfId="24398" xr:uid="{00000000-0005-0000-0000-0000793E0000}"/>
    <cellStyle name="Normal 38 4 3 4 3" xfId="24399" xr:uid="{00000000-0005-0000-0000-00007A3E0000}"/>
    <cellStyle name="Normal 38 4 3 4 4" xfId="24400" xr:uid="{00000000-0005-0000-0000-00007B3E0000}"/>
    <cellStyle name="Normal 38 4 3 5" xfId="3137" xr:uid="{00000000-0005-0000-0000-00007C3E0000}"/>
    <cellStyle name="Normal 38 4 3 5 2" xfId="24401" xr:uid="{00000000-0005-0000-0000-00007D3E0000}"/>
    <cellStyle name="Normal 38 4 3 5 3" xfId="24402" xr:uid="{00000000-0005-0000-0000-00007E3E0000}"/>
    <cellStyle name="Normal 38 4 3 5 4" xfId="24403" xr:uid="{00000000-0005-0000-0000-00007F3E0000}"/>
    <cellStyle name="Normal 38 4 3 6" xfId="24404" xr:uid="{00000000-0005-0000-0000-0000803E0000}"/>
    <cellStyle name="Normal 38 4 3 6 2" xfId="24405" xr:uid="{00000000-0005-0000-0000-0000813E0000}"/>
    <cellStyle name="Normal 38 4 3 6 3" xfId="24406" xr:uid="{00000000-0005-0000-0000-0000823E0000}"/>
    <cellStyle name="Normal 38 4 3 7" xfId="24407" xr:uid="{00000000-0005-0000-0000-0000833E0000}"/>
    <cellStyle name="Normal 38 4 3 8" xfId="24408" xr:uid="{00000000-0005-0000-0000-0000843E0000}"/>
    <cellStyle name="Normal 38 4 3 9" xfId="24409" xr:uid="{00000000-0005-0000-0000-0000853E0000}"/>
    <cellStyle name="Normal 38 4 4" xfId="3964" xr:uid="{00000000-0005-0000-0000-0000863E0000}"/>
    <cellStyle name="Normal 38 4 4 2" xfId="9036" xr:uid="{00000000-0005-0000-0000-0000873E0000}"/>
    <cellStyle name="Normal 38 4 4 2 2" xfId="24410" xr:uid="{00000000-0005-0000-0000-0000883E0000}"/>
    <cellStyle name="Normal 38 4 4 2 3" xfId="24411" xr:uid="{00000000-0005-0000-0000-0000893E0000}"/>
    <cellStyle name="Normal 38 4 4 2 4" xfId="24412" xr:uid="{00000000-0005-0000-0000-00008A3E0000}"/>
    <cellStyle name="Normal 38 4 4 3" xfId="24413" xr:uid="{00000000-0005-0000-0000-00008B3E0000}"/>
    <cellStyle name="Normal 38 4 4 3 2" xfId="24414" xr:uid="{00000000-0005-0000-0000-00008C3E0000}"/>
    <cellStyle name="Normal 38 4 4 3 3" xfId="24415" xr:uid="{00000000-0005-0000-0000-00008D3E0000}"/>
    <cellStyle name="Normal 38 4 4 4" xfId="24416" xr:uid="{00000000-0005-0000-0000-00008E3E0000}"/>
    <cellStyle name="Normal 38 4 4 5" xfId="24417" xr:uid="{00000000-0005-0000-0000-00008F3E0000}"/>
    <cellStyle name="Normal 38 4 4 6" xfId="24418" xr:uid="{00000000-0005-0000-0000-0000903E0000}"/>
    <cellStyle name="Normal 38 4 5" xfId="5721" xr:uid="{00000000-0005-0000-0000-0000913E0000}"/>
    <cellStyle name="Normal 38 4 5 2" xfId="10663" xr:uid="{00000000-0005-0000-0000-0000923E0000}"/>
    <cellStyle name="Normal 38 4 5 3" xfId="24419" xr:uid="{00000000-0005-0000-0000-0000933E0000}"/>
    <cellStyle name="Normal 38 4 5 4" xfId="24420" xr:uid="{00000000-0005-0000-0000-0000943E0000}"/>
    <cellStyle name="Normal 38 4 6" xfId="7229" xr:uid="{00000000-0005-0000-0000-0000953E0000}"/>
    <cellStyle name="Normal 38 4 6 2" xfId="24421" xr:uid="{00000000-0005-0000-0000-0000963E0000}"/>
    <cellStyle name="Normal 38 4 6 3" xfId="24422" xr:uid="{00000000-0005-0000-0000-0000973E0000}"/>
    <cellStyle name="Normal 38 4 6 4" xfId="24423" xr:uid="{00000000-0005-0000-0000-0000983E0000}"/>
    <cellStyle name="Normal 38 4 7" xfId="2267" xr:uid="{00000000-0005-0000-0000-0000993E0000}"/>
    <cellStyle name="Normal 38 4 7 2" xfId="24424" xr:uid="{00000000-0005-0000-0000-00009A3E0000}"/>
    <cellStyle name="Normal 38 4 7 3" xfId="24425" xr:uid="{00000000-0005-0000-0000-00009B3E0000}"/>
    <cellStyle name="Normal 38 4 7 4" xfId="24426" xr:uid="{00000000-0005-0000-0000-00009C3E0000}"/>
    <cellStyle name="Normal 38 4 8" xfId="24427" xr:uid="{00000000-0005-0000-0000-00009D3E0000}"/>
    <cellStyle name="Normal 38 4 8 2" xfId="24428" xr:uid="{00000000-0005-0000-0000-00009E3E0000}"/>
    <cellStyle name="Normal 38 4 8 3" xfId="24429" xr:uid="{00000000-0005-0000-0000-00009F3E0000}"/>
    <cellStyle name="Normal 38 4 9" xfId="24430" xr:uid="{00000000-0005-0000-0000-0000A03E0000}"/>
    <cellStyle name="Normal 38 5" xfId="658" xr:uid="{00000000-0005-0000-0000-0000A13E0000}"/>
    <cellStyle name="Normal 38 5 10" xfId="24431" xr:uid="{00000000-0005-0000-0000-0000A23E0000}"/>
    <cellStyle name="Normal 38 5 11" xfId="24432" xr:uid="{00000000-0005-0000-0000-0000A33E0000}"/>
    <cellStyle name="Normal 38 5 2" xfId="1124" xr:uid="{00000000-0005-0000-0000-0000A43E0000}"/>
    <cellStyle name="Normal 38 5 2 10" xfId="24433" xr:uid="{00000000-0005-0000-0000-0000A53E0000}"/>
    <cellStyle name="Normal 38 5 2 2" xfId="1507" xr:uid="{00000000-0005-0000-0000-0000A63E0000}"/>
    <cellStyle name="Normal 38 5 2 2 2" xfId="4865" xr:uid="{00000000-0005-0000-0000-0000A73E0000}"/>
    <cellStyle name="Normal 38 5 2 2 2 2" xfId="9849" xr:uid="{00000000-0005-0000-0000-0000A83E0000}"/>
    <cellStyle name="Normal 38 5 2 2 2 2 2" xfId="24434" xr:uid="{00000000-0005-0000-0000-0000A93E0000}"/>
    <cellStyle name="Normal 38 5 2 2 2 2 3" xfId="24435" xr:uid="{00000000-0005-0000-0000-0000AA3E0000}"/>
    <cellStyle name="Normal 38 5 2 2 2 2 4" xfId="24436" xr:uid="{00000000-0005-0000-0000-0000AB3E0000}"/>
    <cellStyle name="Normal 38 5 2 2 2 3" xfId="24437" xr:uid="{00000000-0005-0000-0000-0000AC3E0000}"/>
    <cellStyle name="Normal 38 5 2 2 2 3 2" xfId="24438" xr:uid="{00000000-0005-0000-0000-0000AD3E0000}"/>
    <cellStyle name="Normal 38 5 2 2 2 3 3" xfId="24439" xr:uid="{00000000-0005-0000-0000-0000AE3E0000}"/>
    <cellStyle name="Normal 38 5 2 2 2 4" xfId="24440" xr:uid="{00000000-0005-0000-0000-0000AF3E0000}"/>
    <cellStyle name="Normal 38 5 2 2 2 5" xfId="24441" xr:uid="{00000000-0005-0000-0000-0000B03E0000}"/>
    <cellStyle name="Normal 38 5 2 2 2 6" xfId="24442" xr:uid="{00000000-0005-0000-0000-0000B13E0000}"/>
    <cellStyle name="Normal 38 5 2 2 3" xfId="6594" xr:uid="{00000000-0005-0000-0000-0000B23E0000}"/>
    <cellStyle name="Normal 38 5 2 2 3 2" xfId="11536" xr:uid="{00000000-0005-0000-0000-0000B33E0000}"/>
    <cellStyle name="Normal 38 5 2 2 3 3" xfId="24443" xr:uid="{00000000-0005-0000-0000-0000B43E0000}"/>
    <cellStyle name="Normal 38 5 2 2 3 4" xfId="24444" xr:uid="{00000000-0005-0000-0000-0000B53E0000}"/>
    <cellStyle name="Normal 38 5 2 2 4" xfId="8102" xr:uid="{00000000-0005-0000-0000-0000B63E0000}"/>
    <cellStyle name="Normal 38 5 2 2 4 2" xfId="24445" xr:uid="{00000000-0005-0000-0000-0000B73E0000}"/>
    <cellStyle name="Normal 38 5 2 2 4 3" xfId="24446" xr:uid="{00000000-0005-0000-0000-0000B83E0000}"/>
    <cellStyle name="Normal 38 5 2 2 4 4" xfId="24447" xr:uid="{00000000-0005-0000-0000-0000B93E0000}"/>
    <cellStyle name="Normal 38 5 2 2 5" xfId="3140" xr:uid="{00000000-0005-0000-0000-0000BA3E0000}"/>
    <cellStyle name="Normal 38 5 2 2 5 2" xfId="24448" xr:uid="{00000000-0005-0000-0000-0000BB3E0000}"/>
    <cellStyle name="Normal 38 5 2 2 5 3" xfId="24449" xr:uid="{00000000-0005-0000-0000-0000BC3E0000}"/>
    <cellStyle name="Normal 38 5 2 2 5 4" xfId="24450" xr:uid="{00000000-0005-0000-0000-0000BD3E0000}"/>
    <cellStyle name="Normal 38 5 2 2 6" xfId="24451" xr:uid="{00000000-0005-0000-0000-0000BE3E0000}"/>
    <cellStyle name="Normal 38 5 2 2 6 2" xfId="24452" xr:uid="{00000000-0005-0000-0000-0000BF3E0000}"/>
    <cellStyle name="Normal 38 5 2 2 6 3" xfId="24453" xr:uid="{00000000-0005-0000-0000-0000C03E0000}"/>
    <cellStyle name="Normal 38 5 2 2 7" xfId="24454" xr:uid="{00000000-0005-0000-0000-0000C13E0000}"/>
    <cellStyle name="Normal 38 5 2 2 8" xfId="24455" xr:uid="{00000000-0005-0000-0000-0000C23E0000}"/>
    <cellStyle name="Normal 38 5 2 2 9" xfId="24456" xr:uid="{00000000-0005-0000-0000-0000C33E0000}"/>
    <cellStyle name="Normal 38 5 2 3" xfId="4492" xr:uid="{00000000-0005-0000-0000-0000C43E0000}"/>
    <cellStyle name="Normal 38 5 2 3 2" xfId="9476" xr:uid="{00000000-0005-0000-0000-0000C53E0000}"/>
    <cellStyle name="Normal 38 5 2 3 2 2" xfId="24457" xr:uid="{00000000-0005-0000-0000-0000C63E0000}"/>
    <cellStyle name="Normal 38 5 2 3 2 3" xfId="24458" xr:uid="{00000000-0005-0000-0000-0000C73E0000}"/>
    <cellStyle name="Normal 38 5 2 3 2 4" xfId="24459" xr:uid="{00000000-0005-0000-0000-0000C83E0000}"/>
    <cellStyle name="Normal 38 5 2 3 3" xfId="24460" xr:uid="{00000000-0005-0000-0000-0000C93E0000}"/>
    <cellStyle name="Normal 38 5 2 3 3 2" xfId="24461" xr:uid="{00000000-0005-0000-0000-0000CA3E0000}"/>
    <cellStyle name="Normal 38 5 2 3 3 3" xfId="24462" xr:uid="{00000000-0005-0000-0000-0000CB3E0000}"/>
    <cellStyle name="Normal 38 5 2 3 4" xfId="24463" xr:uid="{00000000-0005-0000-0000-0000CC3E0000}"/>
    <cellStyle name="Normal 38 5 2 3 5" xfId="24464" xr:uid="{00000000-0005-0000-0000-0000CD3E0000}"/>
    <cellStyle name="Normal 38 5 2 3 6" xfId="24465" xr:uid="{00000000-0005-0000-0000-0000CE3E0000}"/>
    <cellStyle name="Normal 38 5 2 4" xfId="6223" xr:uid="{00000000-0005-0000-0000-0000CF3E0000}"/>
    <cellStyle name="Normal 38 5 2 4 2" xfId="11165" xr:uid="{00000000-0005-0000-0000-0000D03E0000}"/>
    <cellStyle name="Normal 38 5 2 4 3" xfId="24466" xr:uid="{00000000-0005-0000-0000-0000D13E0000}"/>
    <cellStyle name="Normal 38 5 2 4 4" xfId="24467" xr:uid="{00000000-0005-0000-0000-0000D23E0000}"/>
    <cellStyle name="Normal 38 5 2 5" xfId="7731" xr:uid="{00000000-0005-0000-0000-0000D33E0000}"/>
    <cellStyle name="Normal 38 5 2 5 2" xfId="24468" xr:uid="{00000000-0005-0000-0000-0000D43E0000}"/>
    <cellStyle name="Normal 38 5 2 5 3" xfId="24469" xr:uid="{00000000-0005-0000-0000-0000D53E0000}"/>
    <cellStyle name="Normal 38 5 2 5 4" xfId="24470" xr:uid="{00000000-0005-0000-0000-0000D63E0000}"/>
    <cellStyle name="Normal 38 5 2 6" xfId="2769" xr:uid="{00000000-0005-0000-0000-0000D73E0000}"/>
    <cellStyle name="Normal 38 5 2 6 2" xfId="24471" xr:uid="{00000000-0005-0000-0000-0000D83E0000}"/>
    <cellStyle name="Normal 38 5 2 6 3" xfId="24472" xr:uid="{00000000-0005-0000-0000-0000D93E0000}"/>
    <cellStyle name="Normal 38 5 2 6 4" xfId="24473" xr:uid="{00000000-0005-0000-0000-0000DA3E0000}"/>
    <cellStyle name="Normal 38 5 2 7" xfId="24474" xr:uid="{00000000-0005-0000-0000-0000DB3E0000}"/>
    <cellStyle name="Normal 38 5 2 7 2" xfId="24475" xr:uid="{00000000-0005-0000-0000-0000DC3E0000}"/>
    <cellStyle name="Normal 38 5 2 7 3" xfId="24476" xr:uid="{00000000-0005-0000-0000-0000DD3E0000}"/>
    <cellStyle name="Normal 38 5 2 8" xfId="24477" xr:uid="{00000000-0005-0000-0000-0000DE3E0000}"/>
    <cellStyle name="Normal 38 5 2 9" xfId="24478" xr:uid="{00000000-0005-0000-0000-0000DF3E0000}"/>
    <cellStyle name="Normal 38 5 3" xfId="1506" xr:uid="{00000000-0005-0000-0000-0000E03E0000}"/>
    <cellStyle name="Normal 38 5 3 2" xfId="4864" xr:uid="{00000000-0005-0000-0000-0000E13E0000}"/>
    <cellStyle name="Normal 38 5 3 2 2" xfId="9848" xr:uid="{00000000-0005-0000-0000-0000E23E0000}"/>
    <cellStyle name="Normal 38 5 3 2 2 2" xfId="24479" xr:uid="{00000000-0005-0000-0000-0000E33E0000}"/>
    <cellStyle name="Normal 38 5 3 2 2 3" xfId="24480" xr:uid="{00000000-0005-0000-0000-0000E43E0000}"/>
    <cellStyle name="Normal 38 5 3 2 2 4" xfId="24481" xr:uid="{00000000-0005-0000-0000-0000E53E0000}"/>
    <cellStyle name="Normal 38 5 3 2 3" xfId="24482" xr:uid="{00000000-0005-0000-0000-0000E63E0000}"/>
    <cellStyle name="Normal 38 5 3 2 3 2" xfId="24483" xr:uid="{00000000-0005-0000-0000-0000E73E0000}"/>
    <cellStyle name="Normal 38 5 3 2 3 3" xfId="24484" xr:uid="{00000000-0005-0000-0000-0000E83E0000}"/>
    <cellStyle name="Normal 38 5 3 2 4" xfId="24485" xr:uid="{00000000-0005-0000-0000-0000E93E0000}"/>
    <cellStyle name="Normal 38 5 3 2 5" xfId="24486" xr:uid="{00000000-0005-0000-0000-0000EA3E0000}"/>
    <cellStyle name="Normal 38 5 3 2 6" xfId="24487" xr:uid="{00000000-0005-0000-0000-0000EB3E0000}"/>
    <cellStyle name="Normal 38 5 3 3" xfId="6593" xr:uid="{00000000-0005-0000-0000-0000EC3E0000}"/>
    <cellStyle name="Normal 38 5 3 3 2" xfId="11535" xr:uid="{00000000-0005-0000-0000-0000ED3E0000}"/>
    <cellStyle name="Normal 38 5 3 3 3" xfId="24488" xr:uid="{00000000-0005-0000-0000-0000EE3E0000}"/>
    <cellStyle name="Normal 38 5 3 3 4" xfId="24489" xr:uid="{00000000-0005-0000-0000-0000EF3E0000}"/>
    <cellStyle name="Normal 38 5 3 4" xfId="8101" xr:uid="{00000000-0005-0000-0000-0000F03E0000}"/>
    <cellStyle name="Normal 38 5 3 4 2" xfId="24490" xr:uid="{00000000-0005-0000-0000-0000F13E0000}"/>
    <cellStyle name="Normal 38 5 3 4 3" xfId="24491" xr:uid="{00000000-0005-0000-0000-0000F23E0000}"/>
    <cellStyle name="Normal 38 5 3 4 4" xfId="24492" xr:uid="{00000000-0005-0000-0000-0000F33E0000}"/>
    <cellStyle name="Normal 38 5 3 5" xfId="3139" xr:uid="{00000000-0005-0000-0000-0000F43E0000}"/>
    <cellStyle name="Normal 38 5 3 5 2" xfId="24493" xr:uid="{00000000-0005-0000-0000-0000F53E0000}"/>
    <cellStyle name="Normal 38 5 3 5 3" xfId="24494" xr:uid="{00000000-0005-0000-0000-0000F63E0000}"/>
    <cellStyle name="Normal 38 5 3 5 4" xfId="24495" xr:uid="{00000000-0005-0000-0000-0000F73E0000}"/>
    <cellStyle name="Normal 38 5 3 6" xfId="24496" xr:uid="{00000000-0005-0000-0000-0000F83E0000}"/>
    <cellStyle name="Normal 38 5 3 6 2" xfId="24497" xr:uid="{00000000-0005-0000-0000-0000F93E0000}"/>
    <cellStyle name="Normal 38 5 3 6 3" xfId="24498" xr:uid="{00000000-0005-0000-0000-0000FA3E0000}"/>
    <cellStyle name="Normal 38 5 3 7" xfId="24499" xr:uid="{00000000-0005-0000-0000-0000FB3E0000}"/>
    <cellStyle name="Normal 38 5 3 8" xfId="24500" xr:uid="{00000000-0005-0000-0000-0000FC3E0000}"/>
    <cellStyle name="Normal 38 5 3 9" xfId="24501" xr:uid="{00000000-0005-0000-0000-0000FD3E0000}"/>
    <cellStyle name="Normal 38 5 4" xfId="4109" xr:uid="{00000000-0005-0000-0000-0000FE3E0000}"/>
    <cellStyle name="Normal 38 5 4 2" xfId="9095" xr:uid="{00000000-0005-0000-0000-0000FF3E0000}"/>
    <cellStyle name="Normal 38 5 4 2 2" xfId="24502" xr:uid="{00000000-0005-0000-0000-0000003F0000}"/>
    <cellStyle name="Normal 38 5 4 2 3" xfId="24503" xr:uid="{00000000-0005-0000-0000-0000013F0000}"/>
    <cellStyle name="Normal 38 5 4 2 4" xfId="24504" xr:uid="{00000000-0005-0000-0000-0000023F0000}"/>
    <cellStyle name="Normal 38 5 4 3" xfId="24505" xr:uid="{00000000-0005-0000-0000-0000033F0000}"/>
    <cellStyle name="Normal 38 5 4 3 2" xfId="24506" xr:uid="{00000000-0005-0000-0000-0000043F0000}"/>
    <cellStyle name="Normal 38 5 4 3 3" xfId="24507" xr:uid="{00000000-0005-0000-0000-0000053F0000}"/>
    <cellStyle name="Normal 38 5 4 4" xfId="24508" xr:uid="{00000000-0005-0000-0000-0000063F0000}"/>
    <cellStyle name="Normal 38 5 4 5" xfId="24509" xr:uid="{00000000-0005-0000-0000-0000073F0000}"/>
    <cellStyle name="Normal 38 5 4 6" xfId="24510" xr:uid="{00000000-0005-0000-0000-0000083F0000}"/>
    <cellStyle name="Normal 38 5 5" xfId="5856" xr:uid="{00000000-0005-0000-0000-0000093F0000}"/>
    <cellStyle name="Normal 38 5 5 2" xfId="10798" xr:uid="{00000000-0005-0000-0000-00000A3F0000}"/>
    <cellStyle name="Normal 38 5 5 3" xfId="24511" xr:uid="{00000000-0005-0000-0000-00000B3F0000}"/>
    <cellStyle name="Normal 38 5 5 4" xfId="24512" xr:uid="{00000000-0005-0000-0000-00000C3F0000}"/>
    <cellStyle name="Normal 38 5 6" xfId="7364" xr:uid="{00000000-0005-0000-0000-00000D3F0000}"/>
    <cellStyle name="Normal 38 5 6 2" xfId="24513" xr:uid="{00000000-0005-0000-0000-00000E3F0000}"/>
    <cellStyle name="Normal 38 5 6 3" xfId="24514" xr:uid="{00000000-0005-0000-0000-00000F3F0000}"/>
    <cellStyle name="Normal 38 5 6 4" xfId="24515" xr:uid="{00000000-0005-0000-0000-0000103F0000}"/>
    <cellStyle name="Normal 38 5 7" xfId="2402" xr:uid="{00000000-0005-0000-0000-0000113F0000}"/>
    <cellStyle name="Normal 38 5 7 2" xfId="24516" xr:uid="{00000000-0005-0000-0000-0000123F0000}"/>
    <cellStyle name="Normal 38 5 7 3" xfId="24517" xr:uid="{00000000-0005-0000-0000-0000133F0000}"/>
    <cellStyle name="Normal 38 5 7 4" xfId="24518" xr:uid="{00000000-0005-0000-0000-0000143F0000}"/>
    <cellStyle name="Normal 38 5 8" xfId="24519" xr:uid="{00000000-0005-0000-0000-0000153F0000}"/>
    <cellStyle name="Normal 38 5 8 2" xfId="24520" xr:uid="{00000000-0005-0000-0000-0000163F0000}"/>
    <cellStyle name="Normal 38 5 8 3" xfId="24521" xr:uid="{00000000-0005-0000-0000-0000173F0000}"/>
    <cellStyle name="Normal 38 5 9" xfId="24522" xr:uid="{00000000-0005-0000-0000-0000183F0000}"/>
    <cellStyle name="Normal 38 6" xfId="325" xr:uid="{00000000-0005-0000-0000-0000193F0000}"/>
    <cellStyle name="Normal 38 6 10" xfId="24523" xr:uid="{00000000-0005-0000-0000-00001A3F0000}"/>
    <cellStyle name="Normal 38 6 11" xfId="24524" xr:uid="{00000000-0005-0000-0000-00001B3F0000}"/>
    <cellStyle name="Normal 38 6 2" xfId="953" xr:uid="{00000000-0005-0000-0000-00001C3F0000}"/>
    <cellStyle name="Normal 38 6 2 10" xfId="24525" xr:uid="{00000000-0005-0000-0000-00001D3F0000}"/>
    <cellStyle name="Normal 38 6 2 2" xfId="1509" xr:uid="{00000000-0005-0000-0000-00001E3F0000}"/>
    <cellStyle name="Normal 38 6 2 2 2" xfId="4867" xr:uid="{00000000-0005-0000-0000-00001F3F0000}"/>
    <cellStyle name="Normal 38 6 2 2 2 2" xfId="9851" xr:uid="{00000000-0005-0000-0000-0000203F0000}"/>
    <cellStyle name="Normal 38 6 2 2 2 2 2" xfId="24526" xr:uid="{00000000-0005-0000-0000-0000213F0000}"/>
    <cellStyle name="Normal 38 6 2 2 2 2 3" xfId="24527" xr:uid="{00000000-0005-0000-0000-0000223F0000}"/>
    <cellStyle name="Normal 38 6 2 2 2 2 4" xfId="24528" xr:uid="{00000000-0005-0000-0000-0000233F0000}"/>
    <cellStyle name="Normal 38 6 2 2 2 3" xfId="24529" xr:uid="{00000000-0005-0000-0000-0000243F0000}"/>
    <cellStyle name="Normal 38 6 2 2 2 3 2" xfId="24530" xr:uid="{00000000-0005-0000-0000-0000253F0000}"/>
    <cellStyle name="Normal 38 6 2 2 2 3 3" xfId="24531" xr:uid="{00000000-0005-0000-0000-0000263F0000}"/>
    <cellStyle name="Normal 38 6 2 2 2 4" xfId="24532" xr:uid="{00000000-0005-0000-0000-0000273F0000}"/>
    <cellStyle name="Normal 38 6 2 2 2 5" xfId="24533" xr:uid="{00000000-0005-0000-0000-0000283F0000}"/>
    <cellStyle name="Normal 38 6 2 2 2 6" xfId="24534" xr:uid="{00000000-0005-0000-0000-0000293F0000}"/>
    <cellStyle name="Normal 38 6 2 2 3" xfId="6596" xr:uid="{00000000-0005-0000-0000-00002A3F0000}"/>
    <cellStyle name="Normal 38 6 2 2 3 2" xfId="11538" xr:uid="{00000000-0005-0000-0000-00002B3F0000}"/>
    <cellStyle name="Normal 38 6 2 2 3 3" xfId="24535" xr:uid="{00000000-0005-0000-0000-00002C3F0000}"/>
    <cellStyle name="Normal 38 6 2 2 3 4" xfId="24536" xr:uid="{00000000-0005-0000-0000-00002D3F0000}"/>
    <cellStyle name="Normal 38 6 2 2 4" xfId="8104" xr:uid="{00000000-0005-0000-0000-00002E3F0000}"/>
    <cellStyle name="Normal 38 6 2 2 4 2" xfId="24537" xr:uid="{00000000-0005-0000-0000-00002F3F0000}"/>
    <cellStyle name="Normal 38 6 2 2 4 3" xfId="24538" xr:uid="{00000000-0005-0000-0000-0000303F0000}"/>
    <cellStyle name="Normal 38 6 2 2 4 4" xfId="24539" xr:uid="{00000000-0005-0000-0000-0000313F0000}"/>
    <cellStyle name="Normal 38 6 2 2 5" xfId="3142" xr:uid="{00000000-0005-0000-0000-0000323F0000}"/>
    <cellStyle name="Normal 38 6 2 2 5 2" xfId="24540" xr:uid="{00000000-0005-0000-0000-0000333F0000}"/>
    <cellStyle name="Normal 38 6 2 2 5 3" xfId="24541" xr:uid="{00000000-0005-0000-0000-0000343F0000}"/>
    <cellStyle name="Normal 38 6 2 2 5 4" xfId="24542" xr:uid="{00000000-0005-0000-0000-0000353F0000}"/>
    <cellStyle name="Normal 38 6 2 2 6" xfId="24543" xr:uid="{00000000-0005-0000-0000-0000363F0000}"/>
    <cellStyle name="Normal 38 6 2 2 6 2" xfId="24544" xr:uid="{00000000-0005-0000-0000-0000373F0000}"/>
    <cellStyle name="Normal 38 6 2 2 6 3" xfId="24545" xr:uid="{00000000-0005-0000-0000-0000383F0000}"/>
    <cellStyle name="Normal 38 6 2 2 7" xfId="24546" xr:uid="{00000000-0005-0000-0000-0000393F0000}"/>
    <cellStyle name="Normal 38 6 2 2 8" xfId="24547" xr:uid="{00000000-0005-0000-0000-00003A3F0000}"/>
    <cellStyle name="Normal 38 6 2 2 9" xfId="24548" xr:uid="{00000000-0005-0000-0000-00003B3F0000}"/>
    <cellStyle name="Normal 38 6 2 3" xfId="4387" xr:uid="{00000000-0005-0000-0000-00003C3F0000}"/>
    <cellStyle name="Normal 38 6 2 3 2" xfId="9372" xr:uid="{00000000-0005-0000-0000-00003D3F0000}"/>
    <cellStyle name="Normal 38 6 2 3 2 2" xfId="24549" xr:uid="{00000000-0005-0000-0000-00003E3F0000}"/>
    <cellStyle name="Normal 38 6 2 3 2 3" xfId="24550" xr:uid="{00000000-0005-0000-0000-00003F3F0000}"/>
    <cellStyle name="Normal 38 6 2 3 2 4" xfId="24551" xr:uid="{00000000-0005-0000-0000-0000403F0000}"/>
    <cellStyle name="Normal 38 6 2 3 3" xfId="24552" xr:uid="{00000000-0005-0000-0000-0000413F0000}"/>
    <cellStyle name="Normal 38 6 2 3 3 2" xfId="24553" xr:uid="{00000000-0005-0000-0000-0000423F0000}"/>
    <cellStyle name="Normal 38 6 2 3 3 3" xfId="24554" xr:uid="{00000000-0005-0000-0000-0000433F0000}"/>
    <cellStyle name="Normal 38 6 2 3 4" xfId="24555" xr:uid="{00000000-0005-0000-0000-0000443F0000}"/>
    <cellStyle name="Normal 38 6 2 3 5" xfId="24556" xr:uid="{00000000-0005-0000-0000-0000453F0000}"/>
    <cellStyle name="Normal 38 6 2 3 6" xfId="24557" xr:uid="{00000000-0005-0000-0000-0000463F0000}"/>
    <cellStyle name="Normal 38 6 2 4" xfId="6129" xr:uid="{00000000-0005-0000-0000-0000473F0000}"/>
    <cellStyle name="Normal 38 6 2 4 2" xfId="11071" xr:uid="{00000000-0005-0000-0000-0000483F0000}"/>
    <cellStyle name="Normal 38 6 2 4 3" xfId="24558" xr:uid="{00000000-0005-0000-0000-0000493F0000}"/>
    <cellStyle name="Normal 38 6 2 4 4" xfId="24559" xr:uid="{00000000-0005-0000-0000-00004A3F0000}"/>
    <cellStyle name="Normal 38 6 2 5" xfId="7637" xr:uid="{00000000-0005-0000-0000-00004B3F0000}"/>
    <cellStyle name="Normal 38 6 2 5 2" xfId="24560" xr:uid="{00000000-0005-0000-0000-00004C3F0000}"/>
    <cellStyle name="Normal 38 6 2 5 3" xfId="24561" xr:uid="{00000000-0005-0000-0000-00004D3F0000}"/>
    <cellStyle name="Normal 38 6 2 5 4" xfId="24562" xr:uid="{00000000-0005-0000-0000-00004E3F0000}"/>
    <cellStyle name="Normal 38 6 2 6" xfId="2675" xr:uid="{00000000-0005-0000-0000-00004F3F0000}"/>
    <cellStyle name="Normal 38 6 2 6 2" xfId="24563" xr:uid="{00000000-0005-0000-0000-0000503F0000}"/>
    <cellStyle name="Normal 38 6 2 6 3" xfId="24564" xr:uid="{00000000-0005-0000-0000-0000513F0000}"/>
    <cellStyle name="Normal 38 6 2 6 4" xfId="24565" xr:uid="{00000000-0005-0000-0000-0000523F0000}"/>
    <cellStyle name="Normal 38 6 2 7" xfId="24566" xr:uid="{00000000-0005-0000-0000-0000533F0000}"/>
    <cellStyle name="Normal 38 6 2 7 2" xfId="24567" xr:uid="{00000000-0005-0000-0000-0000543F0000}"/>
    <cellStyle name="Normal 38 6 2 7 3" xfId="24568" xr:uid="{00000000-0005-0000-0000-0000553F0000}"/>
    <cellStyle name="Normal 38 6 2 8" xfId="24569" xr:uid="{00000000-0005-0000-0000-0000563F0000}"/>
    <cellStyle name="Normal 38 6 2 9" xfId="24570" xr:uid="{00000000-0005-0000-0000-0000573F0000}"/>
    <cellStyle name="Normal 38 6 3" xfId="1508" xr:uid="{00000000-0005-0000-0000-0000583F0000}"/>
    <cellStyle name="Normal 38 6 3 2" xfId="4866" xr:uid="{00000000-0005-0000-0000-0000593F0000}"/>
    <cellStyle name="Normal 38 6 3 2 2" xfId="9850" xr:uid="{00000000-0005-0000-0000-00005A3F0000}"/>
    <cellStyle name="Normal 38 6 3 2 2 2" xfId="24571" xr:uid="{00000000-0005-0000-0000-00005B3F0000}"/>
    <cellStyle name="Normal 38 6 3 2 2 3" xfId="24572" xr:uid="{00000000-0005-0000-0000-00005C3F0000}"/>
    <cellStyle name="Normal 38 6 3 2 2 4" xfId="24573" xr:uid="{00000000-0005-0000-0000-00005D3F0000}"/>
    <cellStyle name="Normal 38 6 3 2 3" xfId="24574" xr:uid="{00000000-0005-0000-0000-00005E3F0000}"/>
    <cellStyle name="Normal 38 6 3 2 3 2" xfId="24575" xr:uid="{00000000-0005-0000-0000-00005F3F0000}"/>
    <cellStyle name="Normal 38 6 3 2 3 3" xfId="24576" xr:uid="{00000000-0005-0000-0000-0000603F0000}"/>
    <cellStyle name="Normal 38 6 3 2 4" xfId="24577" xr:uid="{00000000-0005-0000-0000-0000613F0000}"/>
    <cellStyle name="Normal 38 6 3 2 5" xfId="24578" xr:uid="{00000000-0005-0000-0000-0000623F0000}"/>
    <cellStyle name="Normal 38 6 3 2 6" xfId="24579" xr:uid="{00000000-0005-0000-0000-0000633F0000}"/>
    <cellStyle name="Normal 38 6 3 3" xfId="6595" xr:uid="{00000000-0005-0000-0000-0000643F0000}"/>
    <cellStyle name="Normal 38 6 3 3 2" xfId="11537" xr:uid="{00000000-0005-0000-0000-0000653F0000}"/>
    <cellStyle name="Normal 38 6 3 3 3" xfId="24580" xr:uid="{00000000-0005-0000-0000-0000663F0000}"/>
    <cellStyle name="Normal 38 6 3 3 4" xfId="24581" xr:uid="{00000000-0005-0000-0000-0000673F0000}"/>
    <cellStyle name="Normal 38 6 3 4" xfId="8103" xr:uid="{00000000-0005-0000-0000-0000683F0000}"/>
    <cellStyle name="Normal 38 6 3 4 2" xfId="24582" xr:uid="{00000000-0005-0000-0000-0000693F0000}"/>
    <cellStyle name="Normal 38 6 3 4 3" xfId="24583" xr:uid="{00000000-0005-0000-0000-00006A3F0000}"/>
    <cellStyle name="Normal 38 6 3 4 4" xfId="24584" xr:uid="{00000000-0005-0000-0000-00006B3F0000}"/>
    <cellStyle name="Normal 38 6 3 5" xfId="3141" xr:uid="{00000000-0005-0000-0000-00006C3F0000}"/>
    <cellStyle name="Normal 38 6 3 5 2" xfId="24585" xr:uid="{00000000-0005-0000-0000-00006D3F0000}"/>
    <cellStyle name="Normal 38 6 3 5 3" xfId="24586" xr:uid="{00000000-0005-0000-0000-00006E3F0000}"/>
    <cellStyle name="Normal 38 6 3 5 4" xfId="24587" xr:uid="{00000000-0005-0000-0000-00006F3F0000}"/>
    <cellStyle name="Normal 38 6 3 6" xfId="24588" xr:uid="{00000000-0005-0000-0000-0000703F0000}"/>
    <cellStyle name="Normal 38 6 3 6 2" xfId="24589" xr:uid="{00000000-0005-0000-0000-0000713F0000}"/>
    <cellStyle name="Normal 38 6 3 6 3" xfId="24590" xr:uid="{00000000-0005-0000-0000-0000723F0000}"/>
    <cellStyle name="Normal 38 6 3 7" xfId="24591" xr:uid="{00000000-0005-0000-0000-0000733F0000}"/>
    <cellStyle name="Normal 38 6 3 8" xfId="24592" xr:uid="{00000000-0005-0000-0000-0000743F0000}"/>
    <cellStyle name="Normal 38 6 3 9" xfId="24593" xr:uid="{00000000-0005-0000-0000-0000753F0000}"/>
    <cellStyle name="Normal 38 6 4" xfId="3904" xr:uid="{00000000-0005-0000-0000-0000763F0000}"/>
    <cellStyle name="Normal 38 6 4 2" xfId="8984" xr:uid="{00000000-0005-0000-0000-0000773F0000}"/>
    <cellStyle name="Normal 38 6 4 2 2" xfId="24594" xr:uid="{00000000-0005-0000-0000-0000783F0000}"/>
    <cellStyle name="Normal 38 6 4 2 3" xfId="24595" xr:uid="{00000000-0005-0000-0000-0000793F0000}"/>
    <cellStyle name="Normal 38 6 4 2 4" xfId="24596" xr:uid="{00000000-0005-0000-0000-00007A3F0000}"/>
    <cellStyle name="Normal 38 6 4 3" xfId="24597" xr:uid="{00000000-0005-0000-0000-00007B3F0000}"/>
    <cellStyle name="Normal 38 6 4 3 2" xfId="24598" xr:uid="{00000000-0005-0000-0000-00007C3F0000}"/>
    <cellStyle name="Normal 38 6 4 3 3" xfId="24599" xr:uid="{00000000-0005-0000-0000-00007D3F0000}"/>
    <cellStyle name="Normal 38 6 4 4" xfId="24600" xr:uid="{00000000-0005-0000-0000-00007E3F0000}"/>
    <cellStyle name="Normal 38 6 4 5" xfId="24601" xr:uid="{00000000-0005-0000-0000-00007F3F0000}"/>
    <cellStyle name="Normal 38 6 4 6" xfId="24602" xr:uid="{00000000-0005-0000-0000-0000803F0000}"/>
    <cellStyle name="Normal 38 6 5" xfId="5672" xr:uid="{00000000-0005-0000-0000-0000813F0000}"/>
    <cellStyle name="Normal 38 6 5 2" xfId="10614" xr:uid="{00000000-0005-0000-0000-0000823F0000}"/>
    <cellStyle name="Normal 38 6 5 3" xfId="24603" xr:uid="{00000000-0005-0000-0000-0000833F0000}"/>
    <cellStyle name="Normal 38 6 5 4" xfId="24604" xr:uid="{00000000-0005-0000-0000-0000843F0000}"/>
    <cellStyle name="Normal 38 6 6" xfId="7180" xr:uid="{00000000-0005-0000-0000-0000853F0000}"/>
    <cellStyle name="Normal 38 6 6 2" xfId="24605" xr:uid="{00000000-0005-0000-0000-0000863F0000}"/>
    <cellStyle name="Normal 38 6 6 3" xfId="24606" xr:uid="{00000000-0005-0000-0000-0000873F0000}"/>
    <cellStyle name="Normal 38 6 6 4" xfId="24607" xr:uid="{00000000-0005-0000-0000-0000883F0000}"/>
    <cellStyle name="Normal 38 6 7" xfId="2218" xr:uid="{00000000-0005-0000-0000-0000893F0000}"/>
    <cellStyle name="Normal 38 6 7 2" xfId="24608" xr:uid="{00000000-0005-0000-0000-00008A3F0000}"/>
    <cellStyle name="Normal 38 6 7 3" xfId="24609" xr:uid="{00000000-0005-0000-0000-00008B3F0000}"/>
    <cellStyle name="Normal 38 6 7 4" xfId="24610" xr:uid="{00000000-0005-0000-0000-00008C3F0000}"/>
    <cellStyle name="Normal 38 6 8" xfId="24611" xr:uid="{00000000-0005-0000-0000-00008D3F0000}"/>
    <cellStyle name="Normal 38 6 8 2" xfId="24612" xr:uid="{00000000-0005-0000-0000-00008E3F0000}"/>
    <cellStyle name="Normal 38 6 8 3" xfId="24613" xr:uid="{00000000-0005-0000-0000-00008F3F0000}"/>
    <cellStyle name="Normal 38 6 9" xfId="24614" xr:uid="{00000000-0005-0000-0000-0000903F0000}"/>
    <cellStyle name="Normal 38 7" xfId="807" xr:uid="{00000000-0005-0000-0000-0000913F0000}"/>
    <cellStyle name="Normal 38 7 10" xfId="24615" xr:uid="{00000000-0005-0000-0000-0000923F0000}"/>
    <cellStyle name="Normal 38 7 2" xfId="1510" xr:uid="{00000000-0005-0000-0000-0000933F0000}"/>
    <cellStyle name="Normal 38 7 2 2" xfId="4868" xr:uid="{00000000-0005-0000-0000-0000943F0000}"/>
    <cellStyle name="Normal 38 7 2 2 2" xfId="9852" xr:uid="{00000000-0005-0000-0000-0000953F0000}"/>
    <cellStyle name="Normal 38 7 2 2 2 2" xfId="24616" xr:uid="{00000000-0005-0000-0000-0000963F0000}"/>
    <cellStyle name="Normal 38 7 2 2 2 3" xfId="24617" xr:uid="{00000000-0005-0000-0000-0000973F0000}"/>
    <cellStyle name="Normal 38 7 2 2 2 4" xfId="24618" xr:uid="{00000000-0005-0000-0000-0000983F0000}"/>
    <cellStyle name="Normal 38 7 2 2 3" xfId="24619" xr:uid="{00000000-0005-0000-0000-0000993F0000}"/>
    <cellStyle name="Normal 38 7 2 2 3 2" xfId="24620" xr:uid="{00000000-0005-0000-0000-00009A3F0000}"/>
    <cellStyle name="Normal 38 7 2 2 3 3" xfId="24621" xr:uid="{00000000-0005-0000-0000-00009B3F0000}"/>
    <cellStyle name="Normal 38 7 2 2 4" xfId="24622" xr:uid="{00000000-0005-0000-0000-00009C3F0000}"/>
    <cellStyle name="Normal 38 7 2 2 5" xfId="24623" xr:uid="{00000000-0005-0000-0000-00009D3F0000}"/>
    <cellStyle name="Normal 38 7 2 2 6" xfId="24624" xr:uid="{00000000-0005-0000-0000-00009E3F0000}"/>
    <cellStyle name="Normal 38 7 2 3" xfId="6597" xr:uid="{00000000-0005-0000-0000-00009F3F0000}"/>
    <cellStyle name="Normal 38 7 2 3 2" xfId="11539" xr:uid="{00000000-0005-0000-0000-0000A03F0000}"/>
    <cellStyle name="Normal 38 7 2 3 3" xfId="24625" xr:uid="{00000000-0005-0000-0000-0000A13F0000}"/>
    <cellStyle name="Normal 38 7 2 3 4" xfId="24626" xr:uid="{00000000-0005-0000-0000-0000A23F0000}"/>
    <cellStyle name="Normal 38 7 2 4" xfId="8105" xr:uid="{00000000-0005-0000-0000-0000A33F0000}"/>
    <cellStyle name="Normal 38 7 2 4 2" xfId="24627" xr:uid="{00000000-0005-0000-0000-0000A43F0000}"/>
    <cellStyle name="Normal 38 7 2 4 3" xfId="24628" xr:uid="{00000000-0005-0000-0000-0000A53F0000}"/>
    <cellStyle name="Normal 38 7 2 4 4" xfId="24629" xr:uid="{00000000-0005-0000-0000-0000A63F0000}"/>
    <cellStyle name="Normal 38 7 2 5" xfId="3143" xr:uid="{00000000-0005-0000-0000-0000A73F0000}"/>
    <cellStyle name="Normal 38 7 2 5 2" xfId="24630" xr:uid="{00000000-0005-0000-0000-0000A83F0000}"/>
    <cellStyle name="Normal 38 7 2 5 3" xfId="24631" xr:uid="{00000000-0005-0000-0000-0000A93F0000}"/>
    <cellStyle name="Normal 38 7 2 5 4" xfId="24632" xr:uid="{00000000-0005-0000-0000-0000AA3F0000}"/>
    <cellStyle name="Normal 38 7 2 6" xfId="24633" xr:uid="{00000000-0005-0000-0000-0000AB3F0000}"/>
    <cellStyle name="Normal 38 7 2 6 2" xfId="24634" xr:uid="{00000000-0005-0000-0000-0000AC3F0000}"/>
    <cellStyle name="Normal 38 7 2 6 3" xfId="24635" xr:uid="{00000000-0005-0000-0000-0000AD3F0000}"/>
    <cellStyle name="Normal 38 7 2 7" xfId="24636" xr:uid="{00000000-0005-0000-0000-0000AE3F0000}"/>
    <cellStyle name="Normal 38 7 2 8" xfId="24637" xr:uid="{00000000-0005-0000-0000-0000AF3F0000}"/>
    <cellStyle name="Normal 38 7 2 9" xfId="24638" xr:uid="{00000000-0005-0000-0000-0000B03F0000}"/>
    <cellStyle name="Normal 38 7 3" xfId="4249" xr:uid="{00000000-0005-0000-0000-0000B13F0000}"/>
    <cellStyle name="Normal 38 7 3 2" xfId="9235" xr:uid="{00000000-0005-0000-0000-0000B23F0000}"/>
    <cellStyle name="Normal 38 7 3 2 2" xfId="24639" xr:uid="{00000000-0005-0000-0000-0000B33F0000}"/>
    <cellStyle name="Normal 38 7 3 2 3" xfId="24640" xr:uid="{00000000-0005-0000-0000-0000B43F0000}"/>
    <cellStyle name="Normal 38 7 3 2 4" xfId="24641" xr:uid="{00000000-0005-0000-0000-0000B53F0000}"/>
    <cellStyle name="Normal 38 7 3 3" xfId="24642" xr:uid="{00000000-0005-0000-0000-0000B63F0000}"/>
    <cellStyle name="Normal 38 7 3 3 2" xfId="24643" xr:uid="{00000000-0005-0000-0000-0000B73F0000}"/>
    <cellStyle name="Normal 38 7 3 3 3" xfId="24644" xr:uid="{00000000-0005-0000-0000-0000B83F0000}"/>
    <cellStyle name="Normal 38 7 3 4" xfId="24645" xr:uid="{00000000-0005-0000-0000-0000B93F0000}"/>
    <cellStyle name="Normal 38 7 3 5" xfId="24646" xr:uid="{00000000-0005-0000-0000-0000BA3F0000}"/>
    <cellStyle name="Normal 38 7 3 6" xfId="24647" xr:uid="{00000000-0005-0000-0000-0000BB3F0000}"/>
    <cellStyle name="Normal 38 7 4" xfId="5994" xr:uid="{00000000-0005-0000-0000-0000BC3F0000}"/>
    <cellStyle name="Normal 38 7 4 2" xfId="10936" xr:uid="{00000000-0005-0000-0000-0000BD3F0000}"/>
    <cellStyle name="Normal 38 7 4 3" xfId="24648" xr:uid="{00000000-0005-0000-0000-0000BE3F0000}"/>
    <cellStyle name="Normal 38 7 4 4" xfId="24649" xr:uid="{00000000-0005-0000-0000-0000BF3F0000}"/>
    <cellStyle name="Normal 38 7 5" xfId="7502" xr:uid="{00000000-0005-0000-0000-0000C03F0000}"/>
    <cellStyle name="Normal 38 7 5 2" xfId="24650" xr:uid="{00000000-0005-0000-0000-0000C13F0000}"/>
    <cellStyle name="Normal 38 7 5 3" xfId="24651" xr:uid="{00000000-0005-0000-0000-0000C23F0000}"/>
    <cellStyle name="Normal 38 7 5 4" xfId="24652" xr:uid="{00000000-0005-0000-0000-0000C33F0000}"/>
    <cellStyle name="Normal 38 7 6" xfId="2540" xr:uid="{00000000-0005-0000-0000-0000C43F0000}"/>
    <cellStyle name="Normal 38 7 6 2" xfId="24653" xr:uid="{00000000-0005-0000-0000-0000C53F0000}"/>
    <cellStyle name="Normal 38 7 6 3" xfId="24654" xr:uid="{00000000-0005-0000-0000-0000C63F0000}"/>
    <cellStyle name="Normal 38 7 6 4" xfId="24655" xr:uid="{00000000-0005-0000-0000-0000C73F0000}"/>
    <cellStyle name="Normal 38 7 7" xfId="24656" xr:uid="{00000000-0005-0000-0000-0000C83F0000}"/>
    <cellStyle name="Normal 38 7 7 2" xfId="24657" xr:uid="{00000000-0005-0000-0000-0000C93F0000}"/>
    <cellStyle name="Normal 38 7 7 3" xfId="24658" xr:uid="{00000000-0005-0000-0000-0000CA3F0000}"/>
    <cellStyle name="Normal 38 7 8" xfId="24659" xr:uid="{00000000-0005-0000-0000-0000CB3F0000}"/>
    <cellStyle name="Normal 38 7 9" xfId="24660" xr:uid="{00000000-0005-0000-0000-0000CC3F0000}"/>
    <cellStyle name="Normal 38 8" xfId="1274" xr:uid="{00000000-0005-0000-0000-0000CD3F0000}"/>
    <cellStyle name="Normal 38 8 2" xfId="4632" xr:uid="{00000000-0005-0000-0000-0000CE3F0000}"/>
    <cellStyle name="Normal 38 8 2 2" xfId="9616" xr:uid="{00000000-0005-0000-0000-0000CF3F0000}"/>
    <cellStyle name="Normal 38 8 2 2 2" xfId="24661" xr:uid="{00000000-0005-0000-0000-0000D03F0000}"/>
    <cellStyle name="Normal 38 8 2 2 3" xfId="24662" xr:uid="{00000000-0005-0000-0000-0000D13F0000}"/>
    <cellStyle name="Normal 38 8 2 2 4" xfId="24663" xr:uid="{00000000-0005-0000-0000-0000D23F0000}"/>
    <cellStyle name="Normal 38 8 2 3" xfId="24664" xr:uid="{00000000-0005-0000-0000-0000D33F0000}"/>
    <cellStyle name="Normal 38 8 2 3 2" xfId="24665" xr:uid="{00000000-0005-0000-0000-0000D43F0000}"/>
    <cellStyle name="Normal 38 8 2 3 3" xfId="24666" xr:uid="{00000000-0005-0000-0000-0000D53F0000}"/>
    <cellStyle name="Normal 38 8 2 4" xfId="24667" xr:uid="{00000000-0005-0000-0000-0000D63F0000}"/>
    <cellStyle name="Normal 38 8 2 5" xfId="24668" xr:uid="{00000000-0005-0000-0000-0000D73F0000}"/>
    <cellStyle name="Normal 38 8 2 6" xfId="24669" xr:uid="{00000000-0005-0000-0000-0000D83F0000}"/>
    <cellStyle name="Normal 38 8 3" xfId="6361" xr:uid="{00000000-0005-0000-0000-0000D93F0000}"/>
    <cellStyle name="Normal 38 8 3 2" xfId="11303" xr:uid="{00000000-0005-0000-0000-0000DA3F0000}"/>
    <cellStyle name="Normal 38 8 3 3" xfId="24670" xr:uid="{00000000-0005-0000-0000-0000DB3F0000}"/>
    <cellStyle name="Normal 38 8 3 4" xfId="24671" xr:uid="{00000000-0005-0000-0000-0000DC3F0000}"/>
    <cellStyle name="Normal 38 8 4" xfId="7869" xr:uid="{00000000-0005-0000-0000-0000DD3F0000}"/>
    <cellStyle name="Normal 38 8 4 2" xfId="24672" xr:uid="{00000000-0005-0000-0000-0000DE3F0000}"/>
    <cellStyle name="Normal 38 8 4 3" xfId="24673" xr:uid="{00000000-0005-0000-0000-0000DF3F0000}"/>
    <cellStyle name="Normal 38 8 4 4" xfId="24674" xr:uid="{00000000-0005-0000-0000-0000E03F0000}"/>
    <cellStyle name="Normal 38 8 5" xfId="2907" xr:uid="{00000000-0005-0000-0000-0000E13F0000}"/>
    <cellStyle name="Normal 38 8 5 2" xfId="24675" xr:uid="{00000000-0005-0000-0000-0000E23F0000}"/>
    <cellStyle name="Normal 38 8 5 3" xfId="24676" xr:uid="{00000000-0005-0000-0000-0000E33F0000}"/>
    <cellStyle name="Normal 38 8 5 4" xfId="24677" xr:uid="{00000000-0005-0000-0000-0000E43F0000}"/>
    <cellStyle name="Normal 38 8 6" xfId="24678" xr:uid="{00000000-0005-0000-0000-0000E53F0000}"/>
    <cellStyle name="Normal 38 8 6 2" xfId="24679" xr:uid="{00000000-0005-0000-0000-0000E63F0000}"/>
    <cellStyle name="Normal 38 8 6 3" xfId="24680" xr:uid="{00000000-0005-0000-0000-0000E73F0000}"/>
    <cellStyle name="Normal 38 8 7" xfId="24681" xr:uid="{00000000-0005-0000-0000-0000E83F0000}"/>
    <cellStyle name="Normal 38 8 8" xfId="24682" xr:uid="{00000000-0005-0000-0000-0000E93F0000}"/>
    <cellStyle name="Normal 38 8 9" xfId="24683" xr:uid="{00000000-0005-0000-0000-0000EA3F0000}"/>
    <cellStyle name="Normal 38 9" xfId="217" xr:uid="{00000000-0005-0000-0000-0000EB3F0000}"/>
    <cellStyle name="Normal 38 9 2" xfId="3850" xr:uid="{00000000-0005-0000-0000-0000EC3F0000}"/>
    <cellStyle name="Normal 38 9 2 2" xfId="8937" xr:uid="{00000000-0005-0000-0000-0000ED3F0000}"/>
    <cellStyle name="Normal 38 9 2 2 2" xfId="24684" xr:uid="{00000000-0005-0000-0000-0000EE3F0000}"/>
    <cellStyle name="Normal 38 9 2 2 3" xfId="24685" xr:uid="{00000000-0005-0000-0000-0000EF3F0000}"/>
    <cellStyle name="Normal 38 9 2 2 4" xfId="24686" xr:uid="{00000000-0005-0000-0000-0000F03F0000}"/>
    <cellStyle name="Normal 38 9 2 3" xfId="24687" xr:uid="{00000000-0005-0000-0000-0000F13F0000}"/>
    <cellStyle name="Normal 38 9 2 3 2" xfId="24688" xr:uid="{00000000-0005-0000-0000-0000F23F0000}"/>
    <cellStyle name="Normal 38 9 2 3 3" xfId="24689" xr:uid="{00000000-0005-0000-0000-0000F33F0000}"/>
    <cellStyle name="Normal 38 9 2 4" xfId="24690" xr:uid="{00000000-0005-0000-0000-0000F43F0000}"/>
    <cellStyle name="Normal 38 9 2 5" xfId="24691" xr:uid="{00000000-0005-0000-0000-0000F53F0000}"/>
    <cellStyle name="Normal 38 9 2 6" xfId="24692" xr:uid="{00000000-0005-0000-0000-0000F63F0000}"/>
    <cellStyle name="Normal 38 9 3" xfId="5628" xr:uid="{00000000-0005-0000-0000-0000F73F0000}"/>
    <cellStyle name="Normal 38 9 3 2" xfId="10570" xr:uid="{00000000-0005-0000-0000-0000F83F0000}"/>
    <cellStyle name="Normal 38 9 3 3" xfId="24693" xr:uid="{00000000-0005-0000-0000-0000F93F0000}"/>
    <cellStyle name="Normal 38 9 3 4" xfId="24694" xr:uid="{00000000-0005-0000-0000-0000FA3F0000}"/>
    <cellStyle name="Normal 38 9 4" xfId="7136" xr:uid="{00000000-0005-0000-0000-0000FB3F0000}"/>
    <cellStyle name="Normal 38 9 4 2" xfId="24695" xr:uid="{00000000-0005-0000-0000-0000FC3F0000}"/>
    <cellStyle name="Normal 38 9 4 3" xfId="24696" xr:uid="{00000000-0005-0000-0000-0000FD3F0000}"/>
    <cellStyle name="Normal 38 9 4 4" xfId="24697" xr:uid="{00000000-0005-0000-0000-0000FE3F0000}"/>
    <cellStyle name="Normal 38 9 5" xfId="2173" xr:uid="{00000000-0005-0000-0000-0000FF3F0000}"/>
    <cellStyle name="Normal 38 9 5 2" xfId="24698" xr:uid="{00000000-0005-0000-0000-000000400000}"/>
    <cellStyle name="Normal 38 9 5 3" xfId="24699" xr:uid="{00000000-0005-0000-0000-000001400000}"/>
    <cellStyle name="Normal 38 9 5 4" xfId="24700" xr:uid="{00000000-0005-0000-0000-000002400000}"/>
    <cellStyle name="Normal 38 9 6" xfId="24701" xr:uid="{00000000-0005-0000-0000-000003400000}"/>
    <cellStyle name="Normal 38 9 6 2" xfId="24702" xr:uid="{00000000-0005-0000-0000-000004400000}"/>
    <cellStyle name="Normal 38 9 6 3" xfId="24703" xr:uid="{00000000-0005-0000-0000-000005400000}"/>
    <cellStyle name="Normal 38 9 7" xfId="24704" xr:uid="{00000000-0005-0000-0000-000006400000}"/>
    <cellStyle name="Normal 38 9 8" xfId="24705" xr:uid="{00000000-0005-0000-0000-000007400000}"/>
    <cellStyle name="Normal 38 9 9" xfId="24706" xr:uid="{00000000-0005-0000-0000-000008400000}"/>
    <cellStyle name="Normal 39" xfId="148" xr:uid="{00000000-0005-0000-0000-000009400000}"/>
    <cellStyle name="Normal 39 2" xfId="522" xr:uid="{00000000-0005-0000-0000-00000A400000}"/>
    <cellStyle name="Normal 39 2 2" xfId="1070" xr:uid="{00000000-0005-0000-0000-00000B400000}"/>
    <cellStyle name="Normal 39 3" xfId="383" xr:uid="{00000000-0005-0000-0000-00000C400000}"/>
    <cellStyle name="Normal 39 4" xfId="267" xr:uid="{00000000-0005-0000-0000-00000D400000}"/>
    <cellStyle name="Normal 39 5" xfId="181" xr:uid="{00000000-0005-0000-0000-00000E400000}"/>
    <cellStyle name="Normal 39 6" xfId="2134" xr:uid="{00000000-0005-0000-0000-00000F400000}"/>
    <cellStyle name="Normal 39 7" xfId="24707" xr:uid="{00000000-0005-0000-0000-000010400000}"/>
    <cellStyle name="Normal 4" xfId="20" xr:uid="{00000000-0005-0000-0000-000011400000}"/>
    <cellStyle name="Normal 4 2" xfId="175" xr:uid="{00000000-0005-0000-0000-000012400000}"/>
    <cellStyle name="Normal 4 2 2" xfId="984" xr:uid="{00000000-0005-0000-0000-000013400000}"/>
    <cellStyle name="Normal 4 3" xfId="523" xr:uid="{00000000-0005-0000-0000-000014400000}"/>
    <cellStyle name="Normal 4 4" xfId="837" xr:uid="{00000000-0005-0000-0000-000015400000}"/>
    <cellStyle name="Normal 4 5" xfId="5554" xr:uid="{00000000-0005-0000-0000-000016400000}"/>
    <cellStyle name="Normal 40" xfId="149" xr:uid="{00000000-0005-0000-0000-000017400000}"/>
    <cellStyle name="Normal 40 2" xfId="524" xr:uid="{00000000-0005-0000-0000-000018400000}"/>
    <cellStyle name="Normal 40 2 2" xfId="1071" xr:uid="{00000000-0005-0000-0000-000019400000}"/>
    <cellStyle name="Normal 40 3" xfId="385" xr:uid="{00000000-0005-0000-0000-00001A400000}"/>
    <cellStyle name="Normal 40 4" xfId="269" xr:uid="{00000000-0005-0000-0000-00001B400000}"/>
    <cellStyle name="Normal 40 5" xfId="182" xr:uid="{00000000-0005-0000-0000-00001C400000}"/>
    <cellStyle name="Normal 40 6" xfId="2135" xr:uid="{00000000-0005-0000-0000-00001D400000}"/>
    <cellStyle name="Normal 40 7" xfId="24708" xr:uid="{00000000-0005-0000-0000-00001E400000}"/>
    <cellStyle name="Normal 41" xfId="150" xr:uid="{00000000-0005-0000-0000-00001F400000}"/>
    <cellStyle name="Normal 41 2" xfId="525" xr:uid="{00000000-0005-0000-0000-000020400000}"/>
    <cellStyle name="Normal 41 2 2" xfId="1072" xr:uid="{00000000-0005-0000-0000-000021400000}"/>
    <cellStyle name="Normal 41 3" xfId="387" xr:uid="{00000000-0005-0000-0000-000022400000}"/>
    <cellStyle name="Normal 41 4" xfId="271" xr:uid="{00000000-0005-0000-0000-000023400000}"/>
    <cellStyle name="Normal 41 5" xfId="183" xr:uid="{00000000-0005-0000-0000-000024400000}"/>
    <cellStyle name="Normal 41 6" xfId="2136" xr:uid="{00000000-0005-0000-0000-000025400000}"/>
    <cellStyle name="Normal 41 7" xfId="24709" xr:uid="{00000000-0005-0000-0000-000026400000}"/>
    <cellStyle name="Normal 42" xfId="151" xr:uid="{00000000-0005-0000-0000-000027400000}"/>
    <cellStyle name="Normal 42 2" xfId="526" xr:uid="{00000000-0005-0000-0000-000028400000}"/>
    <cellStyle name="Normal 42 2 2" xfId="1073" xr:uid="{00000000-0005-0000-0000-000029400000}"/>
    <cellStyle name="Normal 42 3" xfId="389" xr:uid="{00000000-0005-0000-0000-00002A400000}"/>
    <cellStyle name="Normal 42 4" xfId="273" xr:uid="{00000000-0005-0000-0000-00002B400000}"/>
    <cellStyle name="Normal 42 5" xfId="184" xr:uid="{00000000-0005-0000-0000-00002C400000}"/>
    <cellStyle name="Normal 42 6" xfId="2137" xr:uid="{00000000-0005-0000-0000-00002D400000}"/>
    <cellStyle name="Normal 42 7" xfId="24710" xr:uid="{00000000-0005-0000-0000-00002E400000}"/>
    <cellStyle name="Normal 43" xfId="152" xr:uid="{00000000-0005-0000-0000-00002F400000}"/>
    <cellStyle name="Normal 43 2" xfId="527" xr:uid="{00000000-0005-0000-0000-000030400000}"/>
    <cellStyle name="Normal 43 2 2" xfId="1074" xr:uid="{00000000-0005-0000-0000-000031400000}"/>
    <cellStyle name="Normal 43 3" xfId="391" xr:uid="{00000000-0005-0000-0000-000032400000}"/>
    <cellStyle name="Normal 43 4" xfId="275" xr:uid="{00000000-0005-0000-0000-000033400000}"/>
    <cellStyle name="Normal 43 5" xfId="185" xr:uid="{00000000-0005-0000-0000-000034400000}"/>
    <cellStyle name="Normal 43 6" xfId="2138" xr:uid="{00000000-0005-0000-0000-000035400000}"/>
    <cellStyle name="Normal 43 7" xfId="24711" xr:uid="{00000000-0005-0000-0000-000036400000}"/>
    <cellStyle name="Normal 44" xfId="153" xr:uid="{00000000-0005-0000-0000-000037400000}"/>
    <cellStyle name="Normal 44 2" xfId="528" xr:uid="{00000000-0005-0000-0000-000038400000}"/>
    <cellStyle name="Normal 44 2 2" xfId="1075" xr:uid="{00000000-0005-0000-0000-000039400000}"/>
    <cellStyle name="Normal 44 3" xfId="393" xr:uid="{00000000-0005-0000-0000-00003A400000}"/>
    <cellStyle name="Normal 44 4" xfId="277" xr:uid="{00000000-0005-0000-0000-00003B400000}"/>
    <cellStyle name="Normal 44 5" xfId="186" xr:uid="{00000000-0005-0000-0000-00003C400000}"/>
    <cellStyle name="Normal 44 6" xfId="2139" xr:uid="{00000000-0005-0000-0000-00003D400000}"/>
    <cellStyle name="Normal 44 7" xfId="24712" xr:uid="{00000000-0005-0000-0000-00003E400000}"/>
    <cellStyle name="Normal 45" xfId="154" xr:uid="{00000000-0005-0000-0000-00003F400000}"/>
    <cellStyle name="Normal 45 2" xfId="529" xr:uid="{00000000-0005-0000-0000-000040400000}"/>
    <cellStyle name="Normal 45 2 2" xfId="1076" xr:uid="{00000000-0005-0000-0000-000041400000}"/>
    <cellStyle name="Normal 45 3" xfId="394" xr:uid="{00000000-0005-0000-0000-000042400000}"/>
    <cellStyle name="Normal 45 4" xfId="278" xr:uid="{00000000-0005-0000-0000-000043400000}"/>
    <cellStyle name="Normal 45 5" xfId="187" xr:uid="{00000000-0005-0000-0000-000044400000}"/>
    <cellStyle name="Normal 45 6" xfId="2140" xr:uid="{00000000-0005-0000-0000-000045400000}"/>
    <cellStyle name="Normal 45 7" xfId="24713" xr:uid="{00000000-0005-0000-0000-000046400000}"/>
    <cellStyle name="Normal 46" xfId="155" xr:uid="{00000000-0005-0000-0000-000047400000}"/>
    <cellStyle name="Normal 46 2" xfId="530" xr:uid="{00000000-0005-0000-0000-000048400000}"/>
    <cellStyle name="Normal 46 2 2" xfId="1077" xr:uid="{00000000-0005-0000-0000-000049400000}"/>
    <cellStyle name="Normal 46 3" xfId="396" xr:uid="{00000000-0005-0000-0000-00004A400000}"/>
    <cellStyle name="Normal 46 4" xfId="280" xr:uid="{00000000-0005-0000-0000-00004B400000}"/>
    <cellStyle name="Normal 46 5" xfId="188" xr:uid="{00000000-0005-0000-0000-00004C400000}"/>
    <cellStyle name="Normal 46 6" xfId="2141" xr:uid="{00000000-0005-0000-0000-00004D400000}"/>
    <cellStyle name="Normal 46 7" xfId="24714" xr:uid="{00000000-0005-0000-0000-00004E400000}"/>
    <cellStyle name="Normal 47" xfId="156" xr:uid="{00000000-0005-0000-0000-00004F400000}"/>
    <cellStyle name="Normal 47 2" xfId="531" xr:uid="{00000000-0005-0000-0000-000050400000}"/>
    <cellStyle name="Normal 47 2 2" xfId="1078" xr:uid="{00000000-0005-0000-0000-000051400000}"/>
    <cellStyle name="Normal 47 3" xfId="398" xr:uid="{00000000-0005-0000-0000-000052400000}"/>
    <cellStyle name="Normal 47 4" xfId="282" xr:uid="{00000000-0005-0000-0000-000053400000}"/>
    <cellStyle name="Normal 47 5" xfId="189" xr:uid="{00000000-0005-0000-0000-000054400000}"/>
    <cellStyle name="Normal 47 6" xfId="2142" xr:uid="{00000000-0005-0000-0000-000055400000}"/>
    <cellStyle name="Normal 47 7" xfId="24715" xr:uid="{00000000-0005-0000-0000-000056400000}"/>
    <cellStyle name="Normal 48" xfId="157" xr:uid="{00000000-0005-0000-0000-000057400000}"/>
    <cellStyle name="Normal 48 2" xfId="532" xr:uid="{00000000-0005-0000-0000-000058400000}"/>
    <cellStyle name="Normal 48 2 2" xfId="1079" xr:uid="{00000000-0005-0000-0000-000059400000}"/>
    <cellStyle name="Normal 48 3" xfId="400" xr:uid="{00000000-0005-0000-0000-00005A400000}"/>
    <cellStyle name="Normal 48 4" xfId="284" xr:uid="{00000000-0005-0000-0000-00005B400000}"/>
    <cellStyle name="Normal 48 5" xfId="190" xr:uid="{00000000-0005-0000-0000-00005C400000}"/>
    <cellStyle name="Normal 48 6" xfId="2143" xr:uid="{00000000-0005-0000-0000-00005D400000}"/>
    <cellStyle name="Normal 48 7" xfId="24716" xr:uid="{00000000-0005-0000-0000-00005E400000}"/>
    <cellStyle name="Normal 49" xfId="158" xr:uid="{00000000-0005-0000-0000-00005F400000}"/>
    <cellStyle name="Normal 49 2" xfId="533" xr:uid="{00000000-0005-0000-0000-000060400000}"/>
    <cellStyle name="Normal 49 2 2" xfId="1080" xr:uid="{00000000-0005-0000-0000-000061400000}"/>
    <cellStyle name="Normal 49 3" xfId="402" xr:uid="{00000000-0005-0000-0000-000062400000}"/>
    <cellStyle name="Normal 49 4" xfId="286" xr:uid="{00000000-0005-0000-0000-000063400000}"/>
    <cellStyle name="Normal 49 5" xfId="191" xr:uid="{00000000-0005-0000-0000-000064400000}"/>
    <cellStyle name="Normal 49 6" xfId="2144" xr:uid="{00000000-0005-0000-0000-000065400000}"/>
    <cellStyle name="Normal 49 7" xfId="24717" xr:uid="{00000000-0005-0000-0000-000066400000}"/>
    <cellStyle name="Normal 5" xfId="23" xr:uid="{00000000-0005-0000-0000-000067400000}"/>
    <cellStyle name="Normal 5 10" xfId="808" xr:uid="{00000000-0005-0000-0000-000068400000}"/>
    <cellStyle name="Normal 5 10 10" xfId="24718" xr:uid="{00000000-0005-0000-0000-000069400000}"/>
    <cellStyle name="Normal 5 10 2" xfId="1511" xr:uid="{00000000-0005-0000-0000-00006A400000}"/>
    <cellStyle name="Normal 5 10 2 2" xfId="4869" xr:uid="{00000000-0005-0000-0000-00006B400000}"/>
    <cellStyle name="Normal 5 10 2 2 2" xfId="9853" xr:uid="{00000000-0005-0000-0000-00006C400000}"/>
    <cellStyle name="Normal 5 10 2 2 2 2" xfId="24719" xr:uid="{00000000-0005-0000-0000-00006D400000}"/>
    <cellStyle name="Normal 5 10 2 2 2 3" xfId="24720" xr:uid="{00000000-0005-0000-0000-00006E400000}"/>
    <cellStyle name="Normal 5 10 2 2 2 4" xfId="24721" xr:uid="{00000000-0005-0000-0000-00006F400000}"/>
    <cellStyle name="Normal 5 10 2 2 3" xfId="24722" xr:uid="{00000000-0005-0000-0000-000070400000}"/>
    <cellStyle name="Normal 5 10 2 2 3 2" xfId="24723" xr:uid="{00000000-0005-0000-0000-000071400000}"/>
    <cellStyle name="Normal 5 10 2 2 3 3" xfId="24724" xr:uid="{00000000-0005-0000-0000-000072400000}"/>
    <cellStyle name="Normal 5 10 2 2 4" xfId="24725" xr:uid="{00000000-0005-0000-0000-000073400000}"/>
    <cellStyle name="Normal 5 10 2 2 5" xfId="24726" xr:uid="{00000000-0005-0000-0000-000074400000}"/>
    <cellStyle name="Normal 5 10 2 2 6" xfId="24727" xr:uid="{00000000-0005-0000-0000-000075400000}"/>
    <cellStyle name="Normal 5 10 2 3" xfId="6598" xr:uid="{00000000-0005-0000-0000-000076400000}"/>
    <cellStyle name="Normal 5 10 2 3 2" xfId="11540" xr:uid="{00000000-0005-0000-0000-000077400000}"/>
    <cellStyle name="Normal 5 10 2 3 3" xfId="24728" xr:uid="{00000000-0005-0000-0000-000078400000}"/>
    <cellStyle name="Normal 5 10 2 3 4" xfId="24729" xr:uid="{00000000-0005-0000-0000-000079400000}"/>
    <cellStyle name="Normal 5 10 2 4" xfId="8106" xr:uid="{00000000-0005-0000-0000-00007A400000}"/>
    <cellStyle name="Normal 5 10 2 4 2" xfId="24730" xr:uid="{00000000-0005-0000-0000-00007B400000}"/>
    <cellStyle name="Normal 5 10 2 4 3" xfId="24731" xr:uid="{00000000-0005-0000-0000-00007C400000}"/>
    <cellStyle name="Normal 5 10 2 4 4" xfId="24732" xr:uid="{00000000-0005-0000-0000-00007D400000}"/>
    <cellStyle name="Normal 5 10 2 5" xfId="3144" xr:uid="{00000000-0005-0000-0000-00007E400000}"/>
    <cellStyle name="Normal 5 10 2 5 2" xfId="24733" xr:uid="{00000000-0005-0000-0000-00007F400000}"/>
    <cellStyle name="Normal 5 10 2 5 3" xfId="24734" xr:uid="{00000000-0005-0000-0000-000080400000}"/>
    <cellStyle name="Normal 5 10 2 5 4" xfId="24735" xr:uid="{00000000-0005-0000-0000-000081400000}"/>
    <cellStyle name="Normal 5 10 2 6" xfId="24736" xr:uid="{00000000-0005-0000-0000-000082400000}"/>
    <cellStyle name="Normal 5 10 2 6 2" xfId="24737" xr:uid="{00000000-0005-0000-0000-000083400000}"/>
    <cellStyle name="Normal 5 10 2 6 3" xfId="24738" xr:uid="{00000000-0005-0000-0000-000084400000}"/>
    <cellStyle name="Normal 5 10 2 7" xfId="24739" xr:uid="{00000000-0005-0000-0000-000085400000}"/>
    <cellStyle name="Normal 5 10 2 8" xfId="24740" xr:uid="{00000000-0005-0000-0000-000086400000}"/>
    <cellStyle name="Normal 5 10 2 9" xfId="24741" xr:uid="{00000000-0005-0000-0000-000087400000}"/>
    <cellStyle name="Normal 5 10 3" xfId="4250" xr:uid="{00000000-0005-0000-0000-000088400000}"/>
    <cellStyle name="Normal 5 10 3 2" xfId="9236" xr:uid="{00000000-0005-0000-0000-000089400000}"/>
    <cellStyle name="Normal 5 10 3 2 2" xfId="24742" xr:uid="{00000000-0005-0000-0000-00008A400000}"/>
    <cellStyle name="Normal 5 10 3 2 3" xfId="24743" xr:uid="{00000000-0005-0000-0000-00008B400000}"/>
    <cellStyle name="Normal 5 10 3 2 4" xfId="24744" xr:uid="{00000000-0005-0000-0000-00008C400000}"/>
    <cellStyle name="Normal 5 10 3 3" xfId="24745" xr:uid="{00000000-0005-0000-0000-00008D400000}"/>
    <cellStyle name="Normal 5 10 3 3 2" xfId="24746" xr:uid="{00000000-0005-0000-0000-00008E400000}"/>
    <cellStyle name="Normal 5 10 3 3 3" xfId="24747" xr:uid="{00000000-0005-0000-0000-00008F400000}"/>
    <cellStyle name="Normal 5 10 3 4" xfId="24748" xr:uid="{00000000-0005-0000-0000-000090400000}"/>
    <cellStyle name="Normal 5 10 3 5" xfId="24749" xr:uid="{00000000-0005-0000-0000-000091400000}"/>
    <cellStyle name="Normal 5 10 3 6" xfId="24750" xr:uid="{00000000-0005-0000-0000-000092400000}"/>
    <cellStyle name="Normal 5 10 4" xfId="5995" xr:uid="{00000000-0005-0000-0000-000093400000}"/>
    <cellStyle name="Normal 5 10 4 2" xfId="10937" xr:uid="{00000000-0005-0000-0000-000094400000}"/>
    <cellStyle name="Normal 5 10 4 3" xfId="24751" xr:uid="{00000000-0005-0000-0000-000095400000}"/>
    <cellStyle name="Normal 5 10 4 4" xfId="24752" xr:uid="{00000000-0005-0000-0000-000096400000}"/>
    <cellStyle name="Normal 5 10 5" xfId="7503" xr:uid="{00000000-0005-0000-0000-000097400000}"/>
    <cellStyle name="Normal 5 10 5 2" xfId="24753" xr:uid="{00000000-0005-0000-0000-000098400000}"/>
    <cellStyle name="Normal 5 10 5 3" xfId="24754" xr:uid="{00000000-0005-0000-0000-000099400000}"/>
    <cellStyle name="Normal 5 10 5 4" xfId="24755" xr:uid="{00000000-0005-0000-0000-00009A400000}"/>
    <cellStyle name="Normal 5 10 6" xfId="2541" xr:uid="{00000000-0005-0000-0000-00009B400000}"/>
    <cellStyle name="Normal 5 10 6 2" xfId="24756" xr:uid="{00000000-0005-0000-0000-00009C400000}"/>
    <cellStyle name="Normal 5 10 6 3" xfId="24757" xr:uid="{00000000-0005-0000-0000-00009D400000}"/>
    <cellStyle name="Normal 5 10 6 4" xfId="24758" xr:uid="{00000000-0005-0000-0000-00009E400000}"/>
    <cellStyle name="Normal 5 10 7" xfId="24759" xr:uid="{00000000-0005-0000-0000-00009F400000}"/>
    <cellStyle name="Normal 5 10 7 2" xfId="24760" xr:uid="{00000000-0005-0000-0000-0000A0400000}"/>
    <cellStyle name="Normal 5 10 7 3" xfId="24761" xr:uid="{00000000-0005-0000-0000-0000A1400000}"/>
    <cellStyle name="Normal 5 10 8" xfId="24762" xr:uid="{00000000-0005-0000-0000-0000A2400000}"/>
    <cellStyle name="Normal 5 10 9" xfId="24763" xr:uid="{00000000-0005-0000-0000-0000A3400000}"/>
    <cellStyle name="Normal 5 11" xfId="1275" xr:uid="{00000000-0005-0000-0000-0000A4400000}"/>
    <cellStyle name="Normal 5 11 2" xfId="4633" xr:uid="{00000000-0005-0000-0000-0000A5400000}"/>
    <cellStyle name="Normal 5 11 2 2" xfId="9617" xr:uid="{00000000-0005-0000-0000-0000A6400000}"/>
    <cellStyle name="Normal 5 11 2 2 2" xfId="24764" xr:uid="{00000000-0005-0000-0000-0000A7400000}"/>
    <cellStyle name="Normal 5 11 2 2 3" xfId="24765" xr:uid="{00000000-0005-0000-0000-0000A8400000}"/>
    <cellStyle name="Normal 5 11 2 2 4" xfId="24766" xr:uid="{00000000-0005-0000-0000-0000A9400000}"/>
    <cellStyle name="Normal 5 11 2 3" xfId="24767" xr:uid="{00000000-0005-0000-0000-0000AA400000}"/>
    <cellStyle name="Normal 5 11 2 3 2" xfId="24768" xr:uid="{00000000-0005-0000-0000-0000AB400000}"/>
    <cellStyle name="Normal 5 11 2 3 3" xfId="24769" xr:uid="{00000000-0005-0000-0000-0000AC400000}"/>
    <cellStyle name="Normal 5 11 2 4" xfId="24770" xr:uid="{00000000-0005-0000-0000-0000AD400000}"/>
    <cellStyle name="Normal 5 11 2 5" xfId="24771" xr:uid="{00000000-0005-0000-0000-0000AE400000}"/>
    <cellStyle name="Normal 5 11 2 6" xfId="24772" xr:uid="{00000000-0005-0000-0000-0000AF400000}"/>
    <cellStyle name="Normal 5 11 3" xfId="6362" xr:uid="{00000000-0005-0000-0000-0000B0400000}"/>
    <cellStyle name="Normal 5 11 3 2" xfId="11304" xr:uid="{00000000-0005-0000-0000-0000B1400000}"/>
    <cellStyle name="Normal 5 11 3 3" xfId="24773" xr:uid="{00000000-0005-0000-0000-0000B2400000}"/>
    <cellStyle name="Normal 5 11 3 4" xfId="24774" xr:uid="{00000000-0005-0000-0000-0000B3400000}"/>
    <cellStyle name="Normal 5 11 4" xfId="7870" xr:uid="{00000000-0005-0000-0000-0000B4400000}"/>
    <cellStyle name="Normal 5 11 4 2" xfId="24775" xr:uid="{00000000-0005-0000-0000-0000B5400000}"/>
    <cellStyle name="Normal 5 11 4 3" xfId="24776" xr:uid="{00000000-0005-0000-0000-0000B6400000}"/>
    <cellStyle name="Normal 5 11 4 4" xfId="24777" xr:uid="{00000000-0005-0000-0000-0000B7400000}"/>
    <cellStyle name="Normal 5 11 5" xfId="2908" xr:uid="{00000000-0005-0000-0000-0000B8400000}"/>
    <cellStyle name="Normal 5 11 5 2" xfId="24778" xr:uid="{00000000-0005-0000-0000-0000B9400000}"/>
    <cellStyle name="Normal 5 11 5 3" xfId="24779" xr:uid="{00000000-0005-0000-0000-0000BA400000}"/>
    <cellStyle name="Normal 5 11 5 4" xfId="24780" xr:uid="{00000000-0005-0000-0000-0000BB400000}"/>
    <cellStyle name="Normal 5 11 6" xfId="24781" xr:uid="{00000000-0005-0000-0000-0000BC400000}"/>
    <cellStyle name="Normal 5 11 6 2" xfId="24782" xr:uid="{00000000-0005-0000-0000-0000BD400000}"/>
    <cellStyle name="Normal 5 11 6 3" xfId="24783" xr:uid="{00000000-0005-0000-0000-0000BE400000}"/>
    <cellStyle name="Normal 5 11 7" xfId="24784" xr:uid="{00000000-0005-0000-0000-0000BF400000}"/>
    <cellStyle name="Normal 5 11 8" xfId="24785" xr:uid="{00000000-0005-0000-0000-0000C0400000}"/>
    <cellStyle name="Normal 5 11 9" xfId="24786" xr:uid="{00000000-0005-0000-0000-0000C1400000}"/>
    <cellStyle name="Normal 5 12" xfId="218" xr:uid="{00000000-0005-0000-0000-0000C2400000}"/>
    <cellStyle name="Normal 5 12 2" xfId="3851" xr:uid="{00000000-0005-0000-0000-0000C3400000}"/>
    <cellStyle name="Normal 5 12 2 2" xfId="8938" xr:uid="{00000000-0005-0000-0000-0000C4400000}"/>
    <cellStyle name="Normal 5 12 2 2 2" xfId="24787" xr:uid="{00000000-0005-0000-0000-0000C5400000}"/>
    <cellStyle name="Normal 5 12 2 2 3" xfId="24788" xr:uid="{00000000-0005-0000-0000-0000C6400000}"/>
    <cellStyle name="Normal 5 12 2 2 4" xfId="24789" xr:uid="{00000000-0005-0000-0000-0000C7400000}"/>
    <cellStyle name="Normal 5 12 2 3" xfId="24790" xr:uid="{00000000-0005-0000-0000-0000C8400000}"/>
    <cellStyle name="Normal 5 12 2 3 2" xfId="24791" xr:uid="{00000000-0005-0000-0000-0000C9400000}"/>
    <cellStyle name="Normal 5 12 2 3 3" xfId="24792" xr:uid="{00000000-0005-0000-0000-0000CA400000}"/>
    <cellStyle name="Normal 5 12 2 4" xfId="24793" xr:uid="{00000000-0005-0000-0000-0000CB400000}"/>
    <cellStyle name="Normal 5 12 2 5" xfId="24794" xr:uid="{00000000-0005-0000-0000-0000CC400000}"/>
    <cellStyle name="Normal 5 12 2 6" xfId="24795" xr:uid="{00000000-0005-0000-0000-0000CD400000}"/>
    <cellStyle name="Normal 5 12 3" xfId="5629" xr:uid="{00000000-0005-0000-0000-0000CE400000}"/>
    <cellStyle name="Normal 5 12 3 2" xfId="10571" xr:uid="{00000000-0005-0000-0000-0000CF400000}"/>
    <cellStyle name="Normal 5 12 3 3" xfId="24796" xr:uid="{00000000-0005-0000-0000-0000D0400000}"/>
    <cellStyle name="Normal 5 12 3 4" xfId="24797" xr:uid="{00000000-0005-0000-0000-0000D1400000}"/>
    <cellStyle name="Normal 5 12 4" xfId="7137" xr:uid="{00000000-0005-0000-0000-0000D2400000}"/>
    <cellStyle name="Normal 5 12 4 2" xfId="24798" xr:uid="{00000000-0005-0000-0000-0000D3400000}"/>
    <cellStyle name="Normal 5 12 4 3" xfId="24799" xr:uid="{00000000-0005-0000-0000-0000D4400000}"/>
    <cellStyle name="Normal 5 12 4 4" xfId="24800" xr:uid="{00000000-0005-0000-0000-0000D5400000}"/>
    <cellStyle name="Normal 5 12 5" xfId="2174" xr:uid="{00000000-0005-0000-0000-0000D6400000}"/>
    <cellStyle name="Normal 5 12 5 2" xfId="24801" xr:uid="{00000000-0005-0000-0000-0000D7400000}"/>
    <cellStyle name="Normal 5 12 5 3" xfId="24802" xr:uid="{00000000-0005-0000-0000-0000D8400000}"/>
    <cellStyle name="Normal 5 12 5 4" xfId="24803" xr:uid="{00000000-0005-0000-0000-0000D9400000}"/>
    <cellStyle name="Normal 5 12 6" xfId="24804" xr:uid="{00000000-0005-0000-0000-0000DA400000}"/>
    <cellStyle name="Normal 5 12 6 2" xfId="24805" xr:uid="{00000000-0005-0000-0000-0000DB400000}"/>
    <cellStyle name="Normal 5 12 6 3" xfId="24806" xr:uid="{00000000-0005-0000-0000-0000DC400000}"/>
    <cellStyle name="Normal 5 12 7" xfId="24807" xr:uid="{00000000-0005-0000-0000-0000DD400000}"/>
    <cellStyle name="Normal 5 12 8" xfId="24808" xr:uid="{00000000-0005-0000-0000-0000DE400000}"/>
    <cellStyle name="Normal 5 12 9" xfId="24809" xr:uid="{00000000-0005-0000-0000-0000DF400000}"/>
    <cellStyle name="Normal 5 13" xfId="2093" xr:uid="{00000000-0005-0000-0000-0000E0400000}"/>
    <cellStyle name="Normal 5 13 2" xfId="8594" xr:uid="{00000000-0005-0000-0000-0000E1400000}"/>
    <cellStyle name="Normal 5 13 3" xfId="8868" xr:uid="{00000000-0005-0000-0000-0000E2400000}"/>
    <cellStyle name="Normal 5 14" xfId="3648" xr:uid="{00000000-0005-0000-0000-0000E3400000}"/>
    <cellStyle name="Normal 5 14 2" xfId="5489" xr:uid="{00000000-0005-0000-0000-0000E4400000}"/>
    <cellStyle name="Normal 5 14 2 2" xfId="10447" xr:uid="{00000000-0005-0000-0000-0000E5400000}"/>
    <cellStyle name="Normal 5 14 2 2 2" xfId="24810" xr:uid="{00000000-0005-0000-0000-0000E6400000}"/>
    <cellStyle name="Normal 5 14 2 2 3" xfId="24811" xr:uid="{00000000-0005-0000-0000-0000E7400000}"/>
    <cellStyle name="Normal 5 14 2 2 4" xfId="24812" xr:uid="{00000000-0005-0000-0000-0000E8400000}"/>
    <cellStyle name="Normal 5 14 2 3" xfId="24813" xr:uid="{00000000-0005-0000-0000-0000E9400000}"/>
    <cellStyle name="Normal 5 14 2 3 2" xfId="24814" xr:uid="{00000000-0005-0000-0000-0000EA400000}"/>
    <cellStyle name="Normal 5 14 2 3 3" xfId="24815" xr:uid="{00000000-0005-0000-0000-0000EB400000}"/>
    <cellStyle name="Normal 5 14 2 4" xfId="24816" xr:uid="{00000000-0005-0000-0000-0000EC400000}"/>
    <cellStyle name="Normal 5 14 2 5" xfId="24817" xr:uid="{00000000-0005-0000-0000-0000ED400000}"/>
    <cellStyle name="Normal 5 14 2 6" xfId="24818" xr:uid="{00000000-0005-0000-0000-0000EE400000}"/>
    <cellStyle name="Normal 5 14 3" xfId="8609" xr:uid="{00000000-0005-0000-0000-0000EF400000}"/>
    <cellStyle name="Normal 5 14 3 2" xfId="24819" xr:uid="{00000000-0005-0000-0000-0000F0400000}"/>
    <cellStyle name="Normal 5 14 3 3" xfId="24820" xr:uid="{00000000-0005-0000-0000-0000F1400000}"/>
    <cellStyle name="Normal 5 14 3 4" xfId="24821" xr:uid="{00000000-0005-0000-0000-0000F2400000}"/>
    <cellStyle name="Normal 5 14 4" xfId="24822" xr:uid="{00000000-0005-0000-0000-0000F3400000}"/>
    <cellStyle name="Normal 5 14 4 2" xfId="24823" xr:uid="{00000000-0005-0000-0000-0000F4400000}"/>
    <cellStyle name="Normal 5 14 4 3" xfId="24824" xr:uid="{00000000-0005-0000-0000-0000F5400000}"/>
    <cellStyle name="Normal 5 14 4 4" xfId="24825" xr:uid="{00000000-0005-0000-0000-0000F6400000}"/>
    <cellStyle name="Normal 5 14 5" xfId="24826" xr:uid="{00000000-0005-0000-0000-0000F7400000}"/>
    <cellStyle name="Normal 5 14 5 2" xfId="24827" xr:uid="{00000000-0005-0000-0000-0000F8400000}"/>
    <cellStyle name="Normal 5 14 5 3" xfId="24828" xr:uid="{00000000-0005-0000-0000-0000F9400000}"/>
    <cellStyle name="Normal 5 14 5 4" xfId="24829" xr:uid="{00000000-0005-0000-0000-0000FA400000}"/>
    <cellStyle name="Normal 5 14 6" xfId="24830" xr:uid="{00000000-0005-0000-0000-0000FB400000}"/>
    <cellStyle name="Normal 5 14 6 2" xfId="24831" xr:uid="{00000000-0005-0000-0000-0000FC400000}"/>
    <cellStyle name="Normal 5 14 6 3" xfId="24832" xr:uid="{00000000-0005-0000-0000-0000FD400000}"/>
    <cellStyle name="Normal 5 14 7" xfId="24833" xr:uid="{00000000-0005-0000-0000-0000FE400000}"/>
    <cellStyle name="Normal 5 14 8" xfId="24834" xr:uid="{00000000-0005-0000-0000-0000FF400000}"/>
    <cellStyle name="Normal 5 14 9" xfId="24835" xr:uid="{00000000-0005-0000-0000-000000410000}"/>
    <cellStyle name="Normal 5 15" xfId="3776" xr:uid="{00000000-0005-0000-0000-000001410000}"/>
    <cellStyle name="Normal 5 15 2" xfId="8746" xr:uid="{00000000-0005-0000-0000-000002410000}"/>
    <cellStyle name="Normal 5 15 2 2" xfId="24836" xr:uid="{00000000-0005-0000-0000-000003410000}"/>
    <cellStyle name="Normal 5 15 2 2 2" xfId="24837" xr:uid="{00000000-0005-0000-0000-000004410000}"/>
    <cellStyle name="Normal 5 15 2 2 3" xfId="24838" xr:uid="{00000000-0005-0000-0000-000005410000}"/>
    <cellStyle name="Normal 5 15 2 2 4" xfId="24839" xr:uid="{00000000-0005-0000-0000-000006410000}"/>
    <cellStyle name="Normal 5 15 2 3" xfId="24840" xr:uid="{00000000-0005-0000-0000-000007410000}"/>
    <cellStyle name="Normal 5 15 2 3 2" xfId="24841" xr:uid="{00000000-0005-0000-0000-000008410000}"/>
    <cellStyle name="Normal 5 15 2 3 3" xfId="24842" xr:uid="{00000000-0005-0000-0000-000009410000}"/>
    <cellStyle name="Normal 5 15 2 4" xfId="24843" xr:uid="{00000000-0005-0000-0000-00000A410000}"/>
    <cellStyle name="Normal 5 15 2 5" xfId="24844" xr:uid="{00000000-0005-0000-0000-00000B410000}"/>
    <cellStyle name="Normal 5 15 2 6" xfId="24845" xr:uid="{00000000-0005-0000-0000-00000C410000}"/>
    <cellStyle name="Normal 5 15 3" xfId="24846" xr:uid="{00000000-0005-0000-0000-00000D410000}"/>
    <cellStyle name="Normal 5 15 3 2" xfId="24847" xr:uid="{00000000-0005-0000-0000-00000E410000}"/>
    <cellStyle name="Normal 5 15 3 3" xfId="24848" xr:uid="{00000000-0005-0000-0000-00000F410000}"/>
    <cellStyle name="Normal 5 15 3 4" xfId="24849" xr:uid="{00000000-0005-0000-0000-000010410000}"/>
    <cellStyle name="Normal 5 15 4" xfId="24850" xr:uid="{00000000-0005-0000-0000-000011410000}"/>
    <cellStyle name="Normal 5 15 4 2" xfId="24851" xr:uid="{00000000-0005-0000-0000-000012410000}"/>
    <cellStyle name="Normal 5 15 4 3" xfId="24852" xr:uid="{00000000-0005-0000-0000-000013410000}"/>
    <cellStyle name="Normal 5 15 4 4" xfId="24853" xr:uid="{00000000-0005-0000-0000-000014410000}"/>
    <cellStyle name="Normal 5 15 5" xfId="24854" xr:uid="{00000000-0005-0000-0000-000015410000}"/>
    <cellStyle name="Normal 5 15 5 2" xfId="24855" xr:uid="{00000000-0005-0000-0000-000016410000}"/>
    <cellStyle name="Normal 5 15 5 3" xfId="24856" xr:uid="{00000000-0005-0000-0000-000017410000}"/>
    <cellStyle name="Normal 5 15 6" xfId="24857" xr:uid="{00000000-0005-0000-0000-000018410000}"/>
    <cellStyle name="Normal 5 15 7" xfId="24858" xr:uid="{00000000-0005-0000-0000-000019410000}"/>
    <cellStyle name="Normal 5 15 8" xfId="24859" xr:uid="{00000000-0005-0000-0000-00001A410000}"/>
    <cellStyle name="Normal 5 16" xfId="5466" xr:uid="{00000000-0005-0000-0000-00001B410000}"/>
    <cellStyle name="Normal 5 16 2" xfId="10428" xr:uid="{00000000-0005-0000-0000-00001C410000}"/>
    <cellStyle name="Normal 5 16 2 2" xfId="24860" xr:uid="{00000000-0005-0000-0000-00001D410000}"/>
    <cellStyle name="Normal 5 16 2 3" xfId="24861" xr:uid="{00000000-0005-0000-0000-00001E410000}"/>
    <cellStyle name="Normal 5 16 2 4" xfId="24862" xr:uid="{00000000-0005-0000-0000-00001F410000}"/>
    <cellStyle name="Normal 5 16 3" xfId="24863" xr:uid="{00000000-0005-0000-0000-000020410000}"/>
    <cellStyle name="Normal 5 16 3 2" xfId="24864" xr:uid="{00000000-0005-0000-0000-000021410000}"/>
    <cellStyle name="Normal 5 16 3 3" xfId="24865" xr:uid="{00000000-0005-0000-0000-000022410000}"/>
    <cellStyle name="Normal 5 16 3 4" xfId="24866" xr:uid="{00000000-0005-0000-0000-000023410000}"/>
    <cellStyle name="Normal 5 16 4" xfId="24867" xr:uid="{00000000-0005-0000-0000-000024410000}"/>
    <cellStyle name="Normal 5 16 4 2" xfId="24868" xr:uid="{00000000-0005-0000-0000-000025410000}"/>
    <cellStyle name="Normal 5 16 4 3" xfId="24869" xr:uid="{00000000-0005-0000-0000-000026410000}"/>
    <cellStyle name="Normal 5 16 5" xfId="24870" xr:uid="{00000000-0005-0000-0000-000027410000}"/>
    <cellStyle name="Normal 5 16 6" xfId="24871" xr:uid="{00000000-0005-0000-0000-000028410000}"/>
    <cellStyle name="Normal 5 16 7" xfId="24872" xr:uid="{00000000-0005-0000-0000-000029410000}"/>
    <cellStyle name="Normal 5 17" xfId="5575" xr:uid="{00000000-0005-0000-0000-00002A410000}"/>
    <cellStyle name="Normal 5 17 2" xfId="10517" xr:uid="{00000000-0005-0000-0000-00002B410000}"/>
    <cellStyle name="Normal 5 17 3" xfId="24873" xr:uid="{00000000-0005-0000-0000-00002C410000}"/>
    <cellStyle name="Normal 5 17 4" xfId="24874" xr:uid="{00000000-0005-0000-0000-00002D410000}"/>
    <cellStyle name="Normal 5 18" xfId="7083" xr:uid="{00000000-0005-0000-0000-00002E410000}"/>
    <cellStyle name="Normal 5 18 2" xfId="24875" xr:uid="{00000000-0005-0000-0000-00002F410000}"/>
    <cellStyle name="Normal 5 18 3" xfId="24876" xr:uid="{00000000-0005-0000-0000-000030410000}"/>
    <cellStyle name="Normal 5 18 4" xfId="24877" xr:uid="{00000000-0005-0000-0000-000031410000}"/>
    <cellStyle name="Normal 5 19" xfId="2052" xr:uid="{00000000-0005-0000-0000-000032410000}"/>
    <cellStyle name="Normal 5 19 2" xfId="24878" xr:uid="{00000000-0005-0000-0000-000033410000}"/>
    <cellStyle name="Normal 5 19 3" xfId="24879" xr:uid="{00000000-0005-0000-0000-000034410000}"/>
    <cellStyle name="Normal 5 19 4" xfId="24880" xr:uid="{00000000-0005-0000-0000-000035410000}"/>
    <cellStyle name="Normal 5 2" xfId="53" xr:uid="{00000000-0005-0000-0000-000036410000}"/>
    <cellStyle name="Normal 5 2 10" xfId="1276" xr:uid="{00000000-0005-0000-0000-000037410000}"/>
    <cellStyle name="Normal 5 2 10 2" xfId="4634" xr:uid="{00000000-0005-0000-0000-000038410000}"/>
    <cellStyle name="Normal 5 2 10 2 2" xfId="9618" xr:uid="{00000000-0005-0000-0000-000039410000}"/>
    <cellStyle name="Normal 5 2 10 2 2 2" xfId="24881" xr:uid="{00000000-0005-0000-0000-00003A410000}"/>
    <cellStyle name="Normal 5 2 10 2 2 3" xfId="24882" xr:uid="{00000000-0005-0000-0000-00003B410000}"/>
    <cellStyle name="Normal 5 2 10 2 2 4" xfId="24883" xr:uid="{00000000-0005-0000-0000-00003C410000}"/>
    <cellStyle name="Normal 5 2 10 2 3" xfId="24884" xr:uid="{00000000-0005-0000-0000-00003D410000}"/>
    <cellStyle name="Normal 5 2 10 2 3 2" xfId="24885" xr:uid="{00000000-0005-0000-0000-00003E410000}"/>
    <cellStyle name="Normal 5 2 10 2 3 3" xfId="24886" xr:uid="{00000000-0005-0000-0000-00003F410000}"/>
    <cellStyle name="Normal 5 2 10 2 4" xfId="24887" xr:uid="{00000000-0005-0000-0000-000040410000}"/>
    <cellStyle name="Normal 5 2 10 2 5" xfId="24888" xr:uid="{00000000-0005-0000-0000-000041410000}"/>
    <cellStyle name="Normal 5 2 10 2 6" xfId="24889" xr:uid="{00000000-0005-0000-0000-000042410000}"/>
    <cellStyle name="Normal 5 2 10 3" xfId="6363" xr:uid="{00000000-0005-0000-0000-000043410000}"/>
    <cellStyle name="Normal 5 2 10 3 2" xfId="11305" xr:uid="{00000000-0005-0000-0000-000044410000}"/>
    <cellStyle name="Normal 5 2 10 3 3" xfId="24890" xr:uid="{00000000-0005-0000-0000-000045410000}"/>
    <cellStyle name="Normal 5 2 10 3 4" xfId="24891" xr:uid="{00000000-0005-0000-0000-000046410000}"/>
    <cellStyle name="Normal 5 2 10 4" xfId="7871" xr:uid="{00000000-0005-0000-0000-000047410000}"/>
    <cellStyle name="Normal 5 2 10 4 2" xfId="24892" xr:uid="{00000000-0005-0000-0000-000048410000}"/>
    <cellStyle name="Normal 5 2 10 4 3" xfId="24893" xr:uid="{00000000-0005-0000-0000-000049410000}"/>
    <cellStyle name="Normal 5 2 10 4 4" xfId="24894" xr:uid="{00000000-0005-0000-0000-00004A410000}"/>
    <cellStyle name="Normal 5 2 10 5" xfId="2909" xr:uid="{00000000-0005-0000-0000-00004B410000}"/>
    <cellStyle name="Normal 5 2 10 5 2" xfId="24895" xr:uid="{00000000-0005-0000-0000-00004C410000}"/>
    <cellStyle name="Normal 5 2 10 5 3" xfId="24896" xr:uid="{00000000-0005-0000-0000-00004D410000}"/>
    <cellStyle name="Normal 5 2 10 5 4" xfId="24897" xr:uid="{00000000-0005-0000-0000-00004E410000}"/>
    <cellStyle name="Normal 5 2 10 6" xfId="24898" xr:uid="{00000000-0005-0000-0000-00004F410000}"/>
    <cellStyle name="Normal 5 2 10 6 2" xfId="24899" xr:uid="{00000000-0005-0000-0000-000050410000}"/>
    <cellStyle name="Normal 5 2 10 6 3" xfId="24900" xr:uid="{00000000-0005-0000-0000-000051410000}"/>
    <cellStyle name="Normal 5 2 10 7" xfId="24901" xr:uid="{00000000-0005-0000-0000-000052410000}"/>
    <cellStyle name="Normal 5 2 10 8" xfId="24902" xr:uid="{00000000-0005-0000-0000-000053410000}"/>
    <cellStyle name="Normal 5 2 10 9" xfId="24903" xr:uid="{00000000-0005-0000-0000-000054410000}"/>
    <cellStyle name="Normal 5 2 11" xfId="219" xr:uid="{00000000-0005-0000-0000-000055410000}"/>
    <cellStyle name="Normal 5 2 11 2" xfId="3852" xr:uid="{00000000-0005-0000-0000-000056410000}"/>
    <cellStyle name="Normal 5 2 11 2 2" xfId="8939" xr:uid="{00000000-0005-0000-0000-000057410000}"/>
    <cellStyle name="Normal 5 2 11 2 2 2" xfId="24904" xr:uid="{00000000-0005-0000-0000-000058410000}"/>
    <cellStyle name="Normal 5 2 11 2 2 3" xfId="24905" xr:uid="{00000000-0005-0000-0000-000059410000}"/>
    <cellStyle name="Normal 5 2 11 2 2 4" xfId="24906" xr:uid="{00000000-0005-0000-0000-00005A410000}"/>
    <cellStyle name="Normal 5 2 11 2 3" xfId="24907" xr:uid="{00000000-0005-0000-0000-00005B410000}"/>
    <cellStyle name="Normal 5 2 11 2 3 2" xfId="24908" xr:uid="{00000000-0005-0000-0000-00005C410000}"/>
    <cellStyle name="Normal 5 2 11 2 3 3" xfId="24909" xr:uid="{00000000-0005-0000-0000-00005D410000}"/>
    <cellStyle name="Normal 5 2 11 2 4" xfId="24910" xr:uid="{00000000-0005-0000-0000-00005E410000}"/>
    <cellStyle name="Normal 5 2 11 2 5" xfId="24911" xr:uid="{00000000-0005-0000-0000-00005F410000}"/>
    <cellStyle name="Normal 5 2 11 2 6" xfId="24912" xr:uid="{00000000-0005-0000-0000-000060410000}"/>
    <cellStyle name="Normal 5 2 11 3" xfId="5630" xr:uid="{00000000-0005-0000-0000-000061410000}"/>
    <cellStyle name="Normal 5 2 11 3 2" xfId="10572" xr:uid="{00000000-0005-0000-0000-000062410000}"/>
    <cellStyle name="Normal 5 2 11 3 3" xfId="24913" xr:uid="{00000000-0005-0000-0000-000063410000}"/>
    <cellStyle name="Normal 5 2 11 3 4" xfId="24914" xr:uid="{00000000-0005-0000-0000-000064410000}"/>
    <cellStyle name="Normal 5 2 11 4" xfId="7138" xr:uid="{00000000-0005-0000-0000-000065410000}"/>
    <cellStyle name="Normal 5 2 11 4 2" xfId="24915" xr:uid="{00000000-0005-0000-0000-000066410000}"/>
    <cellStyle name="Normal 5 2 11 4 3" xfId="24916" xr:uid="{00000000-0005-0000-0000-000067410000}"/>
    <cellStyle name="Normal 5 2 11 4 4" xfId="24917" xr:uid="{00000000-0005-0000-0000-000068410000}"/>
    <cellStyle name="Normal 5 2 11 5" xfId="2175" xr:uid="{00000000-0005-0000-0000-000069410000}"/>
    <cellStyle name="Normal 5 2 11 5 2" xfId="24918" xr:uid="{00000000-0005-0000-0000-00006A410000}"/>
    <cellStyle name="Normal 5 2 11 5 3" xfId="24919" xr:uid="{00000000-0005-0000-0000-00006B410000}"/>
    <cellStyle name="Normal 5 2 11 5 4" xfId="24920" xr:uid="{00000000-0005-0000-0000-00006C410000}"/>
    <cellStyle name="Normal 5 2 11 6" xfId="24921" xr:uid="{00000000-0005-0000-0000-00006D410000}"/>
    <cellStyle name="Normal 5 2 11 6 2" xfId="24922" xr:uid="{00000000-0005-0000-0000-00006E410000}"/>
    <cellStyle name="Normal 5 2 11 6 3" xfId="24923" xr:uid="{00000000-0005-0000-0000-00006F410000}"/>
    <cellStyle name="Normal 5 2 11 7" xfId="24924" xr:uid="{00000000-0005-0000-0000-000070410000}"/>
    <cellStyle name="Normal 5 2 11 8" xfId="24925" xr:uid="{00000000-0005-0000-0000-000071410000}"/>
    <cellStyle name="Normal 5 2 11 9" xfId="24926" xr:uid="{00000000-0005-0000-0000-000072410000}"/>
    <cellStyle name="Normal 5 2 12" xfId="2099" xr:uid="{00000000-0005-0000-0000-000073410000}"/>
    <cellStyle name="Normal 5 2 12 2" xfId="5502" xr:uid="{00000000-0005-0000-0000-000074410000}"/>
    <cellStyle name="Normal 5 2 12 2 2" xfId="10457" xr:uid="{00000000-0005-0000-0000-000075410000}"/>
    <cellStyle name="Normal 5 2 12 2 2 2" xfId="24927" xr:uid="{00000000-0005-0000-0000-000076410000}"/>
    <cellStyle name="Normal 5 2 12 2 2 3" xfId="24928" xr:uid="{00000000-0005-0000-0000-000077410000}"/>
    <cellStyle name="Normal 5 2 12 2 2 4" xfId="24929" xr:uid="{00000000-0005-0000-0000-000078410000}"/>
    <cellStyle name="Normal 5 2 12 2 3" xfId="24930" xr:uid="{00000000-0005-0000-0000-000079410000}"/>
    <cellStyle name="Normal 5 2 12 2 3 2" xfId="24931" xr:uid="{00000000-0005-0000-0000-00007A410000}"/>
    <cellStyle name="Normal 5 2 12 2 3 3" xfId="24932" xr:uid="{00000000-0005-0000-0000-00007B410000}"/>
    <cellStyle name="Normal 5 2 12 2 4" xfId="24933" xr:uid="{00000000-0005-0000-0000-00007C410000}"/>
    <cellStyle name="Normal 5 2 12 2 5" xfId="24934" xr:uid="{00000000-0005-0000-0000-00007D410000}"/>
    <cellStyle name="Normal 5 2 12 2 6" xfId="24935" xr:uid="{00000000-0005-0000-0000-00007E410000}"/>
    <cellStyle name="Normal 5 2 12 3" xfId="8610" xr:uid="{00000000-0005-0000-0000-00007F410000}"/>
    <cellStyle name="Normal 5 2 12 3 2" xfId="24936" xr:uid="{00000000-0005-0000-0000-000080410000}"/>
    <cellStyle name="Normal 5 2 12 3 3" xfId="24937" xr:uid="{00000000-0005-0000-0000-000081410000}"/>
    <cellStyle name="Normal 5 2 12 3 4" xfId="24938" xr:uid="{00000000-0005-0000-0000-000082410000}"/>
    <cellStyle name="Normal 5 2 12 4" xfId="24939" xr:uid="{00000000-0005-0000-0000-000083410000}"/>
    <cellStyle name="Normal 5 2 12 4 2" xfId="24940" xr:uid="{00000000-0005-0000-0000-000084410000}"/>
    <cellStyle name="Normal 5 2 12 4 3" xfId="24941" xr:uid="{00000000-0005-0000-0000-000085410000}"/>
    <cellStyle name="Normal 5 2 12 4 4" xfId="24942" xr:uid="{00000000-0005-0000-0000-000086410000}"/>
    <cellStyle name="Normal 5 2 12 5" xfId="24943" xr:uid="{00000000-0005-0000-0000-000087410000}"/>
    <cellStyle name="Normal 5 2 12 5 2" xfId="24944" xr:uid="{00000000-0005-0000-0000-000088410000}"/>
    <cellStyle name="Normal 5 2 12 5 3" xfId="24945" xr:uid="{00000000-0005-0000-0000-000089410000}"/>
    <cellStyle name="Normal 5 2 12 5 4" xfId="24946" xr:uid="{00000000-0005-0000-0000-00008A410000}"/>
    <cellStyle name="Normal 5 2 12 6" xfId="24947" xr:uid="{00000000-0005-0000-0000-00008B410000}"/>
    <cellStyle name="Normal 5 2 12 6 2" xfId="24948" xr:uid="{00000000-0005-0000-0000-00008C410000}"/>
    <cellStyle name="Normal 5 2 12 6 3" xfId="24949" xr:uid="{00000000-0005-0000-0000-00008D410000}"/>
    <cellStyle name="Normal 5 2 12 7" xfId="24950" xr:uid="{00000000-0005-0000-0000-00008E410000}"/>
    <cellStyle name="Normal 5 2 12 8" xfId="24951" xr:uid="{00000000-0005-0000-0000-00008F410000}"/>
    <cellStyle name="Normal 5 2 12 9" xfId="24952" xr:uid="{00000000-0005-0000-0000-000090410000}"/>
    <cellStyle name="Normal 5 2 13" xfId="3649" xr:uid="{00000000-0005-0000-0000-000091410000}"/>
    <cellStyle name="Normal 5 2 13 2" xfId="8747" xr:uid="{00000000-0005-0000-0000-000092410000}"/>
    <cellStyle name="Normal 5 2 13 2 2" xfId="24953" xr:uid="{00000000-0005-0000-0000-000093410000}"/>
    <cellStyle name="Normal 5 2 13 2 2 2" xfId="24954" xr:uid="{00000000-0005-0000-0000-000094410000}"/>
    <cellStyle name="Normal 5 2 13 2 2 3" xfId="24955" xr:uid="{00000000-0005-0000-0000-000095410000}"/>
    <cellStyle name="Normal 5 2 13 2 2 4" xfId="24956" xr:uid="{00000000-0005-0000-0000-000096410000}"/>
    <cellStyle name="Normal 5 2 13 2 3" xfId="24957" xr:uid="{00000000-0005-0000-0000-000097410000}"/>
    <cellStyle name="Normal 5 2 13 2 3 2" xfId="24958" xr:uid="{00000000-0005-0000-0000-000098410000}"/>
    <cellStyle name="Normal 5 2 13 2 3 3" xfId="24959" xr:uid="{00000000-0005-0000-0000-000099410000}"/>
    <cellStyle name="Normal 5 2 13 2 4" xfId="24960" xr:uid="{00000000-0005-0000-0000-00009A410000}"/>
    <cellStyle name="Normal 5 2 13 2 5" xfId="24961" xr:uid="{00000000-0005-0000-0000-00009B410000}"/>
    <cellStyle name="Normal 5 2 13 2 6" xfId="24962" xr:uid="{00000000-0005-0000-0000-00009C410000}"/>
    <cellStyle name="Normal 5 2 13 3" xfId="24963" xr:uid="{00000000-0005-0000-0000-00009D410000}"/>
    <cellStyle name="Normal 5 2 13 3 2" xfId="24964" xr:uid="{00000000-0005-0000-0000-00009E410000}"/>
    <cellStyle name="Normal 5 2 13 3 3" xfId="24965" xr:uid="{00000000-0005-0000-0000-00009F410000}"/>
    <cellStyle name="Normal 5 2 13 3 4" xfId="24966" xr:uid="{00000000-0005-0000-0000-0000A0410000}"/>
    <cellStyle name="Normal 5 2 13 4" xfId="24967" xr:uid="{00000000-0005-0000-0000-0000A1410000}"/>
    <cellStyle name="Normal 5 2 13 4 2" xfId="24968" xr:uid="{00000000-0005-0000-0000-0000A2410000}"/>
    <cellStyle name="Normal 5 2 13 4 3" xfId="24969" xr:uid="{00000000-0005-0000-0000-0000A3410000}"/>
    <cellStyle name="Normal 5 2 13 4 4" xfId="24970" xr:uid="{00000000-0005-0000-0000-0000A4410000}"/>
    <cellStyle name="Normal 5 2 13 5" xfId="24971" xr:uid="{00000000-0005-0000-0000-0000A5410000}"/>
    <cellStyle name="Normal 5 2 13 5 2" xfId="24972" xr:uid="{00000000-0005-0000-0000-0000A6410000}"/>
    <cellStyle name="Normal 5 2 13 5 3" xfId="24973" xr:uid="{00000000-0005-0000-0000-0000A7410000}"/>
    <cellStyle name="Normal 5 2 13 6" xfId="24974" xr:uid="{00000000-0005-0000-0000-0000A8410000}"/>
    <cellStyle name="Normal 5 2 13 7" xfId="24975" xr:uid="{00000000-0005-0000-0000-0000A9410000}"/>
    <cellStyle name="Normal 5 2 13 8" xfId="24976" xr:uid="{00000000-0005-0000-0000-0000AA410000}"/>
    <cellStyle name="Normal 5 2 14" xfId="3787" xr:uid="{00000000-0005-0000-0000-0000AB410000}"/>
    <cellStyle name="Normal 5 2 14 2" xfId="8880" xr:uid="{00000000-0005-0000-0000-0000AC410000}"/>
    <cellStyle name="Normal 5 2 14 2 2" xfId="24977" xr:uid="{00000000-0005-0000-0000-0000AD410000}"/>
    <cellStyle name="Normal 5 2 14 2 3" xfId="24978" xr:uid="{00000000-0005-0000-0000-0000AE410000}"/>
    <cellStyle name="Normal 5 2 14 2 4" xfId="24979" xr:uid="{00000000-0005-0000-0000-0000AF410000}"/>
    <cellStyle name="Normal 5 2 14 3" xfId="24980" xr:uid="{00000000-0005-0000-0000-0000B0410000}"/>
    <cellStyle name="Normal 5 2 14 4" xfId="24981" xr:uid="{00000000-0005-0000-0000-0000B1410000}"/>
    <cellStyle name="Normal 5 2 14 4 2" xfId="24982" xr:uid="{00000000-0005-0000-0000-0000B2410000}"/>
    <cellStyle name="Normal 5 2 14 4 3" xfId="24983" xr:uid="{00000000-0005-0000-0000-0000B3410000}"/>
    <cellStyle name="Normal 5 2 15" xfId="5581" xr:uid="{00000000-0005-0000-0000-0000B4410000}"/>
    <cellStyle name="Normal 5 2 15 2" xfId="10523" xr:uid="{00000000-0005-0000-0000-0000B5410000}"/>
    <cellStyle name="Normal 5 2 15 2 2" xfId="24984" xr:uid="{00000000-0005-0000-0000-0000B6410000}"/>
    <cellStyle name="Normal 5 2 15 2 3" xfId="24985" xr:uid="{00000000-0005-0000-0000-0000B7410000}"/>
    <cellStyle name="Normal 5 2 15 2 4" xfId="24986" xr:uid="{00000000-0005-0000-0000-0000B8410000}"/>
    <cellStyle name="Normal 5 2 15 3" xfId="24987" xr:uid="{00000000-0005-0000-0000-0000B9410000}"/>
    <cellStyle name="Normal 5 2 15 3 2" xfId="24988" xr:uid="{00000000-0005-0000-0000-0000BA410000}"/>
    <cellStyle name="Normal 5 2 15 3 3" xfId="24989" xr:uid="{00000000-0005-0000-0000-0000BB410000}"/>
    <cellStyle name="Normal 5 2 15 4" xfId="24990" xr:uid="{00000000-0005-0000-0000-0000BC410000}"/>
    <cellStyle name="Normal 5 2 15 5" xfId="24991" xr:uid="{00000000-0005-0000-0000-0000BD410000}"/>
    <cellStyle name="Normal 5 2 15 6" xfId="24992" xr:uid="{00000000-0005-0000-0000-0000BE410000}"/>
    <cellStyle name="Normal 5 2 16" xfId="7089" xr:uid="{00000000-0005-0000-0000-0000BF410000}"/>
    <cellStyle name="Normal 5 2 16 2" xfId="24993" xr:uid="{00000000-0005-0000-0000-0000C0410000}"/>
    <cellStyle name="Normal 5 2 16 3" xfId="24994" xr:uid="{00000000-0005-0000-0000-0000C1410000}"/>
    <cellStyle name="Normal 5 2 16 4" xfId="24995" xr:uid="{00000000-0005-0000-0000-0000C2410000}"/>
    <cellStyle name="Normal 5 2 17" xfId="2058" xr:uid="{00000000-0005-0000-0000-0000C3410000}"/>
    <cellStyle name="Normal 5 2 17 2" xfId="24996" xr:uid="{00000000-0005-0000-0000-0000C4410000}"/>
    <cellStyle name="Normal 5 2 17 3" xfId="24997" xr:uid="{00000000-0005-0000-0000-0000C5410000}"/>
    <cellStyle name="Normal 5 2 17 4" xfId="24998" xr:uid="{00000000-0005-0000-0000-0000C6410000}"/>
    <cellStyle name="Normal 5 2 18" xfId="24999" xr:uid="{00000000-0005-0000-0000-0000C7410000}"/>
    <cellStyle name="Normal 5 2 18 2" xfId="25000" xr:uid="{00000000-0005-0000-0000-0000C8410000}"/>
    <cellStyle name="Normal 5 2 18 3" xfId="25001" xr:uid="{00000000-0005-0000-0000-0000C9410000}"/>
    <cellStyle name="Normal 5 2 19" xfId="25002" xr:uid="{00000000-0005-0000-0000-0000CA410000}"/>
    <cellStyle name="Normal 5 2 2" xfId="100" xr:uid="{00000000-0005-0000-0000-0000CB410000}"/>
    <cellStyle name="Normal 5 2 2 10" xfId="2108" xr:uid="{00000000-0005-0000-0000-0000CC410000}"/>
    <cellStyle name="Normal 5 2 2 10 2" xfId="5397" xr:uid="{00000000-0005-0000-0000-0000CD410000}"/>
    <cellStyle name="Normal 5 2 2 10 2 2" xfId="10373" xr:uid="{00000000-0005-0000-0000-0000CE410000}"/>
    <cellStyle name="Normal 5 2 2 10 2 2 2" xfId="25003" xr:uid="{00000000-0005-0000-0000-0000CF410000}"/>
    <cellStyle name="Normal 5 2 2 10 2 2 3" xfId="25004" xr:uid="{00000000-0005-0000-0000-0000D0410000}"/>
    <cellStyle name="Normal 5 2 2 10 2 2 4" xfId="25005" xr:uid="{00000000-0005-0000-0000-0000D1410000}"/>
    <cellStyle name="Normal 5 2 2 10 2 3" xfId="25006" xr:uid="{00000000-0005-0000-0000-0000D2410000}"/>
    <cellStyle name="Normal 5 2 2 10 2 3 2" xfId="25007" xr:uid="{00000000-0005-0000-0000-0000D3410000}"/>
    <cellStyle name="Normal 5 2 2 10 2 3 3" xfId="25008" xr:uid="{00000000-0005-0000-0000-0000D4410000}"/>
    <cellStyle name="Normal 5 2 2 10 2 4" xfId="25009" xr:uid="{00000000-0005-0000-0000-0000D5410000}"/>
    <cellStyle name="Normal 5 2 2 10 2 5" xfId="25010" xr:uid="{00000000-0005-0000-0000-0000D6410000}"/>
    <cellStyle name="Normal 5 2 2 10 2 6" xfId="25011" xr:uid="{00000000-0005-0000-0000-0000D7410000}"/>
    <cellStyle name="Normal 5 2 2 10 3" xfId="8611" xr:uid="{00000000-0005-0000-0000-0000D8410000}"/>
    <cellStyle name="Normal 5 2 2 10 3 2" xfId="25012" xr:uid="{00000000-0005-0000-0000-0000D9410000}"/>
    <cellStyle name="Normal 5 2 2 10 3 3" xfId="25013" xr:uid="{00000000-0005-0000-0000-0000DA410000}"/>
    <cellStyle name="Normal 5 2 2 10 3 4" xfId="25014" xr:uid="{00000000-0005-0000-0000-0000DB410000}"/>
    <cellStyle name="Normal 5 2 2 10 4" xfId="25015" xr:uid="{00000000-0005-0000-0000-0000DC410000}"/>
    <cellStyle name="Normal 5 2 2 10 4 2" xfId="25016" xr:uid="{00000000-0005-0000-0000-0000DD410000}"/>
    <cellStyle name="Normal 5 2 2 10 4 3" xfId="25017" xr:uid="{00000000-0005-0000-0000-0000DE410000}"/>
    <cellStyle name="Normal 5 2 2 10 4 4" xfId="25018" xr:uid="{00000000-0005-0000-0000-0000DF410000}"/>
    <cellStyle name="Normal 5 2 2 10 5" xfId="25019" xr:uid="{00000000-0005-0000-0000-0000E0410000}"/>
    <cellStyle name="Normal 5 2 2 10 5 2" xfId="25020" xr:uid="{00000000-0005-0000-0000-0000E1410000}"/>
    <cellStyle name="Normal 5 2 2 10 5 3" xfId="25021" xr:uid="{00000000-0005-0000-0000-0000E2410000}"/>
    <cellStyle name="Normal 5 2 2 10 5 4" xfId="25022" xr:uid="{00000000-0005-0000-0000-0000E3410000}"/>
    <cellStyle name="Normal 5 2 2 10 6" xfId="25023" xr:uid="{00000000-0005-0000-0000-0000E4410000}"/>
    <cellStyle name="Normal 5 2 2 10 6 2" xfId="25024" xr:uid="{00000000-0005-0000-0000-0000E5410000}"/>
    <cellStyle name="Normal 5 2 2 10 6 3" xfId="25025" xr:uid="{00000000-0005-0000-0000-0000E6410000}"/>
    <cellStyle name="Normal 5 2 2 10 7" xfId="25026" xr:uid="{00000000-0005-0000-0000-0000E7410000}"/>
    <cellStyle name="Normal 5 2 2 10 8" xfId="25027" xr:uid="{00000000-0005-0000-0000-0000E8410000}"/>
    <cellStyle name="Normal 5 2 2 10 9" xfId="25028" xr:uid="{00000000-0005-0000-0000-0000E9410000}"/>
    <cellStyle name="Normal 5 2 2 11" xfId="3650" xr:uid="{00000000-0005-0000-0000-0000EA410000}"/>
    <cellStyle name="Normal 5 2 2 11 2" xfId="8748" xr:uid="{00000000-0005-0000-0000-0000EB410000}"/>
    <cellStyle name="Normal 5 2 2 11 2 2" xfId="25029" xr:uid="{00000000-0005-0000-0000-0000EC410000}"/>
    <cellStyle name="Normal 5 2 2 11 2 2 2" xfId="25030" xr:uid="{00000000-0005-0000-0000-0000ED410000}"/>
    <cellStyle name="Normal 5 2 2 11 2 2 3" xfId="25031" xr:uid="{00000000-0005-0000-0000-0000EE410000}"/>
    <cellStyle name="Normal 5 2 2 11 2 2 4" xfId="25032" xr:uid="{00000000-0005-0000-0000-0000EF410000}"/>
    <cellStyle name="Normal 5 2 2 11 2 3" xfId="25033" xr:uid="{00000000-0005-0000-0000-0000F0410000}"/>
    <cellStyle name="Normal 5 2 2 11 2 3 2" xfId="25034" xr:uid="{00000000-0005-0000-0000-0000F1410000}"/>
    <cellStyle name="Normal 5 2 2 11 2 3 3" xfId="25035" xr:uid="{00000000-0005-0000-0000-0000F2410000}"/>
    <cellStyle name="Normal 5 2 2 11 2 4" xfId="25036" xr:uid="{00000000-0005-0000-0000-0000F3410000}"/>
    <cellStyle name="Normal 5 2 2 11 2 5" xfId="25037" xr:uid="{00000000-0005-0000-0000-0000F4410000}"/>
    <cellStyle name="Normal 5 2 2 11 2 6" xfId="25038" xr:uid="{00000000-0005-0000-0000-0000F5410000}"/>
    <cellStyle name="Normal 5 2 2 11 3" xfId="25039" xr:uid="{00000000-0005-0000-0000-0000F6410000}"/>
    <cellStyle name="Normal 5 2 2 11 3 2" xfId="25040" xr:uid="{00000000-0005-0000-0000-0000F7410000}"/>
    <cellStyle name="Normal 5 2 2 11 3 3" xfId="25041" xr:uid="{00000000-0005-0000-0000-0000F8410000}"/>
    <cellStyle name="Normal 5 2 2 11 3 4" xfId="25042" xr:uid="{00000000-0005-0000-0000-0000F9410000}"/>
    <cellStyle name="Normal 5 2 2 11 4" xfId="25043" xr:uid="{00000000-0005-0000-0000-0000FA410000}"/>
    <cellStyle name="Normal 5 2 2 11 4 2" xfId="25044" xr:uid="{00000000-0005-0000-0000-0000FB410000}"/>
    <cellStyle name="Normal 5 2 2 11 4 3" xfId="25045" xr:uid="{00000000-0005-0000-0000-0000FC410000}"/>
    <cellStyle name="Normal 5 2 2 11 4 4" xfId="25046" xr:uid="{00000000-0005-0000-0000-0000FD410000}"/>
    <cellStyle name="Normal 5 2 2 11 5" xfId="25047" xr:uid="{00000000-0005-0000-0000-0000FE410000}"/>
    <cellStyle name="Normal 5 2 2 11 5 2" xfId="25048" xr:uid="{00000000-0005-0000-0000-0000FF410000}"/>
    <cellStyle name="Normal 5 2 2 11 5 3" xfId="25049" xr:uid="{00000000-0005-0000-0000-000000420000}"/>
    <cellStyle name="Normal 5 2 2 11 6" xfId="25050" xr:uid="{00000000-0005-0000-0000-000001420000}"/>
    <cellStyle name="Normal 5 2 2 11 7" xfId="25051" xr:uid="{00000000-0005-0000-0000-000002420000}"/>
    <cellStyle name="Normal 5 2 2 11 8" xfId="25052" xr:uid="{00000000-0005-0000-0000-000003420000}"/>
    <cellStyle name="Normal 5 2 2 12" xfId="3801" xr:uid="{00000000-0005-0000-0000-000004420000}"/>
    <cellStyle name="Normal 5 2 2 12 2" xfId="8893" xr:uid="{00000000-0005-0000-0000-000005420000}"/>
    <cellStyle name="Normal 5 2 2 12 2 2" xfId="25053" xr:uid="{00000000-0005-0000-0000-000006420000}"/>
    <cellStyle name="Normal 5 2 2 12 2 3" xfId="25054" xr:uid="{00000000-0005-0000-0000-000007420000}"/>
    <cellStyle name="Normal 5 2 2 12 2 4" xfId="25055" xr:uid="{00000000-0005-0000-0000-000008420000}"/>
    <cellStyle name="Normal 5 2 2 12 3" xfId="25056" xr:uid="{00000000-0005-0000-0000-000009420000}"/>
    <cellStyle name="Normal 5 2 2 12 3 2" xfId="25057" xr:uid="{00000000-0005-0000-0000-00000A420000}"/>
    <cellStyle name="Normal 5 2 2 12 3 3" xfId="25058" xr:uid="{00000000-0005-0000-0000-00000B420000}"/>
    <cellStyle name="Normal 5 2 2 12 3 4" xfId="25059" xr:uid="{00000000-0005-0000-0000-00000C420000}"/>
    <cellStyle name="Normal 5 2 2 12 4" xfId="25060" xr:uid="{00000000-0005-0000-0000-00000D420000}"/>
    <cellStyle name="Normal 5 2 2 12 4 2" xfId="25061" xr:uid="{00000000-0005-0000-0000-00000E420000}"/>
    <cellStyle name="Normal 5 2 2 12 4 3" xfId="25062" xr:uid="{00000000-0005-0000-0000-00000F420000}"/>
    <cellStyle name="Normal 5 2 2 12 5" xfId="25063" xr:uid="{00000000-0005-0000-0000-000010420000}"/>
    <cellStyle name="Normal 5 2 2 12 6" xfId="25064" xr:uid="{00000000-0005-0000-0000-000011420000}"/>
    <cellStyle name="Normal 5 2 2 12 7" xfId="25065" xr:uid="{00000000-0005-0000-0000-000012420000}"/>
    <cellStyle name="Normal 5 2 2 13" xfId="5590" xr:uid="{00000000-0005-0000-0000-000013420000}"/>
    <cellStyle name="Normal 5 2 2 13 2" xfId="10532" xr:uid="{00000000-0005-0000-0000-000014420000}"/>
    <cellStyle name="Normal 5 2 2 13 3" xfId="25066" xr:uid="{00000000-0005-0000-0000-000015420000}"/>
    <cellStyle name="Normal 5 2 2 13 4" xfId="25067" xr:uid="{00000000-0005-0000-0000-000016420000}"/>
    <cellStyle name="Normal 5 2 2 14" xfId="7098" xr:uid="{00000000-0005-0000-0000-000017420000}"/>
    <cellStyle name="Normal 5 2 2 14 2" xfId="25068" xr:uid="{00000000-0005-0000-0000-000018420000}"/>
    <cellStyle name="Normal 5 2 2 14 3" xfId="25069" xr:uid="{00000000-0005-0000-0000-000019420000}"/>
    <cellStyle name="Normal 5 2 2 14 4" xfId="25070" xr:uid="{00000000-0005-0000-0000-00001A420000}"/>
    <cellStyle name="Normal 5 2 2 15" xfId="2073" xr:uid="{00000000-0005-0000-0000-00001B420000}"/>
    <cellStyle name="Normal 5 2 2 15 2" xfId="25071" xr:uid="{00000000-0005-0000-0000-00001C420000}"/>
    <cellStyle name="Normal 5 2 2 15 3" xfId="25072" xr:uid="{00000000-0005-0000-0000-00001D420000}"/>
    <cellStyle name="Normal 5 2 2 15 4" xfId="25073" xr:uid="{00000000-0005-0000-0000-00001E420000}"/>
    <cellStyle name="Normal 5 2 2 16" xfId="25074" xr:uid="{00000000-0005-0000-0000-00001F420000}"/>
    <cellStyle name="Normal 5 2 2 16 2" xfId="25075" xr:uid="{00000000-0005-0000-0000-000020420000}"/>
    <cellStyle name="Normal 5 2 2 16 3" xfId="25076" xr:uid="{00000000-0005-0000-0000-000021420000}"/>
    <cellStyle name="Normal 5 2 2 17" xfId="25077" xr:uid="{00000000-0005-0000-0000-000022420000}"/>
    <cellStyle name="Normal 5 2 2 18" xfId="25078" xr:uid="{00000000-0005-0000-0000-000023420000}"/>
    <cellStyle name="Normal 5 2 2 19" xfId="25079" xr:uid="{00000000-0005-0000-0000-000024420000}"/>
    <cellStyle name="Normal 5 2 2 2" xfId="536" xr:uid="{00000000-0005-0000-0000-000025420000}"/>
    <cellStyle name="Normal 5 2 2 2 10" xfId="2316" xr:uid="{00000000-0005-0000-0000-000026420000}"/>
    <cellStyle name="Normal 5 2 2 2 10 2" xfId="25080" xr:uid="{00000000-0005-0000-0000-000027420000}"/>
    <cellStyle name="Normal 5 2 2 2 10 3" xfId="25081" xr:uid="{00000000-0005-0000-0000-000028420000}"/>
    <cellStyle name="Normal 5 2 2 2 10 4" xfId="25082" xr:uid="{00000000-0005-0000-0000-000029420000}"/>
    <cellStyle name="Normal 5 2 2 2 11" xfId="25083" xr:uid="{00000000-0005-0000-0000-00002A420000}"/>
    <cellStyle name="Normal 5 2 2 2 11 2" xfId="25084" xr:uid="{00000000-0005-0000-0000-00002B420000}"/>
    <cellStyle name="Normal 5 2 2 2 11 3" xfId="25085" xr:uid="{00000000-0005-0000-0000-00002C420000}"/>
    <cellStyle name="Normal 5 2 2 2 12" xfId="25086" xr:uid="{00000000-0005-0000-0000-00002D420000}"/>
    <cellStyle name="Normal 5 2 2 2 13" xfId="25087" xr:uid="{00000000-0005-0000-0000-00002E420000}"/>
    <cellStyle name="Normal 5 2 2 2 14" xfId="25088" xr:uid="{00000000-0005-0000-0000-00002F420000}"/>
    <cellStyle name="Normal 5 2 2 2 2" xfId="707" xr:uid="{00000000-0005-0000-0000-000030420000}"/>
    <cellStyle name="Normal 5 2 2 2 2 10" xfId="25089" xr:uid="{00000000-0005-0000-0000-000031420000}"/>
    <cellStyle name="Normal 5 2 2 2 2 11" xfId="25090" xr:uid="{00000000-0005-0000-0000-000032420000}"/>
    <cellStyle name="Normal 5 2 2 2 2 2" xfId="1173" xr:uid="{00000000-0005-0000-0000-000033420000}"/>
    <cellStyle name="Normal 5 2 2 2 2 2 10" xfId="25091" xr:uid="{00000000-0005-0000-0000-000034420000}"/>
    <cellStyle name="Normal 5 2 2 2 2 2 2" xfId="1514" xr:uid="{00000000-0005-0000-0000-000035420000}"/>
    <cellStyle name="Normal 5 2 2 2 2 2 2 2" xfId="4872" xr:uid="{00000000-0005-0000-0000-000036420000}"/>
    <cellStyle name="Normal 5 2 2 2 2 2 2 2 2" xfId="9856" xr:uid="{00000000-0005-0000-0000-000037420000}"/>
    <cellStyle name="Normal 5 2 2 2 2 2 2 2 2 2" xfId="25092" xr:uid="{00000000-0005-0000-0000-000038420000}"/>
    <cellStyle name="Normal 5 2 2 2 2 2 2 2 2 3" xfId="25093" xr:uid="{00000000-0005-0000-0000-000039420000}"/>
    <cellStyle name="Normal 5 2 2 2 2 2 2 2 2 4" xfId="25094" xr:uid="{00000000-0005-0000-0000-00003A420000}"/>
    <cellStyle name="Normal 5 2 2 2 2 2 2 2 3" xfId="25095" xr:uid="{00000000-0005-0000-0000-00003B420000}"/>
    <cellStyle name="Normal 5 2 2 2 2 2 2 2 3 2" xfId="25096" xr:uid="{00000000-0005-0000-0000-00003C420000}"/>
    <cellStyle name="Normal 5 2 2 2 2 2 2 2 3 3" xfId="25097" xr:uid="{00000000-0005-0000-0000-00003D420000}"/>
    <cellStyle name="Normal 5 2 2 2 2 2 2 2 4" xfId="25098" xr:uid="{00000000-0005-0000-0000-00003E420000}"/>
    <cellStyle name="Normal 5 2 2 2 2 2 2 2 5" xfId="25099" xr:uid="{00000000-0005-0000-0000-00003F420000}"/>
    <cellStyle name="Normal 5 2 2 2 2 2 2 2 6" xfId="25100" xr:uid="{00000000-0005-0000-0000-000040420000}"/>
    <cellStyle name="Normal 5 2 2 2 2 2 2 3" xfId="6601" xr:uid="{00000000-0005-0000-0000-000041420000}"/>
    <cellStyle name="Normal 5 2 2 2 2 2 2 3 2" xfId="11543" xr:uid="{00000000-0005-0000-0000-000042420000}"/>
    <cellStyle name="Normal 5 2 2 2 2 2 2 3 3" xfId="25101" xr:uid="{00000000-0005-0000-0000-000043420000}"/>
    <cellStyle name="Normal 5 2 2 2 2 2 2 3 4" xfId="25102" xr:uid="{00000000-0005-0000-0000-000044420000}"/>
    <cellStyle name="Normal 5 2 2 2 2 2 2 4" xfId="8109" xr:uid="{00000000-0005-0000-0000-000045420000}"/>
    <cellStyle name="Normal 5 2 2 2 2 2 2 4 2" xfId="25103" xr:uid="{00000000-0005-0000-0000-000046420000}"/>
    <cellStyle name="Normal 5 2 2 2 2 2 2 4 3" xfId="25104" xr:uid="{00000000-0005-0000-0000-000047420000}"/>
    <cellStyle name="Normal 5 2 2 2 2 2 2 4 4" xfId="25105" xr:uid="{00000000-0005-0000-0000-000048420000}"/>
    <cellStyle name="Normal 5 2 2 2 2 2 2 5" xfId="3147" xr:uid="{00000000-0005-0000-0000-000049420000}"/>
    <cellStyle name="Normal 5 2 2 2 2 2 2 5 2" xfId="25106" xr:uid="{00000000-0005-0000-0000-00004A420000}"/>
    <cellStyle name="Normal 5 2 2 2 2 2 2 5 3" xfId="25107" xr:uid="{00000000-0005-0000-0000-00004B420000}"/>
    <cellStyle name="Normal 5 2 2 2 2 2 2 5 4" xfId="25108" xr:uid="{00000000-0005-0000-0000-00004C420000}"/>
    <cellStyle name="Normal 5 2 2 2 2 2 2 6" xfId="25109" xr:uid="{00000000-0005-0000-0000-00004D420000}"/>
    <cellStyle name="Normal 5 2 2 2 2 2 2 6 2" xfId="25110" xr:uid="{00000000-0005-0000-0000-00004E420000}"/>
    <cellStyle name="Normal 5 2 2 2 2 2 2 6 3" xfId="25111" xr:uid="{00000000-0005-0000-0000-00004F420000}"/>
    <cellStyle name="Normal 5 2 2 2 2 2 2 7" xfId="25112" xr:uid="{00000000-0005-0000-0000-000050420000}"/>
    <cellStyle name="Normal 5 2 2 2 2 2 2 8" xfId="25113" xr:uid="{00000000-0005-0000-0000-000051420000}"/>
    <cellStyle name="Normal 5 2 2 2 2 2 2 9" xfId="25114" xr:uid="{00000000-0005-0000-0000-000052420000}"/>
    <cellStyle name="Normal 5 2 2 2 2 2 3" xfId="4541" xr:uid="{00000000-0005-0000-0000-000053420000}"/>
    <cellStyle name="Normal 5 2 2 2 2 2 3 2" xfId="9525" xr:uid="{00000000-0005-0000-0000-000054420000}"/>
    <cellStyle name="Normal 5 2 2 2 2 2 3 2 2" xfId="25115" xr:uid="{00000000-0005-0000-0000-000055420000}"/>
    <cellStyle name="Normal 5 2 2 2 2 2 3 2 3" xfId="25116" xr:uid="{00000000-0005-0000-0000-000056420000}"/>
    <cellStyle name="Normal 5 2 2 2 2 2 3 2 4" xfId="25117" xr:uid="{00000000-0005-0000-0000-000057420000}"/>
    <cellStyle name="Normal 5 2 2 2 2 2 3 3" xfId="25118" xr:uid="{00000000-0005-0000-0000-000058420000}"/>
    <cellStyle name="Normal 5 2 2 2 2 2 3 3 2" xfId="25119" xr:uid="{00000000-0005-0000-0000-000059420000}"/>
    <cellStyle name="Normal 5 2 2 2 2 2 3 3 3" xfId="25120" xr:uid="{00000000-0005-0000-0000-00005A420000}"/>
    <cellStyle name="Normal 5 2 2 2 2 2 3 4" xfId="25121" xr:uid="{00000000-0005-0000-0000-00005B420000}"/>
    <cellStyle name="Normal 5 2 2 2 2 2 3 5" xfId="25122" xr:uid="{00000000-0005-0000-0000-00005C420000}"/>
    <cellStyle name="Normal 5 2 2 2 2 2 3 6" xfId="25123" xr:uid="{00000000-0005-0000-0000-00005D420000}"/>
    <cellStyle name="Normal 5 2 2 2 2 2 4" xfId="6272" xr:uid="{00000000-0005-0000-0000-00005E420000}"/>
    <cellStyle name="Normal 5 2 2 2 2 2 4 2" xfId="11214" xr:uid="{00000000-0005-0000-0000-00005F420000}"/>
    <cellStyle name="Normal 5 2 2 2 2 2 4 3" xfId="25124" xr:uid="{00000000-0005-0000-0000-000060420000}"/>
    <cellStyle name="Normal 5 2 2 2 2 2 4 4" xfId="25125" xr:uid="{00000000-0005-0000-0000-000061420000}"/>
    <cellStyle name="Normal 5 2 2 2 2 2 5" xfId="7780" xr:uid="{00000000-0005-0000-0000-000062420000}"/>
    <cellStyle name="Normal 5 2 2 2 2 2 5 2" xfId="25126" xr:uid="{00000000-0005-0000-0000-000063420000}"/>
    <cellStyle name="Normal 5 2 2 2 2 2 5 3" xfId="25127" xr:uid="{00000000-0005-0000-0000-000064420000}"/>
    <cellStyle name="Normal 5 2 2 2 2 2 5 4" xfId="25128" xr:uid="{00000000-0005-0000-0000-000065420000}"/>
    <cellStyle name="Normal 5 2 2 2 2 2 6" xfId="2818" xr:uid="{00000000-0005-0000-0000-000066420000}"/>
    <cellStyle name="Normal 5 2 2 2 2 2 6 2" xfId="25129" xr:uid="{00000000-0005-0000-0000-000067420000}"/>
    <cellStyle name="Normal 5 2 2 2 2 2 6 3" xfId="25130" xr:uid="{00000000-0005-0000-0000-000068420000}"/>
    <cellStyle name="Normal 5 2 2 2 2 2 6 4" xfId="25131" xr:uid="{00000000-0005-0000-0000-000069420000}"/>
    <cellStyle name="Normal 5 2 2 2 2 2 7" xfId="25132" xr:uid="{00000000-0005-0000-0000-00006A420000}"/>
    <cellStyle name="Normal 5 2 2 2 2 2 7 2" xfId="25133" xr:uid="{00000000-0005-0000-0000-00006B420000}"/>
    <cellStyle name="Normal 5 2 2 2 2 2 7 3" xfId="25134" xr:uid="{00000000-0005-0000-0000-00006C420000}"/>
    <cellStyle name="Normal 5 2 2 2 2 2 8" xfId="25135" xr:uid="{00000000-0005-0000-0000-00006D420000}"/>
    <cellStyle name="Normal 5 2 2 2 2 2 9" xfId="25136" xr:uid="{00000000-0005-0000-0000-00006E420000}"/>
    <cellStyle name="Normal 5 2 2 2 2 3" xfId="1513" xr:uid="{00000000-0005-0000-0000-00006F420000}"/>
    <cellStyle name="Normal 5 2 2 2 2 3 2" xfId="4871" xr:uid="{00000000-0005-0000-0000-000070420000}"/>
    <cellStyle name="Normal 5 2 2 2 2 3 2 2" xfId="9855" xr:uid="{00000000-0005-0000-0000-000071420000}"/>
    <cellStyle name="Normal 5 2 2 2 2 3 2 2 2" xfId="25137" xr:uid="{00000000-0005-0000-0000-000072420000}"/>
    <cellStyle name="Normal 5 2 2 2 2 3 2 2 3" xfId="25138" xr:uid="{00000000-0005-0000-0000-000073420000}"/>
    <cellStyle name="Normal 5 2 2 2 2 3 2 2 4" xfId="25139" xr:uid="{00000000-0005-0000-0000-000074420000}"/>
    <cellStyle name="Normal 5 2 2 2 2 3 2 3" xfId="25140" xr:uid="{00000000-0005-0000-0000-000075420000}"/>
    <cellStyle name="Normal 5 2 2 2 2 3 2 3 2" xfId="25141" xr:uid="{00000000-0005-0000-0000-000076420000}"/>
    <cellStyle name="Normal 5 2 2 2 2 3 2 3 3" xfId="25142" xr:uid="{00000000-0005-0000-0000-000077420000}"/>
    <cellStyle name="Normal 5 2 2 2 2 3 2 4" xfId="25143" xr:uid="{00000000-0005-0000-0000-000078420000}"/>
    <cellStyle name="Normal 5 2 2 2 2 3 2 5" xfId="25144" xr:uid="{00000000-0005-0000-0000-000079420000}"/>
    <cellStyle name="Normal 5 2 2 2 2 3 2 6" xfId="25145" xr:uid="{00000000-0005-0000-0000-00007A420000}"/>
    <cellStyle name="Normal 5 2 2 2 2 3 3" xfId="6600" xr:uid="{00000000-0005-0000-0000-00007B420000}"/>
    <cellStyle name="Normal 5 2 2 2 2 3 3 2" xfId="11542" xr:uid="{00000000-0005-0000-0000-00007C420000}"/>
    <cellStyle name="Normal 5 2 2 2 2 3 3 3" xfId="25146" xr:uid="{00000000-0005-0000-0000-00007D420000}"/>
    <cellStyle name="Normal 5 2 2 2 2 3 3 4" xfId="25147" xr:uid="{00000000-0005-0000-0000-00007E420000}"/>
    <cellStyle name="Normal 5 2 2 2 2 3 4" xfId="8108" xr:uid="{00000000-0005-0000-0000-00007F420000}"/>
    <cellStyle name="Normal 5 2 2 2 2 3 4 2" xfId="25148" xr:uid="{00000000-0005-0000-0000-000080420000}"/>
    <cellStyle name="Normal 5 2 2 2 2 3 4 3" xfId="25149" xr:uid="{00000000-0005-0000-0000-000081420000}"/>
    <cellStyle name="Normal 5 2 2 2 2 3 4 4" xfId="25150" xr:uid="{00000000-0005-0000-0000-000082420000}"/>
    <cellStyle name="Normal 5 2 2 2 2 3 5" xfId="3146" xr:uid="{00000000-0005-0000-0000-000083420000}"/>
    <cellStyle name="Normal 5 2 2 2 2 3 5 2" xfId="25151" xr:uid="{00000000-0005-0000-0000-000084420000}"/>
    <cellStyle name="Normal 5 2 2 2 2 3 5 3" xfId="25152" xr:uid="{00000000-0005-0000-0000-000085420000}"/>
    <cellStyle name="Normal 5 2 2 2 2 3 5 4" xfId="25153" xr:uid="{00000000-0005-0000-0000-000086420000}"/>
    <cellStyle name="Normal 5 2 2 2 2 3 6" xfId="25154" xr:uid="{00000000-0005-0000-0000-000087420000}"/>
    <cellStyle name="Normal 5 2 2 2 2 3 6 2" xfId="25155" xr:uid="{00000000-0005-0000-0000-000088420000}"/>
    <cellStyle name="Normal 5 2 2 2 2 3 6 3" xfId="25156" xr:uid="{00000000-0005-0000-0000-000089420000}"/>
    <cellStyle name="Normal 5 2 2 2 2 3 7" xfId="25157" xr:uid="{00000000-0005-0000-0000-00008A420000}"/>
    <cellStyle name="Normal 5 2 2 2 2 3 8" xfId="25158" xr:uid="{00000000-0005-0000-0000-00008B420000}"/>
    <cellStyle name="Normal 5 2 2 2 2 3 9" xfId="25159" xr:uid="{00000000-0005-0000-0000-00008C420000}"/>
    <cellStyle name="Normal 5 2 2 2 2 4" xfId="4158" xr:uid="{00000000-0005-0000-0000-00008D420000}"/>
    <cellStyle name="Normal 5 2 2 2 2 4 2" xfId="9144" xr:uid="{00000000-0005-0000-0000-00008E420000}"/>
    <cellStyle name="Normal 5 2 2 2 2 4 2 2" xfId="25160" xr:uid="{00000000-0005-0000-0000-00008F420000}"/>
    <cellStyle name="Normal 5 2 2 2 2 4 2 3" xfId="25161" xr:uid="{00000000-0005-0000-0000-000090420000}"/>
    <cellStyle name="Normal 5 2 2 2 2 4 2 4" xfId="25162" xr:uid="{00000000-0005-0000-0000-000091420000}"/>
    <cellStyle name="Normal 5 2 2 2 2 4 3" xfId="25163" xr:uid="{00000000-0005-0000-0000-000092420000}"/>
    <cellStyle name="Normal 5 2 2 2 2 4 3 2" xfId="25164" xr:uid="{00000000-0005-0000-0000-000093420000}"/>
    <cellStyle name="Normal 5 2 2 2 2 4 3 3" xfId="25165" xr:uid="{00000000-0005-0000-0000-000094420000}"/>
    <cellStyle name="Normal 5 2 2 2 2 4 4" xfId="25166" xr:uid="{00000000-0005-0000-0000-000095420000}"/>
    <cellStyle name="Normal 5 2 2 2 2 4 5" xfId="25167" xr:uid="{00000000-0005-0000-0000-000096420000}"/>
    <cellStyle name="Normal 5 2 2 2 2 4 6" xfId="25168" xr:uid="{00000000-0005-0000-0000-000097420000}"/>
    <cellStyle name="Normal 5 2 2 2 2 5" xfId="5905" xr:uid="{00000000-0005-0000-0000-000098420000}"/>
    <cellStyle name="Normal 5 2 2 2 2 5 2" xfId="10847" xr:uid="{00000000-0005-0000-0000-000099420000}"/>
    <cellStyle name="Normal 5 2 2 2 2 5 3" xfId="25169" xr:uid="{00000000-0005-0000-0000-00009A420000}"/>
    <cellStyle name="Normal 5 2 2 2 2 5 4" xfId="25170" xr:uid="{00000000-0005-0000-0000-00009B420000}"/>
    <cellStyle name="Normal 5 2 2 2 2 6" xfId="7413" xr:uid="{00000000-0005-0000-0000-00009C420000}"/>
    <cellStyle name="Normal 5 2 2 2 2 6 2" xfId="25171" xr:uid="{00000000-0005-0000-0000-00009D420000}"/>
    <cellStyle name="Normal 5 2 2 2 2 6 3" xfId="25172" xr:uid="{00000000-0005-0000-0000-00009E420000}"/>
    <cellStyle name="Normal 5 2 2 2 2 6 4" xfId="25173" xr:uid="{00000000-0005-0000-0000-00009F420000}"/>
    <cellStyle name="Normal 5 2 2 2 2 7" xfId="2451" xr:uid="{00000000-0005-0000-0000-0000A0420000}"/>
    <cellStyle name="Normal 5 2 2 2 2 7 2" xfId="25174" xr:uid="{00000000-0005-0000-0000-0000A1420000}"/>
    <cellStyle name="Normal 5 2 2 2 2 7 3" xfId="25175" xr:uid="{00000000-0005-0000-0000-0000A2420000}"/>
    <cellStyle name="Normal 5 2 2 2 2 7 4" xfId="25176" xr:uid="{00000000-0005-0000-0000-0000A3420000}"/>
    <cellStyle name="Normal 5 2 2 2 2 8" xfId="25177" xr:uid="{00000000-0005-0000-0000-0000A4420000}"/>
    <cellStyle name="Normal 5 2 2 2 2 8 2" xfId="25178" xr:uid="{00000000-0005-0000-0000-0000A5420000}"/>
    <cellStyle name="Normal 5 2 2 2 2 8 3" xfId="25179" xr:uid="{00000000-0005-0000-0000-0000A6420000}"/>
    <cellStyle name="Normal 5 2 2 2 2 9" xfId="25180" xr:uid="{00000000-0005-0000-0000-0000A7420000}"/>
    <cellStyle name="Normal 5 2 2 2 3" xfId="860" xr:uid="{00000000-0005-0000-0000-0000A8420000}"/>
    <cellStyle name="Normal 5 2 2 2 3 10" xfId="25181" xr:uid="{00000000-0005-0000-0000-0000A9420000}"/>
    <cellStyle name="Normal 5 2 2 2 3 2" xfId="1515" xr:uid="{00000000-0005-0000-0000-0000AA420000}"/>
    <cellStyle name="Normal 5 2 2 2 3 2 2" xfId="4873" xr:uid="{00000000-0005-0000-0000-0000AB420000}"/>
    <cellStyle name="Normal 5 2 2 2 3 2 2 2" xfId="9857" xr:uid="{00000000-0005-0000-0000-0000AC420000}"/>
    <cellStyle name="Normal 5 2 2 2 3 2 2 2 2" xfId="25182" xr:uid="{00000000-0005-0000-0000-0000AD420000}"/>
    <cellStyle name="Normal 5 2 2 2 3 2 2 2 3" xfId="25183" xr:uid="{00000000-0005-0000-0000-0000AE420000}"/>
    <cellStyle name="Normal 5 2 2 2 3 2 2 2 4" xfId="25184" xr:uid="{00000000-0005-0000-0000-0000AF420000}"/>
    <cellStyle name="Normal 5 2 2 2 3 2 2 3" xfId="25185" xr:uid="{00000000-0005-0000-0000-0000B0420000}"/>
    <cellStyle name="Normal 5 2 2 2 3 2 2 3 2" xfId="25186" xr:uid="{00000000-0005-0000-0000-0000B1420000}"/>
    <cellStyle name="Normal 5 2 2 2 3 2 2 3 3" xfId="25187" xr:uid="{00000000-0005-0000-0000-0000B2420000}"/>
    <cellStyle name="Normal 5 2 2 2 3 2 2 4" xfId="25188" xr:uid="{00000000-0005-0000-0000-0000B3420000}"/>
    <cellStyle name="Normal 5 2 2 2 3 2 2 5" xfId="25189" xr:uid="{00000000-0005-0000-0000-0000B4420000}"/>
    <cellStyle name="Normal 5 2 2 2 3 2 2 6" xfId="25190" xr:uid="{00000000-0005-0000-0000-0000B5420000}"/>
    <cellStyle name="Normal 5 2 2 2 3 2 3" xfId="6602" xr:uid="{00000000-0005-0000-0000-0000B6420000}"/>
    <cellStyle name="Normal 5 2 2 2 3 2 3 2" xfId="11544" xr:uid="{00000000-0005-0000-0000-0000B7420000}"/>
    <cellStyle name="Normal 5 2 2 2 3 2 3 3" xfId="25191" xr:uid="{00000000-0005-0000-0000-0000B8420000}"/>
    <cellStyle name="Normal 5 2 2 2 3 2 3 4" xfId="25192" xr:uid="{00000000-0005-0000-0000-0000B9420000}"/>
    <cellStyle name="Normal 5 2 2 2 3 2 4" xfId="8110" xr:uid="{00000000-0005-0000-0000-0000BA420000}"/>
    <cellStyle name="Normal 5 2 2 2 3 2 4 2" xfId="25193" xr:uid="{00000000-0005-0000-0000-0000BB420000}"/>
    <cellStyle name="Normal 5 2 2 2 3 2 4 3" xfId="25194" xr:uid="{00000000-0005-0000-0000-0000BC420000}"/>
    <cellStyle name="Normal 5 2 2 2 3 2 4 4" xfId="25195" xr:uid="{00000000-0005-0000-0000-0000BD420000}"/>
    <cellStyle name="Normal 5 2 2 2 3 2 5" xfId="3148" xr:uid="{00000000-0005-0000-0000-0000BE420000}"/>
    <cellStyle name="Normal 5 2 2 2 3 2 5 2" xfId="25196" xr:uid="{00000000-0005-0000-0000-0000BF420000}"/>
    <cellStyle name="Normal 5 2 2 2 3 2 5 3" xfId="25197" xr:uid="{00000000-0005-0000-0000-0000C0420000}"/>
    <cellStyle name="Normal 5 2 2 2 3 2 5 4" xfId="25198" xr:uid="{00000000-0005-0000-0000-0000C1420000}"/>
    <cellStyle name="Normal 5 2 2 2 3 2 6" xfId="25199" xr:uid="{00000000-0005-0000-0000-0000C2420000}"/>
    <cellStyle name="Normal 5 2 2 2 3 2 6 2" xfId="25200" xr:uid="{00000000-0005-0000-0000-0000C3420000}"/>
    <cellStyle name="Normal 5 2 2 2 3 2 6 3" xfId="25201" xr:uid="{00000000-0005-0000-0000-0000C4420000}"/>
    <cellStyle name="Normal 5 2 2 2 3 2 7" xfId="25202" xr:uid="{00000000-0005-0000-0000-0000C5420000}"/>
    <cellStyle name="Normal 5 2 2 2 3 2 8" xfId="25203" xr:uid="{00000000-0005-0000-0000-0000C6420000}"/>
    <cellStyle name="Normal 5 2 2 2 3 2 9" xfId="25204" xr:uid="{00000000-0005-0000-0000-0000C7420000}"/>
    <cellStyle name="Normal 5 2 2 2 3 3" xfId="4300" xr:uid="{00000000-0005-0000-0000-0000C8420000}"/>
    <cellStyle name="Normal 5 2 2 2 3 3 2" xfId="9285" xr:uid="{00000000-0005-0000-0000-0000C9420000}"/>
    <cellStyle name="Normal 5 2 2 2 3 3 2 2" xfId="25205" xr:uid="{00000000-0005-0000-0000-0000CA420000}"/>
    <cellStyle name="Normal 5 2 2 2 3 3 2 3" xfId="25206" xr:uid="{00000000-0005-0000-0000-0000CB420000}"/>
    <cellStyle name="Normal 5 2 2 2 3 3 2 4" xfId="25207" xr:uid="{00000000-0005-0000-0000-0000CC420000}"/>
    <cellStyle name="Normal 5 2 2 2 3 3 3" xfId="25208" xr:uid="{00000000-0005-0000-0000-0000CD420000}"/>
    <cellStyle name="Normal 5 2 2 2 3 3 3 2" xfId="25209" xr:uid="{00000000-0005-0000-0000-0000CE420000}"/>
    <cellStyle name="Normal 5 2 2 2 3 3 3 3" xfId="25210" xr:uid="{00000000-0005-0000-0000-0000CF420000}"/>
    <cellStyle name="Normal 5 2 2 2 3 3 4" xfId="25211" xr:uid="{00000000-0005-0000-0000-0000D0420000}"/>
    <cellStyle name="Normal 5 2 2 2 3 3 5" xfId="25212" xr:uid="{00000000-0005-0000-0000-0000D1420000}"/>
    <cellStyle name="Normal 5 2 2 2 3 3 6" xfId="25213" xr:uid="{00000000-0005-0000-0000-0000D2420000}"/>
    <cellStyle name="Normal 5 2 2 2 3 4" xfId="6043" xr:uid="{00000000-0005-0000-0000-0000D3420000}"/>
    <cellStyle name="Normal 5 2 2 2 3 4 2" xfId="10985" xr:uid="{00000000-0005-0000-0000-0000D4420000}"/>
    <cellStyle name="Normal 5 2 2 2 3 4 3" xfId="25214" xr:uid="{00000000-0005-0000-0000-0000D5420000}"/>
    <cellStyle name="Normal 5 2 2 2 3 4 4" xfId="25215" xr:uid="{00000000-0005-0000-0000-0000D6420000}"/>
    <cellStyle name="Normal 5 2 2 2 3 5" xfId="7551" xr:uid="{00000000-0005-0000-0000-0000D7420000}"/>
    <cellStyle name="Normal 5 2 2 2 3 5 2" xfId="25216" xr:uid="{00000000-0005-0000-0000-0000D8420000}"/>
    <cellStyle name="Normal 5 2 2 2 3 5 3" xfId="25217" xr:uid="{00000000-0005-0000-0000-0000D9420000}"/>
    <cellStyle name="Normal 5 2 2 2 3 5 4" xfId="25218" xr:uid="{00000000-0005-0000-0000-0000DA420000}"/>
    <cellStyle name="Normal 5 2 2 2 3 6" xfId="2589" xr:uid="{00000000-0005-0000-0000-0000DB420000}"/>
    <cellStyle name="Normal 5 2 2 2 3 6 2" xfId="25219" xr:uid="{00000000-0005-0000-0000-0000DC420000}"/>
    <cellStyle name="Normal 5 2 2 2 3 6 3" xfId="25220" xr:uid="{00000000-0005-0000-0000-0000DD420000}"/>
    <cellStyle name="Normal 5 2 2 2 3 6 4" xfId="25221" xr:uid="{00000000-0005-0000-0000-0000DE420000}"/>
    <cellStyle name="Normal 5 2 2 2 3 7" xfId="25222" xr:uid="{00000000-0005-0000-0000-0000DF420000}"/>
    <cellStyle name="Normal 5 2 2 2 3 7 2" xfId="25223" xr:uid="{00000000-0005-0000-0000-0000E0420000}"/>
    <cellStyle name="Normal 5 2 2 2 3 7 3" xfId="25224" xr:uid="{00000000-0005-0000-0000-0000E1420000}"/>
    <cellStyle name="Normal 5 2 2 2 3 8" xfId="25225" xr:uid="{00000000-0005-0000-0000-0000E2420000}"/>
    <cellStyle name="Normal 5 2 2 2 3 9" xfId="25226" xr:uid="{00000000-0005-0000-0000-0000E3420000}"/>
    <cellStyle name="Normal 5 2 2 2 4" xfId="1512" xr:uid="{00000000-0005-0000-0000-0000E4420000}"/>
    <cellStyle name="Normal 5 2 2 2 4 2" xfId="4870" xr:uid="{00000000-0005-0000-0000-0000E5420000}"/>
    <cellStyle name="Normal 5 2 2 2 4 2 2" xfId="9854" xr:uid="{00000000-0005-0000-0000-0000E6420000}"/>
    <cellStyle name="Normal 5 2 2 2 4 2 2 2" xfId="25227" xr:uid="{00000000-0005-0000-0000-0000E7420000}"/>
    <cellStyle name="Normal 5 2 2 2 4 2 2 3" xfId="25228" xr:uid="{00000000-0005-0000-0000-0000E8420000}"/>
    <cellStyle name="Normal 5 2 2 2 4 2 2 4" xfId="25229" xr:uid="{00000000-0005-0000-0000-0000E9420000}"/>
    <cellStyle name="Normal 5 2 2 2 4 2 3" xfId="25230" xr:uid="{00000000-0005-0000-0000-0000EA420000}"/>
    <cellStyle name="Normal 5 2 2 2 4 2 3 2" xfId="25231" xr:uid="{00000000-0005-0000-0000-0000EB420000}"/>
    <cellStyle name="Normal 5 2 2 2 4 2 3 3" xfId="25232" xr:uid="{00000000-0005-0000-0000-0000EC420000}"/>
    <cellStyle name="Normal 5 2 2 2 4 2 4" xfId="25233" xr:uid="{00000000-0005-0000-0000-0000ED420000}"/>
    <cellStyle name="Normal 5 2 2 2 4 2 5" xfId="25234" xr:uid="{00000000-0005-0000-0000-0000EE420000}"/>
    <cellStyle name="Normal 5 2 2 2 4 2 6" xfId="25235" xr:uid="{00000000-0005-0000-0000-0000EF420000}"/>
    <cellStyle name="Normal 5 2 2 2 4 3" xfId="6599" xr:uid="{00000000-0005-0000-0000-0000F0420000}"/>
    <cellStyle name="Normal 5 2 2 2 4 3 2" xfId="11541" xr:uid="{00000000-0005-0000-0000-0000F1420000}"/>
    <cellStyle name="Normal 5 2 2 2 4 3 3" xfId="25236" xr:uid="{00000000-0005-0000-0000-0000F2420000}"/>
    <cellStyle name="Normal 5 2 2 2 4 3 4" xfId="25237" xr:uid="{00000000-0005-0000-0000-0000F3420000}"/>
    <cellStyle name="Normal 5 2 2 2 4 4" xfId="8107" xr:uid="{00000000-0005-0000-0000-0000F4420000}"/>
    <cellStyle name="Normal 5 2 2 2 4 4 2" xfId="25238" xr:uid="{00000000-0005-0000-0000-0000F5420000}"/>
    <cellStyle name="Normal 5 2 2 2 4 4 3" xfId="25239" xr:uid="{00000000-0005-0000-0000-0000F6420000}"/>
    <cellStyle name="Normal 5 2 2 2 4 4 4" xfId="25240" xr:uid="{00000000-0005-0000-0000-0000F7420000}"/>
    <cellStyle name="Normal 5 2 2 2 4 5" xfId="3145" xr:uid="{00000000-0005-0000-0000-0000F8420000}"/>
    <cellStyle name="Normal 5 2 2 2 4 5 2" xfId="25241" xr:uid="{00000000-0005-0000-0000-0000F9420000}"/>
    <cellStyle name="Normal 5 2 2 2 4 5 3" xfId="25242" xr:uid="{00000000-0005-0000-0000-0000FA420000}"/>
    <cellStyle name="Normal 5 2 2 2 4 5 4" xfId="25243" xr:uid="{00000000-0005-0000-0000-0000FB420000}"/>
    <cellStyle name="Normal 5 2 2 2 4 6" xfId="25244" xr:uid="{00000000-0005-0000-0000-0000FC420000}"/>
    <cellStyle name="Normal 5 2 2 2 4 6 2" xfId="25245" xr:uid="{00000000-0005-0000-0000-0000FD420000}"/>
    <cellStyle name="Normal 5 2 2 2 4 6 3" xfId="25246" xr:uid="{00000000-0005-0000-0000-0000FE420000}"/>
    <cellStyle name="Normal 5 2 2 2 4 7" xfId="25247" xr:uid="{00000000-0005-0000-0000-0000FF420000}"/>
    <cellStyle name="Normal 5 2 2 2 4 8" xfId="25248" xr:uid="{00000000-0005-0000-0000-000000430000}"/>
    <cellStyle name="Normal 5 2 2 2 4 9" xfId="25249" xr:uid="{00000000-0005-0000-0000-000001430000}"/>
    <cellStyle name="Normal 5 2 2 2 5" xfId="3697" xr:uid="{00000000-0005-0000-0000-000002430000}"/>
    <cellStyle name="Normal 5 2 2 2 5 2" xfId="5525" xr:uid="{00000000-0005-0000-0000-000003430000}"/>
    <cellStyle name="Normal 5 2 2 2 5 2 2" xfId="10475" xr:uid="{00000000-0005-0000-0000-000004430000}"/>
    <cellStyle name="Normal 5 2 2 2 5 2 2 2" xfId="25250" xr:uid="{00000000-0005-0000-0000-000005430000}"/>
    <cellStyle name="Normal 5 2 2 2 5 2 2 3" xfId="25251" xr:uid="{00000000-0005-0000-0000-000006430000}"/>
    <cellStyle name="Normal 5 2 2 2 5 2 2 4" xfId="25252" xr:uid="{00000000-0005-0000-0000-000007430000}"/>
    <cellStyle name="Normal 5 2 2 2 5 2 3" xfId="25253" xr:uid="{00000000-0005-0000-0000-000008430000}"/>
    <cellStyle name="Normal 5 2 2 2 5 2 3 2" xfId="25254" xr:uid="{00000000-0005-0000-0000-000009430000}"/>
    <cellStyle name="Normal 5 2 2 2 5 2 3 3" xfId="25255" xr:uid="{00000000-0005-0000-0000-00000A430000}"/>
    <cellStyle name="Normal 5 2 2 2 5 2 4" xfId="25256" xr:uid="{00000000-0005-0000-0000-00000B430000}"/>
    <cellStyle name="Normal 5 2 2 2 5 2 5" xfId="25257" xr:uid="{00000000-0005-0000-0000-00000C430000}"/>
    <cellStyle name="Normal 5 2 2 2 5 2 6" xfId="25258" xr:uid="{00000000-0005-0000-0000-00000D430000}"/>
    <cellStyle name="Normal 5 2 2 2 5 3" xfId="8658" xr:uid="{00000000-0005-0000-0000-00000E430000}"/>
    <cellStyle name="Normal 5 2 2 2 5 3 2" xfId="25259" xr:uid="{00000000-0005-0000-0000-00000F430000}"/>
    <cellStyle name="Normal 5 2 2 2 5 3 3" xfId="25260" xr:uid="{00000000-0005-0000-0000-000010430000}"/>
    <cellStyle name="Normal 5 2 2 2 5 3 4" xfId="25261" xr:uid="{00000000-0005-0000-0000-000011430000}"/>
    <cellStyle name="Normal 5 2 2 2 5 4" xfId="25262" xr:uid="{00000000-0005-0000-0000-000012430000}"/>
    <cellStyle name="Normal 5 2 2 2 5 4 2" xfId="25263" xr:uid="{00000000-0005-0000-0000-000013430000}"/>
    <cellStyle name="Normal 5 2 2 2 5 4 3" xfId="25264" xr:uid="{00000000-0005-0000-0000-000014430000}"/>
    <cellStyle name="Normal 5 2 2 2 5 4 4" xfId="25265" xr:uid="{00000000-0005-0000-0000-000015430000}"/>
    <cellStyle name="Normal 5 2 2 2 5 5" xfId="25266" xr:uid="{00000000-0005-0000-0000-000016430000}"/>
    <cellStyle name="Normal 5 2 2 2 5 5 2" xfId="25267" xr:uid="{00000000-0005-0000-0000-000017430000}"/>
    <cellStyle name="Normal 5 2 2 2 5 5 3" xfId="25268" xr:uid="{00000000-0005-0000-0000-000018430000}"/>
    <cellStyle name="Normal 5 2 2 2 5 5 4" xfId="25269" xr:uid="{00000000-0005-0000-0000-000019430000}"/>
    <cellStyle name="Normal 5 2 2 2 5 6" xfId="25270" xr:uid="{00000000-0005-0000-0000-00001A430000}"/>
    <cellStyle name="Normal 5 2 2 2 5 6 2" xfId="25271" xr:uid="{00000000-0005-0000-0000-00001B430000}"/>
    <cellStyle name="Normal 5 2 2 2 5 6 3" xfId="25272" xr:uid="{00000000-0005-0000-0000-00001C430000}"/>
    <cellStyle name="Normal 5 2 2 2 5 7" xfId="25273" xr:uid="{00000000-0005-0000-0000-00001D430000}"/>
    <cellStyle name="Normal 5 2 2 2 5 8" xfId="25274" xr:uid="{00000000-0005-0000-0000-00001E430000}"/>
    <cellStyle name="Normal 5 2 2 2 5 9" xfId="25275" xr:uid="{00000000-0005-0000-0000-00001F430000}"/>
    <cellStyle name="Normal 5 2 2 2 6" xfId="4020" xr:uid="{00000000-0005-0000-0000-000020430000}"/>
    <cellStyle name="Normal 5 2 2 2 6 2" xfId="8794" xr:uid="{00000000-0005-0000-0000-000021430000}"/>
    <cellStyle name="Normal 5 2 2 2 6 2 2" xfId="25276" xr:uid="{00000000-0005-0000-0000-000022430000}"/>
    <cellStyle name="Normal 5 2 2 2 6 2 2 2" xfId="25277" xr:uid="{00000000-0005-0000-0000-000023430000}"/>
    <cellStyle name="Normal 5 2 2 2 6 2 2 3" xfId="25278" xr:uid="{00000000-0005-0000-0000-000024430000}"/>
    <cellStyle name="Normal 5 2 2 2 6 2 2 4" xfId="25279" xr:uid="{00000000-0005-0000-0000-000025430000}"/>
    <cellStyle name="Normal 5 2 2 2 6 2 3" xfId="25280" xr:uid="{00000000-0005-0000-0000-000026430000}"/>
    <cellStyle name="Normal 5 2 2 2 6 2 3 2" xfId="25281" xr:uid="{00000000-0005-0000-0000-000027430000}"/>
    <cellStyle name="Normal 5 2 2 2 6 2 3 3" xfId="25282" xr:uid="{00000000-0005-0000-0000-000028430000}"/>
    <cellStyle name="Normal 5 2 2 2 6 2 4" xfId="25283" xr:uid="{00000000-0005-0000-0000-000029430000}"/>
    <cellStyle name="Normal 5 2 2 2 6 2 5" xfId="25284" xr:uid="{00000000-0005-0000-0000-00002A430000}"/>
    <cellStyle name="Normal 5 2 2 2 6 2 6" xfId="25285" xr:uid="{00000000-0005-0000-0000-00002B430000}"/>
    <cellStyle name="Normal 5 2 2 2 6 3" xfId="25286" xr:uid="{00000000-0005-0000-0000-00002C430000}"/>
    <cellStyle name="Normal 5 2 2 2 6 3 2" xfId="25287" xr:uid="{00000000-0005-0000-0000-00002D430000}"/>
    <cellStyle name="Normal 5 2 2 2 6 3 3" xfId="25288" xr:uid="{00000000-0005-0000-0000-00002E430000}"/>
    <cellStyle name="Normal 5 2 2 2 6 3 4" xfId="25289" xr:uid="{00000000-0005-0000-0000-00002F430000}"/>
    <cellStyle name="Normal 5 2 2 2 6 4" xfId="25290" xr:uid="{00000000-0005-0000-0000-000030430000}"/>
    <cellStyle name="Normal 5 2 2 2 6 4 2" xfId="25291" xr:uid="{00000000-0005-0000-0000-000031430000}"/>
    <cellStyle name="Normal 5 2 2 2 6 4 3" xfId="25292" xr:uid="{00000000-0005-0000-0000-000032430000}"/>
    <cellStyle name="Normal 5 2 2 2 6 4 4" xfId="25293" xr:uid="{00000000-0005-0000-0000-000033430000}"/>
    <cellStyle name="Normal 5 2 2 2 6 5" xfId="25294" xr:uid="{00000000-0005-0000-0000-000034430000}"/>
    <cellStyle name="Normal 5 2 2 2 6 5 2" xfId="25295" xr:uid="{00000000-0005-0000-0000-000035430000}"/>
    <cellStyle name="Normal 5 2 2 2 6 5 3" xfId="25296" xr:uid="{00000000-0005-0000-0000-000036430000}"/>
    <cellStyle name="Normal 5 2 2 2 6 6" xfId="25297" xr:uid="{00000000-0005-0000-0000-000037430000}"/>
    <cellStyle name="Normal 5 2 2 2 6 7" xfId="25298" xr:uid="{00000000-0005-0000-0000-000038430000}"/>
    <cellStyle name="Normal 5 2 2 2 6 8" xfId="25299" xr:uid="{00000000-0005-0000-0000-000039430000}"/>
    <cellStyle name="Normal 5 2 2 2 7" xfId="5421" xr:uid="{00000000-0005-0000-0000-00003A430000}"/>
    <cellStyle name="Normal 5 2 2 2 7 2" xfId="10393" xr:uid="{00000000-0005-0000-0000-00003B430000}"/>
    <cellStyle name="Normal 5 2 2 2 7 2 2" xfId="25300" xr:uid="{00000000-0005-0000-0000-00003C430000}"/>
    <cellStyle name="Normal 5 2 2 2 7 2 3" xfId="25301" xr:uid="{00000000-0005-0000-0000-00003D430000}"/>
    <cellStyle name="Normal 5 2 2 2 7 2 4" xfId="25302" xr:uid="{00000000-0005-0000-0000-00003E430000}"/>
    <cellStyle name="Normal 5 2 2 2 7 3" xfId="25303" xr:uid="{00000000-0005-0000-0000-00003F430000}"/>
    <cellStyle name="Normal 5 2 2 2 7 3 2" xfId="25304" xr:uid="{00000000-0005-0000-0000-000040430000}"/>
    <cellStyle name="Normal 5 2 2 2 7 3 3" xfId="25305" xr:uid="{00000000-0005-0000-0000-000041430000}"/>
    <cellStyle name="Normal 5 2 2 2 7 4" xfId="25306" xr:uid="{00000000-0005-0000-0000-000042430000}"/>
    <cellStyle name="Normal 5 2 2 2 7 5" xfId="25307" xr:uid="{00000000-0005-0000-0000-000043430000}"/>
    <cellStyle name="Normal 5 2 2 2 7 6" xfId="25308" xr:uid="{00000000-0005-0000-0000-000044430000}"/>
    <cellStyle name="Normal 5 2 2 2 8" xfId="5770" xr:uid="{00000000-0005-0000-0000-000045430000}"/>
    <cellStyle name="Normal 5 2 2 2 8 2" xfId="10712" xr:uid="{00000000-0005-0000-0000-000046430000}"/>
    <cellStyle name="Normal 5 2 2 2 8 3" xfId="25309" xr:uid="{00000000-0005-0000-0000-000047430000}"/>
    <cellStyle name="Normal 5 2 2 2 8 4" xfId="25310" xr:uid="{00000000-0005-0000-0000-000048430000}"/>
    <cellStyle name="Normal 5 2 2 2 9" xfId="7278" xr:uid="{00000000-0005-0000-0000-000049430000}"/>
    <cellStyle name="Normal 5 2 2 2 9 2" xfId="25311" xr:uid="{00000000-0005-0000-0000-00004A430000}"/>
    <cellStyle name="Normal 5 2 2 2 9 3" xfId="25312" xr:uid="{00000000-0005-0000-0000-00004B430000}"/>
    <cellStyle name="Normal 5 2 2 2 9 4" xfId="25313" xr:uid="{00000000-0005-0000-0000-00004C430000}"/>
    <cellStyle name="Normal 5 2 2 3" xfId="610" xr:uid="{00000000-0005-0000-0000-00004D430000}"/>
    <cellStyle name="Normal 5 2 2 3 10" xfId="2359" xr:uid="{00000000-0005-0000-0000-00004E430000}"/>
    <cellStyle name="Normal 5 2 2 3 10 2" xfId="25314" xr:uid="{00000000-0005-0000-0000-00004F430000}"/>
    <cellStyle name="Normal 5 2 2 3 10 3" xfId="25315" xr:uid="{00000000-0005-0000-0000-000050430000}"/>
    <cellStyle name="Normal 5 2 2 3 10 4" xfId="25316" xr:uid="{00000000-0005-0000-0000-000051430000}"/>
    <cellStyle name="Normal 5 2 2 3 11" xfId="25317" xr:uid="{00000000-0005-0000-0000-000052430000}"/>
    <cellStyle name="Normal 5 2 2 3 11 2" xfId="25318" xr:uid="{00000000-0005-0000-0000-000053430000}"/>
    <cellStyle name="Normal 5 2 2 3 11 3" xfId="25319" xr:uid="{00000000-0005-0000-0000-000054430000}"/>
    <cellStyle name="Normal 5 2 2 3 12" xfId="25320" xr:uid="{00000000-0005-0000-0000-000055430000}"/>
    <cellStyle name="Normal 5 2 2 3 13" xfId="25321" xr:uid="{00000000-0005-0000-0000-000056430000}"/>
    <cellStyle name="Normal 5 2 2 3 14" xfId="25322" xr:uid="{00000000-0005-0000-0000-000057430000}"/>
    <cellStyle name="Normal 5 2 2 3 2" xfId="751" xr:uid="{00000000-0005-0000-0000-000058430000}"/>
    <cellStyle name="Normal 5 2 2 3 2 10" xfId="25323" xr:uid="{00000000-0005-0000-0000-000059430000}"/>
    <cellStyle name="Normal 5 2 2 3 2 11" xfId="25324" xr:uid="{00000000-0005-0000-0000-00005A430000}"/>
    <cellStyle name="Normal 5 2 2 3 2 2" xfId="1216" xr:uid="{00000000-0005-0000-0000-00005B430000}"/>
    <cellStyle name="Normal 5 2 2 3 2 2 10" xfId="25325" xr:uid="{00000000-0005-0000-0000-00005C430000}"/>
    <cellStyle name="Normal 5 2 2 3 2 2 2" xfId="1518" xr:uid="{00000000-0005-0000-0000-00005D430000}"/>
    <cellStyle name="Normal 5 2 2 3 2 2 2 2" xfId="4876" xr:uid="{00000000-0005-0000-0000-00005E430000}"/>
    <cellStyle name="Normal 5 2 2 3 2 2 2 2 2" xfId="9860" xr:uid="{00000000-0005-0000-0000-00005F430000}"/>
    <cellStyle name="Normal 5 2 2 3 2 2 2 2 2 2" xfId="25326" xr:uid="{00000000-0005-0000-0000-000060430000}"/>
    <cellStyle name="Normal 5 2 2 3 2 2 2 2 2 3" xfId="25327" xr:uid="{00000000-0005-0000-0000-000061430000}"/>
    <cellStyle name="Normal 5 2 2 3 2 2 2 2 2 4" xfId="25328" xr:uid="{00000000-0005-0000-0000-000062430000}"/>
    <cellStyle name="Normal 5 2 2 3 2 2 2 2 3" xfId="25329" xr:uid="{00000000-0005-0000-0000-000063430000}"/>
    <cellStyle name="Normal 5 2 2 3 2 2 2 2 3 2" xfId="25330" xr:uid="{00000000-0005-0000-0000-000064430000}"/>
    <cellStyle name="Normal 5 2 2 3 2 2 2 2 3 3" xfId="25331" xr:uid="{00000000-0005-0000-0000-000065430000}"/>
    <cellStyle name="Normal 5 2 2 3 2 2 2 2 4" xfId="25332" xr:uid="{00000000-0005-0000-0000-000066430000}"/>
    <cellStyle name="Normal 5 2 2 3 2 2 2 2 5" xfId="25333" xr:uid="{00000000-0005-0000-0000-000067430000}"/>
    <cellStyle name="Normal 5 2 2 3 2 2 2 2 6" xfId="25334" xr:uid="{00000000-0005-0000-0000-000068430000}"/>
    <cellStyle name="Normal 5 2 2 3 2 2 2 3" xfId="6605" xr:uid="{00000000-0005-0000-0000-000069430000}"/>
    <cellStyle name="Normal 5 2 2 3 2 2 2 3 2" xfId="11547" xr:uid="{00000000-0005-0000-0000-00006A430000}"/>
    <cellStyle name="Normal 5 2 2 3 2 2 2 3 3" xfId="25335" xr:uid="{00000000-0005-0000-0000-00006B430000}"/>
    <cellStyle name="Normal 5 2 2 3 2 2 2 3 4" xfId="25336" xr:uid="{00000000-0005-0000-0000-00006C430000}"/>
    <cellStyle name="Normal 5 2 2 3 2 2 2 4" xfId="8113" xr:uid="{00000000-0005-0000-0000-00006D430000}"/>
    <cellStyle name="Normal 5 2 2 3 2 2 2 4 2" xfId="25337" xr:uid="{00000000-0005-0000-0000-00006E430000}"/>
    <cellStyle name="Normal 5 2 2 3 2 2 2 4 3" xfId="25338" xr:uid="{00000000-0005-0000-0000-00006F430000}"/>
    <cellStyle name="Normal 5 2 2 3 2 2 2 4 4" xfId="25339" xr:uid="{00000000-0005-0000-0000-000070430000}"/>
    <cellStyle name="Normal 5 2 2 3 2 2 2 5" xfId="3151" xr:uid="{00000000-0005-0000-0000-000071430000}"/>
    <cellStyle name="Normal 5 2 2 3 2 2 2 5 2" xfId="25340" xr:uid="{00000000-0005-0000-0000-000072430000}"/>
    <cellStyle name="Normal 5 2 2 3 2 2 2 5 3" xfId="25341" xr:uid="{00000000-0005-0000-0000-000073430000}"/>
    <cellStyle name="Normal 5 2 2 3 2 2 2 5 4" xfId="25342" xr:uid="{00000000-0005-0000-0000-000074430000}"/>
    <cellStyle name="Normal 5 2 2 3 2 2 2 6" xfId="25343" xr:uid="{00000000-0005-0000-0000-000075430000}"/>
    <cellStyle name="Normal 5 2 2 3 2 2 2 6 2" xfId="25344" xr:uid="{00000000-0005-0000-0000-000076430000}"/>
    <cellStyle name="Normal 5 2 2 3 2 2 2 6 3" xfId="25345" xr:uid="{00000000-0005-0000-0000-000077430000}"/>
    <cellStyle name="Normal 5 2 2 3 2 2 2 7" xfId="25346" xr:uid="{00000000-0005-0000-0000-000078430000}"/>
    <cellStyle name="Normal 5 2 2 3 2 2 2 8" xfId="25347" xr:uid="{00000000-0005-0000-0000-000079430000}"/>
    <cellStyle name="Normal 5 2 2 3 2 2 2 9" xfId="25348" xr:uid="{00000000-0005-0000-0000-00007A430000}"/>
    <cellStyle name="Normal 5 2 2 3 2 2 3" xfId="4584" xr:uid="{00000000-0005-0000-0000-00007B430000}"/>
    <cellStyle name="Normal 5 2 2 3 2 2 3 2" xfId="9568" xr:uid="{00000000-0005-0000-0000-00007C430000}"/>
    <cellStyle name="Normal 5 2 2 3 2 2 3 2 2" xfId="25349" xr:uid="{00000000-0005-0000-0000-00007D430000}"/>
    <cellStyle name="Normal 5 2 2 3 2 2 3 2 3" xfId="25350" xr:uid="{00000000-0005-0000-0000-00007E430000}"/>
    <cellStyle name="Normal 5 2 2 3 2 2 3 2 4" xfId="25351" xr:uid="{00000000-0005-0000-0000-00007F430000}"/>
    <cellStyle name="Normal 5 2 2 3 2 2 3 3" xfId="25352" xr:uid="{00000000-0005-0000-0000-000080430000}"/>
    <cellStyle name="Normal 5 2 2 3 2 2 3 3 2" xfId="25353" xr:uid="{00000000-0005-0000-0000-000081430000}"/>
    <cellStyle name="Normal 5 2 2 3 2 2 3 3 3" xfId="25354" xr:uid="{00000000-0005-0000-0000-000082430000}"/>
    <cellStyle name="Normal 5 2 2 3 2 2 3 4" xfId="25355" xr:uid="{00000000-0005-0000-0000-000083430000}"/>
    <cellStyle name="Normal 5 2 2 3 2 2 3 5" xfId="25356" xr:uid="{00000000-0005-0000-0000-000084430000}"/>
    <cellStyle name="Normal 5 2 2 3 2 2 3 6" xfId="25357" xr:uid="{00000000-0005-0000-0000-000085430000}"/>
    <cellStyle name="Normal 5 2 2 3 2 2 4" xfId="6315" xr:uid="{00000000-0005-0000-0000-000086430000}"/>
    <cellStyle name="Normal 5 2 2 3 2 2 4 2" xfId="11257" xr:uid="{00000000-0005-0000-0000-000087430000}"/>
    <cellStyle name="Normal 5 2 2 3 2 2 4 3" xfId="25358" xr:uid="{00000000-0005-0000-0000-000088430000}"/>
    <cellStyle name="Normal 5 2 2 3 2 2 4 4" xfId="25359" xr:uid="{00000000-0005-0000-0000-000089430000}"/>
    <cellStyle name="Normal 5 2 2 3 2 2 5" xfId="7823" xr:uid="{00000000-0005-0000-0000-00008A430000}"/>
    <cellStyle name="Normal 5 2 2 3 2 2 5 2" xfId="25360" xr:uid="{00000000-0005-0000-0000-00008B430000}"/>
    <cellStyle name="Normal 5 2 2 3 2 2 5 3" xfId="25361" xr:uid="{00000000-0005-0000-0000-00008C430000}"/>
    <cellStyle name="Normal 5 2 2 3 2 2 5 4" xfId="25362" xr:uid="{00000000-0005-0000-0000-00008D430000}"/>
    <cellStyle name="Normal 5 2 2 3 2 2 6" xfId="2861" xr:uid="{00000000-0005-0000-0000-00008E430000}"/>
    <cellStyle name="Normal 5 2 2 3 2 2 6 2" xfId="25363" xr:uid="{00000000-0005-0000-0000-00008F430000}"/>
    <cellStyle name="Normal 5 2 2 3 2 2 6 3" xfId="25364" xr:uid="{00000000-0005-0000-0000-000090430000}"/>
    <cellStyle name="Normal 5 2 2 3 2 2 6 4" xfId="25365" xr:uid="{00000000-0005-0000-0000-000091430000}"/>
    <cellStyle name="Normal 5 2 2 3 2 2 7" xfId="25366" xr:uid="{00000000-0005-0000-0000-000092430000}"/>
    <cellStyle name="Normal 5 2 2 3 2 2 7 2" xfId="25367" xr:uid="{00000000-0005-0000-0000-000093430000}"/>
    <cellStyle name="Normal 5 2 2 3 2 2 7 3" xfId="25368" xr:uid="{00000000-0005-0000-0000-000094430000}"/>
    <cellStyle name="Normal 5 2 2 3 2 2 8" xfId="25369" xr:uid="{00000000-0005-0000-0000-000095430000}"/>
    <cellStyle name="Normal 5 2 2 3 2 2 9" xfId="25370" xr:uid="{00000000-0005-0000-0000-000096430000}"/>
    <cellStyle name="Normal 5 2 2 3 2 3" xfId="1517" xr:uid="{00000000-0005-0000-0000-000097430000}"/>
    <cellStyle name="Normal 5 2 2 3 2 3 2" xfId="4875" xr:uid="{00000000-0005-0000-0000-000098430000}"/>
    <cellStyle name="Normal 5 2 2 3 2 3 2 2" xfId="9859" xr:uid="{00000000-0005-0000-0000-000099430000}"/>
    <cellStyle name="Normal 5 2 2 3 2 3 2 2 2" xfId="25371" xr:uid="{00000000-0005-0000-0000-00009A430000}"/>
    <cellStyle name="Normal 5 2 2 3 2 3 2 2 3" xfId="25372" xr:uid="{00000000-0005-0000-0000-00009B430000}"/>
    <cellStyle name="Normal 5 2 2 3 2 3 2 2 4" xfId="25373" xr:uid="{00000000-0005-0000-0000-00009C430000}"/>
    <cellStyle name="Normal 5 2 2 3 2 3 2 3" xfId="25374" xr:uid="{00000000-0005-0000-0000-00009D430000}"/>
    <cellStyle name="Normal 5 2 2 3 2 3 2 3 2" xfId="25375" xr:uid="{00000000-0005-0000-0000-00009E430000}"/>
    <cellStyle name="Normal 5 2 2 3 2 3 2 3 3" xfId="25376" xr:uid="{00000000-0005-0000-0000-00009F430000}"/>
    <cellStyle name="Normal 5 2 2 3 2 3 2 4" xfId="25377" xr:uid="{00000000-0005-0000-0000-0000A0430000}"/>
    <cellStyle name="Normal 5 2 2 3 2 3 2 5" xfId="25378" xr:uid="{00000000-0005-0000-0000-0000A1430000}"/>
    <cellStyle name="Normal 5 2 2 3 2 3 2 6" xfId="25379" xr:uid="{00000000-0005-0000-0000-0000A2430000}"/>
    <cellStyle name="Normal 5 2 2 3 2 3 3" xfId="6604" xr:uid="{00000000-0005-0000-0000-0000A3430000}"/>
    <cellStyle name="Normal 5 2 2 3 2 3 3 2" xfId="11546" xr:uid="{00000000-0005-0000-0000-0000A4430000}"/>
    <cellStyle name="Normal 5 2 2 3 2 3 3 3" xfId="25380" xr:uid="{00000000-0005-0000-0000-0000A5430000}"/>
    <cellStyle name="Normal 5 2 2 3 2 3 3 4" xfId="25381" xr:uid="{00000000-0005-0000-0000-0000A6430000}"/>
    <cellStyle name="Normal 5 2 2 3 2 3 4" xfId="8112" xr:uid="{00000000-0005-0000-0000-0000A7430000}"/>
    <cellStyle name="Normal 5 2 2 3 2 3 4 2" xfId="25382" xr:uid="{00000000-0005-0000-0000-0000A8430000}"/>
    <cellStyle name="Normal 5 2 2 3 2 3 4 3" xfId="25383" xr:uid="{00000000-0005-0000-0000-0000A9430000}"/>
    <cellStyle name="Normal 5 2 2 3 2 3 4 4" xfId="25384" xr:uid="{00000000-0005-0000-0000-0000AA430000}"/>
    <cellStyle name="Normal 5 2 2 3 2 3 5" xfId="3150" xr:uid="{00000000-0005-0000-0000-0000AB430000}"/>
    <cellStyle name="Normal 5 2 2 3 2 3 5 2" xfId="25385" xr:uid="{00000000-0005-0000-0000-0000AC430000}"/>
    <cellStyle name="Normal 5 2 2 3 2 3 5 3" xfId="25386" xr:uid="{00000000-0005-0000-0000-0000AD430000}"/>
    <cellStyle name="Normal 5 2 2 3 2 3 5 4" xfId="25387" xr:uid="{00000000-0005-0000-0000-0000AE430000}"/>
    <cellStyle name="Normal 5 2 2 3 2 3 6" xfId="25388" xr:uid="{00000000-0005-0000-0000-0000AF430000}"/>
    <cellStyle name="Normal 5 2 2 3 2 3 6 2" xfId="25389" xr:uid="{00000000-0005-0000-0000-0000B0430000}"/>
    <cellStyle name="Normal 5 2 2 3 2 3 6 3" xfId="25390" xr:uid="{00000000-0005-0000-0000-0000B1430000}"/>
    <cellStyle name="Normal 5 2 2 3 2 3 7" xfId="25391" xr:uid="{00000000-0005-0000-0000-0000B2430000}"/>
    <cellStyle name="Normal 5 2 2 3 2 3 8" xfId="25392" xr:uid="{00000000-0005-0000-0000-0000B3430000}"/>
    <cellStyle name="Normal 5 2 2 3 2 3 9" xfId="25393" xr:uid="{00000000-0005-0000-0000-0000B4430000}"/>
    <cellStyle name="Normal 5 2 2 3 2 4" xfId="4201" xr:uid="{00000000-0005-0000-0000-0000B5430000}"/>
    <cellStyle name="Normal 5 2 2 3 2 4 2" xfId="9187" xr:uid="{00000000-0005-0000-0000-0000B6430000}"/>
    <cellStyle name="Normal 5 2 2 3 2 4 2 2" xfId="25394" xr:uid="{00000000-0005-0000-0000-0000B7430000}"/>
    <cellStyle name="Normal 5 2 2 3 2 4 2 3" xfId="25395" xr:uid="{00000000-0005-0000-0000-0000B8430000}"/>
    <cellStyle name="Normal 5 2 2 3 2 4 2 4" xfId="25396" xr:uid="{00000000-0005-0000-0000-0000B9430000}"/>
    <cellStyle name="Normal 5 2 2 3 2 4 3" xfId="25397" xr:uid="{00000000-0005-0000-0000-0000BA430000}"/>
    <cellStyle name="Normal 5 2 2 3 2 4 3 2" xfId="25398" xr:uid="{00000000-0005-0000-0000-0000BB430000}"/>
    <cellStyle name="Normal 5 2 2 3 2 4 3 3" xfId="25399" xr:uid="{00000000-0005-0000-0000-0000BC430000}"/>
    <cellStyle name="Normal 5 2 2 3 2 4 4" xfId="25400" xr:uid="{00000000-0005-0000-0000-0000BD430000}"/>
    <cellStyle name="Normal 5 2 2 3 2 4 5" xfId="25401" xr:uid="{00000000-0005-0000-0000-0000BE430000}"/>
    <cellStyle name="Normal 5 2 2 3 2 4 6" xfId="25402" xr:uid="{00000000-0005-0000-0000-0000BF430000}"/>
    <cellStyle name="Normal 5 2 2 3 2 5" xfId="5948" xr:uid="{00000000-0005-0000-0000-0000C0430000}"/>
    <cellStyle name="Normal 5 2 2 3 2 5 2" xfId="10890" xr:uid="{00000000-0005-0000-0000-0000C1430000}"/>
    <cellStyle name="Normal 5 2 2 3 2 5 3" xfId="25403" xr:uid="{00000000-0005-0000-0000-0000C2430000}"/>
    <cellStyle name="Normal 5 2 2 3 2 5 4" xfId="25404" xr:uid="{00000000-0005-0000-0000-0000C3430000}"/>
    <cellStyle name="Normal 5 2 2 3 2 6" xfId="7456" xr:uid="{00000000-0005-0000-0000-0000C4430000}"/>
    <cellStyle name="Normal 5 2 2 3 2 6 2" xfId="25405" xr:uid="{00000000-0005-0000-0000-0000C5430000}"/>
    <cellStyle name="Normal 5 2 2 3 2 6 3" xfId="25406" xr:uid="{00000000-0005-0000-0000-0000C6430000}"/>
    <cellStyle name="Normal 5 2 2 3 2 6 4" xfId="25407" xr:uid="{00000000-0005-0000-0000-0000C7430000}"/>
    <cellStyle name="Normal 5 2 2 3 2 7" xfId="2494" xr:uid="{00000000-0005-0000-0000-0000C8430000}"/>
    <cellStyle name="Normal 5 2 2 3 2 7 2" xfId="25408" xr:uid="{00000000-0005-0000-0000-0000C9430000}"/>
    <cellStyle name="Normal 5 2 2 3 2 7 3" xfId="25409" xr:uid="{00000000-0005-0000-0000-0000CA430000}"/>
    <cellStyle name="Normal 5 2 2 3 2 7 4" xfId="25410" xr:uid="{00000000-0005-0000-0000-0000CB430000}"/>
    <cellStyle name="Normal 5 2 2 3 2 8" xfId="25411" xr:uid="{00000000-0005-0000-0000-0000CC430000}"/>
    <cellStyle name="Normal 5 2 2 3 2 8 2" xfId="25412" xr:uid="{00000000-0005-0000-0000-0000CD430000}"/>
    <cellStyle name="Normal 5 2 2 3 2 8 3" xfId="25413" xr:uid="{00000000-0005-0000-0000-0000CE430000}"/>
    <cellStyle name="Normal 5 2 2 3 2 9" xfId="25414" xr:uid="{00000000-0005-0000-0000-0000CF430000}"/>
    <cellStyle name="Normal 5 2 2 3 3" xfId="904" xr:uid="{00000000-0005-0000-0000-0000D0430000}"/>
    <cellStyle name="Normal 5 2 2 3 3 10" xfId="25415" xr:uid="{00000000-0005-0000-0000-0000D1430000}"/>
    <cellStyle name="Normal 5 2 2 3 3 2" xfId="1519" xr:uid="{00000000-0005-0000-0000-0000D2430000}"/>
    <cellStyle name="Normal 5 2 2 3 3 2 2" xfId="4877" xr:uid="{00000000-0005-0000-0000-0000D3430000}"/>
    <cellStyle name="Normal 5 2 2 3 3 2 2 2" xfId="9861" xr:uid="{00000000-0005-0000-0000-0000D4430000}"/>
    <cellStyle name="Normal 5 2 2 3 3 2 2 2 2" xfId="25416" xr:uid="{00000000-0005-0000-0000-0000D5430000}"/>
    <cellStyle name="Normal 5 2 2 3 3 2 2 2 3" xfId="25417" xr:uid="{00000000-0005-0000-0000-0000D6430000}"/>
    <cellStyle name="Normal 5 2 2 3 3 2 2 2 4" xfId="25418" xr:uid="{00000000-0005-0000-0000-0000D7430000}"/>
    <cellStyle name="Normal 5 2 2 3 3 2 2 3" xfId="25419" xr:uid="{00000000-0005-0000-0000-0000D8430000}"/>
    <cellStyle name="Normal 5 2 2 3 3 2 2 3 2" xfId="25420" xr:uid="{00000000-0005-0000-0000-0000D9430000}"/>
    <cellStyle name="Normal 5 2 2 3 3 2 2 3 3" xfId="25421" xr:uid="{00000000-0005-0000-0000-0000DA430000}"/>
    <cellStyle name="Normal 5 2 2 3 3 2 2 4" xfId="25422" xr:uid="{00000000-0005-0000-0000-0000DB430000}"/>
    <cellStyle name="Normal 5 2 2 3 3 2 2 5" xfId="25423" xr:uid="{00000000-0005-0000-0000-0000DC430000}"/>
    <cellStyle name="Normal 5 2 2 3 3 2 2 6" xfId="25424" xr:uid="{00000000-0005-0000-0000-0000DD430000}"/>
    <cellStyle name="Normal 5 2 2 3 3 2 3" xfId="6606" xr:uid="{00000000-0005-0000-0000-0000DE430000}"/>
    <cellStyle name="Normal 5 2 2 3 3 2 3 2" xfId="11548" xr:uid="{00000000-0005-0000-0000-0000DF430000}"/>
    <cellStyle name="Normal 5 2 2 3 3 2 3 3" xfId="25425" xr:uid="{00000000-0005-0000-0000-0000E0430000}"/>
    <cellStyle name="Normal 5 2 2 3 3 2 3 4" xfId="25426" xr:uid="{00000000-0005-0000-0000-0000E1430000}"/>
    <cellStyle name="Normal 5 2 2 3 3 2 4" xfId="8114" xr:uid="{00000000-0005-0000-0000-0000E2430000}"/>
    <cellStyle name="Normal 5 2 2 3 3 2 4 2" xfId="25427" xr:uid="{00000000-0005-0000-0000-0000E3430000}"/>
    <cellStyle name="Normal 5 2 2 3 3 2 4 3" xfId="25428" xr:uid="{00000000-0005-0000-0000-0000E4430000}"/>
    <cellStyle name="Normal 5 2 2 3 3 2 4 4" xfId="25429" xr:uid="{00000000-0005-0000-0000-0000E5430000}"/>
    <cellStyle name="Normal 5 2 2 3 3 2 5" xfId="3152" xr:uid="{00000000-0005-0000-0000-0000E6430000}"/>
    <cellStyle name="Normal 5 2 2 3 3 2 5 2" xfId="25430" xr:uid="{00000000-0005-0000-0000-0000E7430000}"/>
    <cellStyle name="Normal 5 2 2 3 3 2 5 3" xfId="25431" xr:uid="{00000000-0005-0000-0000-0000E8430000}"/>
    <cellStyle name="Normal 5 2 2 3 3 2 5 4" xfId="25432" xr:uid="{00000000-0005-0000-0000-0000E9430000}"/>
    <cellStyle name="Normal 5 2 2 3 3 2 6" xfId="25433" xr:uid="{00000000-0005-0000-0000-0000EA430000}"/>
    <cellStyle name="Normal 5 2 2 3 3 2 6 2" xfId="25434" xr:uid="{00000000-0005-0000-0000-0000EB430000}"/>
    <cellStyle name="Normal 5 2 2 3 3 2 6 3" xfId="25435" xr:uid="{00000000-0005-0000-0000-0000EC430000}"/>
    <cellStyle name="Normal 5 2 2 3 3 2 7" xfId="25436" xr:uid="{00000000-0005-0000-0000-0000ED430000}"/>
    <cellStyle name="Normal 5 2 2 3 3 2 8" xfId="25437" xr:uid="{00000000-0005-0000-0000-0000EE430000}"/>
    <cellStyle name="Normal 5 2 2 3 3 2 9" xfId="25438" xr:uid="{00000000-0005-0000-0000-0000EF430000}"/>
    <cellStyle name="Normal 5 2 2 3 3 3" xfId="4343" xr:uid="{00000000-0005-0000-0000-0000F0430000}"/>
    <cellStyle name="Normal 5 2 2 3 3 3 2" xfId="9328" xr:uid="{00000000-0005-0000-0000-0000F1430000}"/>
    <cellStyle name="Normal 5 2 2 3 3 3 2 2" xfId="25439" xr:uid="{00000000-0005-0000-0000-0000F2430000}"/>
    <cellStyle name="Normal 5 2 2 3 3 3 2 3" xfId="25440" xr:uid="{00000000-0005-0000-0000-0000F3430000}"/>
    <cellStyle name="Normal 5 2 2 3 3 3 2 4" xfId="25441" xr:uid="{00000000-0005-0000-0000-0000F4430000}"/>
    <cellStyle name="Normal 5 2 2 3 3 3 3" xfId="25442" xr:uid="{00000000-0005-0000-0000-0000F5430000}"/>
    <cellStyle name="Normal 5 2 2 3 3 3 3 2" xfId="25443" xr:uid="{00000000-0005-0000-0000-0000F6430000}"/>
    <cellStyle name="Normal 5 2 2 3 3 3 3 3" xfId="25444" xr:uid="{00000000-0005-0000-0000-0000F7430000}"/>
    <cellStyle name="Normal 5 2 2 3 3 3 4" xfId="25445" xr:uid="{00000000-0005-0000-0000-0000F8430000}"/>
    <cellStyle name="Normal 5 2 2 3 3 3 5" xfId="25446" xr:uid="{00000000-0005-0000-0000-0000F9430000}"/>
    <cellStyle name="Normal 5 2 2 3 3 3 6" xfId="25447" xr:uid="{00000000-0005-0000-0000-0000FA430000}"/>
    <cellStyle name="Normal 5 2 2 3 3 4" xfId="6086" xr:uid="{00000000-0005-0000-0000-0000FB430000}"/>
    <cellStyle name="Normal 5 2 2 3 3 4 2" xfId="11028" xr:uid="{00000000-0005-0000-0000-0000FC430000}"/>
    <cellStyle name="Normal 5 2 2 3 3 4 3" xfId="25448" xr:uid="{00000000-0005-0000-0000-0000FD430000}"/>
    <cellStyle name="Normal 5 2 2 3 3 4 4" xfId="25449" xr:uid="{00000000-0005-0000-0000-0000FE430000}"/>
    <cellStyle name="Normal 5 2 2 3 3 5" xfId="7594" xr:uid="{00000000-0005-0000-0000-0000FF430000}"/>
    <cellStyle name="Normal 5 2 2 3 3 5 2" xfId="25450" xr:uid="{00000000-0005-0000-0000-000000440000}"/>
    <cellStyle name="Normal 5 2 2 3 3 5 3" xfId="25451" xr:uid="{00000000-0005-0000-0000-000001440000}"/>
    <cellStyle name="Normal 5 2 2 3 3 5 4" xfId="25452" xr:uid="{00000000-0005-0000-0000-000002440000}"/>
    <cellStyle name="Normal 5 2 2 3 3 6" xfId="2632" xr:uid="{00000000-0005-0000-0000-000003440000}"/>
    <cellStyle name="Normal 5 2 2 3 3 6 2" xfId="25453" xr:uid="{00000000-0005-0000-0000-000004440000}"/>
    <cellStyle name="Normal 5 2 2 3 3 6 3" xfId="25454" xr:uid="{00000000-0005-0000-0000-000005440000}"/>
    <cellStyle name="Normal 5 2 2 3 3 6 4" xfId="25455" xr:uid="{00000000-0005-0000-0000-000006440000}"/>
    <cellStyle name="Normal 5 2 2 3 3 7" xfId="25456" xr:uid="{00000000-0005-0000-0000-000007440000}"/>
    <cellStyle name="Normal 5 2 2 3 3 7 2" xfId="25457" xr:uid="{00000000-0005-0000-0000-000008440000}"/>
    <cellStyle name="Normal 5 2 2 3 3 7 3" xfId="25458" xr:uid="{00000000-0005-0000-0000-000009440000}"/>
    <cellStyle name="Normal 5 2 2 3 3 8" xfId="25459" xr:uid="{00000000-0005-0000-0000-00000A440000}"/>
    <cellStyle name="Normal 5 2 2 3 3 9" xfId="25460" xr:uid="{00000000-0005-0000-0000-00000B440000}"/>
    <cellStyle name="Normal 5 2 2 3 4" xfId="1516" xr:uid="{00000000-0005-0000-0000-00000C440000}"/>
    <cellStyle name="Normal 5 2 2 3 4 2" xfId="4874" xr:uid="{00000000-0005-0000-0000-00000D440000}"/>
    <cellStyle name="Normal 5 2 2 3 4 2 2" xfId="9858" xr:uid="{00000000-0005-0000-0000-00000E440000}"/>
    <cellStyle name="Normal 5 2 2 3 4 2 2 2" xfId="25461" xr:uid="{00000000-0005-0000-0000-00000F440000}"/>
    <cellStyle name="Normal 5 2 2 3 4 2 2 3" xfId="25462" xr:uid="{00000000-0005-0000-0000-000010440000}"/>
    <cellStyle name="Normal 5 2 2 3 4 2 2 4" xfId="25463" xr:uid="{00000000-0005-0000-0000-000011440000}"/>
    <cellStyle name="Normal 5 2 2 3 4 2 3" xfId="25464" xr:uid="{00000000-0005-0000-0000-000012440000}"/>
    <cellStyle name="Normal 5 2 2 3 4 2 3 2" xfId="25465" xr:uid="{00000000-0005-0000-0000-000013440000}"/>
    <cellStyle name="Normal 5 2 2 3 4 2 3 3" xfId="25466" xr:uid="{00000000-0005-0000-0000-000014440000}"/>
    <cellStyle name="Normal 5 2 2 3 4 2 4" xfId="25467" xr:uid="{00000000-0005-0000-0000-000015440000}"/>
    <cellStyle name="Normal 5 2 2 3 4 2 5" xfId="25468" xr:uid="{00000000-0005-0000-0000-000016440000}"/>
    <cellStyle name="Normal 5 2 2 3 4 2 6" xfId="25469" xr:uid="{00000000-0005-0000-0000-000017440000}"/>
    <cellStyle name="Normal 5 2 2 3 4 3" xfId="6603" xr:uid="{00000000-0005-0000-0000-000018440000}"/>
    <cellStyle name="Normal 5 2 2 3 4 3 2" xfId="11545" xr:uid="{00000000-0005-0000-0000-000019440000}"/>
    <cellStyle name="Normal 5 2 2 3 4 3 3" xfId="25470" xr:uid="{00000000-0005-0000-0000-00001A440000}"/>
    <cellStyle name="Normal 5 2 2 3 4 3 4" xfId="25471" xr:uid="{00000000-0005-0000-0000-00001B440000}"/>
    <cellStyle name="Normal 5 2 2 3 4 4" xfId="8111" xr:uid="{00000000-0005-0000-0000-00001C440000}"/>
    <cellStyle name="Normal 5 2 2 3 4 4 2" xfId="25472" xr:uid="{00000000-0005-0000-0000-00001D440000}"/>
    <cellStyle name="Normal 5 2 2 3 4 4 3" xfId="25473" xr:uid="{00000000-0005-0000-0000-00001E440000}"/>
    <cellStyle name="Normal 5 2 2 3 4 4 4" xfId="25474" xr:uid="{00000000-0005-0000-0000-00001F440000}"/>
    <cellStyle name="Normal 5 2 2 3 4 5" xfId="3149" xr:uid="{00000000-0005-0000-0000-000020440000}"/>
    <cellStyle name="Normal 5 2 2 3 4 5 2" xfId="25475" xr:uid="{00000000-0005-0000-0000-000021440000}"/>
    <cellStyle name="Normal 5 2 2 3 4 5 3" xfId="25476" xr:uid="{00000000-0005-0000-0000-000022440000}"/>
    <cellStyle name="Normal 5 2 2 3 4 5 4" xfId="25477" xr:uid="{00000000-0005-0000-0000-000023440000}"/>
    <cellStyle name="Normal 5 2 2 3 4 6" xfId="25478" xr:uid="{00000000-0005-0000-0000-000024440000}"/>
    <cellStyle name="Normal 5 2 2 3 4 6 2" xfId="25479" xr:uid="{00000000-0005-0000-0000-000025440000}"/>
    <cellStyle name="Normal 5 2 2 3 4 6 3" xfId="25480" xr:uid="{00000000-0005-0000-0000-000026440000}"/>
    <cellStyle name="Normal 5 2 2 3 4 7" xfId="25481" xr:uid="{00000000-0005-0000-0000-000027440000}"/>
    <cellStyle name="Normal 5 2 2 3 4 8" xfId="25482" xr:uid="{00000000-0005-0000-0000-000028440000}"/>
    <cellStyle name="Normal 5 2 2 3 4 9" xfId="25483" xr:uid="{00000000-0005-0000-0000-000029440000}"/>
    <cellStyle name="Normal 5 2 2 3 5" xfId="3741" xr:uid="{00000000-0005-0000-0000-00002A440000}"/>
    <cellStyle name="Normal 5 2 2 3 5 2" xfId="5373" xr:uid="{00000000-0005-0000-0000-00002B440000}"/>
    <cellStyle name="Normal 5 2 2 3 5 2 2" xfId="10352" xr:uid="{00000000-0005-0000-0000-00002C440000}"/>
    <cellStyle name="Normal 5 2 2 3 5 2 2 2" xfId="25484" xr:uid="{00000000-0005-0000-0000-00002D440000}"/>
    <cellStyle name="Normal 5 2 2 3 5 2 2 3" xfId="25485" xr:uid="{00000000-0005-0000-0000-00002E440000}"/>
    <cellStyle name="Normal 5 2 2 3 5 2 2 4" xfId="25486" xr:uid="{00000000-0005-0000-0000-00002F440000}"/>
    <cellStyle name="Normal 5 2 2 3 5 2 3" xfId="25487" xr:uid="{00000000-0005-0000-0000-000030440000}"/>
    <cellStyle name="Normal 5 2 2 3 5 2 3 2" xfId="25488" xr:uid="{00000000-0005-0000-0000-000031440000}"/>
    <cellStyle name="Normal 5 2 2 3 5 2 3 3" xfId="25489" xr:uid="{00000000-0005-0000-0000-000032440000}"/>
    <cellStyle name="Normal 5 2 2 3 5 2 4" xfId="25490" xr:uid="{00000000-0005-0000-0000-000033440000}"/>
    <cellStyle name="Normal 5 2 2 3 5 2 5" xfId="25491" xr:uid="{00000000-0005-0000-0000-000034440000}"/>
    <cellStyle name="Normal 5 2 2 3 5 2 6" xfId="25492" xr:uid="{00000000-0005-0000-0000-000035440000}"/>
    <cellStyle name="Normal 5 2 2 3 5 3" xfId="8701" xr:uid="{00000000-0005-0000-0000-000036440000}"/>
    <cellStyle name="Normal 5 2 2 3 5 3 2" xfId="25493" xr:uid="{00000000-0005-0000-0000-000037440000}"/>
    <cellStyle name="Normal 5 2 2 3 5 3 3" xfId="25494" xr:uid="{00000000-0005-0000-0000-000038440000}"/>
    <cellStyle name="Normal 5 2 2 3 5 3 4" xfId="25495" xr:uid="{00000000-0005-0000-0000-000039440000}"/>
    <cellStyle name="Normal 5 2 2 3 5 4" xfId="25496" xr:uid="{00000000-0005-0000-0000-00003A440000}"/>
    <cellStyle name="Normal 5 2 2 3 5 4 2" xfId="25497" xr:uid="{00000000-0005-0000-0000-00003B440000}"/>
    <cellStyle name="Normal 5 2 2 3 5 4 3" xfId="25498" xr:uid="{00000000-0005-0000-0000-00003C440000}"/>
    <cellStyle name="Normal 5 2 2 3 5 4 4" xfId="25499" xr:uid="{00000000-0005-0000-0000-00003D440000}"/>
    <cellStyle name="Normal 5 2 2 3 5 5" xfId="25500" xr:uid="{00000000-0005-0000-0000-00003E440000}"/>
    <cellStyle name="Normal 5 2 2 3 5 5 2" xfId="25501" xr:uid="{00000000-0005-0000-0000-00003F440000}"/>
    <cellStyle name="Normal 5 2 2 3 5 5 3" xfId="25502" xr:uid="{00000000-0005-0000-0000-000040440000}"/>
    <cellStyle name="Normal 5 2 2 3 5 5 4" xfId="25503" xr:uid="{00000000-0005-0000-0000-000041440000}"/>
    <cellStyle name="Normal 5 2 2 3 5 6" xfId="25504" xr:uid="{00000000-0005-0000-0000-000042440000}"/>
    <cellStyle name="Normal 5 2 2 3 5 6 2" xfId="25505" xr:uid="{00000000-0005-0000-0000-000043440000}"/>
    <cellStyle name="Normal 5 2 2 3 5 6 3" xfId="25506" xr:uid="{00000000-0005-0000-0000-000044440000}"/>
    <cellStyle name="Normal 5 2 2 3 5 7" xfId="25507" xr:uid="{00000000-0005-0000-0000-000045440000}"/>
    <cellStyle name="Normal 5 2 2 3 5 8" xfId="25508" xr:uid="{00000000-0005-0000-0000-000046440000}"/>
    <cellStyle name="Normal 5 2 2 3 5 9" xfId="25509" xr:uid="{00000000-0005-0000-0000-000047440000}"/>
    <cellStyle name="Normal 5 2 2 3 6" xfId="4066" xr:uid="{00000000-0005-0000-0000-000048440000}"/>
    <cellStyle name="Normal 5 2 2 3 6 2" xfId="8837" xr:uid="{00000000-0005-0000-0000-000049440000}"/>
    <cellStyle name="Normal 5 2 2 3 6 2 2" xfId="25510" xr:uid="{00000000-0005-0000-0000-00004A440000}"/>
    <cellStyle name="Normal 5 2 2 3 6 2 2 2" xfId="25511" xr:uid="{00000000-0005-0000-0000-00004B440000}"/>
    <cellStyle name="Normal 5 2 2 3 6 2 2 3" xfId="25512" xr:uid="{00000000-0005-0000-0000-00004C440000}"/>
    <cellStyle name="Normal 5 2 2 3 6 2 2 4" xfId="25513" xr:uid="{00000000-0005-0000-0000-00004D440000}"/>
    <cellStyle name="Normal 5 2 2 3 6 2 3" xfId="25514" xr:uid="{00000000-0005-0000-0000-00004E440000}"/>
    <cellStyle name="Normal 5 2 2 3 6 2 3 2" xfId="25515" xr:uid="{00000000-0005-0000-0000-00004F440000}"/>
    <cellStyle name="Normal 5 2 2 3 6 2 3 3" xfId="25516" xr:uid="{00000000-0005-0000-0000-000050440000}"/>
    <cellStyle name="Normal 5 2 2 3 6 2 4" xfId="25517" xr:uid="{00000000-0005-0000-0000-000051440000}"/>
    <cellStyle name="Normal 5 2 2 3 6 2 5" xfId="25518" xr:uid="{00000000-0005-0000-0000-000052440000}"/>
    <cellStyle name="Normal 5 2 2 3 6 2 6" xfId="25519" xr:uid="{00000000-0005-0000-0000-000053440000}"/>
    <cellStyle name="Normal 5 2 2 3 6 3" xfId="25520" xr:uid="{00000000-0005-0000-0000-000054440000}"/>
    <cellStyle name="Normal 5 2 2 3 6 3 2" xfId="25521" xr:uid="{00000000-0005-0000-0000-000055440000}"/>
    <cellStyle name="Normal 5 2 2 3 6 3 3" xfId="25522" xr:uid="{00000000-0005-0000-0000-000056440000}"/>
    <cellStyle name="Normal 5 2 2 3 6 3 4" xfId="25523" xr:uid="{00000000-0005-0000-0000-000057440000}"/>
    <cellStyle name="Normal 5 2 2 3 6 4" xfId="25524" xr:uid="{00000000-0005-0000-0000-000058440000}"/>
    <cellStyle name="Normal 5 2 2 3 6 4 2" xfId="25525" xr:uid="{00000000-0005-0000-0000-000059440000}"/>
    <cellStyle name="Normal 5 2 2 3 6 4 3" xfId="25526" xr:uid="{00000000-0005-0000-0000-00005A440000}"/>
    <cellStyle name="Normal 5 2 2 3 6 4 4" xfId="25527" xr:uid="{00000000-0005-0000-0000-00005B440000}"/>
    <cellStyle name="Normal 5 2 2 3 6 5" xfId="25528" xr:uid="{00000000-0005-0000-0000-00005C440000}"/>
    <cellStyle name="Normal 5 2 2 3 6 5 2" xfId="25529" xr:uid="{00000000-0005-0000-0000-00005D440000}"/>
    <cellStyle name="Normal 5 2 2 3 6 5 3" xfId="25530" xr:uid="{00000000-0005-0000-0000-00005E440000}"/>
    <cellStyle name="Normal 5 2 2 3 6 6" xfId="25531" xr:uid="{00000000-0005-0000-0000-00005F440000}"/>
    <cellStyle name="Normal 5 2 2 3 6 7" xfId="25532" xr:uid="{00000000-0005-0000-0000-000060440000}"/>
    <cellStyle name="Normal 5 2 2 3 6 8" xfId="25533" xr:uid="{00000000-0005-0000-0000-000061440000}"/>
    <cellStyle name="Normal 5 2 2 3 7" xfId="5450" xr:uid="{00000000-0005-0000-0000-000062440000}"/>
    <cellStyle name="Normal 5 2 2 3 7 2" xfId="10415" xr:uid="{00000000-0005-0000-0000-000063440000}"/>
    <cellStyle name="Normal 5 2 2 3 7 2 2" xfId="25534" xr:uid="{00000000-0005-0000-0000-000064440000}"/>
    <cellStyle name="Normal 5 2 2 3 7 2 3" xfId="25535" xr:uid="{00000000-0005-0000-0000-000065440000}"/>
    <cellStyle name="Normal 5 2 2 3 7 2 4" xfId="25536" xr:uid="{00000000-0005-0000-0000-000066440000}"/>
    <cellStyle name="Normal 5 2 2 3 7 3" xfId="25537" xr:uid="{00000000-0005-0000-0000-000067440000}"/>
    <cellStyle name="Normal 5 2 2 3 7 3 2" xfId="25538" xr:uid="{00000000-0005-0000-0000-000068440000}"/>
    <cellStyle name="Normal 5 2 2 3 7 3 3" xfId="25539" xr:uid="{00000000-0005-0000-0000-000069440000}"/>
    <cellStyle name="Normal 5 2 2 3 7 4" xfId="25540" xr:uid="{00000000-0005-0000-0000-00006A440000}"/>
    <cellStyle name="Normal 5 2 2 3 7 5" xfId="25541" xr:uid="{00000000-0005-0000-0000-00006B440000}"/>
    <cellStyle name="Normal 5 2 2 3 7 6" xfId="25542" xr:uid="{00000000-0005-0000-0000-00006C440000}"/>
    <cellStyle name="Normal 5 2 2 3 8" xfId="5813" xr:uid="{00000000-0005-0000-0000-00006D440000}"/>
    <cellStyle name="Normal 5 2 2 3 8 2" xfId="10755" xr:uid="{00000000-0005-0000-0000-00006E440000}"/>
    <cellStyle name="Normal 5 2 2 3 8 3" xfId="25543" xr:uid="{00000000-0005-0000-0000-00006F440000}"/>
    <cellStyle name="Normal 5 2 2 3 8 4" xfId="25544" xr:uid="{00000000-0005-0000-0000-000070440000}"/>
    <cellStyle name="Normal 5 2 2 3 9" xfId="7321" xr:uid="{00000000-0005-0000-0000-000071440000}"/>
    <cellStyle name="Normal 5 2 2 3 9 2" xfId="25545" xr:uid="{00000000-0005-0000-0000-000072440000}"/>
    <cellStyle name="Normal 5 2 2 3 9 3" xfId="25546" xr:uid="{00000000-0005-0000-0000-000073440000}"/>
    <cellStyle name="Normal 5 2 2 3 9 4" xfId="25547" xr:uid="{00000000-0005-0000-0000-000074440000}"/>
    <cellStyle name="Normal 5 2 2 4" xfId="444" xr:uid="{00000000-0005-0000-0000-000075440000}"/>
    <cellStyle name="Normal 5 2 2 4 10" xfId="25548" xr:uid="{00000000-0005-0000-0000-000076440000}"/>
    <cellStyle name="Normal 5 2 2 4 11" xfId="25549" xr:uid="{00000000-0005-0000-0000-000077440000}"/>
    <cellStyle name="Normal 5 2 2 4 2" xfId="1014" xr:uid="{00000000-0005-0000-0000-000078440000}"/>
    <cellStyle name="Normal 5 2 2 4 2 10" xfId="25550" xr:uid="{00000000-0005-0000-0000-000079440000}"/>
    <cellStyle name="Normal 5 2 2 4 2 2" xfId="1521" xr:uid="{00000000-0005-0000-0000-00007A440000}"/>
    <cellStyle name="Normal 5 2 2 4 2 2 2" xfId="4879" xr:uid="{00000000-0005-0000-0000-00007B440000}"/>
    <cellStyle name="Normal 5 2 2 4 2 2 2 2" xfId="9863" xr:uid="{00000000-0005-0000-0000-00007C440000}"/>
    <cellStyle name="Normal 5 2 2 4 2 2 2 2 2" xfId="25551" xr:uid="{00000000-0005-0000-0000-00007D440000}"/>
    <cellStyle name="Normal 5 2 2 4 2 2 2 2 3" xfId="25552" xr:uid="{00000000-0005-0000-0000-00007E440000}"/>
    <cellStyle name="Normal 5 2 2 4 2 2 2 2 4" xfId="25553" xr:uid="{00000000-0005-0000-0000-00007F440000}"/>
    <cellStyle name="Normal 5 2 2 4 2 2 2 3" xfId="25554" xr:uid="{00000000-0005-0000-0000-000080440000}"/>
    <cellStyle name="Normal 5 2 2 4 2 2 2 3 2" xfId="25555" xr:uid="{00000000-0005-0000-0000-000081440000}"/>
    <cellStyle name="Normal 5 2 2 4 2 2 2 3 3" xfId="25556" xr:uid="{00000000-0005-0000-0000-000082440000}"/>
    <cellStyle name="Normal 5 2 2 4 2 2 2 4" xfId="25557" xr:uid="{00000000-0005-0000-0000-000083440000}"/>
    <cellStyle name="Normal 5 2 2 4 2 2 2 5" xfId="25558" xr:uid="{00000000-0005-0000-0000-000084440000}"/>
    <cellStyle name="Normal 5 2 2 4 2 2 2 6" xfId="25559" xr:uid="{00000000-0005-0000-0000-000085440000}"/>
    <cellStyle name="Normal 5 2 2 4 2 2 3" xfId="6608" xr:uid="{00000000-0005-0000-0000-000086440000}"/>
    <cellStyle name="Normal 5 2 2 4 2 2 3 2" xfId="11550" xr:uid="{00000000-0005-0000-0000-000087440000}"/>
    <cellStyle name="Normal 5 2 2 4 2 2 3 3" xfId="25560" xr:uid="{00000000-0005-0000-0000-000088440000}"/>
    <cellStyle name="Normal 5 2 2 4 2 2 3 4" xfId="25561" xr:uid="{00000000-0005-0000-0000-000089440000}"/>
    <cellStyle name="Normal 5 2 2 4 2 2 4" xfId="8116" xr:uid="{00000000-0005-0000-0000-00008A440000}"/>
    <cellStyle name="Normal 5 2 2 4 2 2 4 2" xfId="25562" xr:uid="{00000000-0005-0000-0000-00008B440000}"/>
    <cellStyle name="Normal 5 2 2 4 2 2 4 3" xfId="25563" xr:uid="{00000000-0005-0000-0000-00008C440000}"/>
    <cellStyle name="Normal 5 2 2 4 2 2 4 4" xfId="25564" xr:uid="{00000000-0005-0000-0000-00008D440000}"/>
    <cellStyle name="Normal 5 2 2 4 2 2 5" xfId="3154" xr:uid="{00000000-0005-0000-0000-00008E440000}"/>
    <cellStyle name="Normal 5 2 2 4 2 2 5 2" xfId="25565" xr:uid="{00000000-0005-0000-0000-00008F440000}"/>
    <cellStyle name="Normal 5 2 2 4 2 2 5 3" xfId="25566" xr:uid="{00000000-0005-0000-0000-000090440000}"/>
    <cellStyle name="Normal 5 2 2 4 2 2 5 4" xfId="25567" xr:uid="{00000000-0005-0000-0000-000091440000}"/>
    <cellStyle name="Normal 5 2 2 4 2 2 6" xfId="25568" xr:uid="{00000000-0005-0000-0000-000092440000}"/>
    <cellStyle name="Normal 5 2 2 4 2 2 6 2" xfId="25569" xr:uid="{00000000-0005-0000-0000-000093440000}"/>
    <cellStyle name="Normal 5 2 2 4 2 2 6 3" xfId="25570" xr:uid="{00000000-0005-0000-0000-000094440000}"/>
    <cellStyle name="Normal 5 2 2 4 2 2 7" xfId="25571" xr:uid="{00000000-0005-0000-0000-000095440000}"/>
    <cellStyle name="Normal 5 2 2 4 2 2 8" xfId="25572" xr:uid="{00000000-0005-0000-0000-000096440000}"/>
    <cellStyle name="Normal 5 2 2 4 2 2 9" xfId="25573" xr:uid="{00000000-0005-0000-0000-000097440000}"/>
    <cellStyle name="Normal 5 2 2 4 2 3" xfId="4436" xr:uid="{00000000-0005-0000-0000-000098440000}"/>
    <cellStyle name="Normal 5 2 2 4 2 3 2" xfId="9421" xr:uid="{00000000-0005-0000-0000-000099440000}"/>
    <cellStyle name="Normal 5 2 2 4 2 3 2 2" xfId="25574" xr:uid="{00000000-0005-0000-0000-00009A440000}"/>
    <cellStyle name="Normal 5 2 2 4 2 3 2 3" xfId="25575" xr:uid="{00000000-0005-0000-0000-00009B440000}"/>
    <cellStyle name="Normal 5 2 2 4 2 3 2 4" xfId="25576" xr:uid="{00000000-0005-0000-0000-00009C440000}"/>
    <cellStyle name="Normal 5 2 2 4 2 3 3" xfId="25577" xr:uid="{00000000-0005-0000-0000-00009D440000}"/>
    <cellStyle name="Normal 5 2 2 4 2 3 3 2" xfId="25578" xr:uid="{00000000-0005-0000-0000-00009E440000}"/>
    <cellStyle name="Normal 5 2 2 4 2 3 3 3" xfId="25579" xr:uid="{00000000-0005-0000-0000-00009F440000}"/>
    <cellStyle name="Normal 5 2 2 4 2 3 4" xfId="25580" xr:uid="{00000000-0005-0000-0000-0000A0440000}"/>
    <cellStyle name="Normal 5 2 2 4 2 3 5" xfId="25581" xr:uid="{00000000-0005-0000-0000-0000A1440000}"/>
    <cellStyle name="Normal 5 2 2 4 2 3 6" xfId="25582" xr:uid="{00000000-0005-0000-0000-0000A2440000}"/>
    <cellStyle name="Normal 5 2 2 4 2 4" xfId="6176" xr:uid="{00000000-0005-0000-0000-0000A3440000}"/>
    <cellStyle name="Normal 5 2 2 4 2 4 2" xfId="11118" xr:uid="{00000000-0005-0000-0000-0000A4440000}"/>
    <cellStyle name="Normal 5 2 2 4 2 4 3" xfId="25583" xr:uid="{00000000-0005-0000-0000-0000A5440000}"/>
    <cellStyle name="Normal 5 2 2 4 2 4 4" xfId="25584" xr:uid="{00000000-0005-0000-0000-0000A6440000}"/>
    <cellStyle name="Normal 5 2 2 4 2 5" xfId="7684" xr:uid="{00000000-0005-0000-0000-0000A7440000}"/>
    <cellStyle name="Normal 5 2 2 4 2 5 2" xfId="25585" xr:uid="{00000000-0005-0000-0000-0000A8440000}"/>
    <cellStyle name="Normal 5 2 2 4 2 5 3" xfId="25586" xr:uid="{00000000-0005-0000-0000-0000A9440000}"/>
    <cellStyle name="Normal 5 2 2 4 2 5 4" xfId="25587" xr:uid="{00000000-0005-0000-0000-0000AA440000}"/>
    <cellStyle name="Normal 5 2 2 4 2 6" xfId="2722" xr:uid="{00000000-0005-0000-0000-0000AB440000}"/>
    <cellStyle name="Normal 5 2 2 4 2 6 2" xfId="25588" xr:uid="{00000000-0005-0000-0000-0000AC440000}"/>
    <cellStyle name="Normal 5 2 2 4 2 6 3" xfId="25589" xr:uid="{00000000-0005-0000-0000-0000AD440000}"/>
    <cellStyle name="Normal 5 2 2 4 2 6 4" xfId="25590" xr:uid="{00000000-0005-0000-0000-0000AE440000}"/>
    <cellStyle name="Normal 5 2 2 4 2 7" xfId="25591" xr:uid="{00000000-0005-0000-0000-0000AF440000}"/>
    <cellStyle name="Normal 5 2 2 4 2 7 2" xfId="25592" xr:uid="{00000000-0005-0000-0000-0000B0440000}"/>
    <cellStyle name="Normal 5 2 2 4 2 7 3" xfId="25593" xr:uid="{00000000-0005-0000-0000-0000B1440000}"/>
    <cellStyle name="Normal 5 2 2 4 2 8" xfId="25594" xr:uid="{00000000-0005-0000-0000-0000B2440000}"/>
    <cellStyle name="Normal 5 2 2 4 2 9" xfId="25595" xr:uid="{00000000-0005-0000-0000-0000B3440000}"/>
    <cellStyle name="Normal 5 2 2 4 3" xfId="1520" xr:uid="{00000000-0005-0000-0000-0000B4440000}"/>
    <cellStyle name="Normal 5 2 2 4 3 2" xfId="4878" xr:uid="{00000000-0005-0000-0000-0000B5440000}"/>
    <cellStyle name="Normal 5 2 2 4 3 2 2" xfId="9862" xr:uid="{00000000-0005-0000-0000-0000B6440000}"/>
    <cellStyle name="Normal 5 2 2 4 3 2 2 2" xfId="25596" xr:uid="{00000000-0005-0000-0000-0000B7440000}"/>
    <cellStyle name="Normal 5 2 2 4 3 2 2 3" xfId="25597" xr:uid="{00000000-0005-0000-0000-0000B8440000}"/>
    <cellStyle name="Normal 5 2 2 4 3 2 2 4" xfId="25598" xr:uid="{00000000-0005-0000-0000-0000B9440000}"/>
    <cellStyle name="Normal 5 2 2 4 3 2 3" xfId="25599" xr:uid="{00000000-0005-0000-0000-0000BA440000}"/>
    <cellStyle name="Normal 5 2 2 4 3 2 3 2" xfId="25600" xr:uid="{00000000-0005-0000-0000-0000BB440000}"/>
    <cellStyle name="Normal 5 2 2 4 3 2 3 3" xfId="25601" xr:uid="{00000000-0005-0000-0000-0000BC440000}"/>
    <cellStyle name="Normal 5 2 2 4 3 2 4" xfId="25602" xr:uid="{00000000-0005-0000-0000-0000BD440000}"/>
    <cellStyle name="Normal 5 2 2 4 3 2 5" xfId="25603" xr:uid="{00000000-0005-0000-0000-0000BE440000}"/>
    <cellStyle name="Normal 5 2 2 4 3 2 6" xfId="25604" xr:uid="{00000000-0005-0000-0000-0000BF440000}"/>
    <cellStyle name="Normal 5 2 2 4 3 3" xfId="6607" xr:uid="{00000000-0005-0000-0000-0000C0440000}"/>
    <cellStyle name="Normal 5 2 2 4 3 3 2" xfId="11549" xr:uid="{00000000-0005-0000-0000-0000C1440000}"/>
    <cellStyle name="Normal 5 2 2 4 3 3 3" xfId="25605" xr:uid="{00000000-0005-0000-0000-0000C2440000}"/>
    <cellStyle name="Normal 5 2 2 4 3 3 4" xfId="25606" xr:uid="{00000000-0005-0000-0000-0000C3440000}"/>
    <cellStyle name="Normal 5 2 2 4 3 4" xfId="8115" xr:uid="{00000000-0005-0000-0000-0000C4440000}"/>
    <cellStyle name="Normal 5 2 2 4 3 4 2" xfId="25607" xr:uid="{00000000-0005-0000-0000-0000C5440000}"/>
    <cellStyle name="Normal 5 2 2 4 3 4 3" xfId="25608" xr:uid="{00000000-0005-0000-0000-0000C6440000}"/>
    <cellStyle name="Normal 5 2 2 4 3 4 4" xfId="25609" xr:uid="{00000000-0005-0000-0000-0000C7440000}"/>
    <cellStyle name="Normal 5 2 2 4 3 5" xfId="3153" xr:uid="{00000000-0005-0000-0000-0000C8440000}"/>
    <cellStyle name="Normal 5 2 2 4 3 5 2" xfId="25610" xr:uid="{00000000-0005-0000-0000-0000C9440000}"/>
    <cellStyle name="Normal 5 2 2 4 3 5 3" xfId="25611" xr:uid="{00000000-0005-0000-0000-0000CA440000}"/>
    <cellStyle name="Normal 5 2 2 4 3 5 4" xfId="25612" xr:uid="{00000000-0005-0000-0000-0000CB440000}"/>
    <cellStyle name="Normal 5 2 2 4 3 6" xfId="25613" xr:uid="{00000000-0005-0000-0000-0000CC440000}"/>
    <cellStyle name="Normal 5 2 2 4 3 6 2" xfId="25614" xr:uid="{00000000-0005-0000-0000-0000CD440000}"/>
    <cellStyle name="Normal 5 2 2 4 3 6 3" xfId="25615" xr:uid="{00000000-0005-0000-0000-0000CE440000}"/>
    <cellStyle name="Normal 5 2 2 4 3 7" xfId="25616" xr:uid="{00000000-0005-0000-0000-0000CF440000}"/>
    <cellStyle name="Normal 5 2 2 4 3 8" xfId="25617" xr:uid="{00000000-0005-0000-0000-0000D0440000}"/>
    <cellStyle name="Normal 5 2 2 4 3 9" xfId="25618" xr:uid="{00000000-0005-0000-0000-0000D1440000}"/>
    <cellStyle name="Normal 5 2 2 4 4" xfId="3967" xr:uid="{00000000-0005-0000-0000-0000D2440000}"/>
    <cellStyle name="Normal 5 2 2 4 4 2" xfId="9039" xr:uid="{00000000-0005-0000-0000-0000D3440000}"/>
    <cellStyle name="Normal 5 2 2 4 4 2 2" xfId="25619" xr:uid="{00000000-0005-0000-0000-0000D4440000}"/>
    <cellStyle name="Normal 5 2 2 4 4 2 3" xfId="25620" xr:uid="{00000000-0005-0000-0000-0000D5440000}"/>
    <cellStyle name="Normal 5 2 2 4 4 2 4" xfId="25621" xr:uid="{00000000-0005-0000-0000-0000D6440000}"/>
    <cellStyle name="Normal 5 2 2 4 4 3" xfId="25622" xr:uid="{00000000-0005-0000-0000-0000D7440000}"/>
    <cellStyle name="Normal 5 2 2 4 4 3 2" xfId="25623" xr:uid="{00000000-0005-0000-0000-0000D8440000}"/>
    <cellStyle name="Normal 5 2 2 4 4 3 3" xfId="25624" xr:uid="{00000000-0005-0000-0000-0000D9440000}"/>
    <cellStyle name="Normal 5 2 2 4 4 4" xfId="25625" xr:uid="{00000000-0005-0000-0000-0000DA440000}"/>
    <cellStyle name="Normal 5 2 2 4 4 5" xfId="25626" xr:uid="{00000000-0005-0000-0000-0000DB440000}"/>
    <cellStyle name="Normal 5 2 2 4 4 6" xfId="25627" xr:uid="{00000000-0005-0000-0000-0000DC440000}"/>
    <cellStyle name="Normal 5 2 2 4 5" xfId="5724" xr:uid="{00000000-0005-0000-0000-0000DD440000}"/>
    <cellStyle name="Normal 5 2 2 4 5 2" xfId="10666" xr:uid="{00000000-0005-0000-0000-0000DE440000}"/>
    <cellStyle name="Normal 5 2 2 4 5 3" xfId="25628" xr:uid="{00000000-0005-0000-0000-0000DF440000}"/>
    <cellStyle name="Normal 5 2 2 4 5 4" xfId="25629" xr:uid="{00000000-0005-0000-0000-0000E0440000}"/>
    <cellStyle name="Normal 5 2 2 4 6" xfId="7232" xr:uid="{00000000-0005-0000-0000-0000E1440000}"/>
    <cellStyle name="Normal 5 2 2 4 6 2" xfId="25630" xr:uid="{00000000-0005-0000-0000-0000E2440000}"/>
    <cellStyle name="Normal 5 2 2 4 6 3" xfId="25631" xr:uid="{00000000-0005-0000-0000-0000E3440000}"/>
    <cellStyle name="Normal 5 2 2 4 6 4" xfId="25632" xr:uid="{00000000-0005-0000-0000-0000E4440000}"/>
    <cellStyle name="Normal 5 2 2 4 7" xfId="2270" xr:uid="{00000000-0005-0000-0000-0000E5440000}"/>
    <cellStyle name="Normal 5 2 2 4 7 2" xfId="25633" xr:uid="{00000000-0005-0000-0000-0000E6440000}"/>
    <cellStyle name="Normal 5 2 2 4 7 3" xfId="25634" xr:uid="{00000000-0005-0000-0000-0000E7440000}"/>
    <cellStyle name="Normal 5 2 2 4 7 4" xfId="25635" xr:uid="{00000000-0005-0000-0000-0000E8440000}"/>
    <cellStyle name="Normal 5 2 2 4 8" xfId="25636" xr:uid="{00000000-0005-0000-0000-0000E9440000}"/>
    <cellStyle name="Normal 5 2 2 4 8 2" xfId="25637" xr:uid="{00000000-0005-0000-0000-0000EA440000}"/>
    <cellStyle name="Normal 5 2 2 4 8 3" xfId="25638" xr:uid="{00000000-0005-0000-0000-0000EB440000}"/>
    <cellStyle name="Normal 5 2 2 4 9" xfId="25639" xr:uid="{00000000-0005-0000-0000-0000EC440000}"/>
    <cellStyle name="Normal 5 2 2 5" xfId="661" xr:uid="{00000000-0005-0000-0000-0000ED440000}"/>
    <cellStyle name="Normal 5 2 2 5 10" xfId="25640" xr:uid="{00000000-0005-0000-0000-0000EE440000}"/>
    <cellStyle name="Normal 5 2 2 5 11" xfId="25641" xr:uid="{00000000-0005-0000-0000-0000EF440000}"/>
    <cellStyle name="Normal 5 2 2 5 2" xfId="1127" xr:uid="{00000000-0005-0000-0000-0000F0440000}"/>
    <cellStyle name="Normal 5 2 2 5 2 10" xfId="25642" xr:uid="{00000000-0005-0000-0000-0000F1440000}"/>
    <cellStyle name="Normal 5 2 2 5 2 2" xfId="1523" xr:uid="{00000000-0005-0000-0000-0000F2440000}"/>
    <cellStyle name="Normal 5 2 2 5 2 2 2" xfId="4881" xr:uid="{00000000-0005-0000-0000-0000F3440000}"/>
    <cellStyle name="Normal 5 2 2 5 2 2 2 2" xfId="9865" xr:uid="{00000000-0005-0000-0000-0000F4440000}"/>
    <cellStyle name="Normal 5 2 2 5 2 2 2 2 2" xfId="25643" xr:uid="{00000000-0005-0000-0000-0000F5440000}"/>
    <cellStyle name="Normal 5 2 2 5 2 2 2 2 3" xfId="25644" xr:uid="{00000000-0005-0000-0000-0000F6440000}"/>
    <cellStyle name="Normal 5 2 2 5 2 2 2 2 4" xfId="25645" xr:uid="{00000000-0005-0000-0000-0000F7440000}"/>
    <cellStyle name="Normal 5 2 2 5 2 2 2 3" xfId="25646" xr:uid="{00000000-0005-0000-0000-0000F8440000}"/>
    <cellStyle name="Normal 5 2 2 5 2 2 2 3 2" xfId="25647" xr:uid="{00000000-0005-0000-0000-0000F9440000}"/>
    <cellStyle name="Normal 5 2 2 5 2 2 2 3 3" xfId="25648" xr:uid="{00000000-0005-0000-0000-0000FA440000}"/>
    <cellStyle name="Normal 5 2 2 5 2 2 2 4" xfId="25649" xr:uid="{00000000-0005-0000-0000-0000FB440000}"/>
    <cellStyle name="Normal 5 2 2 5 2 2 2 5" xfId="25650" xr:uid="{00000000-0005-0000-0000-0000FC440000}"/>
    <cellStyle name="Normal 5 2 2 5 2 2 2 6" xfId="25651" xr:uid="{00000000-0005-0000-0000-0000FD440000}"/>
    <cellStyle name="Normal 5 2 2 5 2 2 3" xfId="6610" xr:uid="{00000000-0005-0000-0000-0000FE440000}"/>
    <cellStyle name="Normal 5 2 2 5 2 2 3 2" xfId="11552" xr:uid="{00000000-0005-0000-0000-0000FF440000}"/>
    <cellStyle name="Normal 5 2 2 5 2 2 3 3" xfId="25652" xr:uid="{00000000-0005-0000-0000-000000450000}"/>
    <cellStyle name="Normal 5 2 2 5 2 2 3 4" xfId="25653" xr:uid="{00000000-0005-0000-0000-000001450000}"/>
    <cellStyle name="Normal 5 2 2 5 2 2 4" xfId="8118" xr:uid="{00000000-0005-0000-0000-000002450000}"/>
    <cellStyle name="Normal 5 2 2 5 2 2 4 2" xfId="25654" xr:uid="{00000000-0005-0000-0000-000003450000}"/>
    <cellStyle name="Normal 5 2 2 5 2 2 4 3" xfId="25655" xr:uid="{00000000-0005-0000-0000-000004450000}"/>
    <cellStyle name="Normal 5 2 2 5 2 2 4 4" xfId="25656" xr:uid="{00000000-0005-0000-0000-000005450000}"/>
    <cellStyle name="Normal 5 2 2 5 2 2 5" xfId="3156" xr:uid="{00000000-0005-0000-0000-000006450000}"/>
    <cellStyle name="Normal 5 2 2 5 2 2 5 2" xfId="25657" xr:uid="{00000000-0005-0000-0000-000007450000}"/>
    <cellStyle name="Normal 5 2 2 5 2 2 5 3" xfId="25658" xr:uid="{00000000-0005-0000-0000-000008450000}"/>
    <cellStyle name="Normal 5 2 2 5 2 2 5 4" xfId="25659" xr:uid="{00000000-0005-0000-0000-000009450000}"/>
    <cellStyle name="Normal 5 2 2 5 2 2 6" xfId="25660" xr:uid="{00000000-0005-0000-0000-00000A450000}"/>
    <cellStyle name="Normal 5 2 2 5 2 2 6 2" xfId="25661" xr:uid="{00000000-0005-0000-0000-00000B450000}"/>
    <cellStyle name="Normal 5 2 2 5 2 2 6 3" xfId="25662" xr:uid="{00000000-0005-0000-0000-00000C450000}"/>
    <cellStyle name="Normal 5 2 2 5 2 2 7" xfId="25663" xr:uid="{00000000-0005-0000-0000-00000D450000}"/>
    <cellStyle name="Normal 5 2 2 5 2 2 8" xfId="25664" xr:uid="{00000000-0005-0000-0000-00000E450000}"/>
    <cellStyle name="Normal 5 2 2 5 2 2 9" xfId="25665" xr:uid="{00000000-0005-0000-0000-00000F450000}"/>
    <cellStyle name="Normal 5 2 2 5 2 3" xfId="4495" xr:uid="{00000000-0005-0000-0000-000010450000}"/>
    <cellStyle name="Normal 5 2 2 5 2 3 2" xfId="9479" xr:uid="{00000000-0005-0000-0000-000011450000}"/>
    <cellStyle name="Normal 5 2 2 5 2 3 2 2" xfId="25666" xr:uid="{00000000-0005-0000-0000-000012450000}"/>
    <cellStyle name="Normal 5 2 2 5 2 3 2 3" xfId="25667" xr:uid="{00000000-0005-0000-0000-000013450000}"/>
    <cellStyle name="Normal 5 2 2 5 2 3 2 4" xfId="25668" xr:uid="{00000000-0005-0000-0000-000014450000}"/>
    <cellStyle name="Normal 5 2 2 5 2 3 3" xfId="25669" xr:uid="{00000000-0005-0000-0000-000015450000}"/>
    <cellStyle name="Normal 5 2 2 5 2 3 3 2" xfId="25670" xr:uid="{00000000-0005-0000-0000-000016450000}"/>
    <cellStyle name="Normal 5 2 2 5 2 3 3 3" xfId="25671" xr:uid="{00000000-0005-0000-0000-000017450000}"/>
    <cellStyle name="Normal 5 2 2 5 2 3 4" xfId="25672" xr:uid="{00000000-0005-0000-0000-000018450000}"/>
    <cellStyle name="Normal 5 2 2 5 2 3 5" xfId="25673" xr:uid="{00000000-0005-0000-0000-000019450000}"/>
    <cellStyle name="Normal 5 2 2 5 2 3 6" xfId="25674" xr:uid="{00000000-0005-0000-0000-00001A450000}"/>
    <cellStyle name="Normal 5 2 2 5 2 4" xfId="6226" xr:uid="{00000000-0005-0000-0000-00001B450000}"/>
    <cellStyle name="Normal 5 2 2 5 2 4 2" xfId="11168" xr:uid="{00000000-0005-0000-0000-00001C450000}"/>
    <cellStyle name="Normal 5 2 2 5 2 4 3" xfId="25675" xr:uid="{00000000-0005-0000-0000-00001D450000}"/>
    <cellStyle name="Normal 5 2 2 5 2 4 4" xfId="25676" xr:uid="{00000000-0005-0000-0000-00001E450000}"/>
    <cellStyle name="Normal 5 2 2 5 2 5" xfId="7734" xr:uid="{00000000-0005-0000-0000-00001F450000}"/>
    <cellStyle name="Normal 5 2 2 5 2 5 2" xfId="25677" xr:uid="{00000000-0005-0000-0000-000020450000}"/>
    <cellStyle name="Normal 5 2 2 5 2 5 3" xfId="25678" xr:uid="{00000000-0005-0000-0000-000021450000}"/>
    <cellStyle name="Normal 5 2 2 5 2 5 4" xfId="25679" xr:uid="{00000000-0005-0000-0000-000022450000}"/>
    <cellStyle name="Normal 5 2 2 5 2 6" xfId="2772" xr:uid="{00000000-0005-0000-0000-000023450000}"/>
    <cellStyle name="Normal 5 2 2 5 2 6 2" xfId="25680" xr:uid="{00000000-0005-0000-0000-000024450000}"/>
    <cellStyle name="Normal 5 2 2 5 2 6 3" xfId="25681" xr:uid="{00000000-0005-0000-0000-000025450000}"/>
    <cellStyle name="Normal 5 2 2 5 2 6 4" xfId="25682" xr:uid="{00000000-0005-0000-0000-000026450000}"/>
    <cellStyle name="Normal 5 2 2 5 2 7" xfId="25683" xr:uid="{00000000-0005-0000-0000-000027450000}"/>
    <cellStyle name="Normal 5 2 2 5 2 7 2" xfId="25684" xr:uid="{00000000-0005-0000-0000-000028450000}"/>
    <cellStyle name="Normal 5 2 2 5 2 7 3" xfId="25685" xr:uid="{00000000-0005-0000-0000-000029450000}"/>
    <cellStyle name="Normal 5 2 2 5 2 8" xfId="25686" xr:uid="{00000000-0005-0000-0000-00002A450000}"/>
    <cellStyle name="Normal 5 2 2 5 2 9" xfId="25687" xr:uid="{00000000-0005-0000-0000-00002B450000}"/>
    <cellStyle name="Normal 5 2 2 5 3" xfId="1522" xr:uid="{00000000-0005-0000-0000-00002C450000}"/>
    <cellStyle name="Normal 5 2 2 5 3 2" xfId="4880" xr:uid="{00000000-0005-0000-0000-00002D450000}"/>
    <cellStyle name="Normal 5 2 2 5 3 2 2" xfId="9864" xr:uid="{00000000-0005-0000-0000-00002E450000}"/>
    <cellStyle name="Normal 5 2 2 5 3 2 2 2" xfId="25688" xr:uid="{00000000-0005-0000-0000-00002F450000}"/>
    <cellStyle name="Normal 5 2 2 5 3 2 2 3" xfId="25689" xr:uid="{00000000-0005-0000-0000-000030450000}"/>
    <cellStyle name="Normal 5 2 2 5 3 2 2 4" xfId="25690" xr:uid="{00000000-0005-0000-0000-000031450000}"/>
    <cellStyle name="Normal 5 2 2 5 3 2 3" xfId="25691" xr:uid="{00000000-0005-0000-0000-000032450000}"/>
    <cellStyle name="Normal 5 2 2 5 3 2 3 2" xfId="25692" xr:uid="{00000000-0005-0000-0000-000033450000}"/>
    <cellStyle name="Normal 5 2 2 5 3 2 3 3" xfId="25693" xr:uid="{00000000-0005-0000-0000-000034450000}"/>
    <cellStyle name="Normal 5 2 2 5 3 2 4" xfId="25694" xr:uid="{00000000-0005-0000-0000-000035450000}"/>
    <cellStyle name="Normal 5 2 2 5 3 2 5" xfId="25695" xr:uid="{00000000-0005-0000-0000-000036450000}"/>
    <cellStyle name="Normal 5 2 2 5 3 2 6" xfId="25696" xr:uid="{00000000-0005-0000-0000-000037450000}"/>
    <cellStyle name="Normal 5 2 2 5 3 3" xfId="6609" xr:uid="{00000000-0005-0000-0000-000038450000}"/>
    <cellStyle name="Normal 5 2 2 5 3 3 2" xfId="11551" xr:uid="{00000000-0005-0000-0000-000039450000}"/>
    <cellStyle name="Normal 5 2 2 5 3 3 3" xfId="25697" xr:uid="{00000000-0005-0000-0000-00003A450000}"/>
    <cellStyle name="Normal 5 2 2 5 3 3 4" xfId="25698" xr:uid="{00000000-0005-0000-0000-00003B450000}"/>
    <cellStyle name="Normal 5 2 2 5 3 4" xfId="8117" xr:uid="{00000000-0005-0000-0000-00003C450000}"/>
    <cellStyle name="Normal 5 2 2 5 3 4 2" xfId="25699" xr:uid="{00000000-0005-0000-0000-00003D450000}"/>
    <cellStyle name="Normal 5 2 2 5 3 4 3" xfId="25700" xr:uid="{00000000-0005-0000-0000-00003E450000}"/>
    <cellStyle name="Normal 5 2 2 5 3 4 4" xfId="25701" xr:uid="{00000000-0005-0000-0000-00003F450000}"/>
    <cellStyle name="Normal 5 2 2 5 3 5" xfId="3155" xr:uid="{00000000-0005-0000-0000-000040450000}"/>
    <cellStyle name="Normal 5 2 2 5 3 5 2" xfId="25702" xr:uid="{00000000-0005-0000-0000-000041450000}"/>
    <cellStyle name="Normal 5 2 2 5 3 5 3" xfId="25703" xr:uid="{00000000-0005-0000-0000-000042450000}"/>
    <cellStyle name="Normal 5 2 2 5 3 5 4" xfId="25704" xr:uid="{00000000-0005-0000-0000-000043450000}"/>
    <cellStyle name="Normal 5 2 2 5 3 6" xfId="25705" xr:uid="{00000000-0005-0000-0000-000044450000}"/>
    <cellStyle name="Normal 5 2 2 5 3 6 2" xfId="25706" xr:uid="{00000000-0005-0000-0000-000045450000}"/>
    <cellStyle name="Normal 5 2 2 5 3 6 3" xfId="25707" xr:uid="{00000000-0005-0000-0000-000046450000}"/>
    <cellStyle name="Normal 5 2 2 5 3 7" xfId="25708" xr:uid="{00000000-0005-0000-0000-000047450000}"/>
    <cellStyle name="Normal 5 2 2 5 3 8" xfId="25709" xr:uid="{00000000-0005-0000-0000-000048450000}"/>
    <cellStyle name="Normal 5 2 2 5 3 9" xfId="25710" xr:uid="{00000000-0005-0000-0000-000049450000}"/>
    <cellStyle name="Normal 5 2 2 5 4" xfId="4112" xr:uid="{00000000-0005-0000-0000-00004A450000}"/>
    <cellStyle name="Normal 5 2 2 5 4 2" xfId="9098" xr:uid="{00000000-0005-0000-0000-00004B450000}"/>
    <cellStyle name="Normal 5 2 2 5 4 2 2" xfId="25711" xr:uid="{00000000-0005-0000-0000-00004C450000}"/>
    <cellStyle name="Normal 5 2 2 5 4 2 3" xfId="25712" xr:uid="{00000000-0005-0000-0000-00004D450000}"/>
    <cellStyle name="Normal 5 2 2 5 4 2 4" xfId="25713" xr:uid="{00000000-0005-0000-0000-00004E450000}"/>
    <cellStyle name="Normal 5 2 2 5 4 3" xfId="25714" xr:uid="{00000000-0005-0000-0000-00004F450000}"/>
    <cellStyle name="Normal 5 2 2 5 4 3 2" xfId="25715" xr:uid="{00000000-0005-0000-0000-000050450000}"/>
    <cellStyle name="Normal 5 2 2 5 4 3 3" xfId="25716" xr:uid="{00000000-0005-0000-0000-000051450000}"/>
    <cellStyle name="Normal 5 2 2 5 4 4" xfId="25717" xr:uid="{00000000-0005-0000-0000-000052450000}"/>
    <cellStyle name="Normal 5 2 2 5 4 5" xfId="25718" xr:uid="{00000000-0005-0000-0000-000053450000}"/>
    <cellStyle name="Normal 5 2 2 5 4 6" xfId="25719" xr:uid="{00000000-0005-0000-0000-000054450000}"/>
    <cellStyle name="Normal 5 2 2 5 5" xfId="5859" xr:uid="{00000000-0005-0000-0000-000055450000}"/>
    <cellStyle name="Normal 5 2 2 5 5 2" xfId="10801" xr:uid="{00000000-0005-0000-0000-000056450000}"/>
    <cellStyle name="Normal 5 2 2 5 5 3" xfId="25720" xr:uid="{00000000-0005-0000-0000-000057450000}"/>
    <cellStyle name="Normal 5 2 2 5 5 4" xfId="25721" xr:uid="{00000000-0005-0000-0000-000058450000}"/>
    <cellStyle name="Normal 5 2 2 5 6" xfId="7367" xr:uid="{00000000-0005-0000-0000-000059450000}"/>
    <cellStyle name="Normal 5 2 2 5 6 2" xfId="25722" xr:uid="{00000000-0005-0000-0000-00005A450000}"/>
    <cellStyle name="Normal 5 2 2 5 6 3" xfId="25723" xr:uid="{00000000-0005-0000-0000-00005B450000}"/>
    <cellStyle name="Normal 5 2 2 5 6 4" xfId="25724" xr:uid="{00000000-0005-0000-0000-00005C450000}"/>
    <cellStyle name="Normal 5 2 2 5 7" xfId="2405" xr:uid="{00000000-0005-0000-0000-00005D450000}"/>
    <cellStyle name="Normal 5 2 2 5 7 2" xfId="25725" xr:uid="{00000000-0005-0000-0000-00005E450000}"/>
    <cellStyle name="Normal 5 2 2 5 7 3" xfId="25726" xr:uid="{00000000-0005-0000-0000-00005F450000}"/>
    <cellStyle name="Normal 5 2 2 5 7 4" xfId="25727" xr:uid="{00000000-0005-0000-0000-000060450000}"/>
    <cellStyle name="Normal 5 2 2 5 8" xfId="25728" xr:uid="{00000000-0005-0000-0000-000061450000}"/>
    <cellStyle name="Normal 5 2 2 5 8 2" xfId="25729" xr:uid="{00000000-0005-0000-0000-000062450000}"/>
    <cellStyle name="Normal 5 2 2 5 8 3" xfId="25730" xr:uid="{00000000-0005-0000-0000-000063450000}"/>
    <cellStyle name="Normal 5 2 2 5 9" xfId="25731" xr:uid="{00000000-0005-0000-0000-000064450000}"/>
    <cellStyle name="Normal 5 2 2 6" xfId="328" xr:uid="{00000000-0005-0000-0000-000065450000}"/>
    <cellStyle name="Normal 5 2 2 6 10" xfId="25732" xr:uid="{00000000-0005-0000-0000-000066450000}"/>
    <cellStyle name="Normal 5 2 2 6 11" xfId="25733" xr:uid="{00000000-0005-0000-0000-000067450000}"/>
    <cellStyle name="Normal 5 2 2 6 2" xfId="956" xr:uid="{00000000-0005-0000-0000-000068450000}"/>
    <cellStyle name="Normal 5 2 2 6 2 10" xfId="25734" xr:uid="{00000000-0005-0000-0000-000069450000}"/>
    <cellStyle name="Normal 5 2 2 6 2 2" xfId="1525" xr:uid="{00000000-0005-0000-0000-00006A450000}"/>
    <cellStyle name="Normal 5 2 2 6 2 2 2" xfId="4883" xr:uid="{00000000-0005-0000-0000-00006B450000}"/>
    <cellStyle name="Normal 5 2 2 6 2 2 2 2" xfId="9867" xr:uid="{00000000-0005-0000-0000-00006C450000}"/>
    <cellStyle name="Normal 5 2 2 6 2 2 2 2 2" xfId="25735" xr:uid="{00000000-0005-0000-0000-00006D450000}"/>
    <cellStyle name="Normal 5 2 2 6 2 2 2 2 3" xfId="25736" xr:uid="{00000000-0005-0000-0000-00006E450000}"/>
    <cellStyle name="Normal 5 2 2 6 2 2 2 2 4" xfId="25737" xr:uid="{00000000-0005-0000-0000-00006F450000}"/>
    <cellStyle name="Normal 5 2 2 6 2 2 2 3" xfId="25738" xr:uid="{00000000-0005-0000-0000-000070450000}"/>
    <cellStyle name="Normal 5 2 2 6 2 2 2 3 2" xfId="25739" xr:uid="{00000000-0005-0000-0000-000071450000}"/>
    <cellStyle name="Normal 5 2 2 6 2 2 2 3 3" xfId="25740" xr:uid="{00000000-0005-0000-0000-000072450000}"/>
    <cellStyle name="Normal 5 2 2 6 2 2 2 4" xfId="25741" xr:uid="{00000000-0005-0000-0000-000073450000}"/>
    <cellStyle name="Normal 5 2 2 6 2 2 2 5" xfId="25742" xr:uid="{00000000-0005-0000-0000-000074450000}"/>
    <cellStyle name="Normal 5 2 2 6 2 2 2 6" xfId="25743" xr:uid="{00000000-0005-0000-0000-000075450000}"/>
    <cellStyle name="Normal 5 2 2 6 2 2 3" xfId="6612" xr:uid="{00000000-0005-0000-0000-000076450000}"/>
    <cellStyle name="Normal 5 2 2 6 2 2 3 2" xfId="11554" xr:uid="{00000000-0005-0000-0000-000077450000}"/>
    <cellStyle name="Normal 5 2 2 6 2 2 3 3" xfId="25744" xr:uid="{00000000-0005-0000-0000-000078450000}"/>
    <cellStyle name="Normal 5 2 2 6 2 2 3 4" xfId="25745" xr:uid="{00000000-0005-0000-0000-000079450000}"/>
    <cellStyle name="Normal 5 2 2 6 2 2 4" xfId="8120" xr:uid="{00000000-0005-0000-0000-00007A450000}"/>
    <cellStyle name="Normal 5 2 2 6 2 2 4 2" xfId="25746" xr:uid="{00000000-0005-0000-0000-00007B450000}"/>
    <cellStyle name="Normal 5 2 2 6 2 2 4 3" xfId="25747" xr:uid="{00000000-0005-0000-0000-00007C450000}"/>
    <cellStyle name="Normal 5 2 2 6 2 2 4 4" xfId="25748" xr:uid="{00000000-0005-0000-0000-00007D450000}"/>
    <cellStyle name="Normal 5 2 2 6 2 2 5" xfId="3158" xr:uid="{00000000-0005-0000-0000-00007E450000}"/>
    <cellStyle name="Normal 5 2 2 6 2 2 5 2" xfId="25749" xr:uid="{00000000-0005-0000-0000-00007F450000}"/>
    <cellStyle name="Normal 5 2 2 6 2 2 5 3" xfId="25750" xr:uid="{00000000-0005-0000-0000-000080450000}"/>
    <cellStyle name="Normal 5 2 2 6 2 2 5 4" xfId="25751" xr:uid="{00000000-0005-0000-0000-000081450000}"/>
    <cellStyle name="Normal 5 2 2 6 2 2 6" xfId="25752" xr:uid="{00000000-0005-0000-0000-000082450000}"/>
    <cellStyle name="Normal 5 2 2 6 2 2 6 2" xfId="25753" xr:uid="{00000000-0005-0000-0000-000083450000}"/>
    <cellStyle name="Normal 5 2 2 6 2 2 6 3" xfId="25754" xr:uid="{00000000-0005-0000-0000-000084450000}"/>
    <cellStyle name="Normal 5 2 2 6 2 2 7" xfId="25755" xr:uid="{00000000-0005-0000-0000-000085450000}"/>
    <cellStyle name="Normal 5 2 2 6 2 2 8" xfId="25756" xr:uid="{00000000-0005-0000-0000-000086450000}"/>
    <cellStyle name="Normal 5 2 2 6 2 2 9" xfId="25757" xr:uid="{00000000-0005-0000-0000-000087450000}"/>
    <cellStyle name="Normal 5 2 2 6 2 3" xfId="4390" xr:uid="{00000000-0005-0000-0000-000088450000}"/>
    <cellStyle name="Normal 5 2 2 6 2 3 2" xfId="9375" xr:uid="{00000000-0005-0000-0000-000089450000}"/>
    <cellStyle name="Normal 5 2 2 6 2 3 2 2" xfId="25758" xr:uid="{00000000-0005-0000-0000-00008A450000}"/>
    <cellStyle name="Normal 5 2 2 6 2 3 2 3" xfId="25759" xr:uid="{00000000-0005-0000-0000-00008B450000}"/>
    <cellStyle name="Normal 5 2 2 6 2 3 2 4" xfId="25760" xr:uid="{00000000-0005-0000-0000-00008C450000}"/>
    <cellStyle name="Normal 5 2 2 6 2 3 3" xfId="25761" xr:uid="{00000000-0005-0000-0000-00008D450000}"/>
    <cellStyle name="Normal 5 2 2 6 2 3 3 2" xfId="25762" xr:uid="{00000000-0005-0000-0000-00008E450000}"/>
    <cellStyle name="Normal 5 2 2 6 2 3 3 3" xfId="25763" xr:uid="{00000000-0005-0000-0000-00008F450000}"/>
    <cellStyle name="Normal 5 2 2 6 2 3 4" xfId="25764" xr:uid="{00000000-0005-0000-0000-000090450000}"/>
    <cellStyle name="Normal 5 2 2 6 2 3 5" xfId="25765" xr:uid="{00000000-0005-0000-0000-000091450000}"/>
    <cellStyle name="Normal 5 2 2 6 2 3 6" xfId="25766" xr:uid="{00000000-0005-0000-0000-000092450000}"/>
    <cellStyle name="Normal 5 2 2 6 2 4" xfId="6132" xr:uid="{00000000-0005-0000-0000-000093450000}"/>
    <cellStyle name="Normal 5 2 2 6 2 4 2" xfId="11074" xr:uid="{00000000-0005-0000-0000-000094450000}"/>
    <cellStyle name="Normal 5 2 2 6 2 4 3" xfId="25767" xr:uid="{00000000-0005-0000-0000-000095450000}"/>
    <cellStyle name="Normal 5 2 2 6 2 4 4" xfId="25768" xr:uid="{00000000-0005-0000-0000-000096450000}"/>
    <cellStyle name="Normal 5 2 2 6 2 5" xfId="7640" xr:uid="{00000000-0005-0000-0000-000097450000}"/>
    <cellStyle name="Normal 5 2 2 6 2 5 2" xfId="25769" xr:uid="{00000000-0005-0000-0000-000098450000}"/>
    <cellStyle name="Normal 5 2 2 6 2 5 3" xfId="25770" xr:uid="{00000000-0005-0000-0000-000099450000}"/>
    <cellStyle name="Normal 5 2 2 6 2 5 4" xfId="25771" xr:uid="{00000000-0005-0000-0000-00009A450000}"/>
    <cellStyle name="Normal 5 2 2 6 2 6" xfId="2678" xr:uid="{00000000-0005-0000-0000-00009B450000}"/>
    <cellStyle name="Normal 5 2 2 6 2 6 2" xfId="25772" xr:uid="{00000000-0005-0000-0000-00009C450000}"/>
    <cellStyle name="Normal 5 2 2 6 2 6 3" xfId="25773" xr:uid="{00000000-0005-0000-0000-00009D450000}"/>
    <cellStyle name="Normal 5 2 2 6 2 6 4" xfId="25774" xr:uid="{00000000-0005-0000-0000-00009E450000}"/>
    <cellStyle name="Normal 5 2 2 6 2 7" xfId="25775" xr:uid="{00000000-0005-0000-0000-00009F450000}"/>
    <cellStyle name="Normal 5 2 2 6 2 7 2" xfId="25776" xr:uid="{00000000-0005-0000-0000-0000A0450000}"/>
    <cellStyle name="Normal 5 2 2 6 2 7 3" xfId="25777" xr:uid="{00000000-0005-0000-0000-0000A1450000}"/>
    <cellStyle name="Normal 5 2 2 6 2 8" xfId="25778" xr:uid="{00000000-0005-0000-0000-0000A2450000}"/>
    <cellStyle name="Normal 5 2 2 6 2 9" xfId="25779" xr:uid="{00000000-0005-0000-0000-0000A3450000}"/>
    <cellStyle name="Normal 5 2 2 6 3" xfId="1524" xr:uid="{00000000-0005-0000-0000-0000A4450000}"/>
    <cellStyle name="Normal 5 2 2 6 3 2" xfId="4882" xr:uid="{00000000-0005-0000-0000-0000A5450000}"/>
    <cellStyle name="Normal 5 2 2 6 3 2 2" xfId="9866" xr:uid="{00000000-0005-0000-0000-0000A6450000}"/>
    <cellStyle name="Normal 5 2 2 6 3 2 2 2" xfId="25780" xr:uid="{00000000-0005-0000-0000-0000A7450000}"/>
    <cellStyle name="Normal 5 2 2 6 3 2 2 3" xfId="25781" xr:uid="{00000000-0005-0000-0000-0000A8450000}"/>
    <cellStyle name="Normal 5 2 2 6 3 2 2 4" xfId="25782" xr:uid="{00000000-0005-0000-0000-0000A9450000}"/>
    <cellStyle name="Normal 5 2 2 6 3 2 3" xfId="25783" xr:uid="{00000000-0005-0000-0000-0000AA450000}"/>
    <cellStyle name="Normal 5 2 2 6 3 2 3 2" xfId="25784" xr:uid="{00000000-0005-0000-0000-0000AB450000}"/>
    <cellStyle name="Normal 5 2 2 6 3 2 3 3" xfId="25785" xr:uid="{00000000-0005-0000-0000-0000AC450000}"/>
    <cellStyle name="Normal 5 2 2 6 3 2 4" xfId="25786" xr:uid="{00000000-0005-0000-0000-0000AD450000}"/>
    <cellStyle name="Normal 5 2 2 6 3 2 5" xfId="25787" xr:uid="{00000000-0005-0000-0000-0000AE450000}"/>
    <cellStyle name="Normal 5 2 2 6 3 2 6" xfId="25788" xr:uid="{00000000-0005-0000-0000-0000AF450000}"/>
    <cellStyle name="Normal 5 2 2 6 3 3" xfId="6611" xr:uid="{00000000-0005-0000-0000-0000B0450000}"/>
    <cellStyle name="Normal 5 2 2 6 3 3 2" xfId="11553" xr:uid="{00000000-0005-0000-0000-0000B1450000}"/>
    <cellStyle name="Normal 5 2 2 6 3 3 3" xfId="25789" xr:uid="{00000000-0005-0000-0000-0000B2450000}"/>
    <cellStyle name="Normal 5 2 2 6 3 3 4" xfId="25790" xr:uid="{00000000-0005-0000-0000-0000B3450000}"/>
    <cellStyle name="Normal 5 2 2 6 3 4" xfId="8119" xr:uid="{00000000-0005-0000-0000-0000B4450000}"/>
    <cellStyle name="Normal 5 2 2 6 3 4 2" xfId="25791" xr:uid="{00000000-0005-0000-0000-0000B5450000}"/>
    <cellStyle name="Normal 5 2 2 6 3 4 3" xfId="25792" xr:uid="{00000000-0005-0000-0000-0000B6450000}"/>
    <cellStyle name="Normal 5 2 2 6 3 4 4" xfId="25793" xr:uid="{00000000-0005-0000-0000-0000B7450000}"/>
    <cellStyle name="Normal 5 2 2 6 3 5" xfId="3157" xr:uid="{00000000-0005-0000-0000-0000B8450000}"/>
    <cellStyle name="Normal 5 2 2 6 3 5 2" xfId="25794" xr:uid="{00000000-0005-0000-0000-0000B9450000}"/>
    <cellStyle name="Normal 5 2 2 6 3 5 3" xfId="25795" xr:uid="{00000000-0005-0000-0000-0000BA450000}"/>
    <cellStyle name="Normal 5 2 2 6 3 5 4" xfId="25796" xr:uid="{00000000-0005-0000-0000-0000BB450000}"/>
    <cellStyle name="Normal 5 2 2 6 3 6" xfId="25797" xr:uid="{00000000-0005-0000-0000-0000BC450000}"/>
    <cellStyle name="Normal 5 2 2 6 3 6 2" xfId="25798" xr:uid="{00000000-0005-0000-0000-0000BD450000}"/>
    <cellStyle name="Normal 5 2 2 6 3 6 3" xfId="25799" xr:uid="{00000000-0005-0000-0000-0000BE450000}"/>
    <cellStyle name="Normal 5 2 2 6 3 7" xfId="25800" xr:uid="{00000000-0005-0000-0000-0000BF450000}"/>
    <cellStyle name="Normal 5 2 2 6 3 8" xfId="25801" xr:uid="{00000000-0005-0000-0000-0000C0450000}"/>
    <cellStyle name="Normal 5 2 2 6 3 9" xfId="25802" xr:uid="{00000000-0005-0000-0000-0000C1450000}"/>
    <cellStyle name="Normal 5 2 2 6 4" xfId="3907" xr:uid="{00000000-0005-0000-0000-0000C2450000}"/>
    <cellStyle name="Normal 5 2 2 6 4 2" xfId="8987" xr:uid="{00000000-0005-0000-0000-0000C3450000}"/>
    <cellStyle name="Normal 5 2 2 6 4 2 2" xfId="25803" xr:uid="{00000000-0005-0000-0000-0000C4450000}"/>
    <cellStyle name="Normal 5 2 2 6 4 2 3" xfId="25804" xr:uid="{00000000-0005-0000-0000-0000C5450000}"/>
    <cellStyle name="Normal 5 2 2 6 4 2 4" xfId="25805" xr:uid="{00000000-0005-0000-0000-0000C6450000}"/>
    <cellStyle name="Normal 5 2 2 6 4 3" xfId="25806" xr:uid="{00000000-0005-0000-0000-0000C7450000}"/>
    <cellStyle name="Normal 5 2 2 6 4 3 2" xfId="25807" xr:uid="{00000000-0005-0000-0000-0000C8450000}"/>
    <cellStyle name="Normal 5 2 2 6 4 3 3" xfId="25808" xr:uid="{00000000-0005-0000-0000-0000C9450000}"/>
    <cellStyle name="Normal 5 2 2 6 4 4" xfId="25809" xr:uid="{00000000-0005-0000-0000-0000CA450000}"/>
    <cellStyle name="Normal 5 2 2 6 4 5" xfId="25810" xr:uid="{00000000-0005-0000-0000-0000CB450000}"/>
    <cellStyle name="Normal 5 2 2 6 4 6" xfId="25811" xr:uid="{00000000-0005-0000-0000-0000CC450000}"/>
    <cellStyle name="Normal 5 2 2 6 5" xfId="5675" xr:uid="{00000000-0005-0000-0000-0000CD450000}"/>
    <cellStyle name="Normal 5 2 2 6 5 2" xfId="10617" xr:uid="{00000000-0005-0000-0000-0000CE450000}"/>
    <cellStyle name="Normal 5 2 2 6 5 3" xfId="25812" xr:uid="{00000000-0005-0000-0000-0000CF450000}"/>
    <cellStyle name="Normal 5 2 2 6 5 4" xfId="25813" xr:uid="{00000000-0005-0000-0000-0000D0450000}"/>
    <cellStyle name="Normal 5 2 2 6 6" xfId="7183" xr:uid="{00000000-0005-0000-0000-0000D1450000}"/>
    <cellStyle name="Normal 5 2 2 6 6 2" xfId="25814" xr:uid="{00000000-0005-0000-0000-0000D2450000}"/>
    <cellStyle name="Normal 5 2 2 6 6 3" xfId="25815" xr:uid="{00000000-0005-0000-0000-0000D3450000}"/>
    <cellStyle name="Normal 5 2 2 6 6 4" xfId="25816" xr:uid="{00000000-0005-0000-0000-0000D4450000}"/>
    <cellStyle name="Normal 5 2 2 6 7" xfId="2221" xr:uid="{00000000-0005-0000-0000-0000D5450000}"/>
    <cellStyle name="Normal 5 2 2 6 7 2" xfId="25817" xr:uid="{00000000-0005-0000-0000-0000D6450000}"/>
    <cellStyle name="Normal 5 2 2 6 7 3" xfId="25818" xr:uid="{00000000-0005-0000-0000-0000D7450000}"/>
    <cellStyle name="Normal 5 2 2 6 7 4" xfId="25819" xr:uid="{00000000-0005-0000-0000-0000D8450000}"/>
    <cellStyle name="Normal 5 2 2 6 8" xfId="25820" xr:uid="{00000000-0005-0000-0000-0000D9450000}"/>
    <cellStyle name="Normal 5 2 2 6 8 2" xfId="25821" xr:uid="{00000000-0005-0000-0000-0000DA450000}"/>
    <cellStyle name="Normal 5 2 2 6 8 3" xfId="25822" xr:uid="{00000000-0005-0000-0000-0000DB450000}"/>
    <cellStyle name="Normal 5 2 2 6 9" xfId="25823" xr:uid="{00000000-0005-0000-0000-0000DC450000}"/>
    <cellStyle name="Normal 5 2 2 7" xfId="810" xr:uid="{00000000-0005-0000-0000-0000DD450000}"/>
    <cellStyle name="Normal 5 2 2 7 10" xfId="25824" xr:uid="{00000000-0005-0000-0000-0000DE450000}"/>
    <cellStyle name="Normal 5 2 2 7 2" xfId="1526" xr:uid="{00000000-0005-0000-0000-0000DF450000}"/>
    <cellStyle name="Normal 5 2 2 7 2 2" xfId="4884" xr:uid="{00000000-0005-0000-0000-0000E0450000}"/>
    <cellStyle name="Normal 5 2 2 7 2 2 2" xfId="9868" xr:uid="{00000000-0005-0000-0000-0000E1450000}"/>
    <cellStyle name="Normal 5 2 2 7 2 2 2 2" xfId="25825" xr:uid="{00000000-0005-0000-0000-0000E2450000}"/>
    <cellStyle name="Normal 5 2 2 7 2 2 2 3" xfId="25826" xr:uid="{00000000-0005-0000-0000-0000E3450000}"/>
    <cellStyle name="Normal 5 2 2 7 2 2 2 4" xfId="25827" xr:uid="{00000000-0005-0000-0000-0000E4450000}"/>
    <cellStyle name="Normal 5 2 2 7 2 2 3" xfId="25828" xr:uid="{00000000-0005-0000-0000-0000E5450000}"/>
    <cellStyle name="Normal 5 2 2 7 2 2 3 2" xfId="25829" xr:uid="{00000000-0005-0000-0000-0000E6450000}"/>
    <cellStyle name="Normal 5 2 2 7 2 2 3 3" xfId="25830" xr:uid="{00000000-0005-0000-0000-0000E7450000}"/>
    <cellStyle name="Normal 5 2 2 7 2 2 4" xfId="25831" xr:uid="{00000000-0005-0000-0000-0000E8450000}"/>
    <cellStyle name="Normal 5 2 2 7 2 2 5" xfId="25832" xr:uid="{00000000-0005-0000-0000-0000E9450000}"/>
    <cellStyle name="Normal 5 2 2 7 2 2 6" xfId="25833" xr:uid="{00000000-0005-0000-0000-0000EA450000}"/>
    <cellStyle name="Normal 5 2 2 7 2 3" xfId="6613" xr:uid="{00000000-0005-0000-0000-0000EB450000}"/>
    <cellStyle name="Normal 5 2 2 7 2 3 2" xfId="11555" xr:uid="{00000000-0005-0000-0000-0000EC450000}"/>
    <cellStyle name="Normal 5 2 2 7 2 3 3" xfId="25834" xr:uid="{00000000-0005-0000-0000-0000ED450000}"/>
    <cellStyle name="Normal 5 2 2 7 2 3 4" xfId="25835" xr:uid="{00000000-0005-0000-0000-0000EE450000}"/>
    <cellStyle name="Normal 5 2 2 7 2 4" xfId="8121" xr:uid="{00000000-0005-0000-0000-0000EF450000}"/>
    <cellStyle name="Normal 5 2 2 7 2 4 2" xfId="25836" xr:uid="{00000000-0005-0000-0000-0000F0450000}"/>
    <cellStyle name="Normal 5 2 2 7 2 4 3" xfId="25837" xr:uid="{00000000-0005-0000-0000-0000F1450000}"/>
    <cellStyle name="Normal 5 2 2 7 2 4 4" xfId="25838" xr:uid="{00000000-0005-0000-0000-0000F2450000}"/>
    <cellStyle name="Normal 5 2 2 7 2 5" xfId="3159" xr:uid="{00000000-0005-0000-0000-0000F3450000}"/>
    <cellStyle name="Normal 5 2 2 7 2 5 2" xfId="25839" xr:uid="{00000000-0005-0000-0000-0000F4450000}"/>
    <cellStyle name="Normal 5 2 2 7 2 5 3" xfId="25840" xr:uid="{00000000-0005-0000-0000-0000F5450000}"/>
    <cellStyle name="Normal 5 2 2 7 2 5 4" xfId="25841" xr:uid="{00000000-0005-0000-0000-0000F6450000}"/>
    <cellStyle name="Normal 5 2 2 7 2 6" xfId="25842" xr:uid="{00000000-0005-0000-0000-0000F7450000}"/>
    <cellStyle name="Normal 5 2 2 7 2 6 2" xfId="25843" xr:uid="{00000000-0005-0000-0000-0000F8450000}"/>
    <cellStyle name="Normal 5 2 2 7 2 6 3" xfId="25844" xr:uid="{00000000-0005-0000-0000-0000F9450000}"/>
    <cellStyle name="Normal 5 2 2 7 2 7" xfId="25845" xr:uid="{00000000-0005-0000-0000-0000FA450000}"/>
    <cellStyle name="Normal 5 2 2 7 2 8" xfId="25846" xr:uid="{00000000-0005-0000-0000-0000FB450000}"/>
    <cellStyle name="Normal 5 2 2 7 2 9" xfId="25847" xr:uid="{00000000-0005-0000-0000-0000FC450000}"/>
    <cellStyle name="Normal 5 2 2 7 3" xfId="4252" xr:uid="{00000000-0005-0000-0000-0000FD450000}"/>
    <cellStyle name="Normal 5 2 2 7 3 2" xfId="9238" xr:uid="{00000000-0005-0000-0000-0000FE450000}"/>
    <cellStyle name="Normal 5 2 2 7 3 2 2" xfId="25848" xr:uid="{00000000-0005-0000-0000-0000FF450000}"/>
    <cellStyle name="Normal 5 2 2 7 3 2 3" xfId="25849" xr:uid="{00000000-0005-0000-0000-000000460000}"/>
    <cellStyle name="Normal 5 2 2 7 3 2 4" xfId="25850" xr:uid="{00000000-0005-0000-0000-000001460000}"/>
    <cellStyle name="Normal 5 2 2 7 3 3" xfId="25851" xr:uid="{00000000-0005-0000-0000-000002460000}"/>
    <cellStyle name="Normal 5 2 2 7 3 3 2" xfId="25852" xr:uid="{00000000-0005-0000-0000-000003460000}"/>
    <cellStyle name="Normal 5 2 2 7 3 3 3" xfId="25853" xr:uid="{00000000-0005-0000-0000-000004460000}"/>
    <cellStyle name="Normal 5 2 2 7 3 4" xfId="25854" xr:uid="{00000000-0005-0000-0000-000005460000}"/>
    <cellStyle name="Normal 5 2 2 7 3 5" xfId="25855" xr:uid="{00000000-0005-0000-0000-000006460000}"/>
    <cellStyle name="Normal 5 2 2 7 3 6" xfId="25856" xr:uid="{00000000-0005-0000-0000-000007460000}"/>
    <cellStyle name="Normal 5 2 2 7 4" xfId="5997" xr:uid="{00000000-0005-0000-0000-000008460000}"/>
    <cellStyle name="Normal 5 2 2 7 4 2" xfId="10939" xr:uid="{00000000-0005-0000-0000-000009460000}"/>
    <cellStyle name="Normal 5 2 2 7 4 3" xfId="25857" xr:uid="{00000000-0005-0000-0000-00000A460000}"/>
    <cellStyle name="Normal 5 2 2 7 4 4" xfId="25858" xr:uid="{00000000-0005-0000-0000-00000B460000}"/>
    <cellStyle name="Normal 5 2 2 7 5" xfId="7505" xr:uid="{00000000-0005-0000-0000-00000C460000}"/>
    <cellStyle name="Normal 5 2 2 7 5 2" xfId="25859" xr:uid="{00000000-0005-0000-0000-00000D460000}"/>
    <cellStyle name="Normal 5 2 2 7 5 3" xfId="25860" xr:uid="{00000000-0005-0000-0000-00000E460000}"/>
    <cellStyle name="Normal 5 2 2 7 5 4" xfId="25861" xr:uid="{00000000-0005-0000-0000-00000F460000}"/>
    <cellStyle name="Normal 5 2 2 7 6" xfId="2543" xr:uid="{00000000-0005-0000-0000-000010460000}"/>
    <cellStyle name="Normal 5 2 2 7 6 2" xfId="25862" xr:uid="{00000000-0005-0000-0000-000011460000}"/>
    <cellStyle name="Normal 5 2 2 7 6 3" xfId="25863" xr:uid="{00000000-0005-0000-0000-000012460000}"/>
    <cellStyle name="Normal 5 2 2 7 6 4" xfId="25864" xr:uid="{00000000-0005-0000-0000-000013460000}"/>
    <cellStyle name="Normal 5 2 2 7 7" xfId="25865" xr:uid="{00000000-0005-0000-0000-000014460000}"/>
    <cellStyle name="Normal 5 2 2 7 7 2" xfId="25866" xr:uid="{00000000-0005-0000-0000-000015460000}"/>
    <cellStyle name="Normal 5 2 2 7 7 3" xfId="25867" xr:uid="{00000000-0005-0000-0000-000016460000}"/>
    <cellStyle name="Normal 5 2 2 7 8" xfId="25868" xr:uid="{00000000-0005-0000-0000-000017460000}"/>
    <cellStyle name="Normal 5 2 2 7 9" xfId="25869" xr:uid="{00000000-0005-0000-0000-000018460000}"/>
    <cellStyle name="Normal 5 2 2 8" xfId="1277" xr:uid="{00000000-0005-0000-0000-000019460000}"/>
    <cellStyle name="Normal 5 2 2 8 2" xfId="4635" xr:uid="{00000000-0005-0000-0000-00001A460000}"/>
    <cellStyle name="Normal 5 2 2 8 2 2" xfId="9619" xr:uid="{00000000-0005-0000-0000-00001B460000}"/>
    <cellStyle name="Normal 5 2 2 8 2 2 2" xfId="25870" xr:uid="{00000000-0005-0000-0000-00001C460000}"/>
    <cellStyle name="Normal 5 2 2 8 2 2 3" xfId="25871" xr:uid="{00000000-0005-0000-0000-00001D460000}"/>
    <cellStyle name="Normal 5 2 2 8 2 2 4" xfId="25872" xr:uid="{00000000-0005-0000-0000-00001E460000}"/>
    <cellStyle name="Normal 5 2 2 8 2 3" xfId="25873" xr:uid="{00000000-0005-0000-0000-00001F460000}"/>
    <cellStyle name="Normal 5 2 2 8 2 3 2" xfId="25874" xr:uid="{00000000-0005-0000-0000-000020460000}"/>
    <cellStyle name="Normal 5 2 2 8 2 3 3" xfId="25875" xr:uid="{00000000-0005-0000-0000-000021460000}"/>
    <cellStyle name="Normal 5 2 2 8 2 4" xfId="25876" xr:uid="{00000000-0005-0000-0000-000022460000}"/>
    <cellStyle name="Normal 5 2 2 8 2 5" xfId="25877" xr:uid="{00000000-0005-0000-0000-000023460000}"/>
    <cellStyle name="Normal 5 2 2 8 2 6" xfId="25878" xr:uid="{00000000-0005-0000-0000-000024460000}"/>
    <cellStyle name="Normal 5 2 2 8 3" xfId="6364" xr:uid="{00000000-0005-0000-0000-000025460000}"/>
    <cellStyle name="Normal 5 2 2 8 3 2" xfId="11306" xr:uid="{00000000-0005-0000-0000-000026460000}"/>
    <cellStyle name="Normal 5 2 2 8 3 3" xfId="25879" xr:uid="{00000000-0005-0000-0000-000027460000}"/>
    <cellStyle name="Normal 5 2 2 8 3 4" xfId="25880" xr:uid="{00000000-0005-0000-0000-000028460000}"/>
    <cellStyle name="Normal 5 2 2 8 4" xfId="7872" xr:uid="{00000000-0005-0000-0000-000029460000}"/>
    <cellStyle name="Normal 5 2 2 8 4 2" xfId="25881" xr:uid="{00000000-0005-0000-0000-00002A460000}"/>
    <cellStyle name="Normal 5 2 2 8 4 3" xfId="25882" xr:uid="{00000000-0005-0000-0000-00002B460000}"/>
    <cellStyle name="Normal 5 2 2 8 4 4" xfId="25883" xr:uid="{00000000-0005-0000-0000-00002C460000}"/>
    <cellStyle name="Normal 5 2 2 8 5" xfId="2910" xr:uid="{00000000-0005-0000-0000-00002D460000}"/>
    <cellStyle name="Normal 5 2 2 8 5 2" xfId="25884" xr:uid="{00000000-0005-0000-0000-00002E460000}"/>
    <cellStyle name="Normal 5 2 2 8 5 3" xfId="25885" xr:uid="{00000000-0005-0000-0000-00002F460000}"/>
    <cellStyle name="Normal 5 2 2 8 5 4" xfId="25886" xr:uid="{00000000-0005-0000-0000-000030460000}"/>
    <cellStyle name="Normal 5 2 2 8 6" xfId="25887" xr:uid="{00000000-0005-0000-0000-000031460000}"/>
    <cellStyle name="Normal 5 2 2 8 6 2" xfId="25888" xr:uid="{00000000-0005-0000-0000-000032460000}"/>
    <cellStyle name="Normal 5 2 2 8 6 3" xfId="25889" xr:uid="{00000000-0005-0000-0000-000033460000}"/>
    <cellStyle name="Normal 5 2 2 8 7" xfId="25890" xr:uid="{00000000-0005-0000-0000-000034460000}"/>
    <cellStyle name="Normal 5 2 2 8 8" xfId="25891" xr:uid="{00000000-0005-0000-0000-000035460000}"/>
    <cellStyle name="Normal 5 2 2 8 9" xfId="25892" xr:uid="{00000000-0005-0000-0000-000036460000}"/>
    <cellStyle name="Normal 5 2 2 9" xfId="220" xr:uid="{00000000-0005-0000-0000-000037460000}"/>
    <cellStyle name="Normal 5 2 2 9 2" xfId="3853" xr:uid="{00000000-0005-0000-0000-000038460000}"/>
    <cellStyle name="Normal 5 2 2 9 2 2" xfId="8940" xr:uid="{00000000-0005-0000-0000-000039460000}"/>
    <cellStyle name="Normal 5 2 2 9 2 2 2" xfId="25893" xr:uid="{00000000-0005-0000-0000-00003A460000}"/>
    <cellStyle name="Normal 5 2 2 9 2 2 3" xfId="25894" xr:uid="{00000000-0005-0000-0000-00003B460000}"/>
    <cellStyle name="Normal 5 2 2 9 2 2 4" xfId="25895" xr:uid="{00000000-0005-0000-0000-00003C460000}"/>
    <cellStyle name="Normal 5 2 2 9 2 3" xfId="25896" xr:uid="{00000000-0005-0000-0000-00003D460000}"/>
    <cellStyle name="Normal 5 2 2 9 2 3 2" xfId="25897" xr:uid="{00000000-0005-0000-0000-00003E460000}"/>
    <cellStyle name="Normal 5 2 2 9 2 3 3" xfId="25898" xr:uid="{00000000-0005-0000-0000-00003F460000}"/>
    <cellStyle name="Normal 5 2 2 9 2 4" xfId="25899" xr:uid="{00000000-0005-0000-0000-000040460000}"/>
    <cellStyle name="Normal 5 2 2 9 2 5" xfId="25900" xr:uid="{00000000-0005-0000-0000-000041460000}"/>
    <cellStyle name="Normal 5 2 2 9 2 6" xfId="25901" xr:uid="{00000000-0005-0000-0000-000042460000}"/>
    <cellStyle name="Normal 5 2 2 9 3" xfId="5631" xr:uid="{00000000-0005-0000-0000-000043460000}"/>
    <cellStyle name="Normal 5 2 2 9 3 2" xfId="10573" xr:uid="{00000000-0005-0000-0000-000044460000}"/>
    <cellStyle name="Normal 5 2 2 9 3 3" xfId="25902" xr:uid="{00000000-0005-0000-0000-000045460000}"/>
    <cellStyle name="Normal 5 2 2 9 3 4" xfId="25903" xr:uid="{00000000-0005-0000-0000-000046460000}"/>
    <cellStyle name="Normal 5 2 2 9 4" xfId="7139" xr:uid="{00000000-0005-0000-0000-000047460000}"/>
    <cellStyle name="Normal 5 2 2 9 4 2" xfId="25904" xr:uid="{00000000-0005-0000-0000-000048460000}"/>
    <cellStyle name="Normal 5 2 2 9 4 3" xfId="25905" xr:uid="{00000000-0005-0000-0000-000049460000}"/>
    <cellStyle name="Normal 5 2 2 9 4 4" xfId="25906" xr:uid="{00000000-0005-0000-0000-00004A460000}"/>
    <cellStyle name="Normal 5 2 2 9 5" xfId="2176" xr:uid="{00000000-0005-0000-0000-00004B460000}"/>
    <cellStyle name="Normal 5 2 2 9 5 2" xfId="25907" xr:uid="{00000000-0005-0000-0000-00004C460000}"/>
    <cellStyle name="Normal 5 2 2 9 5 3" xfId="25908" xr:uid="{00000000-0005-0000-0000-00004D460000}"/>
    <cellStyle name="Normal 5 2 2 9 5 4" xfId="25909" xr:uid="{00000000-0005-0000-0000-00004E460000}"/>
    <cellStyle name="Normal 5 2 2 9 6" xfId="25910" xr:uid="{00000000-0005-0000-0000-00004F460000}"/>
    <cellStyle name="Normal 5 2 2 9 6 2" xfId="25911" xr:uid="{00000000-0005-0000-0000-000050460000}"/>
    <cellStyle name="Normal 5 2 2 9 6 3" xfId="25912" xr:uid="{00000000-0005-0000-0000-000051460000}"/>
    <cellStyle name="Normal 5 2 2 9 7" xfId="25913" xr:uid="{00000000-0005-0000-0000-000052460000}"/>
    <cellStyle name="Normal 5 2 2 9 8" xfId="25914" xr:uid="{00000000-0005-0000-0000-000053460000}"/>
    <cellStyle name="Normal 5 2 2 9 9" xfId="25915" xr:uid="{00000000-0005-0000-0000-000054460000}"/>
    <cellStyle name="Normal 5 2 20" xfId="25916" xr:uid="{00000000-0005-0000-0000-000055460000}"/>
    <cellStyle name="Normal 5 2 21" xfId="25917" xr:uid="{00000000-0005-0000-0000-000056460000}"/>
    <cellStyle name="Normal 5 2 3" xfId="137" xr:uid="{00000000-0005-0000-0000-000057460000}"/>
    <cellStyle name="Normal 5 2 3 10" xfId="2123" xr:uid="{00000000-0005-0000-0000-000058460000}"/>
    <cellStyle name="Normal 5 2 3 10 2" xfId="5402" xr:uid="{00000000-0005-0000-0000-000059460000}"/>
    <cellStyle name="Normal 5 2 3 10 2 2" xfId="10378" xr:uid="{00000000-0005-0000-0000-00005A460000}"/>
    <cellStyle name="Normal 5 2 3 10 2 2 2" xfId="25918" xr:uid="{00000000-0005-0000-0000-00005B460000}"/>
    <cellStyle name="Normal 5 2 3 10 2 2 3" xfId="25919" xr:uid="{00000000-0005-0000-0000-00005C460000}"/>
    <cellStyle name="Normal 5 2 3 10 2 2 4" xfId="25920" xr:uid="{00000000-0005-0000-0000-00005D460000}"/>
    <cellStyle name="Normal 5 2 3 10 2 3" xfId="25921" xr:uid="{00000000-0005-0000-0000-00005E460000}"/>
    <cellStyle name="Normal 5 2 3 10 2 3 2" xfId="25922" xr:uid="{00000000-0005-0000-0000-00005F460000}"/>
    <cellStyle name="Normal 5 2 3 10 2 3 3" xfId="25923" xr:uid="{00000000-0005-0000-0000-000060460000}"/>
    <cellStyle name="Normal 5 2 3 10 2 4" xfId="25924" xr:uid="{00000000-0005-0000-0000-000061460000}"/>
    <cellStyle name="Normal 5 2 3 10 2 5" xfId="25925" xr:uid="{00000000-0005-0000-0000-000062460000}"/>
    <cellStyle name="Normal 5 2 3 10 2 6" xfId="25926" xr:uid="{00000000-0005-0000-0000-000063460000}"/>
    <cellStyle name="Normal 5 2 3 10 3" xfId="8612" xr:uid="{00000000-0005-0000-0000-000064460000}"/>
    <cellStyle name="Normal 5 2 3 10 3 2" xfId="25927" xr:uid="{00000000-0005-0000-0000-000065460000}"/>
    <cellStyle name="Normal 5 2 3 10 3 3" xfId="25928" xr:uid="{00000000-0005-0000-0000-000066460000}"/>
    <cellStyle name="Normal 5 2 3 10 3 4" xfId="25929" xr:uid="{00000000-0005-0000-0000-000067460000}"/>
    <cellStyle name="Normal 5 2 3 10 4" xfId="25930" xr:uid="{00000000-0005-0000-0000-000068460000}"/>
    <cellStyle name="Normal 5 2 3 10 4 2" xfId="25931" xr:uid="{00000000-0005-0000-0000-000069460000}"/>
    <cellStyle name="Normal 5 2 3 10 4 3" xfId="25932" xr:uid="{00000000-0005-0000-0000-00006A460000}"/>
    <cellStyle name="Normal 5 2 3 10 4 4" xfId="25933" xr:uid="{00000000-0005-0000-0000-00006B460000}"/>
    <cellStyle name="Normal 5 2 3 10 5" xfId="25934" xr:uid="{00000000-0005-0000-0000-00006C460000}"/>
    <cellStyle name="Normal 5 2 3 10 5 2" xfId="25935" xr:uid="{00000000-0005-0000-0000-00006D460000}"/>
    <cellStyle name="Normal 5 2 3 10 5 3" xfId="25936" xr:uid="{00000000-0005-0000-0000-00006E460000}"/>
    <cellStyle name="Normal 5 2 3 10 5 4" xfId="25937" xr:uid="{00000000-0005-0000-0000-00006F460000}"/>
    <cellStyle name="Normal 5 2 3 10 6" xfId="25938" xr:uid="{00000000-0005-0000-0000-000070460000}"/>
    <cellStyle name="Normal 5 2 3 10 6 2" xfId="25939" xr:uid="{00000000-0005-0000-0000-000071460000}"/>
    <cellStyle name="Normal 5 2 3 10 6 3" xfId="25940" xr:uid="{00000000-0005-0000-0000-000072460000}"/>
    <cellStyle name="Normal 5 2 3 10 7" xfId="25941" xr:uid="{00000000-0005-0000-0000-000073460000}"/>
    <cellStyle name="Normal 5 2 3 10 8" xfId="25942" xr:uid="{00000000-0005-0000-0000-000074460000}"/>
    <cellStyle name="Normal 5 2 3 10 9" xfId="25943" xr:uid="{00000000-0005-0000-0000-000075460000}"/>
    <cellStyle name="Normal 5 2 3 11" xfId="3651" xr:uid="{00000000-0005-0000-0000-000076460000}"/>
    <cellStyle name="Normal 5 2 3 11 2" xfId="8749" xr:uid="{00000000-0005-0000-0000-000077460000}"/>
    <cellStyle name="Normal 5 2 3 11 2 2" xfId="25944" xr:uid="{00000000-0005-0000-0000-000078460000}"/>
    <cellStyle name="Normal 5 2 3 11 2 2 2" xfId="25945" xr:uid="{00000000-0005-0000-0000-000079460000}"/>
    <cellStyle name="Normal 5 2 3 11 2 2 3" xfId="25946" xr:uid="{00000000-0005-0000-0000-00007A460000}"/>
    <cellStyle name="Normal 5 2 3 11 2 2 4" xfId="25947" xr:uid="{00000000-0005-0000-0000-00007B460000}"/>
    <cellStyle name="Normal 5 2 3 11 2 3" xfId="25948" xr:uid="{00000000-0005-0000-0000-00007C460000}"/>
    <cellStyle name="Normal 5 2 3 11 2 3 2" xfId="25949" xr:uid="{00000000-0005-0000-0000-00007D460000}"/>
    <cellStyle name="Normal 5 2 3 11 2 3 3" xfId="25950" xr:uid="{00000000-0005-0000-0000-00007E460000}"/>
    <cellStyle name="Normal 5 2 3 11 2 4" xfId="25951" xr:uid="{00000000-0005-0000-0000-00007F460000}"/>
    <cellStyle name="Normal 5 2 3 11 2 5" xfId="25952" xr:uid="{00000000-0005-0000-0000-000080460000}"/>
    <cellStyle name="Normal 5 2 3 11 2 6" xfId="25953" xr:uid="{00000000-0005-0000-0000-000081460000}"/>
    <cellStyle name="Normal 5 2 3 11 3" xfId="25954" xr:uid="{00000000-0005-0000-0000-000082460000}"/>
    <cellStyle name="Normal 5 2 3 11 3 2" xfId="25955" xr:uid="{00000000-0005-0000-0000-000083460000}"/>
    <cellStyle name="Normal 5 2 3 11 3 3" xfId="25956" xr:uid="{00000000-0005-0000-0000-000084460000}"/>
    <cellStyle name="Normal 5 2 3 11 3 4" xfId="25957" xr:uid="{00000000-0005-0000-0000-000085460000}"/>
    <cellStyle name="Normal 5 2 3 11 4" xfId="25958" xr:uid="{00000000-0005-0000-0000-000086460000}"/>
    <cellStyle name="Normal 5 2 3 11 4 2" xfId="25959" xr:uid="{00000000-0005-0000-0000-000087460000}"/>
    <cellStyle name="Normal 5 2 3 11 4 3" xfId="25960" xr:uid="{00000000-0005-0000-0000-000088460000}"/>
    <cellStyle name="Normal 5 2 3 11 4 4" xfId="25961" xr:uid="{00000000-0005-0000-0000-000089460000}"/>
    <cellStyle name="Normal 5 2 3 11 5" xfId="25962" xr:uid="{00000000-0005-0000-0000-00008A460000}"/>
    <cellStyle name="Normal 5 2 3 11 5 2" xfId="25963" xr:uid="{00000000-0005-0000-0000-00008B460000}"/>
    <cellStyle name="Normal 5 2 3 11 5 3" xfId="25964" xr:uid="{00000000-0005-0000-0000-00008C460000}"/>
    <cellStyle name="Normal 5 2 3 11 6" xfId="25965" xr:uid="{00000000-0005-0000-0000-00008D460000}"/>
    <cellStyle name="Normal 5 2 3 11 7" xfId="25966" xr:uid="{00000000-0005-0000-0000-00008E460000}"/>
    <cellStyle name="Normal 5 2 3 11 8" xfId="25967" xr:uid="{00000000-0005-0000-0000-00008F460000}"/>
    <cellStyle name="Normal 5 2 3 12" xfId="3820" xr:uid="{00000000-0005-0000-0000-000090460000}"/>
    <cellStyle name="Normal 5 2 3 12 2" xfId="8911" xr:uid="{00000000-0005-0000-0000-000091460000}"/>
    <cellStyle name="Normal 5 2 3 12 2 2" xfId="25968" xr:uid="{00000000-0005-0000-0000-000092460000}"/>
    <cellStyle name="Normal 5 2 3 12 2 3" xfId="25969" xr:uid="{00000000-0005-0000-0000-000093460000}"/>
    <cellStyle name="Normal 5 2 3 12 2 4" xfId="25970" xr:uid="{00000000-0005-0000-0000-000094460000}"/>
    <cellStyle name="Normal 5 2 3 12 3" xfId="25971" xr:uid="{00000000-0005-0000-0000-000095460000}"/>
    <cellStyle name="Normal 5 2 3 12 3 2" xfId="25972" xr:uid="{00000000-0005-0000-0000-000096460000}"/>
    <cellStyle name="Normal 5 2 3 12 3 3" xfId="25973" xr:uid="{00000000-0005-0000-0000-000097460000}"/>
    <cellStyle name="Normal 5 2 3 12 3 4" xfId="25974" xr:uid="{00000000-0005-0000-0000-000098460000}"/>
    <cellStyle name="Normal 5 2 3 12 4" xfId="25975" xr:uid="{00000000-0005-0000-0000-000099460000}"/>
    <cellStyle name="Normal 5 2 3 12 4 2" xfId="25976" xr:uid="{00000000-0005-0000-0000-00009A460000}"/>
    <cellStyle name="Normal 5 2 3 12 4 3" xfId="25977" xr:uid="{00000000-0005-0000-0000-00009B460000}"/>
    <cellStyle name="Normal 5 2 3 12 5" xfId="25978" xr:uid="{00000000-0005-0000-0000-00009C460000}"/>
    <cellStyle name="Normal 5 2 3 12 6" xfId="25979" xr:uid="{00000000-0005-0000-0000-00009D460000}"/>
    <cellStyle name="Normal 5 2 3 12 7" xfId="25980" xr:uid="{00000000-0005-0000-0000-00009E460000}"/>
    <cellStyle name="Normal 5 2 3 13" xfId="5605" xr:uid="{00000000-0005-0000-0000-00009F460000}"/>
    <cellStyle name="Normal 5 2 3 13 2" xfId="10547" xr:uid="{00000000-0005-0000-0000-0000A0460000}"/>
    <cellStyle name="Normal 5 2 3 13 3" xfId="25981" xr:uid="{00000000-0005-0000-0000-0000A1460000}"/>
    <cellStyle name="Normal 5 2 3 13 4" xfId="25982" xr:uid="{00000000-0005-0000-0000-0000A2460000}"/>
    <cellStyle name="Normal 5 2 3 14" xfId="7113" xr:uid="{00000000-0005-0000-0000-0000A3460000}"/>
    <cellStyle name="Normal 5 2 3 14 2" xfId="25983" xr:uid="{00000000-0005-0000-0000-0000A4460000}"/>
    <cellStyle name="Normal 5 2 3 14 3" xfId="25984" xr:uid="{00000000-0005-0000-0000-0000A5460000}"/>
    <cellStyle name="Normal 5 2 3 14 4" xfId="25985" xr:uid="{00000000-0005-0000-0000-0000A6460000}"/>
    <cellStyle name="Normal 5 2 3 15" xfId="2074" xr:uid="{00000000-0005-0000-0000-0000A7460000}"/>
    <cellStyle name="Normal 5 2 3 15 2" xfId="25986" xr:uid="{00000000-0005-0000-0000-0000A8460000}"/>
    <cellStyle name="Normal 5 2 3 15 3" xfId="25987" xr:uid="{00000000-0005-0000-0000-0000A9460000}"/>
    <cellStyle name="Normal 5 2 3 15 4" xfId="25988" xr:uid="{00000000-0005-0000-0000-0000AA460000}"/>
    <cellStyle name="Normal 5 2 3 16" xfId="25989" xr:uid="{00000000-0005-0000-0000-0000AB460000}"/>
    <cellStyle name="Normal 5 2 3 16 2" xfId="25990" xr:uid="{00000000-0005-0000-0000-0000AC460000}"/>
    <cellStyle name="Normal 5 2 3 16 3" xfId="25991" xr:uid="{00000000-0005-0000-0000-0000AD460000}"/>
    <cellStyle name="Normal 5 2 3 17" xfId="25992" xr:uid="{00000000-0005-0000-0000-0000AE460000}"/>
    <cellStyle name="Normal 5 2 3 18" xfId="25993" xr:uid="{00000000-0005-0000-0000-0000AF460000}"/>
    <cellStyle name="Normal 5 2 3 19" xfId="25994" xr:uid="{00000000-0005-0000-0000-0000B0460000}"/>
    <cellStyle name="Normal 5 2 3 2" xfId="537" xr:uid="{00000000-0005-0000-0000-0000B1460000}"/>
    <cellStyle name="Normal 5 2 3 2 10" xfId="2317" xr:uid="{00000000-0005-0000-0000-0000B2460000}"/>
    <cellStyle name="Normal 5 2 3 2 10 2" xfId="25995" xr:uid="{00000000-0005-0000-0000-0000B3460000}"/>
    <cellStyle name="Normal 5 2 3 2 10 3" xfId="25996" xr:uid="{00000000-0005-0000-0000-0000B4460000}"/>
    <cellStyle name="Normal 5 2 3 2 10 4" xfId="25997" xr:uid="{00000000-0005-0000-0000-0000B5460000}"/>
    <cellStyle name="Normal 5 2 3 2 11" xfId="25998" xr:uid="{00000000-0005-0000-0000-0000B6460000}"/>
    <cellStyle name="Normal 5 2 3 2 11 2" xfId="25999" xr:uid="{00000000-0005-0000-0000-0000B7460000}"/>
    <cellStyle name="Normal 5 2 3 2 11 3" xfId="26000" xr:uid="{00000000-0005-0000-0000-0000B8460000}"/>
    <cellStyle name="Normal 5 2 3 2 12" xfId="26001" xr:uid="{00000000-0005-0000-0000-0000B9460000}"/>
    <cellStyle name="Normal 5 2 3 2 13" xfId="26002" xr:uid="{00000000-0005-0000-0000-0000BA460000}"/>
    <cellStyle name="Normal 5 2 3 2 14" xfId="26003" xr:uid="{00000000-0005-0000-0000-0000BB460000}"/>
    <cellStyle name="Normal 5 2 3 2 2" xfId="708" xr:uid="{00000000-0005-0000-0000-0000BC460000}"/>
    <cellStyle name="Normal 5 2 3 2 2 10" xfId="26004" xr:uid="{00000000-0005-0000-0000-0000BD460000}"/>
    <cellStyle name="Normal 5 2 3 2 2 11" xfId="26005" xr:uid="{00000000-0005-0000-0000-0000BE460000}"/>
    <cellStyle name="Normal 5 2 3 2 2 2" xfId="1174" xr:uid="{00000000-0005-0000-0000-0000BF460000}"/>
    <cellStyle name="Normal 5 2 3 2 2 2 10" xfId="26006" xr:uid="{00000000-0005-0000-0000-0000C0460000}"/>
    <cellStyle name="Normal 5 2 3 2 2 2 2" xfId="1529" xr:uid="{00000000-0005-0000-0000-0000C1460000}"/>
    <cellStyle name="Normal 5 2 3 2 2 2 2 2" xfId="4887" xr:uid="{00000000-0005-0000-0000-0000C2460000}"/>
    <cellStyle name="Normal 5 2 3 2 2 2 2 2 2" xfId="9871" xr:uid="{00000000-0005-0000-0000-0000C3460000}"/>
    <cellStyle name="Normal 5 2 3 2 2 2 2 2 2 2" xfId="26007" xr:uid="{00000000-0005-0000-0000-0000C4460000}"/>
    <cellStyle name="Normal 5 2 3 2 2 2 2 2 2 3" xfId="26008" xr:uid="{00000000-0005-0000-0000-0000C5460000}"/>
    <cellStyle name="Normal 5 2 3 2 2 2 2 2 2 4" xfId="26009" xr:uid="{00000000-0005-0000-0000-0000C6460000}"/>
    <cellStyle name="Normal 5 2 3 2 2 2 2 2 3" xfId="26010" xr:uid="{00000000-0005-0000-0000-0000C7460000}"/>
    <cellStyle name="Normal 5 2 3 2 2 2 2 2 3 2" xfId="26011" xr:uid="{00000000-0005-0000-0000-0000C8460000}"/>
    <cellStyle name="Normal 5 2 3 2 2 2 2 2 3 3" xfId="26012" xr:uid="{00000000-0005-0000-0000-0000C9460000}"/>
    <cellStyle name="Normal 5 2 3 2 2 2 2 2 4" xfId="26013" xr:uid="{00000000-0005-0000-0000-0000CA460000}"/>
    <cellStyle name="Normal 5 2 3 2 2 2 2 2 5" xfId="26014" xr:uid="{00000000-0005-0000-0000-0000CB460000}"/>
    <cellStyle name="Normal 5 2 3 2 2 2 2 2 6" xfId="26015" xr:uid="{00000000-0005-0000-0000-0000CC460000}"/>
    <cellStyle name="Normal 5 2 3 2 2 2 2 3" xfId="6616" xr:uid="{00000000-0005-0000-0000-0000CD460000}"/>
    <cellStyle name="Normal 5 2 3 2 2 2 2 3 2" xfId="11558" xr:uid="{00000000-0005-0000-0000-0000CE460000}"/>
    <cellStyle name="Normal 5 2 3 2 2 2 2 3 3" xfId="26016" xr:uid="{00000000-0005-0000-0000-0000CF460000}"/>
    <cellStyle name="Normal 5 2 3 2 2 2 2 3 4" xfId="26017" xr:uid="{00000000-0005-0000-0000-0000D0460000}"/>
    <cellStyle name="Normal 5 2 3 2 2 2 2 4" xfId="8124" xr:uid="{00000000-0005-0000-0000-0000D1460000}"/>
    <cellStyle name="Normal 5 2 3 2 2 2 2 4 2" xfId="26018" xr:uid="{00000000-0005-0000-0000-0000D2460000}"/>
    <cellStyle name="Normal 5 2 3 2 2 2 2 4 3" xfId="26019" xr:uid="{00000000-0005-0000-0000-0000D3460000}"/>
    <cellStyle name="Normal 5 2 3 2 2 2 2 4 4" xfId="26020" xr:uid="{00000000-0005-0000-0000-0000D4460000}"/>
    <cellStyle name="Normal 5 2 3 2 2 2 2 5" xfId="3162" xr:uid="{00000000-0005-0000-0000-0000D5460000}"/>
    <cellStyle name="Normal 5 2 3 2 2 2 2 5 2" xfId="26021" xr:uid="{00000000-0005-0000-0000-0000D6460000}"/>
    <cellStyle name="Normal 5 2 3 2 2 2 2 5 3" xfId="26022" xr:uid="{00000000-0005-0000-0000-0000D7460000}"/>
    <cellStyle name="Normal 5 2 3 2 2 2 2 5 4" xfId="26023" xr:uid="{00000000-0005-0000-0000-0000D8460000}"/>
    <cellStyle name="Normal 5 2 3 2 2 2 2 6" xfId="26024" xr:uid="{00000000-0005-0000-0000-0000D9460000}"/>
    <cellStyle name="Normal 5 2 3 2 2 2 2 6 2" xfId="26025" xr:uid="{00000000-0005-0000-0000-0000DA460000}"/>
    <cellStyle name="Normal 5 2 3 2 2 2 2 6 3" xfId="26026" xr:uid="{00000000-0005-0000-0000-0000DB460000}"/>
    <cellStyle name="Normal 5 2 3 2 2 2 2 7" xfId="26027" xr:uid="{00000000-0005-0000-0000-0000DC460000}"/>
    <cellStyle name="Normal 5 2 3 2 2 2 2 8" xfId="26028" xr:uid="{00000000-0005-0000-0000-0000DD460000}"/>
    <cellStyle name="Normal 5 2 3 2 2 2 2 9" xfId="26029" xr:uid="{00000000-0005-0000-0000-0000DE460000}"/>
    <cellStyle name="Normal 5 2 3 2 2 2 3" xfId="4542" xr:uid="{00000000-0005-0000-0000-0000DF460000}"/>
    <cellStyle name="Normal 5 2 3 2 2 2 3 2" xfId="9526" xr:uid="{00000000-0005-0000-0000-0000E0460000}"/>
    <cellStyle name="Normal 5 2 3 2 2 2 3 2 2" xfId="26030" xr:uid="{00000000-0005-0000-0000-0000E1460000}"/>
    <cellStyle name="Normal 5 2 3 2 2 2 3 2 3" xfId="26031" xr:uid="{00000000-0005-0000-0000-0000E2460000}"/>
    <cellStyle name="Normal 5 2 3 2 2 2 3 2 4" xfId="26032" xr:uid="{00000000-0005-0000-0000-0000E3460000}"/>
    <cellStyle name="Normal 5 2 3 2 2 2 3 3" xfId="26033" xr:uid="{00000000-0005-0000-0000-0000E4460000}"/>
    <cellStyle name="Normal 5 2 3 2 2 2 3 3 2" xfId="26034" xr:uid="{00000000-0005-0000-0000-0000E5460000}"/>
    <cellStyle name="Normal 5 2 3 2 2 2 3 3 3" xfId="26035" xr:uid="{00000000-0005-0000-0000-0000E6460000}"/>
    <cellStyle name="Normal 5 2 3 2 2 2 3 4" xfId="26036" xr:uid="{00000000-0005-0000-0000-0000E7460000}"/>
    <cellStyle name="Normal 5 2 3 2 2 2 3 5" xfId="26037" xr:uid="{00000000-0005-0000-0000-0000E8460000}"/>
    <cellStyle name="Normal 5 2 3 2 2 2 3 6" xfId="26038" xr:uid="{00000000-0005-0000-0000-0000E9460000}"/>
    <cellStyle name="Normal 5 2 3 2 2 2 4" xfId="6273" xr:uid="{00000000-0005-0000-0000-0000EA460000}"/>
    <cellStyle name="Normal 5 2 3 2 2 2 4 2" xfId="11215" xr:uid="{00000000-0005-0000-0000-0000EB460000}"/>
    <cellStyle name="Normal 5 2 3 2 2 2 4 3" xfId="26039" xr:uid="{00000000-0005-0000-0000-0000EC460000}"/>
    <cellStyle name="Normal 5 2 3 2 2 2 4 4" xfId="26040" xr:uid="{00000000-0005-0000-0000-0000ED460000}"/>
    <cellStyle name="Normal 5 2 3 2 2 2 5" xfId="7781" xr:uid="{00000000-0005-0000-0000-0000EE460000}"/>
    <cellStyle name="Normal 5 2 3 2 2 2 5 2" xfId="26041" xr:uid="{00000000-0005-0000-0000-0000EF460000}"/>
    <cellStyle name="Normal 5 2 3 2 2 2 5 3" xfId="26042" xr:uid="{00000000-0005-0000-0000-0000F0460000}"/>
    <cellStyle name="Normal 5 2 3 2 2 2 5 4" xfId="26043" xr:uid="{00000000-0005-0000-0000-0000F1460000}"/>
    <cellStyle name="Normal 5 2 3 2 2 2 6" xfId="2819" xr:uid="{00000000-0005-0000-0000-0000F2460000}"/>
    <cellStyle name="Normal 5 2 3 2 2 2 6 2" xfId="26044" xr:uid="{00000000-0005-0000-0000-0000F3460000}"/>
    <cellStyle name="Normal 5 2 3 2 2 2 6 3" xfId="26045" xr:uid="{00000000-0005-0000-0000-0000F4460000}"/>
    <cellStyle name="Normal 5 2 3 2 2 2 6 4" xfId="26046" xr:uid="{00000000-0005-0000-0000-0000F5460000}"/>
    <cellStyle name="Normal 5 2 3 2 2 2 7" xfId="26047" xr:uid="{00000000-0005-0000-0000-0000F6460000}"/>
    <cellStyle name="Normal 5 2 3 2 2 2 7 2" xfId="26048" xr:uid="{00000000-0005-0000-0000-0000F7460000}"/>
    <cellStyle name="Normal 5 2 3 2 2 2 7 3" xfId="26049" xr:uid="{00000000-0005-0000-0000-0000F8460000}"/>
    <cellStyle name="Normal 5 2 3 2 2 2 8" xfId="26050" xr:uid="{00000000-0005-0000-0000-0000F9460000}"/>
    <cellStyle name="Normal 5 2 3 2 2 2 9" xfId="26051" xr:uid="{00000000-0005-0000-0000-0000FA460000}"/>
    <cellStyle name="Normal 5 2 3 2 2 3" xfId="1528" xr:uid="{00000000-0005-0000-0000-0000FB460000}"/>
    <cellStyle name="Normal 5 2 3 2 2 3 2" xfId="4886" xr:uid="{00000000-0005-0000-0000-0000FC460000}"/>
    <cellStyle name="Normal 5 2 3 2 2 3 2 2" xfId="9870" xr:uid="{00000000-0005-0000-0000-0000FD460000}"/>
    <cellStyle name="Normal 5 2 3 2 2 3 2 2 2" xfId="26052" xr:uid="{00000000-0005-0000-0000-0000FE460000}"/>
    <cellStyle name="Normal 5 2 3 2 2 3 2 2 3" xfId="26053" xr:uid="{00000000-0005-0000-0000-0000FF460000}"/>
    <cellStyle name="Normal 5 2 3 2 2 3 2 2 4" xfId="26054" xr:uid="{00000000-0005-0000-0000-000000470000}"/>
    <cellStyle name="Normal 5 2 3 2 2 3 2 3" xfId="26055" xr:uid="{00000000-0005-0000-0000-000001470000}"/>
    <cellStyle name="Normal 5 2 3 2 2 3 2 3 2" xfId="26056" xr:uid="{00000000-0005-0000-0000-000002470000}"/>
    <cellStyle name="Normal 5 2 3 2 2 3 2 3 3" xfId="26057" xr:uid="{00000000-0005-0000-0000-000003470000}"/>
    <cellStyle name="Normal 5 2 3 2 2 3 2 4" xfId="26058" xr:uid="{00000000-0005-0000-0000-000004470000}"/>
    <cellStyle name="Normal 5 2 3 2 2 3 2 5" xfId="26059" xr:uid="{00000000-0005-0000-0000-000005470000}"/>
    <cellStyle name="Normal 5 2 3 2 2 3 2 6" xfId="26060" xr:uid="{00000000-0005-0000-0000-000006470000}"/>
    <cellStyle name="Normal 5 2 3 2 2 3 3" xfId="6615" xr:uid="{00000000-0005-0000-0000-000007470000}"/>
    <cellStyle name="Normal 5 2 3 2 2 3 3 2" xfId="11557" xr:uid="{00000000-0005-0000-0000-000008470000}"/>
    <cellStyle name="Normal 5 2 3 2 2 3 3 3" xfId="26061" xr:uid="{00000000-0005-0000-0000-000009470000}"/>
    <cellStyle name="Normal 5 2 3 2 2 3 3 4" xfId="26062" xr:uid="{00000000-0005-0000-0000-00000A470000}"/>
    <cellStyle name="Normal 5 2 3 2 2 3 4" xfId="8123" xr:uid="{00000000-0005-0000-0000-00000B470000}"/>
    <cellStyle name="Normal 5 2 3 2 2 3 4 2" xfId="26063" xr:uid="{00000000-0005-0000-0000-00000C470000}"/>
    <cellStyle name="Normal 5 2 3 2 2 3 4 3" xfId="26064" xr:uid="{00000000-0005-0000-0000-00000D470000}"/>
    <cellStyle name="Normal 5 2 3 2 2 3 4 4" xfId="26065" xr:uid="{00000000-0005-0000-0000-00000E470000}"/>
    <cellStyle name="Normal 5 2 3 2 2 3 5" xfId="3161" xr:uid="{00000000-0005-0000-0000-00000F470000}"/>
    <cellStyle name="Normal 5 2 3 2 2 3 5 2" xfId="26066" xr:uid="{00000000-0005-0000-0000-000010470000}"/>
    <cellStyle name="Normal 5 2 3 2 2 3 5 3" xfId="26067" xr:uid="{00000000-0005-0000-0000-000011470000}"/>
    <cellStyle name="Normal 5 2 3 2 2 3 5 4" xfId="26068" xr:uid="{00000000-0005-0000-0000-000012470000}"/>
    <cellStyle name="Normal 5 2 3 2 2 3 6" xfId="26069" xr:uid="{00000000-0005-0000-0000-000013470000}"/>
    <cellStyle name="Normal 5 2 3 2 2 3 6 2" xfId="26070" xr:uid="{00000000-0005-0000-0000-000014470000}"/>
    <cellStyle name="Normal 5 2 3 2 2 3 6 3" xfId="26071" xr:uid="{00000000-0005-0000-0000-000015470000}"/>
    <cellStyle name="Normal 5 2 3 2 2 3 7" xfId="26072" xr:uid="{00000000-0005-0000-0000-000016470000}"/>
    <cellStyle name="Normal 5 2 3 2 2 3 8" xfId="26073" xr:uid="{00000000-0005-0000-0000-000017470000}"/>
    <cellStyle name="Normal 5 2 3 2 2 3 9" xfId="26074" xr:uid="{00000000-0005-0000-0000-000018470000}"/>
    <cellStyle name="Normal 5 2 3 2 2 4" xfId="4159" xr:uid="{00000000-0005-0000-0000-000019470000}"/>
    <cellStyle name="Normal 5 2 3 2 2 4 2" xfId="9145" xr:uid="{00000000-0005-0000-0000-00001A470000}"/>
    <cellStyle name="Normal 5 2 3 2 2 4 2 2" xfId="26075" xr:uid="{00000000-0005-0000-0000-00001B470000}"/>
    <cellStyle name="Normal 5 2 3 2 2 4 2 3" xfId="26076" xr:uid="{00000000-0005-0000-0000-00001C470000}"/>
    <cellStyle name="Normal 5 2 3 2 2 4 2 4" xfId="26077" xr:uid="{00000000-0005-0000-0000-00001D470000}"/>
    <cellStyle name="Normal 5 2 3 2 2 4 3" xfId="26078" xr:uid="{00000000-0005-0000-0000-00001E470000}"/>
    <cellStyle name="Normal 5 2 3 2 2 4 3 2" xfId="26079" xr:uid="{00000000-0005-0000-0000-00001F470000}"/>
    <cellStyle name="Normal 5 2 3 2 2 4 3 3" xfId="26080" xr:uid="{00000000-0005-0000-0000-000020470000}"/>
    <cellStyle name="Normal 5 2 3 2 2 4 4" xfId="26081" xr:uid="{00000000-0005-0000-0000-000021470000}"/>
    <cellStyle name="Normal 5 2 3 2 2 4 5" xfId="26082" xr:uid="{00000000-0005-0000-0000-000022470000}"/>
    <cellStyle name="Normal 5 2 3 2 2 4 6" xfId="26083" xr:uid="{00000000-0005-0000-0000-000023470000}"/>
    <cellStyle name="Normal 5 2 3 2 2 5" xfId="5906" xr:uid="{00000000-0005-0000-0000-000024470000}"/>
    <cellStyle name="Normal 5 2 3 2 2 5 2" xfId="10848" xr:uid="{00000000-0005-0000-0000-000025470000}"/>
    <cellStyle name="Normal 5 2 3 2 2 5 3" xfId="26084" xr:uid="{00000000-0005-0000-0000-000026470000}"/>
    <cellStyle name="Normal 5 2 3 2 2 5 4" xfId="26085" xr:uid="{00000000-0005-0000-0000-000027470000}"/>
    <cellStyle name="Normal 5 2 3 2 2 6" xfId="7414" xr:uid="{00000000-0005-0000-0000-000028470000}"/>
    <cellStyle name="Normal 5 2 3 2 2 6 2" xfId="26086" xr:uid="{00000000-0005-0000-0000-000029470000}"/>
    <cellStyle name="Normal 5 2 3 2 2 6 3" xfId="26087" xr:uid="{00000000-0005-0000-0000-00002A470000}"/>
    <cellStyle name="Normal 5 2 3 2 2 6 4" xfId="26088" xr:uid="{00000000-0005-0000-0000-00002B470000}"/>
    <cellStyle name="Normal 5 2 3 2 2 7" xfId="2452" xr:uid="{00000000-0005-0000-0000-00002C470000}"/>
    <cellStyle name="Normal 5 2 3 2 2 7 2" xfId="26089" xr:uid="{00000000-0005-0000-0000-00002D470000}"/>
    <cellStyle name="Normal 5 2 3 2 2 7 3" xfId="26090" xr:uid="{00000000-0005-0000-0000-00002E470000}"/>
    <cellStyle name="Normal 5 2 3 2 2 7 4" xfId="26091" xr:uid="{00000000-0005-0000-0000-00002F470000}"/>
    <cellStyle name="Normal 5 2 3 2 2 8" xfId="26092" xr:uid="{00000000-0005-0000-0000-000030470000}"/>
    <cellStyle name="Normal 5 2 3 2 2 8 2" xfId="26093" xr:uid="{00000000-0005-0000-0000-000031470000}"/>
    <cellStyle name="Normal 5 2 3 2 2 8 3" xfId="26094" xr:uid="{00000000-0005-0000-0000-000032470000}"/>
    <cellStyle name="Normal 5 2 3 2 2 9" xfId="26095" xr:uid="{00000000-0005-0000-0000-000033470000}"/>
    <cellStyle name="Normal 5 2 3 2 3" xfId="861" xr:uid="{00000000-0005-0000-0000-000034470000}"/>
    <cellStyle name="Normal 5 2 3 2 3 10" xfId="26096" xr:uid="{00000000-0005-0000-0000-000035470000}"/>
    <cellStyle name="Normal 5 2 3 2 3 2" xfId="1530" xr:uid="{00000000-0005-0000-0000-000036470000}"/>
    <cellStyle name="Normal 5 2 3 2 3 2 2" xfId="4888" xr:uid="{00000000-0005-0000-0000-000037470000}"/>
    <cellStyle name="Normal 5 2 3 2 3 2 2 2" xfId="9872" xr:uid="{00000000-0005-0000-0000-000038470000}"/>
    <cellStyle name="Normal 5 2 3 2 3 2 2 2 2" xfId="26097" xr:uid="{00000000-0005-0000-0000-000039470000}"/>
    <cellStyle name="Normal 5 2 3 2 3 2 2 2 3" xfId="26098" xr:uid="{00000000-0005-0000-0000-00003A470000}"/>
    <cellStyle name="Normal 5 2 3 2 3 2 2 2 4" xfId="26099" xr:uid="{00000000-0005-0000-0000-00003B470000}"/>
    <cellStyle name="Normal 5 2 3 2 3 2 2 3" xfId="26100" xr:uid="{00000000-0005-0000-0000-00003C470000}"/>
    <cellStyle name="Normal 5 2 3 2 3 2 2 3 2" xfId="26101" xr:uid="{00000000-0005-0000-0000-00003D470000}"/>
    <cellStyle name="Normal 5 2 3 2 3 2 2 3 3" xfId="26102" xr:uid="{00000000-0005-0000-0000-00003E470000}"/>
    <cellStyle name="Normal 5 2 3 2 3 2 2 4" xfId="26103" xr:uid="{00000000-0005-0000-0000-00003F470000}"/>
    <cellStyle name="Normal 5 2 3 2 3 2 2 5" xfId="26104" xr:uid="{00000000-0005-0000-0000-000040470000}"/>
    <cellStyle name="Normal 5 2 3 2 3 2 2 6" xfId="26105" xr:uid="{00000000-0005-0000-0000-000041470000}"/>
    <cellStyle name="Normal 5 2 3 2 3 2 3" xfId="6617" xr:uid="{00000000-0005-0000-0000-000042470000}"/>
    <cellStyle name="Normal 5 2 3 2 3 2 3 2" xfId="11559" xr:uid="{00000000-0005-0000-0000-000043470000}"/>
    <cellStyle name="Normal 5 2 3 2 3 2 3 3" xfId="26106" xr:uid="{00000000-0005-0000-0000-000044470000}"/>
    <cellStyle name="Normal 5 2 3 2 3 2 3 4" xfId="26107" xr:uid="{00000000-0005-0000-0000-000045470000}"/>
    <cellStyle name="Normal 5 2 3 2 3 2 4" xfId="8125" xr:uid="{00000000-0005-0000-0000-000046470000}"/>
    <cellStyle name="Normal 5 2 3 2 3 2 4 2" xfId="26108" xr:uid="{00000000-0005-0000-0000-000047470000}"/>
    <cellStyle name="Normal 5 2 3 2 3 2 4 3" xfId="26109" xr:uid="{00000000-0005-0000-0000-000048470000}"/>
    <cellStyle name="Normal 5 2 3 2 3 2 4 4" xfId="26110" xr:uid="{00000000-0005-0000-0000-000049470000}"/>
    <cellStyle name="Normal 5 2 3 2 3 2 5" xfId="3163" xr:uid="{00000000-0005-0000-0000-00004A470000}"/>
    <cellStyle name="Normal 5 2 3 2 3 2 5 2" xfId="26111" xr:uid="{00000000-0005-0000-0000-00004B470000}"/>
    <cellStyle name="Normal 5 2 3 2 3 2 5 3" xfId="26112" xr:uid="{00000000-0005-0000-0000-00004C470000}"/>
    <cellStyle name="Normal 5 2 3 2 3 2 5 4" xfId="26113" xr:uid="{00000000-0005-0000-0000-00004D470000}"/>
    <cellStyle name="Normal 5 2 3 2 3 2 6" xfId="26114" xr:uid="{00000000-0005-0000-0000-00004E470000}"/>
    <cellStyle name="Normal 5 2 3 2 3 2 6 2" xfId="26115" xr:uid="{00000000-0005-0000-0000-00004F470000}"/>
    <cellStyle name="Normal 5 2 3 2 3 2 6 3" xfId="26116" xr:uid="{00000000-0005-0000-0000-000050470000}"/>
    <cellStyle name="Normal 5 2 3 2 3 2 7" xfId="26117" xr:uid="{00000000-0005-0000-0000-000051470000}"/>
    <cellStyle name="Normal 5 2 3 2 3 2 8" xfId="26118" xr:uid="{00000000-0005-0000-0000-000052470000}"/>
    <cellStyle name="Normal 5 2 3 2 3 2 9" xfId="26119" xr:uid="{00000000-0005-0000-0000-000053470000}"/>
    <cellStyle name="Normal 5 2 3 2 3 3" xfId="4301" xr:uid="{00000000-0005-0000-0000-000054470000}"/>
    <cellStyle name="Normal 5 2 3 2 3 3 2" xfId="9286" xr:uid="{00000000-0005-0000-0000-000055470000}"/>
    <cellStyle name="Normal 5 2 3 2 3 3 2 2" xfId="26120" xr:uid="{00000000-0005-0000-0000-000056470000}"/>
    <cellStyle name="Normal 5 2 3 2 3 3 2 3" xfId="26121" xr:uid="{00000000-0005-0000-0000-000057470000}"/>
    <cellStyle name="Normal 5 2 3 2 3 3 2 4" xfId="26122" xr:uid="{00000000-0005-0000-0000-000058470000}"/>
    <cellStyle name="Normal 5 2 3 2 3 3 3" xfId="26123" xr:uid="{00000000-0005-0000-0000-000059470000}"/>
    <cellStyle name="Normal 5 2 3 2 3 3 3 2" xfId="26124" xr:uid="{00000000-0005-0000-0000-00005A470000}"/>
    <cellStyle name="Normal 5 2 3 2 3 3 3 3" xfId="26125" xr:uid="{00000000-0005-0000-0000-00005B470000}"/>
    <cellStyle name="Normal 5 2 3 2 3 3 4" xfId="26126" xr:uid="{00000000-0005-0000-0000-00005C470000}"/>
    <cellStyle name="Normal 5 2 3 2 3 3 5" xfId="26127" xr:uid="{00000000-0005-0000-0000-00005D470000}"/>
    <cellStyle name="Normal 5 2 3 2 3 3 6" xfId="26128" xr:uid="{00000000-0005-0000-0000-00005E470000}"/>
    <cellStyle name="Normal 5 2 3 2 3 4" xfId="6044" xr:uid="{00000000-0005-0000-0000-00005F470000}"/>
    <cellStyle name="Normal 5 2 3 2 3 4 2" xfId="10986" xr:uid="{00000000-0005-0000-0000-000060470000}"/>
    <cellStyle name="Normal 5 2 3 2 3 4 3" xfId="26129" xr:uid="{00000000-0005-0000-0000-000061470000}"/>
    <cellStyle name="Normal 5 2 3 2 3 4 4" xfId="26130" xr:uid="{00000000-0005-0000-0000-000062470000}"/>
    <cellStyle name="Normal 5 2 3 2 3 5" xfId="7552" xr:uid="{00000000-0005-0000-0000-000063470000}"/>
    <cellStyle name="Normal 5 2 3 2 3 5 2" xfId="26131" xr:uid="{00000000-0005-0000-0000-000064470000}"/>
    <cellStyle name="Normal 5 2 3 2 3 5 3" xfId="26132" xr:uid="{00000000-0005-0000-0000-000065470000}"/>
    <cellStyle name="Normal 5 2 3 2 3 5 4" xfId="26133" xr:uid="{00000000-0005-0000-0000-000066470000}"/>
    <cellStyle name="Normal 5 2 3 2 3 6" xfId="2590" xr:uid="{00000000-0005-0000-0000-000067470000}"/>
    <cellStyle name="Normal 5 2 3 2 3 6 2" xfId="26134" xr:uid="{00000000-0005-0000-0000-000068470000}"/>
    <cellStyle name="Normal 5 2 3 2 3 6 3" xfId="26135" xr:uid="{00000000-0005-0000-0000-000069470000}"/>
    <cellStyle name="Normal 5 2 3 2 3 6 4" xfId="26136" xr:uid="{00000000-0005-0000-0000-00006A470000}"/>
    <cellStyle name="Normal 5 2 3 2 3 7" xfId="26137" xr:uid="{00000000-0005-0000-0000-00006B470000}"/>
    <cellStyle name="Normal 5 2 3 2 3 7 2" xfId="26138" xr:uid="{00000000-0005-0000-0000-00006C470000}"/>
    <cellStyle name="Normal 5 2 3 2 3 7 3" xfId="26139" xr:uid="{00000000-0005-0000-0000-00006D470000}"/>
    <cellStyle name="Normal 5 2 3 2 3 8" xfId="26140" xr:uid="{00000000-0005-0000-0000-00006E470000}"/>
    <cellStyle name="Normal 5 2 3 2 3 9" xfId="26141" xr:uid="{00000000-0005-0000-0000-00006F470000}"/>
    <cellStyle name="Normal 5 2 3 2 4" xfId="1527" xr:uid="{00000000-0005-0000-0000-000070470000}"/>
    <cellStyle name="Normal 5 2 3 2 4 2" xfId="4885" xr:uid="{00000000-0005-0000-0000-000071470000}"/>
    <cellStyle name="Normal 5 2 3 2 4 2 2" xfId="9869" xr:uid="{00000000-0005-0000-0000-000072470000}"/>
    <cellStyle name="Normal 5 2 3 2 4 2 2 2" xfId="26142" xr:uid="{00000000-0005-0000-0000-000073470000}"/>
    <cellStyle name="Normal 5 2 3 2 4 2 2 3" xfId="26143" xr:uid="{00000000-0005-0000-0000-000074470000}"/>
    <cellStyle name="Normal 5 2 3 2 4 2 2 4" xfId="26144" xr:uid="{00000000-0005-0000-0000-000075470000}"/>
    <cellStyle name="Normal 5 2 3 2 4 2 3" xfId="26145" xr:uid="{00000000-0005-0000-0000-000076470000}"/>
    <cellStyle name="Normal 5 2 3 2 4 2 3 2" xfId="26146" xr:uid="{00000000-0005-0000-0000-000077470000}"/>
    <cellStyle name="Normal 5 2 3 2 4 2 3 3" xfId="26147" xr:uid="{00000000-0005-0000-0000-000078470000}"/>
    <cellStyle name="Normal 5 2 3 2 4 2 4" xfId="26148" xr:uid="{00000000-0005-0000-0000-000079470000}"/>
    <cellStyle name="Normal 5 2 3 2 4 2 5" xfId="26149" xr:uid="{00000000-0005-0000-0000-00007A470000}"/>
    <cellStyle name="Normal 5 2 3 2 4 2 6" xfId="26150" xr:uid="{00000000-0005-0000-0000-00007B470000}"/>
    <cellStyle name="Normal 5 2 3 2 4 3" xfId="6614" xr:uid="{00000000-0005-0000-0000-00007C470000}"/>
    <cellStyle name="Normal 5 2 3 2 4 3 2" xfId="11556" xr:uid="{00000000-0005-0000-0000-00007D470000}"/>
    <cellStyle name="Normal 5 2 3 2 4 3 3" xfId="26151" xr:uid="{00000000-0005-0000-0000-00007E470000}"/>
    <cellStyle name="Normal 5 2 3 2 4 3 4" xfId="26152" xr:uid="{00000000-0005-0000-0000-00007F470000}"/>
    <cellStyle name="Normal 5 2 3 2 4 4" xfId="8122" xr:uid="{00000000-0005-0000-0000-000080470000}"/>
    <cellStyle name="Normal 5 2 3 2 4 4 2" xfId="26153" xr:uid="{00000000-0005-0000-0000-000081470000}"/>
    <cellStyle name="Normal 5 2 3 2 4 4 3" xfId="26154" xr:uid="{00000000-0005-0000-0000-000082470000}"/>
    <cellStyle name="Normal 5 2 3 2 4 4 4" xfId="26155" xr:uid="{00000000-0005-0000-0000-000083470000}"/>
    <cellStyle name="Normal 5 2 3 2 4 5" xfId="3160" xr:uid="{00000000-0005-0000-0000-000084470000}"/>
    <cellStyle name="Normal 5 2 3 2 4 5 2" xfId="26156" xr:uid="{00000000-0005-0000-0000-000085470000}"/>
    <cellStyle name="Normal 5 2 3 2 4 5 3" xfId="26157" xr:uid="{00000000-0005-0000-0000-000086470000}"/>
    <cellStyle name="Normal 5 2 3 2 4 5 4" xfId="26158" xr:uid="{00000000-0005-0000-0000-000087470000}"/>
    <cellStyle name="Normal 5 2 3 2 4 6" xfId="26159" xr:uid="{00000000-0005-0000-0000-000088470000}"/>
    <cellStyle name="Normal 5 2 3 2 4 6 2" xfId="26160" xr:uid="{00000000-0005-0000-0000-000089470000}"/>
    <cellStyle name="Normal 5 2 3 2 4 6 3" xfId="26161" xr:uid="{00000000-0005-0000-0000-00008A470000}"/>
    <cellStyle name="Normal 5 2 3 2 4 7" xfId="26162" xr:uid="{00000000-0005-0000-0000-00008B470000}"/>
    <cellStyle name="Normal 5 2 3 2 4 8" xfId="26163" xr:uid="{00000000-0005-0000-0000-00008C470000}"/>
    <cellStyle name="Normal 5 2 3 2 4 9" xfId="26164" xr:uid="{00000000-0005-0000-0000-00008D470000}"/>
    <cellStyle name="Normal 5 2 3 2 5" xfId="3698" xr:uid="{00000000-0005-0000-0000-00008E470000}"/>
    <cellStyle name="Normal 5 2 3 2 5 2" xfId="5468" xr:uid="{00000000-0005-0000-0000-00008F470000}"/>
    <cellStyle name="Normal 5 2 3 2 5 2 2" xfId="10430" xr:uid="{00000000-0005-0000-0000-000090470000}"/>
    <cellStyle name="Normal 5 2 3 2 5 2 2 2" xfId="26165" xr:uid="{00000000-0005-0000-0000-000091470000}"/>
    <cellStyle name="Normal 5 2 3 2 5 2 2 3" xfId="26166" xr:uid="{00000000-0005-0000-0000-000092470000}"/>
    <cellStyle name="Normal 5 2 3 2 5 2 2 4" xfId="26167" xr:uid="{00000000-0005-0000-0000-000093470000}"/>
    <cellStyle name="Normal 5 2 3 2 5 2 3" xfId="26168" xr:uid="{00000000-0005-0000-0000-000094470000}"/>
    <cellStyle name="Normal 5 2 3 2 5 2 3 2" xfId="26169" xr:uid="{00000000-0005-0000-0000-000095470000}"/>
    <cellStyle name="Normal 5 2 3 2 5 2 3 3" xfId="26170" xr:uid="{00000000-0005-0000-0000-000096470000}"/>
    <cellStyle name="Normal 5 2 3 2 5 2 4" xfId="26171" xr:uid="{00000000-0005-0000-0000-000097470000}"/>
    <cellStyle name="Normal 5 2 3 2 5 2 5" xfId="26172" xr:uid="{00000000-0005-0000-0000-000098470000}"/>
    <cellStyle name="Normal 5 2 3 2 5 2 6" xfId="26173" xr:uid="{00000000-0005-0000-0000-000099470000}"/>
    <cellStyle name="Normal 5 2 3 2 5 3" xfId="8659" xr:uid="{00000000-0005-0000-0000-00009A470000}"/>
    <cellStyle name="Normal 5 2 3 2 5 3 2" xfId="26174" xr:uid="{00000000-0005-0000-0000-00009B470000}"/>
    <cellStyle name="Normal 5 2 3 2 5 3 3" xfId="26175" xr:uid="{00000000-0005-0000-0000-00009C470000}"/>
    <cellStyle name="Normal 5 2 3 2 5 3 4" xfId="26176" xr:uid="{00000000-0005-0000-0000-00009D470000}"/>
    <cellStyle name="Normal 5 2 3 2 5 4" xfId="26177" xr:uid="{00000000-0005-0000-0000-00009E470000}"/>
    <cellStyle name="Normal 5 2 3 2 5 4 2" xfId="26178" xr:uid="{00000000-0005-0000-0000-00009F470000}"/>
    <cellStyle name="Normal 5 2 3 2 5 4 3" xfId="26179" xr:uid="{00000000-0005-0000-0000-0000A0470000}"/>
    <cellStyle name="Normal 5 2 3 2 5 4 4" xfId="26180" xr:uid="{00000000-0005-0000-0000-0000A1470000}"/>
    <cellStyle name="Normal 5 2 3 2 5 5" xfId="26181" xr:uid="{00000000-0005-0000-0000-0000A2470000}"/>
    <cellStyle name="Normal 5 2 3 2 5 5 2" xfId="26182" xr:uid="{00000000-0005-0000-0000-0000A3470000}"/>
    <cellStyle name="Normal 5 2 3 2 5 5 3" xfId="26183" xr:uid="{00000000-0005-0000-0000-0000A4470000}"/>
    <cellStyle name="Normal 5 2 3 2 5 5 4" xfId="26184" xr:uid="{00000000-0005-0000-0000-0000A5470000}"/>
    <cellStyle name="Normal 5 2 3 2 5 6" xfId="26185" xr:uid="{00000000-0005-0000-0000-0000A6470000}"/>
    <cellStyle name="Normal 5 2 3 2 5 6 2" xfId="26186" xr:uid="{00000000-0005-0000-0000-0000A7470000}"/>
    <cellStyle name="Normal 5 2 3 2 5 6 3" xfId="26187" xr:uid="{00000000-0005-0000-0000-0000A8470000}"/>
    <cellStyle name="Normal 5 2 3 2 5 7" xfId="26188" xr:uid="{00000000-0005-0000-0000-0000A9470000}"/>
    <cellStyle name="Normal 5 2 3 2 5 8" xfId="26189" xr:uid="{00000000-0005-0000-0000-0000AA470000}"/>
    <cellStyle name="Normal 5 2 3 2 5 9" xfId="26190" xr:uid="{00000000-0005-0000-0000-0000AB470000}"/>
    <cellStyle name="Normal 5 2 3 2 6" xfId="4021" xr:uid="{00000000-0005-0000-0000-0000AC470000}"/>
    <cellStyle name="Normal 5 2 3 2 6 2" xfId="8795" xr:uid="{00000000-0005-0000-0000-0000AD470000}"/>
    <cellStyle name="Normal 5 2 3 2 6 2 2" xfId="26191" xr:uid="{00000000-0005-0000-0000-0000AE470000}"/>
    <cellStyle name="Normal 5 2 3 2 6 2 2 2" xfId="26192" xr:uid="{00000000-0005-0000-0000-0000AF470000}"/>
    <cellStyle name="Normal 5 2 3 2 6 2 2 3" xfId="26193" xr:uid="{00000000-0005-0000-0000-0000B0470000}"/>
    <cellStyle name="Normal 5 2 3 2 6 2 2 4" xfId="26194" xr:uid="{00000000-0005-0000-0000-0000B1470000}"/>
    <cellStyle name="Normal 5 2 3 2 6 2 3" xfId="26195" xr:uid="{00000000-0005-0000-0000-0000B2470000}"/>
    <cellStyle name="Normal 5 2 3 2 6 2 3 2" xfId="26196" xr:uid="{00000000-0005-0000-0000-0000B3470000}"/>
    <cellStyle name="Normal 5 2 3 2 6 2 3 3" xfId="26197" xr:uid="{00000000-0005-0000-0000-0000B4470000}"/>
    <cellStyle name="Normal 5 2 3 2 6 2 4" xfId="26198" xr:uid="{00000000-0005-0000-0000-0000B5470000}"/>
    <cellStyle name="Normal 5 2 3 2 6 2 5" xfId="26199" xr:uid="{00000000-0005-0000-0000-0000B6470000}"/>
    <cellStyle name="Normal 5 2 3 2 6 2 6" xfId="26200" xr:uid="{00000000-0005-0000-0000-0000B7470000}"/>
    <cellStyle name="Normal 5 2 3 2 6 3" xfId="26201" xr:uid="{00000000-0005-0000-0000-0000B8470000}"/>
    <cellStyle name="Normal 5 2 3 2 6 3 2" xfId="26202" xr:uid="{00000000-0005-0000-0000-0000B9470000}"/>
    <cellStyle name="Normal 5 2 3 2 6 3 3" xfId="26203" xr:uid="{00000000-0005-0000-0000-0000BA470000}"/>
    <cellStyle name="Normal 5 2 3 2 6 3 4" xfId="26204" xr:uid="{00000000-0005-0000-0000-0000BB470000}"/>
    <cellStyle name="Normal 5 2 3 2 6 4" xfId="26205" xr:uid="{00000000-0005-0000-0000-0000BC470000}"/>
    <cellStyle name="Normal 5 2 3 2 6 4 2" xfId="26206" xr:uid="{00000000-0005-0000-0000-0000BD470000}"/>
    <cellStyle name="Normal 5 2 3 2 6 4 3" xfId="26207" xr:uid="{00000000-0005-0000-0000-0000BE470000}"/>
    <cellStyle name="Normal 5 2 3 2 6 4 4" xfId="26208" xr:uid="{00000000-0005-0000-0000-0000BF470000}"/>
    <cellStyle name="Normal 5 2 3 2 6 5" xfId="26209" xr:uid="{00000000-0005-0000-0000-0000C0470000}"/>
    <cellStyle name="Normal 5 2 3 2 6 5 2" xfId="26210" xr:uid="{00000000-0005-0000-0000-0000C1470000}"/>
    <cellStyle name="Normal 5 2 3 2 6 5 3" xfId="26211" xr:uid="{00000000-0005-0000-0000-0000C2470000}"/>
    <cellStyle name="Normal 5 2 3 2 6 6" xfId="26212" xr:uid="{00000000-0005-0000-0000-0000C3470000}"/>
    <cellStyle name="Normal 5 2 3 2 6 7" xfId="26213" xr:uid="{00000000-0005-0000-0000-0000C4470000}"/>
    <cellStyle name="Normal 5 2 3 2 6 8" xfId="26214" xr:uid="{00000000-0005-0000-0000-0000C5470000}"/>
    <cellStyle name="Normal 5 2 3 2 7" xfId="5469" xr:uid="{00000000-0005-0000-0000-0000C6470000}"/>
    <cellStyle name="Normal 5 2 3 2 7 2" xfId="10431" xr:uid="{00000000-0005-0000-0000-0000C7470000}"/>
    <cellStyle name="Normal 5 2 3 2 7 2 2" xfId="26215" xr:uid="{00000000-0005-0000-0000-0000C8470000}"/>
    <cellStyle name="Normal 5 2 3 2 7 2 3" xfId="26216" xr:uid="{00000000-0005-0000-0000-0000C9470000}"/>
    <cellStyle name="Normal 5 2 3 2 7 2 4" xfId="26217" xr:uid="{00000000-0005-0000-0000-0000CA470000}"/>
    <cellStyle name="Normal 5 2 3 2 7 3" xfId="26218" xr:uid="{00000000-0005-0000-0000-0000CB470000}"/>
    <cellStyle name="Normal 5 2 3 2 7 3 2" xfId="26219" xr:uid="{00000000-0005-0000-0000-0000CC470000}"/>
    <cellStyle name="Normal 5 2 3 2 7 3 3" xfId="26220" xr:uid="{00000000-0005-0000-0000-0000CD470000}"/>
    <cellStyle name="Normal 5 2 3 2 7 4" xfId="26221" xr:uid="{00000000-0005-0000-0000-0000CE470000}"/>
    <cellStyle name="Normal 5 2 3 2 7 5" xfId="26222" xr:uid="{00000000-0005-0000-0000-0000CF470000}"/>
    <cellStyle name="Normal 5 2 3 2 7 6" xfId="26223" xr:uid="{00000000-0005-0000-0000-0000D0470000}"/>
    <cellStyle name="Normal 5 2 3 2 8" xfId="5771" xr:uid="{00000000-0005-0000-0000-0000D1470000}"/>
    <cellStyle name="Normal 5 2 3 2 8 2" xfId="10713" xr:uid="{00000000-0005-0000-0000-0000D2470000}"/>
    <cellStyle name="Normal 5 2 3 2 8 3" xfId="26224" xr:uid="{00000000-0005-0000-0000-0000D3470000}"/>
    <cellStyle name="Normal 5 2 3 2 8 4" xfId="26225" xr:uid="{00000000-0005-0000-0000-0000D4470000}"/>
    <cellStyle name="Normal 5 2 3 2 9" xfId="7279" xr:uid="{00000000-0005-0000-0000-0000D5470000}"/>
    <cellStyle name="Normal 5 2 3 2 9 2" xfId="26226" xr:uid="{00000000-0005-0000-0000-0000D6470000}"/>
    <cellStyle name="Normal 5 2 3 2 9 3" xfId="26227" xr:uid="{00000000-0005-0000-0000-0000D7470000}"/>
    <cellStyle name="Normal 5 2 3 2 9 4" xfId="26228" xr:uid="{00000000-0005-0000-0000-0000D8470000}"/>
    <cellStyle name="Normal 5 2 3 3" xfId="611" xr:uid="{00000000-0005-0000-0000-0000D9470000}"/>
    <cellStyle name="Normal 5 2 3 3 10" xfId="2360" xr:uid="{00000000-0005-0000-0000-0000DA470000}"/>
    <cellStyle name="Normal 5 2 3 3 10 2" xfId="26229" xr:uid="{00000000-0005-0000-0000-0000DB470000}"/>
    <cellStyle name="Normal 5 2 3 3 10 3" xfId="26230" xr:uid="{00000000-0005-0000-0000-0000DC470000}"/>
    <cellStyle name="Normal 5 2 3 3 10 4" xfId="26231" xr:uid="{00000000-0005-0000-0000-0000DD470000}"/>
    <cellStyle name="Normal 5 2 3 3 11" xfId="26232" xr:uid="{00000000-0005-0000-0000-0000DE470000}"/>
    <cellStyle name="Normal 5 2 3 3 11 2" xfId="26233" xr:uid="{00000000-0005-0000-0000-0000DF470000}"/>
    <cellStyle name="Normal 5 2 3 3 11 3" xfId="26234" xr:uid="{00000000-0005-0000-0000-0000E0470000}"/>
    <cellStyle name="Normal 5 2 3 3 12" xfId="26235" xr:uid="{00000000-0005-0000-0000-0000E1470000}"/>
    <cellStyle name="Normal 5 2 3 3 13" xfId="26236" xr:uid="{00000000-0005-0000-0000-0000E2470000}"/>
    <cellStyle name="Normal 5 2 3 3 14" xfId="26237" xr:uid="{00000000-0005-0000-0000-0000E3470000}"/>
    <cellStyle name="Normal 5 2 3 3 2" xfId="752" xr:uid="{00000000-0005-0000-0000-0000E4470000}"/>
    <cellStyle name="Normal 5 2 3 3 2 10" xfId="26238" xr:uid="{00000000-0005-0000-0000-0000E5470000}"/>
    <cellStyle name="Normal 5 2 3 3 2 11" xfId="26239" xr:uid="{00000000-0005-0000-0000-0000E6470000}"/>
    <cellStyle name="Normal 5 2 3 3 2 2" xfId="1217" xr:uid="{00000000-0005-0000-0000-0000E7470000}"/>
    <cellStyle name="Normal 5 2 3 3 2 2 10" xfId="26240" xr:uid="{00000000-0005-0000-0000-0000E8470000}"/>
    <cellStyle name="Normal 5 2 3 3 2 2 2" xfId="1533" xr:uid="{00000000-0005-0000-0000-0000E9470000}"/>
    <cellStyle name="Normal 5 2 3 3 2 2 2 2" xfId="4891" xr:uid="{00000000-0005-0000-0000-0000EA470000}"/>
    <cellStyle name="Normal 5 2 3 3 2 2 2 2 2" xfId="9875" xr:uid="{00000000-0005-0000-0000-0000EB470000}"/>
    <cellStyle name="Normal 5 2 3 3 2 2 2 2 2 2" xfId="26241" xr:uid="{00000000-0005-0000-0000-0000EC470000}"/>
    <cellStyle name="Normal 5 2 3 3 2 2 2 2 2 3" xfId="26242" xr:uid="{00000000-0005-0000-0000-0000ED470000}"/>
    <cellStyle name="Normal 5 2 3 3 2 2 2 2 2 4" xfId="26243" xr:uid="{00000000-0005-0000-0000-0000EE470000}"/>
    <cellStyle name="Normal 5 2 3 3 2 2 2 2 3" xfId="26244" xr:uid="{00000000-0005-0000-0000-0000EF470000}"/>
    <cellStyle name="Normal 5 2 3 3 2 2 2 2 3 2" xfId="26245" xr:uid="{00000000-0005-0000-0000-0000F0470000}"/>
    <cellStyle name="Normal 5 2 3 3 2 2 2 2 3 3" xfId="26246" xr:uid="{00000000-0005-0000-0000-0000F1470000}"/>
    <cellStyle name="Normal 5 2 3 3 2 2 2 2 4" xfId="26247" xr:uid="{00000000-0005-0000-0000-0000F2470000}"/>
    <cellStyle name="Normal 5 2 3 3 2 2 2 2 5" xfId="26248" xr:uid="{00000000-0005-0000-0000-0000F3470000}"/>
    <cellStyle name="Normal 5 2 3 3 2 2 2 2 6" xfId="26249" xr:uid="{00000000-0005-0000-0000-0000F4470000}"/>
    <cellStyle name="Normal 5 2 3 3 2 2 2 3" xfId="6620" xr:uid="{00000000-0005-0000-0000-0000F5470000}"/>
    <cellStyle name="Normal 5 2 3 3 2 2 2 3 2" xfId="11562" xr:uid="{00000000-0005-0000-0000-0000F6470000}"/>
    <cellStyle name="Normal 5 2 3 3 2 2 2 3 3" xfId="26250" xr:uid="{00000000-0005-0000-0000-0000F7470000}"/>
    <cellStyle name="Normal 5 2 3 3 2 2 2 3 4" xfId="26251" xr:uid="{00000000-0005-0000-0000-0000F8470000}"/>
    <cellStyle name="Normal 5 2 3 3 2 2 2 4" xfId="8128" xr:uid="{00000000-0005-0000-0000-0000F9470000}"/>
    <cellStyle name="Normal 5 2 3 3 2 2 2 4 2" xfId="26252" xr:uid="{00000000-0005-0000-0000-0000FA470000}"/>
    <cellStyle name="Normal 5 2 3 3 2 2 2 4 3" xfId="26253" xr:uid="{00000000-0005-0000-0000-0000FB470000}"/>
    <cellStyle name="Normal 5 2 3 3 2 2 2 4 4" xfId="26254" xr:uid="{00000000-0005-0000-0000-0000FC470000}"/>
    <cellStyle name="Normal 5 2 3 3 2 2 2 5" xfId="3166" xr:uid="{00000000-0005-0000-0000-0000FD470000}"/>
    <cellStyle name="Normal 5 2 3 3 2 2 2 5 2" xfId="26255" xr:uid="{00000000-0005-0000-0000-0000FE470000}"/>
    <cellStyle name="Normal 5 2 3 3 2 2 2 5 3" xfId="26256" xr:uid="{00000000-0005-0000-0000-0000FF470000}"/>
    <cellStyle name="Normal 5 2 3 3 2 2 2 5 4" xfId="26257" xr:uid="{00000000-0005-0000-0000-000000480000}"/>
    <cellStyle name="Normal 5 2 3 3 2 2 2 6" xfId="26258" xr:uid="{00000000-0005-0000-0000-000001480000}"/>
    <cellStyle name="Normal 5 2 3 3 2 2 2 6 2" xfId="26259" xr:uid="{00000000-0005-0000-0000-000002480000}"/>
    <cellStyle name="Normal 5 2 3 3 2 2 2 6 3" xfId="26260" xr:uid="{00000000-0005-0000-0000-000003480000}"/>
    <cellStyle name="Normal 5 2 3 3 2 2 2 7" xfId="26261" xr:uid="{00000000-0005-0000-0000-000004480000}"/>
    <cellStyle name="Normal 5 2 3 3 2 2 2 8" xfId="26262" xr:uid="{00000000-0005-0000-0000-000005480000}"/>
    <cellStyle name="Normal 5 2 3 3 2 2 2 9" xfId="26263" xr:uid="{00000000-0005-0000-0000-000006480000}"/>
    <cellStyle name="Normal 5 2 3 3 2 2 3" xfId="4585" xr:uid="{00000000-0005-0000-0000-000007480000}"/>
    <cellStyle name="Normal 5 2 3 3 2 2 3 2" xfId="9569" xr:uid="{00000000-0005-0000-0000-000008480000}"/>
    <cellStyle name="Normal 5 2 3 3 2 2 3 2 2" xfId="26264" xr:uid="{00000000-0005-0000-0000-000009480000}"/>
    <cellStyle name="Normal 5 2 3 3 2 2 3 2 3" xfId="26265" xr:uid="{00000000-0005-0000-0000-00000A480000}"/>
    <cellStyle name="Normal 5 2 3 3 2 2 3 2 4" xfId="26266" xr:uid="{00000000-0005-0000-0000-00000B480000}"/>
    <cellStyle name="Normal 5 2 3 3 2 2 3 3" xfId="26267" xr:uid="{00000000-0005-0000-0000-00000C480000}"/>
    <cellStyle name="Normal 5 2 3 3 2 2 3 3 2" xfId="26268" xr:uid="{00000000-0005-0000-0000-00000D480000}"/>
    <cellStyle name="Normal 5 2 3 3 2 2 3 3 3" xfId="26269" xr:uid="{00000000-0005-0000-0000-00000E480000}"/>
    <cellStyle name="Normal 5 2 3 3 2 2 3 4" xfId="26270" xr:uid="{00000000-0005-0000-0000-00000F480000}"/>
    <cellStyle name="Normal 5 2 3 3 2 2 3 5" xfId="26271" xr:uid="{00000000-0005-0000-0000-000010480000}"/>
    <cellStyle name="Normal 5 2 3 3 2 2 3 6" xfId="26272" xr:uid="{00000000-0005-0000-0000-000011480000}"/>
    <cellStyle name="Normal 5 2 3 3 2 2 4" xfId="6316" xr:uid="{00000000-0005-0000-0000-000012480000}"/>
    <cellStyle name="Normal 5 2 3 3 2 2 4 2" xfId="11258" xr:uid="{00000000-0005-0000-0000-000013480000}"/>
    <cellStyle name="Normal 5 2 3 3 2 2 4 3" xfId="26273" xr:uid="{00000000-0005-0000-0000-000014480000}"/>
    <cellStyle name="Normal 5 2 3 3 2 2 4 4" xfId="26274" xr:uid="{00000000-0005-0000-0000-000015480000}"/>
    <cellStyle name="Normal 5 2 3 3 2 2 5" xfId="7824" xr:uid="{00000000-0005-0000-0000-000016480000}"/>
    <cellStyle name="Normal 5 2 3 3 2 2 5 2" xfId="26275" xr:uid="{00000000-0005-0000-0000-000017480000}"/>
    <cellStyle name="Normal 5 2 3 3 2 2 5 3" xfId="26276" xr:uid="{00000000-0005-0000-0000-000018480000}"/>
    <cellStyle name="Normal 5 2 3 3 2 2 5 4" xfId="26277" xr:uid="{00000000-0005-0000-0000-000019480000}"/>
    <cellStyle name="Normal 5 2 3 3 2 2 6" xfId="2862" xr:uid="{00000000-0005-0000-0000-00001A480000}"/>
    <cellStyle name="Normal 5 2 3 3 2 2 6 2" xfId="26278" xr:uid="{00000000-0005-0000-0000-00001B480000}"/>
    <cellStyle name="Normal 5 2 3 3 2 2 6 3" xfId="26279" xr:uid="{00000000-0005-0000-0000-00001C480000}"/>
    <cellStyle name="Normal 5 2 3 3 2 2 6 4" xfId="26280" xr:uid="{00000000-0005-0000-0000-00001D480000}"/>
    <cellStyle name="Normal 5 2 3 3 2 2 7" xfId="26281" xr:uid="{00000000-0005-0000-0000-00001E480000}"/>
    <cellStyle name="Normal 5 2 3 3 2 2 7 2" xfId="26282" xr:uid="{00000000-0005-0000-0000-00001F480000}"/>
    <cellStyle name="Normal 5 2 3 3 2 2 7 3" xfId="26283" xr:uid="{00000000-0005-0000-0000-000020480000}"/>
    <cellStyle name="Normal 5 2 3 3 2 2 8" xfId="26284" xr:uid="{00000000-0005-0000-0000-000021480000}"/>
    <cellStyle name="Normal 5 2 3 3 2 2 9" xfId="26285" xr:uid="{00000000-0005-0000-0000-000022480000}"/>
    <cellStyle name="Normal 5 2 3 3 2 3" xfId="1532" xr:uid="{00000000-0005-0000-0000-000023480000}"/>
    <cellStyle name="Normal 5 2 3 3 2 3 2" xfId="4890" xr:uid="{00000000-0005-0000-0000-000024480000}"/>
    <cellStyle name="Normal 5 2 3 3 2 3 2 2" xfId="9874" xr:uid="{00000000-0005-0000-0000-000025480000}"/>
    <cellStyle name="Normal 5 2 3 3 2 3 2 2 2" xfId="26286" xr:uid="{00000000-0005-0000-0000-000026480000}"/>
    <cellStyle name="Normal 5 2 3 3 2 3 2 2 3" xfId="26287" xr:uid="{00000000-0005-0000-0000-000027480000}"/>
    <cellStyle name="Normal 5 2 3 3 2 3 2 2 4" xfId="26288" xr:uid="{00000000-0005-0000-0000-000028480000}"/>
    <cellStyle name="Normal 5 2 3 3 2 3 2 3" xfId="26289" xr:uid="{00000000-0005-0000-0000-000029480000}"/>
    <cellStyle name="Normal 5 2 3 3 2 3 2 3 2" xfId="26290" xr:uid="{00000000-0005-0000-0000-00002A480000}"/>
    <cellStyle name="Normal 5 2 3 3 2 3 2 3 3" xfId="26291" xr:uid="{00000000-0005-0000-0000-00002B480000}"/>
    <cellStyle name="Normal 5 2 3 3 2 3 2 4" xfId="26292" xr:uid="{00000000-0005-0000-0000-00002C480000}"/>
    <cellStyle name="Normal 5 2 3 3 2 3 2 5" xfId="26293" xr:uid="{00000000-0005-0000-0000-00002D480000}"/>
    <cellStyle name="Normal 5 2 3 3 2 3 2 6" xfId="26294" xr:uid="{00000000-0005-0000-0000-00002E480000}"/>
    <cellStyle name="Normal 5 2 3 3 2 3 3" xfId="6619" xr:uid="{00000000-0005-0000-0000-00002F480000}"/>
    <cellStyle name="Normal 5 2 3 3 2 3 3 2" xfId="11561" xr:uid="{00000000-0005-0000-0000-000030480000}"/>
    <cellStyle name="Normal 5 2 3 3 2 3 3 3" xfId="26295" xr:uid="{00000000-0005-0000-0000-000031480000}"/>
    <cellStyle name="Normal 5 2 3 3 2 3 3 4" xfId="26296" xr:uid="{00000000-0005-0000-0000-000032480000}"/>
    <cellStyle name="Normal 5 2 3 3 2 3 4" xfId="8127" xr:uid="{00000000-0005-0000-0000-000033480000}"/>
    <cellStyle name="Normal 5 2 3 3 2 3 4 2" xfId="26297" xr:uid="{00000000-0005-0000-0000-000034480000}"/>
    <cellStyle name="Normal 5 2 3 3 2 3 4 3" xfId="26298" xr:uid="{00000000-0005-0000-0000-000035480000}"/>
    <cellStyle name="Normal 5 2 3 3 2 3 4 4" xfId="26299" xr:uid="{00000000-0005-0000-0000-000036480000}"/>
    <cellStyle name="Normal 5 2 3 3 2 3 5" xfId="3165" xr:uid="{00000000-0005-0000-0000-000037480000}"/>
    <cellStyle name="Normal 5 2 3 3 2 3 5 2" xfId="26300" xr:uid="{00000000-0005-0000-0000-000038480000}"/>
    <cellStyle name="Normal 5 2 3 3 2 3 5 3" xfId="26301" xr:uid="{00000000-0005-0000-0000-000039480000}"/>
    <cellStyle name="Normal 5 2 3 3 2 3 5 4" xfId="26302" xr:uid="{00000000-0005-0000-0000-00003A480000}"/>
    <cellStyle name="Normal 5 2 3 3 2 3 6" xfId="26303" xr:uid="{00000000-0005-0000-0000-00003B480000}"/>
    <cellStyle name="Normal 5 2 3 3 2 3 6 2" xfId="26304" xr:uid="{00000000-0005-0000-0000-00003C480000}"/>
    <cellStyle name="Normal 5 2 3 3 2 3 6 3" xfId="26305" xr:uid="{00000000-0005-0000-0000-00003D480000}"/>
    <cellStyle name="Normal 5 2 3 3 2 3 7" xfId="26306" xr:uid="{00000000-0005-0000-0000-00003E480000}"/>
    <cellStyle name="Normal 5 2 3 3 2 3 8" xfId="26307" xr:uid="{00000000-0005-0000-0000-00003F480000}"/>
    <cellStyle name="Normal 5 2 3 3 2 3 9" xfId="26308" xr:uid="{00000000-0005-0000-0000-000040480000}"/>
    <cellStyle name="Normal 5 2 3 3 2 4" xfId="4202" xr:uid="{00000000-0005-0000-0000-000041480000}"/>
    <cellStyle name="Normal 5 2 3 3 2 4 2" xfId="9188" xr:uid="{00000000-0005-0000-0000-000042480000}"/>
    <cellStyle name="Normal 5 2 3 3 2 4 2 2" xfId="26309" xr:uid="{00000000-0005-0000-0000-000043480000}"/>
    <cellStyle name="Normal 5 2 3 3 2 4 2 3" xfId="26310" xr:uid="{00000000-0005-0000-0000-000044480000}"/>
    <cellStyle name="Normal 5 2 3 3 2 4 2 4" xfId="26311" xr:uid="{00000000-0005-0000-0000-000045480000}"/>
    <cellStyle name="Normal 5 2 3 3 2 4 3" xfId="26312" xr:uid="{00000000-0005-0000-0000-000046480000}"/>
    <cellStyle name="Normal 5 2 3 3 2 4 3 2" xfId="26313" xr:uid="{00000000-0005-0000-0000-000047480000}"/>
    <cellStyle name="Normal 5 2 3 3 2 4 3 3" xfId="26314" xr:uid="{00000000-0005-0000-0000-000048480000}"/>
    <cellStyle name="Normal 5 2 3 3 2 4 4" xfId="26315" xr:uid="{00000000-0005-0000-0000-000049480000}"/>
    <cellStyle name="Normal 5 2 3 3 2 4 5" xfId="26316" xr:uid="{00000000-0005-0000-0000-00004A480000}"/>
    <cellStyle name="Normal 5 2 3 3 2 4 6" xfId="26317" xr:uid="{00000000-0005-0000-0000-00004B480000}"/>
    <cellStyle name="Normal 5 2 3 3 2 5" xfId="5949" xr:uid="{00000000-0005-0000-0000-00004C480000}"/>
    <cellStyle name="Normal 5 2 3 3 2 5 2" xfId="10891" xr:uid="{00000000-0005-0000-0000-00004D480000}"/>
    <cellStyle name="Normal 5 2 3 3 2 5 3" xfId="26318" xr:uid="{00000000-0005-0000-0000-00004E480000}"/>
    <cellStyle name="Normal 5 2 3 3 2 5 4" xfId="26319" xr:uid="{00000000-0005-0000-0000-00004F480000}"/>
    <cellStyle name="Normal 5 2 3 3 2 6" xfId="7457" xr:uid="{00000000-0005-0000-0000-000050480000}"/>
    <cellStyle name="Normal 5 2 3 3 2 6 2" xfId="26320" xr:uid="{00000000-0005-0000-0000-000051480000}"/>
    <cellStyle name="Normal 5 2 3 3 2 6 3" xfId="26321" xr:uid="{00000000-0005-0000-0000-000052480000}"/>
    <cellStyle name="Normal 5 2 3 3 2 6 4" xfId="26322" xr:uid="{00000000-0005-0000-0000-000053480000}"/>
    <cellStyle name="Normal 5 2 3 3 2 7" xfId="2495" xr:uid="{00000000-0005-0000-0000-000054480000}"/>
    <cellStyle name="Normal 5 2 3 3 2 7 2" xfId="26323" xr:uid="{00000000-0005-0000-0000-000055480000}"/>
    <cellStyle name="Normal 5 2 3 3 2 7 3" xfId="26324" xr:uid="{00000000-0005-0000-0000-000056480000}"/>
    <cellStyle name="Normal 5 2 3 3 2 7 4" xfId="26325" xr:uid="{00000000-0005-0000-0000-000057480000}"/>
    <cellStyle name="Normal 5 2 3 3 2 8" xfId="26326" xr:uid="{00000000-0005-0000-0000-000058480000}"/>
    <cellStyle name="Normal 5 2 3 3 2 8 2" xfId="26327" xr:uid="{00000000-0005-0000-0000-000059480000}"/>
    <cellStyle name="Normal 5 2 3 3 2 8 3" xfId="26328" xr:uid="{00000000-0005-0000-0000-00005A480000}"/>
    <cellStyle name="Normal 5 2 3 3 2 9" xfId="26329" xr:uid="{00000000-0005-0000-0000-00005B480000}"/>
    <cellStyle name="Normal 5 2 3 3 3" xfId="905" xr:uid="{00000000-0005-0000-0000-00005C480000}"/>
    <cellStyle name="Normal 5 2 3 3 3 10" xfId="26330" xr:uid="{00000000-0005-0000-0000-00005D480000}"/>
    <cellStyle name="Normal 5 2 3 3 3 2" xfId="1534" xr:uid="{00000000-0005-0000-0000-00005E480000}"/>
    <cellStyle name="Normal 5 2 3 3 3 2 2" xfId="4892" xr:uid="{00000000-0005-0000-0000-00005F480000}"/>
    <cellStyle name="Normal 5 2 3 3 3 2 2 2" xfId="9876" xr:uid="{00000000-0005-0000-0000-000060480000}"/>
    <cellStyle name="Normal 5 2 3 3 3 2 2 2 2" xfId="26331" xr:uid="{00000000-0005-0000-0000-000061480000}"/>
    <cellStyle name="Normal 5 2 3 3 3 2 2 2 3" xfId="26332" xr:uid="{00000000-0005-0000-0000-000062480000}"/>
    <cellStyle name="Normal 5 2 3 3 3 2 2 2 4" xfId="26333" xr:uid="{00000000-0005-0000-0000-000063480000}"/>
    <cellStyle name="Normal 5 2 3 3 3 2 2 3" xfId="26334" xr:uid="{00000000-0005-0000-0000-000064480000}"/>
    <cellStyle name="Normal 5 2 3 3 3 2 2 3 2" xfId="26335" xr:uid="{00000000-0005-0000-0000-000065480000}"/>
    <cellStyle name="Normal 5 2 3 3 3 2 2 3 3" xfId="26336" xr:uid="{00000000-0005-0000-0000-000066480000}"/>
    <cellStyle name="Normal 5 2 3 3 3 2 2 4" xfId="26337" xr:uid="{00000000-0005-0000-0000-000067480000}"/>
    <cellStyle name="Normal 5 2 3 3 3 2 2 5" xfId="26338" xr:uid="{00000000-0005-0000-0000-000068480000}"/>
    <cellStyle name="Normal 5 2 3 3 3 2 2 6" xfId="26339" xr:uid="{00000000-0005-0000-0000-000069480000}"/>
    <cellStyle name="Normal 5 2 3 3 3 2 3" xfId="6621" xr:uid="{00000000-0005-0000-0000-00006A480000}"/>
    <cellStyle name="Normal 5 2 3 3 3 2 3 2" xfId="11563" xr:uid="{00000000-0005-0000-0000-00006B480000}"/>
    <cellStyle name="Normal 5 2 3 3 3 2 3 3" xfId="26340" xr:uid="{00000000-0005-0000-0000-00006C480000}"/>
    <cellStyle name="Normal 5 2 3 3 3 2 3 4" xfId="26341" xr:uid="{00000000-0005-0000-0000-00006D480000}"/>
    <cellStyle name="Normal 5 2 3 3 3 2 4" xfId="8129" xr:uid="{00000000-0005-0000-0000-00006E480000}"/>
    <cellStyle name="Normal 5 2 3 3 3 2 4 2" xfId="26342" xr:uid="{00000000-0005-0000-0000-00006F480000}"/>
    <cellStyle name="Normal 5 2 3 3 3 2 4 3" xfId="26343" xr:uid="{00000000-0005-0000-0000-000070480000}"/>
    <cellStyle name="Normal 5 2 3 3 3 2 4 4" xfId="26344" xr:uid="{00000000-0005-0000-0000-000071480000}"/>
    <cellStyle name="Normal 5 2 3 3 3 2 5" xfId="3167" xr:uid="{00000000-0005-0000-0000-000072480000}"/>
    <cellStyle name="Normal 5 2 3 3 3 2 5 2" xfId="26345" xr:uid="{00000000-0005-0000-0000-000073480000}"/>
    <cellStyle name="Normal 5 2 3 3 3 2 5 3" xfId="26346" xr:uid="{00000000-0005-0000-0000-000074480000}"/>
    <cellStyle name="Normal 5 2 3 3 3 2 5 4" xfId="26347" xr:uid="{00000000-0005-0000-0000-000075480000}"/>
    <cellStyle name="Normal 5 2 3 3 3 2 6" xfId="26348" xr:uid="{00000000-0005-0000-0000-000076480000}"/>
    <cellStyle name="Normal 5 2 3 3 3 2 6 2" xfId="26349" xr:uid="{00000000-0005-0000-0000-000077480000}"/>
    <cellStyle name="Normal 5 2 3 3 3 2 6 3" xfId="26350" xr:uid="{00000000-0005-0000-0000-000078480000}"/>
    <cellStyle name="Normal 5 2 3 3 3 2 7" xfId="26351" xr:uid="{00000000-0005-0000-0000-000079480000}"/>
    <cellStyle name="Normal 5 2 3 3 3 2 8" xfId="26352" xr:uid="{00000000-0005-0000-0000-00007A480000}"/>
    <cellStyle name="Normal 5 2 3 3 3 2 9" xfId="26353" xr:uid="{00000000-0005-0000-0000-00007B480000}"/>
    <cellStyle name="Normal 5 2 3 3 3 3" xfId="4344" xr:uid="{00000000-0005-0000-0000-00007C480000}"/>
    <cellStyle name="Normal 5 2 3 3 3 3 2" xfId="9329" xr:uid="{00000000-0005-0000-0000-00007D480000}"/>
    <cellStyle name="Normal 5 2 3 3 3 3 2 2" xfId="26354" xr:uid="{00000000-0005-0000-0000-00007E480000}"/>
    <cellStyle name="Normal 5 2 3 3 3 3 2 3" xfId="26355" xr:uid="{00000000-0005-0000-0000-00007F480000}"/>
    <cellStyle name="Normal 5 2 3 3 3 3 2 4" xfId="26356" xr:uid="{00000000-0005-0000-0000-000080480000}"/>
    <cellStyle name="Normal 5 2 3 3 3 3 3" xfId="26357" xr:uid="{00000000-0005-0000-0000-000081480000}"/>
    <cellStyle name="Normal 5 2 3 3 3 3 3 2" xfId="26358" xr:uid="{00000000-0005-0000-0000-000082480000}"/>
    <cellStyle name="Normal 5 2 3 3 3 3 3 3" xfId="26359" xr:uid="{00000000-0005-0000-0000-000083480000}"/>
    <cellStyle name="Normal 5 2 3 3 3 3 4" xfId="26360" xr:uid="{00000000-0005-0000-0000-000084480000}"/>
    <cellStyle name="Normal 5 2 3 3 3 3 5" xfId="26361" xr:uid="{00000000-0005-0000-0000-000085480000}"/>
    <cellStyle name="Normal 5 2 3 3 3 3 6" xfId="26362" xr:uid="{00000000-0005-0000-0000-000086480000}"/>
    <cellStyle name="Normal 5 2 3 3 3 4" xfId="6087" xr:uid="{00000000-0005-0000-0000-000087480000}"/>
    <cellStyle name="Normal 5 2 3 3 3 4 2" xfId="11029" xr:uid="{00000000-0005-0000-0000-000088480000}"/>
    <cellStyle name="Normal 5 2 3 3 3 4 3" xfId="26363" xr:uid="{00000000-0005-0000-0000-000089480000}"/>
    <cellStyle name="Normal 5 2 3 3 3 4 4" xfId="26364" xr:uid="{00000000-0005-0000-0000-00008A480000}"/>
    <cellStyle name="Normal 5 2 3 3 3 5" xfId="7595" xr:uid="{00000000-0005-0000-0000-00008B480000}"/>
    <cellStyle name="Normal 5 2 3 3 3 5 2" xfId="26365" xr:uid="{00000000-0005-0000-0000-00008C480000}"/>
    <cellStyle name="Normal 5 2 3 3 3 5 3" xfId="26366" xr:uid="{00000000-0005-0000-0000-00008D480000}"/>
    <cellStyle name="Normal 5 2 3 3 3 5 4" xfId="26367" xr:uid="{00000000-0005-0000-0000-00008E480000}"/>
    <cellStyle name="Normal 5 2 3 3 3 6" xfId="2633" xr:uid="{00000000-0005-0000-0000-00008F480000}"/>
    <cellStyle name="Normal 5 2 3 3 3 6 2" xfId="26368" xr:uid="{00000000-0005-0000-0000-000090480000}"/>
    <cellStyle name="Normal 5 2 3 3 3 6 3" xfId="26369" xr:uid="{00000000-0005-0000-0000-000091480000}"/>
    <cellStyle name="Normal 5 2 3 3 3 6 4" xfId="26370" xr:uid="{00000000-0005-0000-0000-000092480000}"/>
    <cellStyle name="Normal 5 2 3 3 3 7" xfId="26371" xr:uid="{00000000-0005-0000-0000-000093480000}"/>
    <cellStyle name="Normal 5 2 3 3 3 7 2" xfId="26372" xr:uid="{00000000-0005-0000-0000-000094480000}"/>
    <cellStyle name="Normal 5 2 3 3 3 7 3" xfId="26373" xr:uid="{00000000-0005-0000-0000-000095480000}"/>
    <cellStyle name="Normal 5 2 3 3 3 8" xfId="26374" xr:uid="{00000000-0005-0000-0000-000096480000}"/>
    <cellStyle name="Normal 5 2 3 3 3 9" xfId="26375" xr:uid="{00000000-0005-0000-0000-000097480000}"/>
    <cellStyle name="Normal 5 2 3 3 4" xfId="1531" xr:uid="{00000000-0005-0000-0000-000098480000}"/>
    <cellStyle name="Normal 5 2 3 3 4 2" xfId="4889" xr:uid="{00000000-0005-0000-0000-000099480000}"/>
    <cellStyle name="Normal 5 2 3 3 4 2 2" xfId="9873" xr:uid="{00000000-0005-0000-0000-00009A480000}"/>
    <cellStyle name="Normal 5 2 3 3 4 2 2 2" xfId="26376" xr:uid="{00000000-0005-0000-0000-00009B480000}"/>
    <cellStyle name="Normal 5 2 3 3 4 2 2 3" xfId="26377" xr:uid="{00000000-0005-0000-0000-00009C480000}"/>
    <cellStyle name="Normal 5 2 3 3 4 2 2 4" xfId="26378" xr:uid="{00000000-0005-0000-0000-00009D480000}"/>
    <cellStyle name="Normal 5 2 3 3 4 2 3" xfId="26379" xr:uid="{00000000-0005-0000-0000-00009E480000}"/>
    <cellStyle name="Normal 5 2 3 3 4 2 3 2" xfId="26380" xr:uid="{00000000-0005-0000-0000-00009F480000}"/>
    <cellStyle name="Normal 5 2 3 3 4 2 3 3" xfId="26381" xr:uid="{00000000-0005-0000-0000-0000A0480000}"/>
    <cellStyle name="Normal 5 2 3 3 4 2 4" xfId="26382" xr:uid="{00000000-0005-0000-0000-0000A1480000}"/>
    <cellStyle name="Normal 5 2 3 3 4 2 5" xfId="26383" xr:uid="{00000000-0005-0000-0000-0000A2480000}"/>
    <cellStyle name="Normal 5 2 3 3 4 2 6" xfId="26384" xr:uid="{00000000-0005-0000-0000-0000A3480000}"/>
    <cellStyle name="Normal 5 2 3 3 4 3" xfId="6618" xr:uid="{00000000-0005-0000-0000-0000A4480000}"/>
    <cellStyle name="Normal 5 2 3 3 4 3 2" xfId="11560" xr:uid="{00000000-0005-0000-0000-0000A5480000}"/>
    <cellStyle name="Normal 5 2 3 3 4 3 3" xfId="26385" xr:uid="{00000000-0005-0000-0000-0000A6480000}"/>
    <cellStyle name="Normal 5 2 3 3 4 3 4" xfId="26386" xr:uid="{00000000-0005-0000-0000-0000A7480000}"/>
    <cellStyle name="Normal 5 2 3 3 4 4" xfId="8126" xr:uid="{00000000-0005-0000-0000-0000A8480000}"/>
    <cellStyle name="Normal 5 2 3 3 4 4 2" xfId="26387" xr:uid="{00000000-0005-0000-0000-0000A9480000}"/>
    <cellStyle name="Normal 5 2 3 3 4 4 3" xfId="26388" xr:uid="{00000000-0005-0000-0000-0000AA480000}"/>
    <cellStyle name="Normal 5 2 3 3 4 4 4" xfId="26389" xr:uid="{00000000-0005-0000-0000-0000AB480000}"/>
    <cellStyle name="Normal 5 2 3 3 4 5" xfId="3164" xr:uid="{00000000-0005-0000-0000-0000AC480000}"/>
    <cellStyle name="Normal 5 2 3 3 4 5 2" xfId="26390" xr:uid="{00000000-0005-0000-0000-0000AD480000}"/>
    <cellStyle name="Normal 5 2 3 3 4 5 3" xfId="26391" xr:uid="{00000000-0005-0000-0000-0000AE480000}"/>
    <cellStyle name="Normal 5 2 3 3 4 5 4" xfId="26392" xr:uid="{00000000-0005-0000-0000-0000AF480000}"/>
    <cellStyle name="Normal 5 2 3 3 4 6" xfId="26393" xr:uid="{00000000-0005-0000-0000-0000B0480000}"/>
    <cellStyle name="Normal 5 2 3 3 4 6 2" xfId="26394" xr:uid="{00000000-0005-0000-0000-0000B1480000}"/>
    <cellStyle name="Normal 5 2 3 3 4 6 3" xfId="26395" xr:uid="{00000000-0005-0000-0000-0000B2480000}"/>
    <cellStyle name="Normal 5 2 3 3 4 7" xfId="26396" xr:uid="{00000000-0005-0000-0000-0000B3480000}"/>
    <cellStyle name="Normal 5 2 3 3 4 8" xfId="26397" xr:uid="{00000000-0005-0000-0000-0000B4480000}"/>
    <cellStyle name="Normal 5 2 3 3 4 9" xfId="26398" xr:uid="{00000000-0005-0000-0000-0000B5480000}"/>
    <cellStyle name="Normal 5 2 3 3 5" xfId="3742" xr:uid="{00000000-0005-0000-0000-0000B6480000}"/>
    <cellStyle name="Normal 5 2 3 3 5 2" xfId="5389" xr:uid="{00000000-0005-0000-0000-0000B7480000}"/>
    <cellStyle name="Normal 5 2 3 3 5 2 2" xfId="10366" xr:uid="{00000000-0005-0000-0000-0000B8480000}"/>
    <cellStyle name="Normal 5 2 3 3 5 2 2 2" xfId="26399" xr:uid="{00000000-0005-0000-0000-0000B9480000}"/>
    <cellStyle name="Normal 5 2 3 3 5 2 2 3" xfId="26400" xr:uid="{00000000-0005-0000-0000-0000BA480000}"/>
    <cellStyle name="Normal 5 2 3 3 5 2 2 4" xfId="26401" xr:uid="{00000000-0005-0000-0000-0000BB480000}"/>
    <cellStyle name="Normal 5 2 3 3 5 2 3" xfId="26402" xr:uid="{00000000-0005-0000-0000-0000BC480000}"/>
    <cellStyle name="Normal 5 2 3 3 5 2 3 2" xfId="26403" xr:uid="{00000000-0005-0000-0000-0000BD480000}"/>
    <cellStyle name="Normal 5 2 3 3 5 2 3 3" xfId="26404" xr:uid="{00000000-0005-0000-0000-0000BE480000}"/>
    <cellStyle name="Normal 5 2 3 3 5 2 4" xfId="26405" xr:uid="{00000000-0005-0000-0000-0000BF480000}"/>
    <cellStyle name="Normal 5 2 3 3 5 2 5" xfId="26406" xr:uid="{00000000-0005-0000-0000-0000C0480000}"/>
    <cellStyle name="Normal 5 2 3 3 5 2 6" xfId="26407" xr:uid="{00000000-0005-0000-0000-0000C1480000}"/>
    <cellStyle name="Normal 5 2 3 3 5 3" xfId="8702" xr:uid="{00000000-0005-0000-0000-0000C2480000}"/>
    <cellStyle name="Normal 5 2 3 3 5 3 2" xfId="26408" xr:uid="{00000000-0005-0000-0000-0000C3480000}"/>
    <cellStyle name="Normal 5 2 3 3 5 3 3" xfId="26409" xr:uid="{00000000-0005-0000-0000-0000C4480000}"/>
    <cellStyle name="Normal 5 2 3 3 5 3 4" xfId="26410" xr:uid="{00000000-0005-0000-0000-0000C5480000}"/>
    <cellStyle name="Normal 5 2 3 3 5 4" xfId="26411" xr:uid="{00000000-0005-0000-0000-0000C6480000}"/>
    <cellStyle name="Normal 5 2 3 3 5 4 2" xfId="26412" xr:uid="{00000000-0005-0000-0000-0000C7480000}"/>
    <cellStyle name="Normal 5 2 3 3 5 4 3" xfId="26413" xr:uid="{00000000-0005-0000-0000-0000C8480000}"/>
    <cellStyle name="Normal 5 2 3 3 5 4 4" xfId="26414" xr:uid="{00000000-0005-0000-0000-0000C9480000}"/>
    <cellStyle name="Normal 5 2 3 3 5 5" xfId="26415" xr:uid="{00000000-0005-0000-0000-0000CA480000}"/>
    <cellStyle name="Normal 5 2 3 3 5 5 2" xfId="26416" xr:uid="{00000000-0005-0000-0000-0000CB480000}"/>
    <cellStyle name="Normal 5 2 3 3 5 5 3" xfId="26417" xr:uid="{00000000-0005-0000-0000-0000CC480000}"/>
    <cellStyle name="Normal 5 2 3 3 5 5 4" xfId="26418" xr:uid="{00000000-0005-0000-0000-0000CD480000}"/>
    <cellStyle name="Normal 5 2 3 3 5 6" xfId="26419" xr:uid="{00000000-0005-0000-0000-0000CE480000}"/>
    <cellStyle name="Normal 5 2 3 3 5 6 2" xfId="26420" xr:uid="{00000000-0005-0000-0000-0000CF480000}"/>
    <cellStyle name="Normal 5 2 3 3 5 6 3" xfId="26421" xr:uid="{00000000-0005-0000-0000-0000D0480000}"/>
    <cellStyle name="Normal 5 2 3 3 5 7" xfId="26422" xr:uid="{00000000-0005-0000-0000-0000D1480000}"/>
    <cellStyle name="Normal 5 2 3 3 5 8" xfId="26423" xr:uid="{00000000-0005-0000-0000-0000D2480000}"/>
    <cellStyle name="Normal 5 2 3 3 5 9" xfId="26424" xr:uid="{00000000-0005-0000-0000-0000D3480000}"/>
    <cellStyle name="Normal 5 2 3 3 6" xfId="4067" xr:uid="{00000000-0005-0000-0000-0000D4480000}"/>
    <cellStyle name="Normal 5 2 3 3 6 2" xfId="8838" xr:uid="{00000000-0005-0000-0000-0000D5480000}"/>
    <cellStyle name="Normal 5 2 3 3 6 2 2" xfId="26425" xr:uid="{00000000-0005-0000-0000-0000D6480000}"/>
    <cellStyle name="Normal 5 2 3 3 6 2 2 2" xfId="26426" xr:uid="{00000000-0005-0000-0000-0000D7480000}"/>
    <cellStyle name="Normal 5 2 3 3 6 2 2 3" xfId="26427" xr:uid="{00000000-0005-0000-0000-0000D8480000}"/>
    <cellStyle name="Normal 5 2 3 3 6 2 2 4" xfId="26428" xr:uid="{00000000-0005-0000-0000-0000D9480000}"/>
    <cellStyle name="Normal 5 2 3 3 6 2 3" xfId="26429" xr:uid="{00000000-0005-0000-0000-0000DA480000}"/>
    <cellStyle name="Normal 5 2 3 3 6 2 3 2" xfId="26430" xr:uid="{00000000-0005-0000-0000-0000DB480000}"/>
    <cellStyle name="Normal 5 2 3 3 6 2 3 3" xfId="26431" xr:uid="{00000000-0005-0000-0000-0000DC480000}"/>
    <cellStyle name="Normal 5 2 3 3 6 2 4" xfId="26432" xr:uid="{00000000-0005-0000-0000-0000DD480000}"/>
    <cellStyle name="Normal 5 2 3 3 6 2 5" xfId="26433" xr:uid="{00000000-0005-0000-0000-0000DE480000}"/>
    <cellStyle name="Normal 5 2 3 3 6 2 6" xfId="26434" xr:uid="{00000000-0005-0000-0000-0000DF480000}"/>
    <cellStyle name="Normal 5 2 3 3 6 3" xfId="26435" xr:uid="{00000000-0005-0000-0000-0000E0480000}"/>
    <cellStyle name="Normal 5 2 3 3 6 3 2" xfId="26436" xr:uid="{00000000-0005-0000-0000-0000E1480000}"/>
    <cellStyle name="Normal 5 2 3 3 6 3 3" xfId="26437" xr:uid="{00000000-0005-0000-0000-0000E2480000}"/>
    <cellStyle name="Normal 5 2 3 3 6 3 4" xfId="26438" xr:uid="{00000000-0005-0000-0000-0000E3480000}"/>
    <cellStyle name="Normal 5 2 3 3 6 4" xfId="26439" xr:uid="{00000000-0005-0000-0000-0000E4480000}"/>
    <cellStyle name="Normal 5 2 3 3 6 4 2" xfId="26440" xr:uid="{00000000-0005-0000-0000-0000E5480000}"/>
    <cellStyle name="Normal 5 2 3 3 6 4 3" xfId="26441" xr:uid="{00000000-0005-0000-0000-0000E6480000}"/>
    <cellStyle name="Normal 5 2 3 3 6 4 4" xfId="26442" xr:uid="{00000000-0005-0000-0000-0000E7480000}"/>
    <cellStyle name="Normal 5 2 3 3 6 5" xfId="26443" xr:uid="{00000000-0005-0000-0000-0000E8480000}"/>
    <cellStyle name="Normal 5 2 3 3 6 5 2" xfId="26444" xr:uid="{00000000-0005-0000-0000-0000E9480000}"/>
    <cellStyle name="Normal 5 2 3 3 6 5 3" xfId="26445" xr:uid="{00000000-0005-0000-0000-0000EA480000}"/>
    <cellStyle name="Normal 5 2 3 3 6 6" xfId="26446" xr:uid="{00000000-0005-0000-0000-0000EB480000}"/>
    <cellStyle name="Normal 5 2 3 3 6 7" xfId="26447" xr:uid="{00000000-0005-0000-0000-0000EC480000}"/>
    <cellStyle name="Normal 5 2 3 3 6 8" xfId="26448" xr:uid="{00000000-0005-0000-0000-0000ED480000}"/>
    <cellStyle name="Normal 5 2 3 3 7" xfId="5515" xr:uid="{00000000-0005-0000-0000-0000EE480000}"/>
    <cellStyle name="Normal 5 2 3 3 7 2" xfId="10469" xr:uid="{00000000-0005-0000-0000-0000EF480000}"/>
    <cellStyle name="Normal 5 2 3 3 7 2 2" xfId="26449" xr:uid="{00000000-0005-0000-0000-0000F0480000}"/>
    <cellStyle name="Normal 5 2 3 3 7 2 3" xfId="26450" xr:uid="{00000000-0005-0000-0000-0000F1480000}"/>
    <cellStyle name="Normal 5 2 3 3 7 2 4" xfId="26451" xr:uid="{00000000-0005-0000-0000-0000F2480000}"/>
    <cellStyle name="Normal 5 2 3 3 7 3" xfId="26452" xr:uid="{00000000-0005-0000-0000-0000F3480000}"/>
    <cellStyle name="Normal 5 2 3 3 7 3 2" xfId="26453" xr:uid="{00000000-0005-0000-0000-0000F4480000}"/>
    <cellStyle name="Normal 5 2 3 3 7 3 3" xfId="26454" xr:uid="{00000000-0005-0000-0000-0000F5480000}"/>
    <cellStyle name="Normal 5 2 3 3 7 4" xfId="26455" xr:uid="{00000000-0005-0000-0000-0000F6480000}"/>
    <cellStyle name="Normal 5 2 3 3 7 5" xfId="26456" xr:uid="{00000000-0005-0000-0000-0000F7480000}"/>
    <cellStyle name="Normal 5 2 3 3 7 6" xfId="26457" xr:uid="{00000000-0005-0000-0000-0000F8480000}"/>
    <cellStyle name="Normal 5 2 3 3 8" xfId="5814" xr:uid="{00000000-0005-0000-0000-0000F9480000}"/>
    <cellStyle name="Normal 5 2 3 3 8 2" xfId="10756" xr:uid="{00000000-0005-0000-0000-0000FA480000}"/>
    <cellStyle name="Normal 5 2 3 3 8 3" xfId="26458" xr:uid="{00000000-0005-0000-0000-0000FB480000}"/>
    <cellStyle name="Normal 5 2 3 3 8 4" xfId="26459" xr:uid="{00000000-0005-0000-0000-0000FC480000}"/>
    <cellStyle name="Normal 5 2 3 3 9" xfId="7322" xr:uid="{00000000-0005-0000-0000-0000FD480000}"/>
    <cellStyle name="Normal 5 2 3 3 9 2" xfId="26460" xr:uid="{00000000-0005-0000-0000-0000FE480000}"/>
    <cellStyle name="Normal 5 2 3 3 9 3" xfId="26461" xr:uid="{00000000-0005-0000-0000-0000FF480000}"/>
    <cellStyle name="Normal 5 2 3 3 9 4" xfId="26462" xr:uid="{00000000-0005-0000-0000-000000490000}"/>
    <cellStyle name="Normal 5 2 3 4" xfId="445" xr:uid="{00000000-0005-0000-0000-000001490000}"/>
    <cellStyle name="Normal 5 2 3 4 10" xfId="26463" xr:uid="{00000000-0005-0000-0000-000002490000}"/>
    <cellStyle name="Normal 5 2 3 4 11" xfId="26464" xr:uid="{00000000-0005-0000-0000-000003490000}"/>
    <cellStyle name="Normal 5 2 3 4 2" xfId="1015" xr:uid="{00000000-0005-0000-0000-000004490000}"/>
    <cellStyle name="Normal 5 2 3 4 2 10" xfId="26465" xr:uid="{00000000-0005-0000-0000-000005490000}"/>
    <cellStyle name="Normal 5 2 3 4 2 2" xfId="1536" xr:uid="{00000000-0005-0000-0000-000006490000}"/>
    <cellStyle name="Normal 5 2 3 4 2 2 2" xfId="4894" xr:uid="{00000000-0005-0000-0000-000007490000}"/>
    <cellStyle name="Normal 5 2 3 4 2 2 2 2" xfId="9878" xr:uid="{00000000-0005-0000-0000-000008490000}"/>
    <cellStyle name="Normal 5 2 3 4 2 2 2 2 2" xfId="26466" xr:uid="{00000000-0005-0000-0000-000009490000}"/>
    <cellStyle name="Normal 5 2 3 4 2 2 2 2 3" xfId="26467" xr:uid="{00000000-0005-0000-0000-00000A490000}"/>
    <cellStyle name="Normal 5 2 3 4 2 2 2 2 4" xfId="26468" xr:uid="{00000000-0005-0000-0000-00000B490000}"/>
    <cellStyle name="Normal 5 2 3 4 2 2 2 3" xfId="26469" xr:uid="{00000000-0005-0000-0000-00000C490000}"/>
    <cellStyle name="Normal 5 2 3 4 2 2 2 3 2" xfId="26470" xr:uid="{00000000-0005-0000-0000-00000D490000}"/>
    <cellStyle name="Normal 5 2 3 4 2 2 2 3 3" xfId="26471" xr:uid="{00000000-0005-0000-0000-00000E490000}"/>
    <cellStyle name="Normal 5 2 3 4 2 2 2 4" xfId="26472" xr:uid="{00000000-0005-0000-0000-00000F490000}"/>
    <cellStyle name="Normal 5 2 3 4 2 2 2 5" xfId="26473" xr:uid="{00000000-0005-0000-0000-000010490000}"/>
    <cellStyle name="Normal 5 2 3 4 2 2 2 6" xfId="26474" xr:uid="{00000000-0005-0000-0000-000011490000}"/>
    <cellStyle name="Normal 5 2 3 4 2 2 3" xfId="6623" xr:uid="{00000000-0005-0000-0000-000012490000}"/>
    <cellStyle name="Normal 5 2 3 4 2 2 3 2" xfId="11565" xr:uid="{00000000-0005-0000-0000-000013490000}"/>
    <cellStyle name="Normal 5 2 3 4 2 2 3 3" xfId="26475" xr:uid="{00000000-0005-0000-0000-000014490000}"/>
    <cellStyle name="Normal 5 2 3 4 2 2 3 4" xfId="26476" xr:uid="{00000000-0005-0000-0000-000015490000}"/>
    <cellStyle name="Normal 5 2 3 4 2 2 4" xfId="8131" xr:uid="{00000000-0005-0000-0000-000016490000}"/>
    <cellStyle name="Normal 5 2 3 4 2 2 4 2" xfId="26477" xr:uid="{00000000-0005-0000-0000-000017490000}"/>
    <cellStyle name="Normal 5 2 3 4 2 2 4 3" xfId="26478" xr:uid="{00000000-0005-0000-0000-000018490000}"/>
    <cellStyle name="Normal 5 2 3 4 2 2 4 4" xfId="26479" xr:uid="{00000000-0005-0000-0000-000019490000}"/>
    <cellStyle name="Normal 5 2 3 4 2 2 5" xfId="3169" xr:uid="{00000000-0005-0000-0000-00001A490000}"/>
    <cellStyle name="Normal 5 2 3 4 2 2 5 2" xfId="26480" xr:uid="{00000000-0005-0000-0000-00001B490000}"/>
    <cellStyle name="Normal 5 2 3 4 2 2 5 3" xfId="26481" xr:uid="{00000000-0005-0000-0000-00001C490000}"/>
    <cellStyle name="Normal 5 2 3 4 2 2 5 4" xfId="26482" xr:uid="{00000000-0005-0000-0000-00001D490000}"/>
    <cellStyle name="Normal 5 2 3 4 2 2 6" xfId="26483" xr:uid="{00000000-0005-0000-0000-00001E490000}"/>
    <cellStyle name="Normal 5 2 3 4 2 2 6 2" xfId="26484" xr:uid="{00000000-0005-0000-0000-00001F490000}"/>
    <cellStyle name="Normal 5 2 3 4 2 2 6 3" xfId="26485" xr:uid="{00000000-0005-0000-0000-000020490000}"/>
    <cellStyle name="Normal 5 2 3 4 2 2 7" xfId="26486" xr:uid="{00000000-0005-0000-0000-000021490000}"/>
    <cellStyle name="Normal 5 2 3 4 2 2 8" xfId="26487" xr:uid="{00000000-0005-0000-0000-000022490000}"/>
    <cellStyle name="Normal 5 2 3 4 2 2 9" xfId="26488" xr:uid="{00000000-0005-0000-0000-000023490000}"/>
    <cellStyle name="Normal 5 2 3 4 2 3" xfId="4437" xr:uid="{00000000-0005-0000-0000-000024490000}"/>
    <cellStyle name="Normal 5 2 3 4 2 3 2" xfId="9422" xr:uid="{00000000-0005-0000-0000-000025490000}"/>
    <cellStyle name="Normal 5 2 3 4 2 3 2 2" xfId="26489" xr:uid="{00000000-0005-0000-0000-000026490000}"/>
    <cellStyle name="Normal 5 2 3 4 2 3 2 3" xfId="26490" xr:uid="{00000000-0005-0000-0000-000027490000}"/>
    <cellStyle name="Normal 5 2 3 4 2 3 2 4" xfId="26491" xr:uid="{00000000-0005-0000-0000-000028490000}"/>
    <cellStyle name="Normal 5 2 3 4 2 3 3" xfId="26492" xr:uid="{00000000-0005-0000-0000-000029490000}"/>
    <cellStyle name="Normal 5 2 3 4 2 3 3 2" xfId="26493" xr:uid="{00000000-0005-0000-0000-00002A490000}"/>
    <cellStyle name="Normal 5 2 3 4 2 3 3 3" xfId="26494" xr:uid="{00000000-0005-0000-0000-00002B490000}"/>
    <cellStyle name="Normal 5 2 3 4 2 3 4" xfId="26495" xr:uid="{00000000-0005-0000-0000-00002C490000}"/>
    <cellStyle name="Normal 5 2 3 4 2 3 5" xfId="26496" xr:uid="{00000000-0005-0000-0000-00002D490000}"/>
    <cellStyle name="Normal 5 2 3 4 2 3 6" xfId="26497" xr:uid="{00000000-0005-0000-0000-00002E490000}"/>
    <cellStyle name="Normal 5 2 3 4 2 4" xfId="6177" xr:uid="{00000000-0005-0000-0000-00002F490000}"/>
    <cellStyle name="Normal 5 2 3 4 2 4 2" xfId="11119" xr:uid="{00000000-0005-0000-0000-000030490000}"/>
    <cellStyle name="Normal 5 2 3 4 2 4 3" xfId="26498" xr:uid="{00000000-0005-0000-0000-000031490000}"/>
    <cellStyle name="Normal 5 2 3 4 2 4 4" xfId="26499" xr:uid="{00000000-0005-0000-0000-000032490000}"/>
    <cellStyle name="Normal 5 2 3 4 2 5" xfId="7685" xr:uid="{00000000-0005-0000-0000-000033490000}"/>
    <cellStyle name="Normal 5 2 3 4 2 5 2" xfId="26500" xr:uid="{00000000-0005-0000-0000-000034490000}"/>
    <cellStyle name="Normal 5 2 3 4 2 5 3" xfId="26501" xr:uid="{00000000-0005-0000-0000-000035490000}"/>
    <cellStyle name="Normal 5 2 3 4 2 5 4" xfId="26502" xr:uid="{00000000-0005-0000-0000-000036490000}"/>
    <cellStyle name="Normal 5 2 3 4 2 6" xfId="2723" xr:uid="{00000000-0005-0000-0000-000037490000}"/>
    <cellStyle name="Normal 5 2 3 4 2 6 2" xfId="26503" xr:uid="{00000000-0005-0000-0000-000038490000}"/>
    <cellStyle name="Normal 5 2 3 4 2 6 3" xfId="26504" xr:uid="{00000000-0005-0000-0000-000039490000}"/>
    <cellStyle name="Normal 5 2 3 4 2 6 4" xfId="26505" xr:uid="{00000000-0005-0000-0000-00003A490000}"/>
    <cellStyle name="Normal 5 2 3 4 2 7" xfId="26506" xr:uid="{00000000-0005-0000-0000-00003B490000}"/>
    <cellStyle name="Normal 5 2 3 4 2 7 2" xfId="26507" xr:uid="{00000000-0005-0000-0000-00003C490000}"/>
    <cellStyle name="Normal 5 2 3 4 2 7 3" xfId="26508" xr:uid="{00000000-0005-0000-0000-00003D490000}"/>
    <cellStyle name="Normal 5 2 3 4 2 8" xfId="26509" xr:uid="{00000000-0005-0000-0000-00003E490000}"/>
    <cellStyle name="Normal 5 2 3 4 2 9" xfId="26510" xr:uid="{00000000-0005-0000-0000-00003F490000}"/>
    <cellStyle name="Normal 5 2 3 4 3" xfId="1535" xr:uid="{00000000-0005-0000-0000-000040490000}"/>
    <cellStyle name="Normal 5 2 3 4 3 2" xfId="4893" xr:uid="{00000000-0005-0000-0000-000041490000}"/>
    <cellStyle name="Normal 5 2 3 4 3 2 2" xfId="9877" xr:uid="{00000000-0005-0000-0000-000042490000}"/>
    <cellStyle name="Normal 5 2 3 4 3 2 2 2" xfId="26511" xr:uid="{00000000-0005-0000-0000-000043490000}"/>
    <cellStyle name="Normal 5 2 3 4 3 2 2 3" xfId="26512" xr:uid="{00000000-0005-0000-0000-000044490000}"/>
    <cellStyle name="Normal 5 2 3 4 3 2 2 4" xfId="26513" xr:uid="{00000000-0005-0000-0000-000045490000}"/>
    <cellStyle name="Normal 5 2 3 4 3 2 3" xfId="26514" xr:uid="{00000000-0005-0000-0000-000046490000}"/>
    <cellStyle name="Normal 5 2 3 4 3 2 3 2" xfId="26515" xr:uid="{00000000-0005-0000-0000-000047490000}"/>
    <cellStyle name="Normal 5 2 3 4 3 2 3 3" xfId="26516" xr:uid="{00000000-0005-0000-0000-000048490000}"/>
    <cellStyle name="Normal 5 2 3 4 3 2 4" xfId="26517" xr:uid="{00000000-0005-0000-0000-000049490000}"/>
    <cellStyle name="Normal 5 2 3 4 3 2 5" xfId="26518" xr:uid="{00000000-0005-0000-0000-00004A490000}"/>
    <cellStyle name="Normal 5 2 3 4 3 2 6" xfId="26519" xr:uid="{00000000-0005-0000-0000-00004B490000}"/>
    <cellStyle name="Normal 5 2 3 4 3 3" xfId="6622" xr:uid="{00000000-0005-0000-0000-00004C490000}"/>
    <cellStyle name="Normal 5 2 3 4 3 3 2" xfId="11564" xr:uid="{00000000-0005-0000-0000-00004D490000}"/>
    <cellStyle name="Normal 5 2 3 4 3 3 3" xfId="26520" xr:uid="{00000000-0005-0000-0000-00004E490000}"/>
    <cellStyle name="Normal 5 2 3 4 3 3 4" xfId="26521" xr:uid="{00000000-0005-0000-0000-00004F490000}"/>
    <cellStyle name="Normal 5 2 3 4 3 4" xfId="8130" xr:uid="{00000000-0005-0000-0000-000050490000}"/>
    <cellStyle name="Normal 5 2 3 4 3 4 2" xfId="26522" xr:uid="{00000000-0005-0000-0000-000051490000}"/>
    <cellStyle name="Normal 5 2 3 4 3 4 3" xfId="26523" xr:uid="{00000000-0005-0000-0000-000052490000}"/>
    <cellStyle name="Normal 5 2 3 4 3 4 4" xfId="26524" xr:uid="{00000000-0005-0000-0000-000053490000}"/>
    <cellStyle name="Normal 5 2 3 4 3 5" xfId="3168" xr:uid="{00000000-0005-0000-0000-000054490000}"/>
    <cellStyle name="Normal 5 2 3 4 3 5 2" xfId="26525" xr:uid="{00000000-0005-0000-0000-000055490000}"/>
    <cellStyle name="Normal 5 2 3 4 3 5 3" xfId="26526" xr:uid="{00000000-0005-0000-0000-000056490000}"/>
    <cellStyle name="Normal 5 2 3 4 3 5 4" xfId="26527" xr:uid="{00000000-0005-0000-0000-000057490000}"/>
    <cellStyle name="Normal 5 2 3 4 3 6" xfId="26528" xr:uid="{00000000-0005-0000-0000-000058490000}"/>
    <cellStyle name="Normal 5 2 3 4 3 6 2" xfId="26529" xr:uid="{00000000-0005-0000-0000-000059490000}"/>
    <cellStyle name="Normal 5 2 3 4 3 6 3" xfId="26530" xr:uid="{00000000-0005-0000-0000-00005A490000}"/>
    <cellStyle name="Normal 5 2 3 4 3 7" xfId="26531" xr:uid="{00000000-0005-0000-0000-00005B490000}"/>
    <cellStyle name="Normal 5 2 3 4 3 8" xfId="26532" xr:uid="{00000000-0005-0000-0000-00005C490000}"/>
    <cellStyle name="Normal 5 2 3 4 3 9" xfId="26533" xr:uid="{00000000-0005-0000-0000-00005D490000}"/>
    <cellStyle name="Normal 5 2 3 4 4" xfId="3968" xr:uid="{00000000-0005-0000-0000-00005E490000}"/>
    <cellStyle name="Normal 5 2 3 4 4 2" xfId="9040" xr:uid="{00000000-0005-0000-0000-00005F490000}"/>
    <cellStyle name="Normal 5 2 3 4 4 2 2" xfId="26534" xr:uid="{00000000-0005-0000-0000-000060490000}"/>
    <cellStyle name="Normal 5 2 3 4 4 2 3" xfId="26535" xr:uid="{00000000-0005-0000-0000-000061490000}"/>
    <cellStyle name="Normal 5 2 3 4 4 2 4" xfId="26536" xr:uid="{00000000-0005-0000-0000-000062490000}"/>
    <cellStyle name="Normal 5 2 3 4 4 3" xfId="26537" xr:uid="{00000000-0005-0000-0000-000063490000}"/>
    <cellStyle name="Normal 5 2 3 4 4 3 2" xfId="26538" xr:uid="{00000000-0005-0000-0000-000064490000}"/>
    <cellStyle name="Normal 5 2 3 4 4 3 3" xfId="26539" xr:uid="{00000000-0005-0000-0000-000065490000}"/>
    <cellStyle name="Normal 5 2 3 4 4 4" xfId="26540" xr:uid="{00000000-0005-0000-0000-000066490000}"/>
    <cellStyle name="Normal 5 2 3 4 4 5" xfId="26541" xr:uid="{00000000-0005-0000-0000-000067490000}"/>
    <cellStyle name="Normal 5 2 3 4 4 6" xfId="26542" xr:uid="{00000000-0005-0000-0000-000068490000}"/>
    <cellStyle name="Normal 5 2 3 4 5" xfId="5725" xr:uid="{00000000-0005-0000-0000-000069490000}"/>
    <cellStyle name="Normal 5 2 3 4 5 2" xfId="10667" xr:uid="{00000000-0005-0000-0000-00006A490000}"/>
    <cellStyle name="Normal 5 2 3 4 5 3" xfId="26543" xr:uid="{00000000-0005-0000-0000-00006B490000}"/>
    <cellStyle name="Normal 5 2 3 4 5 4" xfId="26544" xr:uid="{00000000-0005-0000-0000-00006C490000}"/>
    <cellStyle name="Normal 5 2 3 4 6" xfId="7233" xr:uid="{00000000-0005-0000-0000-00006D490000}"/>
    <cellStyle name="Normal 5 2 3 4 6 2" xfId="26545" xr:uid="{00000000-0005-0000-0000-00006E490000}"/>
    <cellStyle name="Normal 5 2 3 4 6 3" xfId="26546" xr:uid="{00000000-0005-0000-0000-00006F490000}"/>
    <cellStyle name="Normal 5 2 3 4 6 4" xfId="26547" xr:uid="{00000000-0005-0000-0000-000070490000}"/>
    <cellStyle name="Normal 5 2 3 4 7" xfId="2271" xr:uid="{00000000-0005-0000-0000-000071490000}"/>
    <cellStyle name="Normal 5 2 3 4 7 2" xfId="26548" xr:uid="{00000000-0005-0000-0000-000072490000}"/>
    <cellStyle name="Normal 5 2 3 4 7 3" xfId="26549" xr:uid="{00000000-0005-0000-0000-000073490000}"/>
    <cellStyle name="Normal 5 2 3 4 7 4" xfId="26550" xr:uid="{00000000-0005-0000-0000-000074490000}"/>
    <cellStyle name="Normal 5 2 3 4 8" xfId="26551" xr:uid="{00000000-0005-0000-0000-000075490000}"/>
    <cellStyle name="Normal 5 2 3 4 8 2" xfId="26552" xr:uid="{00000000-0005-0000-0000-000076490000}"/>
    <cellStyle name="Normal 5 2 3 4 8 3" xfId="26553" xr:uid="{00000000-0005-0000-0000-000077490000}"/>
    <cellStyle name="Normal 5 2 3 4 9" xfId="26554" xr:uid="{00000000-0005-0000-0000-000078490000}"/>
    <cellStyle name="Normal 5 2 3 5" xfId="662" xr:uid="{00000000-0005-0000-0000-000079490000}"/>
    <cellStyle name="Normal 5 2 3 5 10" xfId="26555" xr:uid="{00000000-0005-0000-0000-00007A490000}"/>
    <cellStyle name="Normal 5 2 3 5 11" xfId="26556" xr:uid="{00000000-0005-0000-0000-00007B490000}"/>
    <cellStyle name="Normal 5 2 3 5 2" xfId="1128" xr:uid="{00000000-0005-0000-0000-00007C490000}"/>
    <cellStyle name="Normal 5 2 3 5 2 10" xfId="26557" xr:uid="{00000000-0005-0000-0000-00007D490000}"/>
    <cellStyle name="Normal 5 2 3 5 2 2" xfId="1538" xr:uid="{00000000-0005-0000-0000-00007E490000}"/>
    <cellStyle name="Normal 5 2 3 5 2 2 2" xfId="4896" xr:uid="{00000000-0005-0000-0000-00007F490000}"/>
    <cellStyle name="Normal 5 2 3 5 2 2 2 2" xfId="9880" xr:uid="{00000000-0005-0000-0000-000080490000}"/>
    <cellStyle name="Normal 5 2 3 5 2 2 2 2 2" xfId="26558" xr:uid="{00000000-0005-0000-0000-000081490000}"/>
    <cellStyle name="Normal 5 2 3 5 2 2 2 2 3" xfId="26559" xr:uid="{00000000-0005-0000-0000-000082490000}"/>
    <cellStyle name="Normal 5 2 3 5 2 2 2 2 4" xfId="26560" xr:uid="{00000000-0005-0000-0000-000083490000}"/>
    <cellStyle name="Normal 5 2 3 5 2 2 2 3" xfId="26561" xr:uid="{00000000-0005-0000-0000-000084490000}"/>
    <cellStyle name="Normal 5 2 3 5 2 2 2 3 2" xfId="26562" xr:uid="{00000000-0005-0000-0000-000085490000}"/>
    <cellStyle name="Normal 5 2 3 5 2 2 2 3 3" xfId="26563" xr:uid="{00000000-0005-0000-0000-000086490000}"/>
    <cellStyle name="Normal 5 2 3 5 2 2 2 4" xfId="26564" xr:uid="{00000000-0005-0000-0000-000087490000}"/>
    <cellStyle name="Normal 5 2 3 5 2 2 2 5" xfId="26565" xr:uid="{00000000-0005-0000-0000-000088490000}"/>
    <cellStyle name="Normal 5 2 3 5 2 2 2 6" xfId="26566" xr:uid="{00000000-0005-0000-0000-000089490000}"/>
    <cellStyle name="Normal 5 2 3 5 2 2 3" xfId="6625" xr:uid="{00000000-0005-0000-0000-00008A490000}"/>
    <cellStyle name="Normal 5 2 3 5 2 2 3 2" xfId="11567" xr:uid="{00000000-0005-0000-0000-00008B490000}"/>
    <cellStyle name="Normal 5 2 3 5 2 2 3 3" xfId="26567" xr:uid="{00000000-0005-0000-0000-00008C490000}"/>
    <cellStyle name="Normal 5 2 3 5 2 2 3 4" xfId="26568" xr:uid="{00000000-0005-0000-0000-00008D490000}"/>
    <cellStyle name="Normal 5 2 3 5 2 2 4" xfId="8133" xr:uid="{00000000-0005-0000-0000-00008E490000}"/>
    <cellStyle name="Normal 5 2 3 5 2 2 4 2" xfId="26569" xr:uid="{00000000-0005-0000-0000-00008F490000}"/>
    <cellStyle name="Normal 5 2 3 5 2 2 4 3" xfId="26570" xr:uid="{00000000-0005-0000-0000-000090490000}"/>
    <cellStyle name="Normal 5 2 3 5 2 2 4 4" xfId="26571" xr:uid="{00000000-0005-0000-0000-000091490000}"/>
    <cellStyle name="Normal 5 2 3 5 2 2 5" xfId="3171" xr:uid="{00000000-0005-0000-0000-000092490000}"/>
    <cellStyle name="Normal 5 2 3 5 2 2 5 2" xfId="26572" xr:uid="{00000000-0005-0000-0000-000093490000}"/>
    <cellStyle name="Normal 5 2 3 5 2 2 5 3" xfId="26573" xr:uid="{00000000-0005-0000-0000-000094490000}"/>
    <cellStyle name="Normal 5 2 3 5 2 2 5 4" xfId="26574" xr:uid="{00000000-0005-0000-0000-000095490000}"/>
    <cellStyle name="Normal 5 2 3 5 2 2 6" xfId="26575" xr:uid="{00000000-0005-0000-0000-000096490000}"/>
    <cellStyle name="Normal 5 2 3 5 2 2 6 2" xfId="26576" xr:uid="{00000000-0005-0000-0000-000097490000}"/>
    <cellStyle name="Normal 5 2 3 5 2 2 6 3" xfId="26577" xr:uid="{00000000-0005-0000-0000-000098490000}"/>
    <cellStyle name="Normal 5 2 3 5 2 2 7" xfId="26578" xr:uid="{00000000-0005-0000-0000-000099490000}"/>
    <cellStyle name="Normal 5 2 3 5 2 2 8" xfId="26579" xr:uid="{00000000-0005-0000-0000-00009A490000}"/>
    <cellStyle name="Normal 5 2 3 5 2 2 9" xfId="26580" xr:uid="{00000000-0005-0000-0000-00009B490000}"/>
    <cellStyle name="Normal 5 2 3 5 2 3" xfId="4496" xr:uid="{00000000-0005-0000-0000-00009C490000}"/>
    <cellStyle name="Normal 5 2 3 5 2 3 2" xfId="9480" xr:uid="{00000000-0005-0000-0000-00009D490000}"/>
    <cellStyle name="Normal 5 2 3 5 2 3 2 2" xfId="26581" xr:uid="{00000000-0005-0000-0000-00009E490000}"/>
    <cellStyle name="Normal 5 2 3 5 2 3 2 3" xfId="26582" xr:uid="{00000000-0005-0000-0000-00009F490000}"/>
    <cellStyle name="Normal 5 2 3 5 2 3 2 4" xfId="26583" xr:uid="{00000000-0005-0000-0000-0000A0490000}"/>
    <cellStyle name="Normal 5 2 3 5 2 3 3" xfId="26584" xr:uid="{00000000-0005-0000-0000-0000A1490000}"/>
    <cellStyle name="Normal 5 2 3 5 2 3 3 2" xfId="26585" xr:uid="{00000000-0005-0000-0000-0000A2490000}"/>
    <cellStyle name="Normal 5 2 3 5 2 3 3 3" xfId="26586" xr:uid="{00000000-0005-0000-0000-0000A3490000}"/>
    <cellStyle name="Normal 5 2 3 5 2 3 4" xfId="26587" xr:uid="{00000000-0005-0000-0000-0000A4490000}"/>
    <cellStyle name="Normal 5 2 3 5 2 3 5" xfId="26588" xr:uid="{00000000-0005-0000-0000-0000A5490000}"/>
    <cellStyle name="Normal 5 2 3 5 2 3 6" xfId="26589" xr:uid="{00000000-0005-0000-0000-0000A6490000}"/>
    <cellStyle name="Normal 5 2 3 5 2 4" xfId="6227" xr:uid="{00000000-0005-0000-0000-0000A7490000}"/>
    <cellStyle name="Normal 5 2 3 5 2 4 2" xfId="11169" xr:uid="{00000000-0005-0000-0000-0000A8490000}"/>
    <cellStyle name="Normal 5 2 3 5 2 4 3" xfId="26590" xr:uid="{00000000-0005-0000-0000-0000A9490000}"/>
    <cellStyle name="Normal 5 2 3 5 2 4 4" xfId="26591" xr:uid="{00000000-0005-0000-0000-0000AA490000}"/>
    <cellStyle name="Normal 5 2 3 5 2 5" xfId="7735" xr:uid="{00000000-0005-0000-0000-0000AB490000}"/>
    <cellStyle name="Normal 5 2 3 5 2 5 2" xfId="26592" xr:uid="{00000000-0005-0000-0000-0000AC490000}"/>
    <cellStyle name="Normal 5 2 3 5 2 5 3" xfId="26593" xr:uid="{00000000-0005-0000-0000-0000AD490000}"/>
    <cellStyle name="Normal 5 2 3 5 2 5 4" xfId="26594" xr:uid="{00000000-0005-0000-0000-0000AE490000}"/>
    <cellStyle name="Normal 5 2 3 5 2 6" xfId="2773" xr:uid="{00000000-0005-0000-0000-0000AF490000}"/>
    <cellStyle name="Normal 5 2 3 5 2 6 2" xfId="26595" xr:uid="{00000000-0005-0000-0000-0000B0490000}"/>
    <cellStyle name="Normal 5 2 3 5 2 6 3" xfId="26596" xr:uid="{00000000-0005-0000-0000-0000B1490000}"/>
    <cellStyle name="Normal 5 2 3 5 2 6 4" xfId="26597" xr:uid="{00000000-0005-0000-0000-0000B2490000}"/>
    <cellStyle name="Normal 5 2 3 5 2 7" xfId="26598" xr:uid="{00000000-0005-0000-0000-0000B3490000}"/>
    <cellStyle name="Normal 5 2 3 5 2 7 2" xfId="26599" xr:uid="{00000000-0005-0000-0000-0000B4490000}"/>
    <cellStyle name="Normal 5 2 3 5 2 7 3" xfId="26600" xr:uid="{00000000-0005-0000-0000-0000B5490000}"/>
    <cellStyle name="Normal 5 2 3 5 2 8" xfId="26601" xr:uid="{00000000-0005-0000-0000-0000B6490000}"/>
    <cellStyle name="Normal 5 2 3 5 2 9" xfId="26602" xr:uid="{00000000-0005-0000-0000-0000B7490000}"/>
    <cellStyle name="Normal 5 2 3 5 3" xfId="1537" xr:uid="{00000000-0005-0000-0000-0000B8490000}"/>
    <cellStyle name="Normal 5 2 3 5 3 2" xfId="4895" xr:uid="{00000000-0005-0000-0000-0000B9490000}"/>
    <cellStyle name="Normal 5 2 3 5 3 2 2" xfId="9879" xr:uid="{00000000-0005-0000-0000-0000BA490000}"/>
    <cellStyle name="Normal 5 2 3 5 3 2 2 2" xfId="26603" xr:uid="{00000000-0005-0000-0000-0000BB490000}"/>
    <cellStyle name="Normal 5 2 3 5 3 2 2 3" xfId="26604" xr:uid="{00000000-0005-0000-0000-0000BC490000}"/>
    <cellStyle name="Normal 5 2 3 5 3 2 2 4" xfId="26605" xr:uid="{00000000-0005-0000-0000-0000BD490000}"/>
    <cellStyle name="Normal 5 2 3 5 3 2 3" xfId="26606" xr:uid="{00000000-0005-0000-0000-0000BE490000}"/>
    <cellStyle name="Normal 5 2 3 5 3 2 3 2" xfId="26607" xr:uid="{00000000-0005-0000-0000-0000BF490000}"/>
    <cellStyle name="Normal 5 2 3 5 3 2 3 3" xfId="26608" xr:uid="{00000000-0005-0000-0000-0000C0490000}"/>
    <cellStyle name="Normal 5 2 3 5 3 2 4" xfId="26609" xr:uid="{00000000-0005-0000-0000-0000C1490000}"/>
    <cellStyle name="Normal 5 2 3 5 3 2 5" xfId="26610" xr:uid="{00000000-0005-0000-0000-0000C2490000}"/>
    <cellStyle name="Normal 5 2 3 5 3 2 6" xfId="26611" xr:uid="{00000000-0005-0000-0000-0000C3490000}"/>
    <cellStyle name="Normal 5 2 3 5 3 3" xfId="6624" xr:uid="{00000000-0005-0000-0000-0000C4490000}"/>
    <cellStyle name="Normal 5 2 3 5 3 3 2" xfId="11566" xr:uid="{00000000-0005-0000-0000-0000C5490000}"/>
    <cellStyle name="Normal 5 2 3 5 3 3 3" xfId="26612" xr:uid="{00000000-0005-0000-0000-0000C6490000}"/>
    <cellStyle name="Normal 5 2 3 5 3 3 4" xfId="26613" xr:uid="{00000000-0005-0000-0000-0000C7490000}"/>
    <cellStyle name="Normal 5 2 3 5 3 4" xfId="8132" xr:uid="{00000000-0005-0000-0000-0000C8490000}"/>
    <cellStyle name="Normal 5 2 3 5 3 4 2" xfId="26614" xr:uid="{00000000-0005-0000-0000-0000C9490000}"/>
    <cellStyle name="Normal 5 2 3 5 3 4 3" xfId="26615" xr:uid="{00000000-0005-0000-0000-0000CA490000}"/>
    <cellStyle name="Normal 5 2 3 5 3 4 4" xfId="26616" xr:uid="{00000000-0005-0000-0000-0000CB490000}"/>
    <cellStyle name="Normal 5 2 3 5 3 5" xfId="3170" xr:uid="{00000000-0005-0000-0000-0000CC490000}"/>
    <cellStyle name="Normal 5 2 3 5 3 5 2" xfId="26617" xr:uid="{00000000-0005-0000-0000-0000CD490000}"/>
    <cellStyle name="Normal 5 2 3 5 3 5 3" xfId="26618" xr:uid="{00000000-0005-0000-0000-0000CE490000}"/>
    <cellStyle name="Normal 5 2 3 5 3 5 4" xfId="26619" xr:uid="{00000000-0005-0000-0000-0000CF490000}"/>
    <cellStyle name="Normal 5 2 3 5 3 6" xfId="26620" xr:uid="{00000000-0005-0000-0000-0000D0490000}"/>
    <cellStyle name="Normal 5 2 3 5 3 6 2" xfId="26621" xr:uid="{00000000-0005-0000-0000-0000D1490000}"/>
    <cellStyle name="Normal 5 2 3 5 3 6 3" xfId="26622" xr:uid="{00000000-0005-0000-0000-0000D2490000}"/>
    <cellStyle name="Normal 5 2 3 5 3 7" xfId="26623" xr:uid="{00000000-0005-0000-0000-0000D3490000}"/>
    <cellStyle name="Normal 5 2 3 5 3 8" xfId="26624" xr:uid="{00000000-0005-0000-0000-0000D4490000}"/>
    <cellStyle name="Normal 5 2 3 5 3 9" xfId="26625" xr:uid="{00000000-0005-0000-0000-0000D5490000}"/>
    <cellStyle name="Normal 5 2 3 5 4" xfId="4113" xr:uid="{00000000-0005-0000-0000-0000D6490000}"/>
    <cellStyle name="Normal 5 2 3 5 4 2" xfId="9099" xr:uid="{00000000-0005-0000-0000-0000D7490000}"/>
    <cellStyle name="Normal 5 2 3 5 4 2 2" xfId="26626" xr:uid="{00000000-0005-0000-0000-0000D8490000}"/>
    <cellStyle name="Normal 5 2 3 5 4 2 3" xfId="26627" xr:uid="{00000000-0005-0000-0000-0000D9490000}"/>
    <cellStyle name="Normal 5 2 3 5 4 2 4" xfId="26628" xr:uid="{00000000-0005-0000-0000-0000DA490000}"/>
    <cellStyle name="Normal 5 2 3 5 4 3" xfId="26629" xr:uid="{00000000-0005-0000-0000-0000DB490000}"/>
    <cellStyle name="Normal 5 2 3 5 4 3 2" xfId="26630" xr:uid="{00000000-0005-0000-0000-0000DC490000}"/>
    <cellStyle name="Normal 5 2 3 5 4 3 3" xfId="26631" xr:uid="{00000000-0005-0000-0000-0000DD490000}"/>
    <cellStyle name="Normal 5 2 3 5 4 4" xfId="26632" xr:uid="{00000000-0005-0000-0000-0000DE490000}"/>
    <cellStyle name="Normal 5 2 3 5 4 5" xfId="26633" xr:uid="{00000000-0005-0000-0000-0000DF490000}"/>
    <cellStyle name="Normal 5 2 3 5 4 6" xfId="26634" xr:uid="{00000000-0005-0000-0000-0000E0490000}"/>
    <cellStyle name="Normal 5 2 3 5 5" xfId="5860" xr:uid="{00000000-0005-0000-0000-0000E1490000}"/>
    <cellStyle name="Normal 5 2 3 5 5 2" xfId="10802" xr:uid="{00000000-0005-0000-0000-0000E2490000}"/>
    <cellStyle name="Normal 5 2 3 5 5 3" xfId="26635" xr:uid="{00000000-0005-0000-0000-0000E3490000}"/>
    <cellStyle name="Normal 5 2 3 5 5 4" xfId="26636" xr:uid="{00000000-0005-0000-0000-0000E4490000}"/>
    <cellStyle name="Normal 5 2 3 5 6" xfId="7368" xr:uid="{00000000-0005-0000-0000-0000E5490000}"/>
    <cellStyle name="Normal 5 2 3 5 6 2" xfId="26637" xr:uid="{00000000-0005-0000-0000-0000E6490000}"/>
    <cellStyle name="Normal 5 2 3 5 6 3" xfId="26638" xr:uid="{00000000-0005-0000-0000-0000E7490000}"/>
    <cellStyle name="Normal 5 2 3 5 6 4" xfId="26639" xr:uid="{00000000-0005-0000-0000-0000E8490000}"/>
    <cellStyle name="Normal 5 2 3 5 7" xfId="2406" xr:uid="{00000000-0005-0000-0000-0000E9490000}"/>
    <cellStyle name="Normal 5 2 3 5 7 2" xfId="26640" xr:uid="{00000000-0005-0000-0000-0000EA490000}"/>
    <cellStyle name="Normal 5 2 3 5 7 3" xfId="26641" xr:uid="{00000000-0005-0000-0000-0000EB490000}"/>
    <cellStyle name="Normal 5 2 3 5 7 4" xfId="26642" xr:uid="{00000000-0005-0000-0000-0000EC490000}"/>
    <cellStyle name="Normal 5 2 3 5 8" xfId="26643" xr:uid="{00000000-0005-0000-0000-0000ED490000}"/>
    <cellStyle name="Normal 5 2 3 5 8 2" xfId="26644" xr:uid="{00000000-0005-0000-0000-0000EE490000}"/>
    <cellStyle name="Normal 5 2 3 5 8 3" xfId="26645" xr:uid="{00000000-0005-0000-0000-0000EF490000}"/>
    <cellStyle name="Normal 5 2 3 5 9" xfId="26646" xr:uid="{00000000-0005-0000-0000-0000F0490000}"/>
    <cellStyle name="Normal 5 2 3 6" xfId="329" xr:uid="{00000000-0005-0000-0000-0000F1490000}"/>
    <cellStyle name="Normal 5 2 3 6 10" xfId="26647" xr:uid="{00000000-0005-0000-0000-0000F2490000}"/>
    <cellStyle name="Normal 5 2 3 6 11" xfId="26648" xr:uid="{00000000-0005-0000-0000-0000F3490000}"/>
    <cellStyle name="Normal 5 2 3 6 2" xfId="957" xr:uid="{00000000-0005-0000-0000-0000F4490000}"/>
    <cellStyle name="Normal 5 2 3 6 2 10" xfId="26649" xr:uid="{00000000-0005-0000-0000-0000F5490000}"/>
    <cellStyle name="Normal 5 2 3 6 2 2" xfId="1540" xr:uid="{00000000-0005-0000-0000-0000F6490000}"/>
    <cellStyle name="Normal 5 2 3 6 2 2 2" xfId="4898" xr:uid="{00000000-0005-0000-0000-0000F7490000}"/>
    <cellStyle name="Normal 5 2 3 6 2 2 2 2" xfId="9882" xr:uid="{00000000-0005-0000-0000-0000F8490000}"/>
    <cellStyle name="Normal 5 2 3 6 2 2 2 2 2" xfId="26650" xr:uid="{00000000-0005-0000-0000-0000F9490000}"/>
    <cellStyle name="Normal 5 2 3 6 2 2 2 2 3" xfId="26651" xr:uid="{00000000-0005-0000-0000-0000FA490000}"/>
    <cellStyle name="Normal 5 2 3 6 2 2 2 2 4" xfId="26652" xr:uid="{00000000-0005-0000-0000-0000FB490000}"/>
    <cellStyle name="Normal 5 2 3 6 2 2 2 3" xfId="26653" xr:uid="{00000000-0005-0000-0000-0000FC490000}"/>
    <cellStyle name="Normal 5 2 3 6 2 2 2 3 2" xfId="26654" xr:uid="{00000000-0005-0000-0000-0000FD490000}"/>
    <cellStyle name="Normal 5 2 3 6 2 2 2 3 3" xfId="26655" xr:uid="{00000000-0005-0000-0000-0000FE490000}"/>
    <cellStyle name="Normal 5 2 3 6 2 2 2 4" xfId="26656" xr:uid="{00000000-0005-0000-0000-0000FF490000}"/>
    <cellStyle name="Normal 5 2 3 6 2 2 2 5" xfId="26657" xr:uid="{00000000-0005-0000-0000-0000004A0000}"/>
    <cellStyle name="Normal 5 2 3 6 2 2 2 6" xfId="26658" xr:uid="{00000000-0005-0000-0000-0000014A0000}"/>
    <cellStyle name="Normal 5 2 3 6 2 2 3" xfId="6627" xr:uid="{00000000-0005-0000-0000-0000024A0000}"/>
    <cellStyle name="Normal 5 2 3 6 2 2 3 2" xfId="11569" xr:uid="{00000000-0005-0000-0000-0000034A0000}"/>
    <cellStyle name="Normal 5 2 3 6 2 2 3 3" xfId="26659" xr:uid="{00000000-0005-0000-0000-0000044A0000}"/>
    <cellStyle name="Normal 5 2 3 6 2 2 3 4" xfId="26660" xr:uid="{00000000-0005-0000-0000-0000054A0000}"/>
    <cellStyle name="Normal 5 2 3 6 2 2 4" xfId="8135" xr:uid="{00000000-0005-0000-0000-0000064A0000}"/>
    <cellStyle name="Normal 5 2 3 6 2 2 4 2" xfId="26661" xr:uid="{00000000-0005-0000-0000-0000074A0000}"/>
    <cellStyle name="Normal 5 2 3 6 2 2 4 3" xfId="26662" xr:uid="{00000000-0005-0000-0000-0000084A0000}"/>
    <cellStyle name="Normal 5 2 3 6 2 2 4 4" xfId="26663" xr:uid="{00000000-0005-0000-0000-0000094A0000}"/>
    <cellStyle name="Normal 5 2 3 6 2 2 5" xfId="3173" xr:uid="{00000000-0005-0000-0000-00000A4A0000}"/>
    <cellStyle name="Normal 5 2 3 6 2 2 5 2" xfId="26664" xr:uid="{00000000-0005-0000-0000-00000B4A0000}"/>
    <cellStyle name="Normal 5 2 3 6 2 2 5 3" xfId="26665" xr:uid="{00000000-0005-0000-0000-00000C4A0000}"/>
    <cellStyle name="Normal 5 2 3 6 2 2 5 4" xfId="26666" xr:uid="{00000000-0005-0000-0000-00000D4A0000}"/>
    <cellStyle name="Normal 5 2 3 6 2 2 6" xfId="26667" xr:uid="{00000000-0005-0000-0000-00000E4A0000}"/>
    <cellStyle name="Normal 5 2 3 6 2 2 6 2" xfId="26668" xr:uid="{00000000-0005-0000-0000-00000F4A0000}"/>
    <cellStyle name="Normal 5 2 3 6 2 2 6 3" xfId="26669" xr:uid="{00000000-0005-0000-0000-0000104A0000}"/>
    <cellStyle name="Normal 5 2 3 6 2 2 7" xfId="26670" xr:uid="{00000000-0005-0000-0000-0000114A0000}"/>
    <cellStyle name="Normal 5 2 3 6 2 2 8" xfId="26671" xr:uid="{00000000-0005-0000-0000-0000124A0000}"/>
    <cellStyle name="Normal 5 2 3 6 2 2 9" xfId="26672" xr:uid="{00000000-0005-0000-0000-0000134A0000}"/>
    <cellStyle name="Normal 5 2 3 6 2 3" xfId="4391" xr:uid="{00000000-0005-0000-0000-0000144A0000}"/>
    <cellStyle name="Normal 5 2 3 6 2 3 2" xfId="9376" xr:uid="{00000000-0005-0000-0000-0000154A0000}"/>
    <cellStyle name="Normal 5 2 3 6 2 3 2 2" xfId="26673" xr:uid="{00000000-0005-0000-0000-0000164A0000}"/>
    <cellStyle name="Normal 5 2 3 6 2 3 2 3" xfId="26674" xr:uid="{00000000-0005-0000-0000-0000174A0000}"/>
    <cellStyle name="Normal 5 2 3 6 2 3 2 4" xfId="26675" xr:uid="{00000000-0005-0000-0000-0000184A0000}"/>
    <cellStyle name="Normal 5 2 3 6 2 3 3" xfId="26676" xr:uid="{00000000-0005-0000-0000-0000194A0000}"/>
    <cellStyle name="Normal 5 2 3 6 2 3 3 2" xfId="26677" xr:uid="{00000000-0005-0000-0000-00001A4A0000}"/>
    <cellStyle name="Normal 5 2 3 6 2 3 3 3" xfId="26678" xr:uid="{00000000-0005-0000-0000-00001B4A0000}"/>
    <cellStyle name="Normal 5 2 3 6 2 3 4" xfId="26679" xr:uid="{00000000-0005-0000-0000-00001C4A0000}"/>
    <cellStyle name="Normal 5 2 3 6 2 3 5" xfId="26680" xr:uid="{00000000-0005-0000-0000-00001D4A0000}"/>
    <cellStyle name="Normal 5 2 3 6 2 3 6" xfId="26681" xr:uid="{00000000-0005-0000-0000-00001E4A0000}"/>
    <cellStyle name="Normal 5 2 3 6 2 4" xfId="6133" xr:uid="{00000000-0005-0000-0000-00001F4A0000}"/>
    <cellStyle name="Normal 5 2 3 6 2 4 2" xfId="11075" xr:uid="{00000000-0005-0000-0000-0000204A0000}"/>
    <cellStyle name="Normal 5 2 3 6 2 4 3" xfId="26682" xr:uid="{00000000-0005-0000-0000-0000214A0000}"/>
    <cellStyle name="Normal 5 2 3 6 2 4 4" xfId="26683" xr:uid="{00000000-0005-0000-0000-0000224A0000}"/>
    <cellStyle name="Normal 5 2 3 6 2 5" xfId="7641" xr:uid="{00000000-0005-0000-0000-0000234A0000}"/>
    <cellStyle name="Normal 5 2 3 6 2 5 2" xfId="26684" xr:uid="{00000000-0005-0000-0000-0000244A0000}"/>
    <cellStyle name="Normal 5 2 3 6 2 5 3" xfId="26685" xr:uid="{00000000-0005-0000-0000-0000254A0000}"/>
    <cellStyle name="Normal 5 2 3 6 2 5 4" xfId="26686" xr:uid="{00000000-0005-0000-0000-0000264A0000}"/>
    <cellStyle name="Normal 5 2 3 6 2 6" xfId="2679" xr:uid="{00000000-0005-0000-0000-0000274A0000}"/>
    <cellStyle name="Normal 5 2 3 6 2 6 2" xfId="26687" xr:uid="{00000000-0005-0000-0000-0000284A0000}"/>
    <cellStyle name="Normal 5 2 3 6 2 6 3" xfId="26688" xr:uid="{00000000-0005-0000-0000-0000294A0000}"/>
    <cellStyle name="Normal 5 2 3 6 2 6 4" xfId="26689" xr:uid="{00000000-0005-0000-0000-00002A4A0000}"/>
    <cellStyle name="Normal 5 2 3 6 2 7" xfId="26690" xr:uid="{00000000-0005-0000-0000-00002B4A0000}"/>
    <cellStyle name="Normal 5 2 3 6 2 7 2" xfId="26691" xr:uid="{00000000-0005-0000-0000-00002C4A0000}"/>
    <cellStyle name="Normal 5 2 3 6 2 7 3" xfId="26692" xr:uid="{00000000-0005-0000-0000-00002D4A0000}"/>
    <cellStyle name="Normal 5 2 3 6 2 8" xfId="26693" xr:uid="{00000000-0005-0000-0000-00002E4A0000}"/>
    <cellStyle name="Normal 5 2 3 6 2 9" xfId="26694" xr:uid="{00000000-0005-0000-0000-00002F4A0000}"/>
    <cellStyle name="Normal 5 2 3 6 3" xfId="1539" xr:uid="{00000000-0005-0000-0000-0000304A0000}"/>
    <cellStyle name="Normal 5 2 3 6 3 2" xfId="4897" xr:uid="{00000000-0005-0000-0000-0000314A0000}"/>
    <cellStyle name="Normal 5 2 3 6 3 2 2" xfId="9881" xr:uid="{00000000-0005-0000-0000-0000324A0000}"/>
    <cellStyle name="Normal 5 2 3 6 3 2 2 2" xfId="26695" xr:uid="{00000000-0005-0000-0000-0000334A0000}"/>
    <cellStyle name="Normal 5 2 3 6 3 2 2 3" xfId="26696" xr:uid="{00000000-0005-0000-0000-0000344A0000}"/>
    <cellStyle name="Normal 5 2 3 6 3 2 2 4" xfId="26697" xr:uid="{00000000-0005-0000-0000-0000354A0000}"/>
    <cellStyle name="Normal 5 2 3 6 3 2 3" xfId="26698" xr:uid="{00000000-0005-0000-0000-0000364A0000}"/>
    <cellStyle name="Normal 5 2 3 6 3 2 3 2" xfId="26699" xr:uid="{00000000-0005-0000-0000-0000374A0000}"/>
    <cellStyle name="Normal 5 2 3 6 3 2 3 3" xfId="26700" xr:uid="{00000000-0005-0000-0000-0000384A0000}"/>
    <cellStyle name="Normal 5 2 3 6 3 2 4" xfId="26701" xr:uid="{00000000-0005-0000-0000-0000394A0000}"/>
    <cellStyle name="Normal 5 2 3 6 3 2 5" xfId="26702" xr:uid="{00000000-0005-0000-0000-00003A4A0000}"/>
    <cellStyle name="Normal 5 2 3 6 3 2 6" xfId="26703" xr:uid="{00000000-0005-0000-0000-00003B4A0000}"/>
    <cellStyle name="Normal 5 2 3 6 3 3" xfId="6626" xr:uid="{00000000-0005-0000-0000-00003C4A0000}"/>
    <cellStyle name="Normal 5 2 3 6 3 3 2" xfId="11568" xr:uid="{00000000-0005-0000-0000-00003D4A0000}"/>
    <cellStyle name="Normal 5 2 3 6 3 3 3" xfId="26704" xr:uid="{00000000-0005-0000-0000-00003E4A0000}"/>
    <cellStyle name="Normal 5 2 3 6 3 3 4" xfId="26705" xr:uid="{00000000-0005-0000-0000-00003F4A0000}"/>
    <cellStyle name="Normal 5 2 3 6 3 4" xfId="8134" xr:uid="{00000000-0005-0000-0000-0000404A0000}"/>
    <cellStyle name="Normal 5 2 3 6 3 4 2" xfId="26706" xr:uid="{00000000-0005-0000-0000-0000414A0000}"/>
    <cellStyle name="Normal 5 2 3 6 3 4 3" xfId="26707" xr:uid="{00000000-0005-0000-0000-0000424A0000}"/>
    <cellStyle name="Normal 5 2 3 6 3 4 4" xfId="26708" xr:uid="{00000000-0005-0000-0000-0000434A0000}"/>
    <cellStyle name="Normal 5 2 3 6 3 5" xfId="3172" xr:uid="{00000000-0005-0000-0000-0000444A0000}"/>
    <cellStyle name="Normal 5 2 3 6 3 5 2" xfId="26709" xr:uid="{00000000-0005-0000-0000-0000454A0000}"/>
    <cellStyle name="Normal 5 2 3 6 3 5 3" xfId="26710" xr:uid="{00000000-0005-0000-0000-0000464A0000}"/>
    <cellStyle name="Normal 5 2 3 6 3 5 4" xfId="26711" xr:uid="{00000000-0005-0000-0000-0000474A0000}"/>
    <cellStyle name="Normal 5 2 3 6 3 6" xfId="26712" xr:uid="{00000000-0005-0000-0000-0000484A0000}"/>
    <cellStyle name="Normal 5 2 3 6 3 6 2" xfId="26713" xr:uid="{00000000-0005-0000-0000-0000494A0000}"/>
    <cellStyle name="Normal 5 2 3 6 3 6 3" xfId="26714" xr:uid="{00000000-0005-0000-0000-00004A4A0000}"/>
    <cellStyle name="Normal 5 2 3 6 3 7" xfId="26715" xr:uid="{00000000-0005-0000-0000-00004B4A0000}"/>
    <cellStyle name="Normal 5 2 3 6 3 8" xfId="26716" xr:uid="{00000000-0005-0000-0000-00004C4A0000}"/>
    <cellStyle name="Normal 5 2 3 6 3 9" xfId="26717" xr:uid="{00000000-0005-0000-0000-00004D4A0000}"/>
    <cellStyle name="Normal 5 2 3 6 4" xfId="3908" xr:uid="{00000000-0005-0000-0000-00004E4A0000}"/>
    <cellStyle name="Normal 5 2 3 6 4 2" xfId="8988" xr:uid="{00000000-0005-0000-0000-00004F4A0000}"/>
    <cellStyle name="Normal 5 2 3 6 4 2 2" xfId="26718" xr:uid="{00000000-0005-0000-0000-0000504A0000}"/>
    <cellStyle name="Normal 5 2 3 6 4 2 3" xfId="26719" xr:uid="{00000000-0005-0000-0000-0000514A0000}"/>
    <cellStyle name="Normal 5 2 3 6 4 2 4" xfId="26720" xr:uid="{00000000-0005-0000-0000-0000524A0000}"/>
    <cellStyle name="Normal 5 2 3 6 4 3" xfId="26721" xr:uid="{00000000-0005-0000-0000-0000534A0000}"/>
    <cellStyle name="Normal 5 2 3 6 4 3 2" xfId="26722" xr:uid="{00000000-0005-0000-0000-0000544A0000}"/>
    <cellStyle name="Normal 5 2 3 6 4 3 3" xfId="26723" xr:uid="{00000000-0005-0000-0000-0000554A0000}"/>
    <cellStyle name="Normal 5 2 3 6 4 4" xfId="26724" xr:uid="{00000000-0005-0000-0000-0000564A0000}"/>
    <cellStyle name="Normal 5 2 3 6 4 5" xfId="26725" xr:uid="{00000000-0005-0000-0000-0000574A0000}"/>
    <cellStyle name="Normal 5 2 3 6 4 6" xfId="26726" xr:uid="{00000000-0005-0000-0000-0000584A0000}"/>
    <cellStyle name="Normal 5 2 3 6 5" xfId="5676" xr:uid="{00000000-0005-0000-0000-0000594A0000}"/>
    <cellStyle name="Normal 5 2 3 6 5 2" xfId="10618" xr:uid="{00000000-0005-0000-0000-00005A4A0000}"/>
    <cellStyle name="Normal 5 2 3 6 5 3" xfId="26727" xr:uid="{00000000-0005-0000-0000-00005B4A0000}"/>
    <cellStyle name="Normal 5 2 3 6 5 4" xfId="26728" xr:uid="{00000000-0005-0000-0000-00005C4A0000}"/>
    <cellStyle name="Normal 5 2 3 6 6" xfId="7184" xr:uid="{00000000-0005-0000-0000-00005D4A0000}"/>
    <cellStyle name="Normal 5 2 3 6 6 2" xfId="26729" xr:uid="{00000000-0005-0000-0000-00005E4A0000}"/>
    <cellStyle name="Normal 5 2 3 6 6 3" xfId="26730" xr:uid="{00000000-0005-0000-0000-00005F4A0000}"/>
    <cellStyle name="Normal 5 2 3 6 6 4" xfId="26731" xr:uid="{00000000-0005-0000-0000-0000604A0000}"/>
    <cellStyle name="Normal 5 2 3 6 7" xfId="2222" xr:uid="{00000000-0005-0000-0000-0000614A0000}"/>
    <cellStyle name="Normal 5 2 3 6 7 2" xfId="26732" xr:uid="{00000000-0005-0000-0000-0000624A0000}"/>
    <cellStyle name="Normal 5 2 3 6 7 3" xfId="26733" xr:uid="{00000000-0005-0000-0000-0000634A0000}"/>
    <cellStyle name="Normal 5 2 3 6 7 4" xfId="26734" xr:uid="{00000000-0005-0000-0000-0000644A0000}"/>
    <cellStyle name="Normal 5 2 3 6 8" xfId="26735" xr:uid="{00000000-0005-0000-0000-0000654A0000}"/>
    <cellStyle name="Normal 5 2 3 6 8 2" xfId="26736" xr:uid="{00000000-0005-0000-0000-0000664A0000}"/>
    <cellStyle name="Normal 5 2 3 6 8 3" xfId="26737" xr:uid="{00000000-0005-0000-0000-0000674A0000}"/>
    <cellStyle name="Normal 5 2 3 6 9" xfId="26738" xr:uid="{00000000-0005-0000-0000-0000684A0000}"/>
    <cellStyle name="Normal 5 2 3 7" xfId="811" xr:uid="{00000000-0005-0000-0000-0000694A0000}"/>
    <cellStyle name="Normal 5 2 3 7 10" xfId="26739" xr:uid="{00000000-0005-0000-0000-00006A4A0000}"/>
    <cellStyle name="Normal 5 2 3 7 2" xfId="1541" xr:uid="{00000000-0005-0000-0000-00006B4A0000}"/>
    <cellStyle name="Normal 5 2 3 7 2 2" xfId="4899" xr:uid="{00000000-0005-0000-0000-00006C4A0000}"/>
    <cellStyle name="Normal 5 2 3 7 2 2 2" xfId="9883" xr:uid="{00000000-0005-0000-0000-00006D4A0000}"/>
    <cellStyle name="Normal 5 2 3 7 2 2 2 2" xfId="26740" xr:uid="{00000000-0005-0000-0000-00006E4A0000}"/>
    <cellStyle name="Normal 5 2 3 7 2 2 2 3" xfId="26741" xr:uid="{00000000-0005-0000-0000-00006F4A0000}"/>
    <cellStyle name="Normal 5 2 3 7 2 2 2 4" xfId="26742" xr:uid="{00000000-0005-0000-0000-0000704A0000}"/>
    <cellStyle name="Normal 5 2 3 7 2 2 3" xfId="26743" xr:uid="{00000000-0005-0000-0000-0000714A0000}"/>
    <cellStyle name="Normal 5 2 3 7 2 2 3 2" xfId="26744" xr:uid="{00000000-0005-0000-0000-0000724A0000}"/>
    <cellStyle name="Normal 5 2 3 7 2 2 3 3" xfId="26745" xr:uid="{00000000-0005-0000-0000-0000734A0000}"/>
    <cellStyle name="Normal 5 2 3 7 2 2 4" xfId="26746" xr:uid="{00000000-0005-0000-0000-0000744A0000}"/>
    <cellStyle name="Normal 5 2 3 7 2 2 5" xfId="26747" xr:uid="{00000000-0005-0000-0000-0000754A0000}"/>
    <cellStyle name="Normal 5 2 3 7 2 2 6" xfId="26748" xr:uid="{00000000-0005-0000-0000-0000764A0000}"/>
    <cellStyle name="Normal 5 2 3 7 2 3" xfId="6628" xr:uid="{00000000-0005-0000-0000-0000774A0000}"/>
    <cellStyle name="Normal 5 2 3 7 2 3 2" xfId="11570" xr:uid="{00000000-0005-0000-0000-0000784A0000}"/>
    <cellStyle name="Normal 5 2 3 7 2 3 3" xfId="26749" xr:uid="{00000000-0005-0000-0000-0000794A0000}"/>
    <cellStyle name="Normal 5 2 3 7 2 3 4" xfId="26750" xr:uid="{00000000-0005-0000-0000-00007A4A0000}"/>
    <cellStyle name="Normal 5 2 3 7 2 4" xfId="8136" xr:uid="{00000000-0005-0000-0000-00007B4A0000}"/>
    <cellStyle name="Normal 5 2 3 7 2 4 2" xfId="26751" xr:uid="{00000000-0005-0000-0000-00007C4A0000}"/>
    <cellStyle name="Normal 5 2 3 7 2 4 3" xfId="26752" xr:uid="{00000000-0005-0000-0000-00007D4A0000}"/>
    <cellStyle name="Normal 5 2 3 7 2 4 4" xfId="26753" xr:uid="{00000000-0005-0000-0000-00007E4A0000}"/>
    <cellStyle name="Normal 5 2 3 7 2 5" xfId="3174" xr:uid="{00000000-0005-0000-0000-00007F4A0000}"/>
    <cellStyle name="Normal 5 2 3 7 2 5 2" xfId="26754" xr:uid="{00000000-0005-0000-0000-0000804A0000}"/>
    <cellStyle name="Normal 5 2 3 7 2 5 3" xfId="26755" xr:uid="{00000000-0005-0000-0000-0000814A0000}"/>
    <cellStyle name="Normal 5 2 3 7 2 5 4" xfId="26756" xr:uid="{00000000-0005-0000-0000-0000824A0000}"/>
    <cellStyle name="Normal 5 2 3 7 2 6" xfId="26757" xr:uid="{00000000-0005-0000-0000-0000834A0000}"/>
    <cellStyle name="Normal 5 2 3 7 2 6 2" xfId="26758" xr:uid="{00000000-0005-0000-0000-0000844A0000}"/>
    <cellStyle name="Normal 5 2 3 7 2 6 3" xfId="26759" xr:uid="{00000000-0005-0000-0000-0000854A0000}"/>
    <cellStyle name="Normal 5 2 3 7 2 7" xfId="26760" xr:uid="{00000000-0005-0000-0000-0000864A0000}"/>
    <cellStyle name="Normal 5 2 3 7 2 8" xfId="26761" xr:uid="{00000000-0005-0000-0000-0000874A0000}"/>
    <cellStyle name="Normal 5 2 3 7 2 9" xfId="26762" xr:uid="{00000000-0005-0000-0000-0000884A0000}"/>
    <cellStyle name="Normal 5 2 3 7 3" xfId="4253" xr:uid="{00000000-0005-0000-0000-0000894A0000}"/>
    <cellStyle name="Normal 5 2 3 7 3 2" xfId="9239" xr:uid="{00000000-0005-0000-0000-00008A4A0000}"/>
    <cellStyle name="Normal 5 2 3 7 3 2 2" xfId="26763" xr:uid="{00000000-0005-0000-0000-00008B4A0000}"/>
    <cellStyle name="Normal 5 2 3 7 3 2 3" xfId="26764" xr:uid="{00000000-0005-0000-0000-00008C4A0000}"/>
    <cellStyle name="Normal 5 2 3 7 3 2 4" xfId="26765" xr:uid="{00000000-0005-0000-0000-00008D4A0000}"/>
    <cellStyle name="Normal 5 2 3 7 3 3" xfId="26766" xr:uid="{00000000-0005-0000-0000-00008E4A0000}"/>
    <cellStyle name="Normal 5 2 3 7 3 3 2" xfId="26767" xr:uid="{00000000-0005-0000-0000-00008F4A0000}"/>
    <cellStyle name="Normal 5 2 3 7 3 3 3" xfId="26768" xr:uid="{00000000-0005-0000-0000-0000904A0000}"/>
    <cellStyle name="Normal 5 2 3 7 3 4" xfId="26769" xr:uid="{00000000-0005-0000-0000-0000914A0000}"/>
    <cellStyle name="Normal 5 2 3 7 3 5" xfId="26770" xr:uid="{00000000-0005-0000-0000-0000924A0000}"/>
    <cellStyle name="Normal 5 2 3 7 3 6" xfId="26771" xr:uid="{00000000-0005-0000-0000-0000934A0000}"/>
    <cellStyle name="Normal 5 2 3 7 4" xfId="5998" xr:uid="{00000000-0005-0000-0000-0000944A0000}"/>
    <cellStyle name="Normal 5 2 3 7 4 2" xfId="10940" xr:uid="{00000000-0005-0000-0000-0000954A0000}"/>
    <cellStyle name="Normal 5 2 3 7 4 3" xfId="26772" xr:uid="{00000000-0005-0000-0000-0000964A0000}"/>
    <cellStyle name="Normal 5 2 3 7 4 4" xfId="26773" xr:uid="{00000000-0005-0000-0000-0000974A0000}"/>
    <cellStyle name="Normal 5 2 3 7 5" xfId="7506" xr:uid="{00000000-0005-0000-0000-0000984A0000}"/>
    <cellStyle name="Normal 5 2 3 7 5 2" xfId="26774" xr:uid="{00000000-0005-0000-0000-0000994A0000}"/>
    <cellStyle name="Normal 5 2 3 7 5 3" xfId="26775" xr:uid="{00000000-0005-0000-0000-00009A4A0000}"/>
    <cellStyle name="Normal 5 2 3 7 5 4" xfId="26776" xr:uid="{00000000-0005-0000-0000-00009B4A0000}"/>
    <cellStyle name="Normal 5 2 3 7 6" xfId="2544" xr:uid="{00000000-0005-0000-0000-00009C4A0000}"/>
    <cellStyle name="Normal 5 2 3 7 6 2" xfId="26777" xr:uid="{00000000-0005-0000-0000-00009D4A0000}"/>
    <cellStyle name="Normal 5 2 3 7 6 3" xfId="26778" xr:uid="{00000000-0005-0000-0000-00009E4A0000}"/>
    <cellStyle name="Normal 5 2 3 7 6 4" xfId="26779" xr:uid="{00000000-0005-0000-0000-00009F4A0000}"/>
    <cellStyle name="Normal 5 2 3 7 7" xfId="26780" xr:uid="{00000000-0005-0000-0000-0000A04A0000}"/>
    <cellStyle name="Normal 5 2 3 7 7 2" xfId="26781" xr:uid="{00000000-0005-0000-0000-0000A14A0000}"/>
    <cellStyle name="Normal 5 2 3 7 7 3" xfId="26782" xr:uid="{00000000-0005-0000-0000-0000A24A0000}"/>
    <cellStyle name="Normal 5 2 3 7 8" xfId="26783" xr:uid="{00000000-0005-0000-0000-0000A34A0000}"/>
    <cellStyle name="Normal 5 2 3 7 9" xfId="26784" xr:uid="{00000000-0005-0000-0000-0000A44A0000}"/>
    <cellStyle name="Normal 5 2 3 8" xfId="1278" xr:uid="{00000000-0005-0000-0000-0000A54A0000}"/>
    <cellStyle name="Normal 5 2 3 8 2" xfId="4636" xr:uid="{00000000-0005-0000-0000-0000A64A0000}"/>
    <cellStyle name="Normal 5 2 3 8 2 2" xfId="9620" xr:uid="{00000000-0005-0000-0000-0000A74A0000}"/>
    <cellStyle name="Normal 5 2 3 8 2 2 2" xfId="26785" xr:uid="{00000000-0005-0000-0000-0000A84A0000}"/>
    <cellStyle name="Normal 5 2 3 8 2 2 3" xfId="26786" xr:uid="{00000000-0005-0000-0000-0000A94A0000}"/>
    <cellStyle name="Normal 5 2 3 8 2 2 4" xfId="26787" xr:uid="{00000000-0005-0000-0000-0000AA4A0000}"/>
    <cellStyle name="Normal 5 2 3 8 2 3" xfId="26788" xr:uid="{00000000-0005-0000-0000-0000AB4A0000}"/>
    <cellStyle name="Normal 5 2 3 8 2 3 2" xfId="26789" xr:uid="{00000000-0005-0000-0000-0000AC4A0000}"/>
    <cellStyle name="Normal 5 2 3 8 2 3 3" xfId="26790" xr:uid="{00000000-0005-0000-0000-0000AD4A0000}"/>
    <cellStyle name="Normal 5 2 3 8 2 4" xfId="26791" xr:uid="{00000000-0005-0000-0000-0000AE4A0000}"/>
    <cellStyle name="Normal 5 2 3 8 2 5" xfId="26792" xr:uid="{00000000-0005-0000-0000-0000AF4A0000}"/>
    <cellStyle name="Normal 5 2 3 8 2 6" xfId="26793" xr:uid="{00000000-0005-0000-0000-0000B04A0000}"/>
    <cellStyle name="Normal 5 2 3 8 3" xfId="6365" xr:uid="{00000000-0005-0000-0000-0000B14A0000}"/>
    <cellStyle name="Normal 5 2 3 8 3 2" xfId="11307" xr:uid="{00000000-0005-0000-0000-0000B24A0000}"/>
    <cellStyle name="Normal 5 2 3 8 3 3" xfId="26794" xr:uid="{00000000-0005-0000-0000-0000B34A0000}"/>
    <cellStyle name="Normal 5 2 3 8 3 4" xfId="26795" xr:uid="{00000000-0005-0000-0000-0000B44A0000}"/>
    <cellStyle name="Normal 5 2 3 8 4" xfId="7873" xr:uid="{00000000-0005-0000-0000-0000B54A0000}"/>
    <cellStyle name="Normal 5 2 3 8 4 2" xfId="26796" xr:uid="{00000000-0005-0000-0000-0000B64A0000}"/>
    <cellStyle name="Normal 5 2 3 8 4 3" xfId="26797" xr:uid="{00000000-0005-0000-0000-0000B74A0000}"/>
    <cellStyle name="Normal 5 2 3 8 4 4" xfId="26798" xr:uid="{00000000-0005-0000-0000-0000B84A0000}"/>
    <cellStyle name="Normal 5 2 3 8 5" xfId="2911" xr:uid="{00000000-0005-0000-0000-0000B94A0000}"/>
    <cellStyle name="Normal 5 2 3 8 5 2" xfId="26799" xr:uid="{00000000-0005-0000-0000-0000BA4A0000}"/>
    <cellStyle name="Normal 5 2 3 8 5 3" xfId="26800" xr:uid="{00000000-0005-0000-0000-0000BB4A0000}"/>
    <cellStyle name="Normal 5 2 3 8 5 4" xfId="26801" xr:uid="{00000000-0005-0000-0000-0000BC4A0000}"/>
    <cellStyle name="Normal 5 2 3 8 6" xfId="26802" xr:uid="{00000000-0005-0000-0000-0000BD4A0000}"/>
    <cellStyle name="Normal 5 2 3 8 6 2" xfId="26803" xr:uid="{00000000-0005-0000-0000-0000BE4A0000}"/>
    <cellStyle name="Normal 5 2 3 8 6 3" xfId="26804" xr:uid="{00000000-0005-0000-0000-0000BF4A0000}"/>
    <cellStyle name="Normal 5 2 3 8 7" xfId="26805" xr:uid="{00000000-0005-0000-0000-0000C04A0000}"/>
    <cellStyle name="Normal 5 2 3 8 8" xfId="26806" xr:uid="{00000000-0005-0000-0000-0000C14A0000}"/>
    <cellStyle name="Normal 5 2 3 8 9" xfId="26807" xr:uid="{00000000-0005-0000-0000-0000C24A0000}"/>
    <cellStyle name="Normal 5 2 3 9" xfId="221" xr:uid="{00000000-0005-0000-0000-0000C34A0000}"/>
    <cellStyle name="Normal 5 2 3 9 2" xfId="3854" xr:uid="{00000000-0005-0000-0000-0000C44A0000}"/>
    <cellStyle name="Normal 5 2 3 9 2 2" xfId="8941" xr:uid="{00000000-0005-0000-0000-0000C54A0000}"/>
    <cellStyle name="Normal 5 2 3 9 2 2 2" xfId="26808" xr:uid="{00000000-0005-0000-0000-0000C64A0000}"/>
    <cellStyle name="Normal 5 2 3 9 2 2 3" xfId="26809" xr:uid="{00000000-0005-0000-0000-0000C74A0000}"/>
    <cellStyle name="Normal 5 2 3 9 2 2 4" xfId="26810" xr:uid="{00000000-0005-0000-0000-0000C84A0000}"/>
    <cellStyle name="Normal 5 2 3 9 2 3" xfId="26811" xr:uid="{00000000-0005-0000-0000-0000C94A0000}"/>
    <cellStyle name="Normal 5 2 3 9 2 3 2" xfId="26812" xr:uid="{00000000-0005-0000-0000-0000CA4A0000}"/>
    <cellStyle name="Normal 5 2 3 9 2 3 3" xfId="26813" xr:uid="{00000000-0005-0000-0000-0000CB4A0000}"/>
    <cellStyle name="Normal 5 2 3 9 2 4" xfId="26814" xr:uid="{00000000-0005-0000-0000-0000CC4A0000}"/>
    <cellStyle name="Normal 5 2 3 9 2 5" xfId="26815" xr:uid="{00000000-0005-0000-0000-0000CD4A0000}"/>
    <cellStyle name="Normal 5 2 3 9 2 6" xfId="26816" xr:uid="{00000000-0005-0000-0000-0000CE4A0000}"/>
    <cellStyle name="Normal 5 2 3 9 3" xfId="5632" xr:uid="{00000000-0005-0000-0000-0000CF4A0000}"/>
    <cellStyle name="Normal 5 2 3 9 3 2" xfId="10574" xr:uid="{00000000-0005-0000-0000-0000D04A0000}"/>
    <cellStyle name="Normal 5 2 3 9 3 3" xfId="26817" xr:uid="{00000000-0005-0000-0000-0000D14A0000}"/>
    <cellStyle name="Normal 5 2 3 9 3 4" xfId="26818" xr:uid="{00000000-0005-0000-0000-0000D24A0000}"/>
    <cellStyle name="Normal 5 2 3 9 4" xfId="7140" xr:uid="{00000000-0005-0000-0000-0000D34A0000}"/>
    <cellStyle name="Normal 5 2 3 9 4 2" xfId="26819" xr:uid="{00000000-0005-0000-0000-0000D44A0000}"/>
    <cellStyle name="Normal 5 2 3 9 4 3" xfId="26820" xr:uid="{00000000-0005-0000-0000-0000D54A0000}"/>
    <cellStyle name="Normal 5 2 3 9 4 4" xfId="26821" xr:uid="{00000000-0005-0000-0000-0000D64A0000}"/>
    <cellStyle name="Normal 5 2 3 9 5" xfId="2177" xr:uid="{00000000-0005-0000-0000-0000D74A0000}"/>
    <cellStyle name="Normal 5 2 3 9 5 2" xfId="26822" xr:uid="{00000000-0005-0000-0000-0000D84A0000}"/>
    <cellStyle name="Normal 5 2 3 9 5 3" xfId="26823" xr:uid="{00000000-0005-0000-0000-0000D94A0000}"/>
    <cellStyle name="Normal 5 2 3 9 5 4" xfId="26824" xr:uid="{00000000-0005-0000-0000-0000DA4A0000}"/>
    <cellStyle name="Normal 5 2 3 9 6" xfId="26825" xr:uid="{00000000-0005-0000-0000-0000DB4A0000}"/>
    <cellStyle name="Normal 5 2 3 9 6 2" xfId="26826" xr:uid="{00000000-0005-0000-0000-0000DC4A0000}"/>
    <cellStyle name="Normal 5 2 3 9 6 3" xfId="26827" xr:uid="{00000000-0005-0000-0000-0000DD4A0000}"/>
    <cellStyle name="Normal 5 2 3 9 7" xfId="26828" xr:uid="{00000000-0005-0000-0000-0000DE4A0000}"/>
    <cellStyle name="Normal 5 2 3 9 8" xfId="26829" xr:uid="{00000000-0005-0000-0000-0000DF4A0000}"/>
    <cellStyle name="Normal 5 2 3 9 9" xfId="26830" xr:uid="{00000000-0005-0000-0000-0000E04A0000}"/>
    <cellStyle name="Normal 5 2 4" xfId="535" xr:uid="{00000000-0005-0000-0000-0000E14A0000}"/>
    <cellStyle name="Normal 5 2 4 10" xfId="2315" xr:uid="{00000000-0005-0000-0000-0000E24A0000}"/>
    <cellStyle name="Normal 5 2 4 10 2" xfId="26831" xr:uid="{00000000-0005-0000-0000-0000E34A0000}"/>
    <cellStyle name="Normal 5 2 4 10 3" xfId="26832" xr:uid="{00000000-0005-0000-0000-0000E44A0000}"/>
    <cellStyle name="Normal 5 2 4 10 4" xfId="26833" xr:uid="{00000000-0005-0000-0000-0000E54A0000}"/>
    <cellStyle name="Normal 5 2 4 11" xfId="26834" xr:uid="{00000000-0005-0000-0000-0000E64A0000}"/>
    <cellStyle name="Normal 5 2 4 11 2" xfId="26835" xr:uid="{00000000-0005-0000-0000-0000E74A0000}"/>
    <cellStyle name="Normal 5 2 4 11 3" xfId="26836" xr:uid="{00000000-0005-0000-0000-0000E84A0000}"/>
    <cellStyle name="Normal 5 2 4 12" xfId="26837" xr:uid="{00000000-0005-0000-0000-0000E94A0000}"/>
    <cellStyle name="Normal 5 2 4 13" xfId="26838" xr:uid="{00000000-0005-0000-0000-0000EA4A0000}"/>
    <cellStyle name="Normal 5 2 4 14" xfId="26839" xr:uid="{00000000-0005-0000-0000-0000EB4A0000}"/>
    <cellStyle name="Normal 5 2 4 2" xfId="706" xr:uid="{00000000-0005-0000-0000-0000EC4A0000}"/>
    <cellStyle name="Normal 5 2 4 2 10" xfId="26840" xr:uid="{00000000-0005-0000-0000-0000ED4A0000}"/>
    <cellStyle name="Normal 5 2 4 2 11" xfId="26841" xr:uid="{00000000-0005-0000-0000-0000EE4A0000}"/>
    <cellStyle name="Normal 5 2 4 2 2" xfId="1172" xr:uid="{00000000-0005-0000-0000-0000EF4A0000}"/>
    <cellStyle name="Normal 5 2 4 2 2 10" xfId="26842" xr:uid="{00000000-0005-0000-0000-0000F04A0000}"/>
    <cellStyle name="Normal 5 2 4 2 2 2" xfId="1544" xr:uid="{00000000-0005-0000-0000-0000F14A0000}"/>
    <cellStyle name="Normal 5 2 4 2 2 2 2" xfId="4902" xr:uid="{00000000-0005-0000-0000-0000F24A0000}"/>
    <cellStyle name="Normal 5 2 4 2 2 2 2 2" xfId="9886" xr:uid="{00000000-0005-0000-0000-0000F34A0000}"/>
    <cellStyle name="Normal 5 2 4 2 2 2 2 2 2" xfId="26843" xr:uid="{00000000-0005-0000-0000-0000F44A0000}"/>
    <cellStyle name="Normal 5 2 4 2 2 2 2 2 3" xfId="26844" xr:uid="{00000000-0005-0000-0000-0000F54A0000}"/>
    <cellStyle name="Normal 5 2 4 2 2 2 2 2 4" xfId="26845" xr:uid="{00000000-0005-0000-0000-0000F64A0000}"/>
    <cellStyle name="Normal 5 2 4 2 2 2 2 3" xfId="26846" xr:uid="{00000000-0005-0000-0000-0000F74A0000}"/>
    <cellStyle name="Normal 5 2 4 2 2 2 2 3 2" xfId="26847" xr:uid="{00000000-0005-0000-0000-0000F84A0000}"/>
    <cellStyle name="Normal 5 2 4 2 2 2 2 3 3" xfId="26848" xr:uid="{00000000-0005-0000-0000-0000F94A0000}"/>
    <cellStyle name="Normal 5 2 4 2 2 2 2 4" xfId="26849" xr:uid="{00000000-0005-0000-0000-0000FA4A0000}"/>
    <cellStyle name="Normal 5 2 4 2 2 2 2 5" xfId="26850" xr:uid="{00000000-0005-0000-0000-0000FB4A0000}"/>
    <cellStyle name="Normal 5 2 4 2 2 2 2 6" xfId="26851" xr:uid="{00000000-0005-0000-0000-0000FC4A0000}"/>
    <cellStyle name="Normal 5 2 4 2 2 2 3" xfId="6631" xr:uid="{00000000-0005-0000-0000-0000FD4A0000}"/>
    <cellStyle name="Normal 5 2 4 2 2 2 3 2" xfId="11573" xr:uid="{00000000-0005-0000-0000-0000FE4A0000}"/>
    <cellStyle name="Normal 5 2 4 2 2 2 3 3" xfId="26852" xr:uid="{00000000-0005-0000-0000-0000FF4A0000}"/>
    <cellStyle name="Normal 5 2 4 2 2 2 3 4" xfId="26853" xr:uid="{00000000-0005-0000-0000-0000004B0000}"/>
    <cellStyle name="Normal 5 2 4 2 2 2 4" xfId="8139" xr:uid="{00000000-0005-0000-0000-0000014B0000}"/>
    <cellStyle name="Normal 5 2 4 2 2 2 4 2" xfId="26854" xr:uid="{00000000-0005-0000-0000-0000024B0000}"/>
    <cellStyle name="Normal 5 2 4 2 2 2 4 3" xfId="26855" xr:uid="{00000000-0005-0000-0000-0000034B0000}"/>
    <cellStyle name="Normal 5 2 4 2 2 2 4 4" xfId="26856" xr:uid="{00000000-0005-0000-0000-0000044B0000}"/>
    <cellStyle name="Normal 5 2 4 2 2 2 5" xfId="3177" xr:uid="{00000000-0005-0000-0000-0000054B0000}"/>
    <cellStyle name="Normal 5 2 4 2 2 2 5 2" xfId="26857" xr:uid="{00000000-0005-0000-0000-0000064B0000}"/>
    <cellStyle name="Normal 5 2 4 2 2 2 5 3" xfId="26858" xr:uid="{00000000-0005-0000-0000-0000074B0000}"/>
    <cellStyle name="Normal 5 2 4 2 2 2 5 4" xfId="26859" xr:uid="{00000000-0005-0000-0000-0000084B0000}"/>
    <cellStyle name="Normal 5 2 4 2 2 2 6" xfId="26860" xr:uid="{00000000-0005-0000-0000-0000094B0000}"/>
    <cellStyle name="Normal 5 2 4 2 2 2 6 2" xfId="26861" xr:uid="{00000000-0005-0000-0000-00000A4B0000}"/>
    <cellStyle name="Normal 5 2 4 2 2 2 6 3" xfId="26862" xr:uid="{00000000-0005-0000-0000-00000B4B0000}"/>
    <cellStyle name="Normal 5 2 4 2 2 2 7" xfId="26863" xr:uid="{00000000-0005-0000-0000-00000C4B0000}"/>
    <cellStyle name="Normal 5 2 4 2 2 2 8" xfId="26864" xr:uid="{00000000-0005-0000-0000-00000D4B0000}"/>
    <cellStyle name="Normal 5 2 4 2 2 2 9" xfId="26865" xr:uid="{00000000-0005-0000-0000-00000E4B0000}"/>
    <cellStyle name="Normal 5 2 4 2 2 3" xfId="4540" xr:uid="{00000000-0005-0000-0000-00000F4B0000}"/>
    <cellStyle name="Normal 5 2 4 2 2 3 2" xfId="9524" xr:uid="{00000000-0005-0000-0000-0000104B0000}"/>
    <cellStyle name="Normal 5 2 4 2 2 3 2 2" xfId="26866" xr:uid="{00000000-0005-0000-0000-0000114B0000}"/>
    <cellStyle name="Normal 5 2 4 2 2 3 2 3" xfId="26867" xr:uid="{00000000-0005-0000-0000-0000124B0000}"/>
    <cellStyle name="Normal 5 2 4 2 2 3 2 4" xfId="26868" xr:uid="{00000000-0005-0000-0000-0000134B0000}"/>
    <cellStyle name="Normal 5 2 4 2 2 3 3" xfId="26869" xr:uid="{00000000-0005-0000-0000-0000144B0000}"/>
    <cellStyle name="Normal 5 2 4 2 2 3 3 2" xfId="26870" xr:uid="{00000000-0005-0000-0000-0000154B0000}"/>
    <cellStyle name="Normal 5 2 4 2 2 3 3 3" xfId="26871" xr:uid="{00000000-0005-0000-0000-0000164B0000}"/>
    <cellStyle name="Normal 5 2 4 2 2 3 4" xfId="26872" xr:uid="{00000000-0005-0000-0000-0000174B0000}"/>
    <cellStyle name="Normal 5 2 4 2 2 3 5" xfId="26873" xr:uid="{00000000-0005-0000-0000-0000184B0000}"/>
    <cellStyle name="Normal 5 2 4 2 2 3 6" xfId="26874" xr:uid="{00000000-0005-0000-0000-0000194B0000}"/>
    <cellStyle name="Normal 5 2 4 2 2 4" xfId="6271" xr:uid="{00000000-0005-0000-0000-00001A4B0000}"/>
    <cellStyle name="Normal 5 2 4 2 2 4 2" xfId="11213" xr:uid="{00000000-0005-0000-0000-00001B4B0000}"/>
    <cellStyle name="Normal 5 2 4 2 2 4 3" xfId="26875" xr:uid="{00000000-0005-0000-0000-00001C4B0000}"/>
    <cellStyle name="Normal 5 2 4 2 2 4 4" xfId="26876" xr:uid="{00000000-0005-0000-0000-00001D4B0000}"/>
    <cellStyle name="Normal 5 2 4 2 2 5" xfId="7779" xr:uid="{00000000-0005-0000-0000-00001E4B0000}"/>
    <cellStyle name="Normal 5 2 4 2 2 5 2" xfId="26877" xr:uid="{00000000-0005-0000-0000-00001F4B0000}"/>
    <cellStyle name="Normal 5 2 4 2 2 5 3" xfId="26878" xr:uid="{00000000-0005-0000-0000-0000204B0000}"/>
    <cellStyle name="Normal 5 2 4 2 2 5 4" xfId="26879" xr:uid="{00000000-0005-0000-0000-0000214B0000}"/>
    <cellStyle name="Normal 5 2 4 2 2 6" xfId="2817" xr:uid="{00000000-0005-0000-0000-0000224B0000}"/>
    <cellStyle name="Normal 5 2 4 2 2 6 2" xfId="26880" xr:uid="{00000000-0005-0000-0000-0000234B0000}"/>
    <cellStyle name="Normal 5 2 4 2 2 6 3" xfId="26881" xr:uid="{00000000-0005-0000-0000-0000244B0000}"/>
    <cellStyle name="Normal 5 2 4 2 2 6 4" xfId="26882" xr:uid="{00000000-0005-0000-0000-0000254B0000}"/>
    <cellStyle name="Normal 5 2 4 2 2 7" xfId="26883" xr:uid="{00000000-0005-0000-0000-0000264B0000}"/>
    <cellStyle name="Normal 5 2 4 2 2 7 2" xfId="26884" xr:uid="{00000000-0005-0000-0000-0000274B0000}"/>
    <cellStyle name="Normal 5 2 4 2 2 7 3" xfId="26885" xr:uid="{00000000-0005-0000-0000-0000284B0000}"/>
    <cellStyle name="Normal 5 2 4 2 2 8" xfId="26886" xr:uid="{00000000-0005-0000-0000-0000294B0000}"/>
    <cellStyle name="Normal 5 2 4 2 2 9" xfId="26887" xr:uid="{00000000-0005-0000-0000-00002A4B0000}"/>
    <cellStyle name="Normal 5 2 4 2 3" xfId="1543" xr:uid="{00000000-0005-0000-0000-00002B4B0000}"/>
    <cellStyle name="Normal 5 2 4 2 3 2" xfId="4901" xr:uid="{00000000-0005-0000-0000-00002C4B0000}"/>
    <cellStyle name="Normal 5 2 4 2 3 2 2" xfId="9885" xr:uid="{00000000-0005-0000-0000-00002D4B0000}"/>
    <cellStyle name="Normal 5 2 4 2 3 2 2 2" xfId="26888" xr:uid="{00000000-0005-0000-0000-00002E4B0000}"/>
    <cellStyle name="Normal 5 2 4 2 3 2 2 3" xfId="26889" xr:uid="{00000000-0005-0000-0000-00002F4B0000}"/>
    <cellStyle name="Normal 5 2 4 2 3 2 2 4" xfId="26890" xr:uid="{00000000-0005-0000-0000-0000304B0000}"/>
    <cellStyle name="Normal 5 2 4 2 3 2 3" xfId="26891" xr:uid="{00000000-0005-0000-0000-0000314B0000}"/>
    <cellStyle name="Normal 5 2 4 2 3 2 3 2" xfId="26892" xr:uid="{00000000-0005-0000-0000-0000324B0000}"/>
    <cellStyle name="Normal 5 2 4 2 3 2 3 3" xfId="26893" xr:uid="{00000000-0005-0000-0000-0000334B0000}"/>
    <cellStyle name="Normal 5 2 4 2 3 2 4" xfId="26894" xr:uid="{00000000-0005-0000-0000-0000344B0000}"/>
    <cellStyle name="Normal 5 2 4 2 3 2 5" xfId="26895" xr:uid="{00000000-0005-0000-0000-0000354B0000}"/>
    <cellStyle name="Normal 5 2 4 2 3 2 6" xfId="26896" xr:uid="{00000000-0005-0000-0000-0000364B0000}"/>
    <cellStyle name="Normal 5 2 4 2 3 3" xfId="6630" xr:uid="{00000000-0005-0000-0000-0000374B0000}"/>
    <cellStyle name="Normal 5 2 4 2 3 3 2" xfId="11572" xr:uid="{00000000-0005-0000-0000-0000384B0000}"/>
    <cellStyle name="Normal 5 2 4 2 3 3 3" xfId="26897" xr:uid="{00000000-0005-0000-0000-0000394B0000}"/>
    <cellStyle name="Normal 5 2 4 2 3 3 4" xfId="26898" xr:uid="{00000000-0005-0000-0000-00003A4B0000}"/>
    <cellStyle name="Normal 5 2 4 2 3 4" xfId="8138" xr:uid="{00000000-0005-0000-0000-00003B4B0000}"/>
    <cellStyle name="Normal 5 2 4 2 3 4 2" xfId="26899" xr:uid="{00000000-0005-0000-0000-00003C4B0000}"/>
    <cellStyle name="Normal 5 2 4 2 3 4 3" xfId="26900" xr:uid="{00000000-0005-0000-0000-00003D4B0000}"/>
    <cellStyle name="Normal 5 2 4 2 3 4 4" xfId="26901" xr:uid="{00000000-0005-0000-0000-00003E4B0000}"/>
    <cellStyle name="Normal 5 2 4 2 3 5" xfId="3176" xr:uid="{00000000-0005-0000-0000-00003F4B0000}"/>
    <cellStyle name="Normal 5 2 4 2 3 5 2" xfId="26902" xr:uid="{00000000-0005-0000-0000-0000404B0000}"/>
    <cellStyle name="Normal 5 2 4 2 3 5 3" xfId="26903" xr:uid="{00000000-0005-0000-0000-0000414B0000}"/>
    <cellStyle name="Normal 5 2 4 2 3 5 4" xfId="26904" xr:uid="{00000000-0005-0000-0000-0000424B0000}"/>
    <cellStyle name="Normal 5 2 4 2 3 6" xfId="26905" xr:uid="{00000000-0005-0000-0000-0000434B0000}"/>
    <cellStyle name="Normal 5 2 4 2 3 6 2" xfId="26906" xr:uid="{00000000-0005-0000-0000-0000444B0000}"/>
    <cellStyle name="Normal 5 2 4 2 3 6 3" xfId="26907" xr:uid="{00000000-0005-0000-0000-0000454B0000}"/>
    <cellStyle name="Normal 5 2 4 2 3 7" xfId="26908" xr:uid="{00000000-0005-0000-0000-0000464B0000}"/>
    <cellStyle name="Normal 5 2 4 2 3 8" xfId="26909" xr:uid="{00000000-0005-0000-0000-0000474B0000}"/>
    <cellStyle name="Normal 5 2 4 2 3 9" xfId="26910" xr:uid="{00000000-0005-0000-0000-0000484B0000}"/>
    <cellStyle name="Normal 5 2 4 2 4" xfId="4157" xr:uid="{00000000-0005-0000-0000-0000494B0000}"/>
    <cellStyle name="Normal 5 2 4 2 4 2" xfId="9143" xr:uid="{00000000-0005-0000-0000-00004A4B0000}"/>
    <cellStyle name="Normal 5 2 4 2 4 2 2" xfId="26911" xr:uid="{00000000-0005-0000-0000-00004B4B0000}"/>
    <cellStyle name="Normal 5 2 4 2 4 2 3" xfId="26912" xr:uid="{00000000-0005-0000-0000-00004C4B0000}"/>
    <cellStyle name="Normal 5 2 4 2 4 2 4" xfId="26913" xr:uid="{00000000-0005-0000-0000-00004D4B0000}"/>
    <cellStyle name="Normal 5 2 4 2 4 3" xfId="26914" xr:uid="{00000000-0005-0000-0000-00004E4B0000}"/>
    <cellStyle name="Normal 5 2 4 2 4 3 2" xfId="26915" xr:uid="{00000000-0005-0000-0000-00004F4B0000}"/>
    <cellStyle name="Normal 5 2 4 2 4 3 3" xfId="26916" xr:uid="{00000000-0005-0000-0000-0000504B0000}"/>
    <cellStyle name="Normal 5 2 4 2 4 4" xfId="26917" xr:uid="{00000000-0005-0000-0000-0000514B0000}"/>
    <cellStyle name="Normal 5 2 4 2 4 5" xfId="26918" xr:uid="{00000000-0005-0000-0000-0000524B0000}"/>
    <cellStyle name="Normal 5 2 4 2 4 6" xfId="26919" xr:uid="{00000000-0005-0000-0000-0000534B0000}"/>
    <cellStyle name="Normal 5 2 4 2 5" xfId="5904" xr:uid="{00000000-0005-0000-0000-0000544B0000}"/>
    <cellStyle name="Normal 5 2 4 2 5 2" xfId="10846" xr:uid="{00000000-0005-0000-0000-0000554B0000}"/>
    <cellStyle name="Normal 5 2 4 2 5 3" xfId="26920" xr:uid="{00000000-0005-0000-0000-0000564B0000}"/>
    <cellStyle name="Normal 5 2 4 2 5 4" xfId="26921" xr:uid="{00000000-0005-0000-0000-0000574B0000}"/>
    <cellStyle name="Normal 5 2 4 2 6" xfId="7412" xr:uid="{00000000-0005-0000-0000-0000584B0000}"/>
    <cellStyle name="Normal 5 2 4 2 6 2" xfId="26922" xr:uid="{00000000-0005-0000-0000-0000594B0000}"/>
    <cellStyle name="Normal 5 2 4 2 6 3" xfId="26923" xr:uid="{00000000-0005-0000-0000-00005A4B0000}"/>
    <cellStyle name="Normal 5 2 4 2 6 4" xfId="26924" xr:uid="{00000000-0005-0000-0000-00005B4B0000}"/>
    <cellStyle name="Normal 5 2 4 2 7" xfId="2450" xr:uid="{00000000-0005-0000-0000-00005C4B0000}"/>
    <cellStyle name="Normal 5 2 4 2 7 2" xfId="26925" xr:uid="{00000000-0005-0000-0000-00005D4B0000}"/>
    <cellStyle name="Normal 5 2 4 2 7 3" xfId="26926" xr:uid="{00000000-0005-0000-0000-00005E4B0000}"/>
    <cellStyle name="Normal 5 2 4 2 7 4" xfId="26927" xr:uid="{00000000-0005-0000-0000-00005F4B0000}"/>
    <cellStyle name="Normal 5 2 4 2 8" xfId="26928" xr:uid="{00000000-0005-0000-0000-0000604B0000}"/>
    <cellStyle name="Normal 5 2 4 2 8 2" xfId="26929" xr:uid="{00000000-0005-0000-0000-0000614B0000}"/>
    <cellStyle name="Normal 5 2 4 2 8 3" xfId="26930" xr:uid="{00000000-0005-0000-0000-0000624B0000}"/>
    <cellStyle name="Normal 5 2 4 2 9" xfId="26931" xr:uid="{00000000-0005-0000-0000-0000634B0000}"/>
    <cellStyle name="Normal 5 2 4 3" xfId="859" xr:uid="{00000000-0005-0000-0000-0000644B0000}"/>
    <cellStyle name="Normal 5 2 4 3 10" xfId="26932" xr:uid="{00000000-0005-0000-0000-0000654B0000}"/>
    <cellStyle name="Normal 5 2 4 3 2" xfId="1545" xr:uid="{00000000-0005-0000-0000-0000664B0000}"/>
    <cellStyle name="Normal 5 2 4 3 2 2" xfId="4903" xr:uid="{00000000-0005-0000-0000-0000674B0000}"/>
    <cellStyle name="Normal 5 2 4 3 2 2 2" xfId="9887" xr:uid="{00000000-0005-0000-0000-0000684B0000}"/>
    <cellStyle name="Normal 5 2 4 3 2 2 2 2" xfId="26933" xr:uid="{00000000-0005-0000-0000-0000694B0000}"/>
    <cellStyle name="Normal 5 2 4 3 2 2 2 3" xfId="26934" xr:uid="{00000000-0005-0000-0000-00006A4B0000}"/>
    <cellStyle name="Normal 5 2 4 3 2 2 2 4" xfId="26935" xr:uid="{00000000-0005-0000-0000-00006B4B0000}"/>
    <cellStyle name="Normal 5 2 4 3 2 2 3" xfId="26936" xr:uid="{00000000-0005-0000-0000-00006C4B0000}"/>
    <cellStyle name="Normal 5 2 4 3 2 2 3 2" xfId="26937" xr:uid="{00000000-0005-0000-0000-00006D4B0000}"/>
    <cellStyle name="Normal 5 2 4 3 2 2 3 3" xfId="26938" xr:uid="{00000000-0005-0000-0000-00006E4B0000}"/>
    <cellStyle name="Normal 5 2 4 3 2 2 4" xfId="26939" xr:uid="{00000000-0005-0000-0000-00006F4B0000}"/>
    <cellStyle name="Normal 5 2 4 3 2 2 5" xfId="26940" xr:uid="{00000000-0005-0000-0000-0000704B0000}"/>
    <cellStyle name="Normal 5 2 4 3 2 2 6" xfId="26941" xr:uid="{00000000-0005-0000-0000-0000714B0000}"/>
    <cellStyle name="Normal 5 2 4 3 2 3" xfId="6632" xr:uid="{00000000-0005-0000-0000-0000724B0000}"/>
    <cellStyle name="Normal 5 2 4 3 2 3 2" xfId="11574" xr:uid="{00000000-0005-0000-0000-0000734B0000}"/>
    <cellStyle name="Normal 5 2 4 3 2 3 3" xfId="26942" xr:uid="{00000000-0005-0000-0000-0000744B0000}"/>
    <cellStyle name="Normal 5 2 4 3 2 3 4" xfId="26943" xr:uid="{00000000-0005-0000-0000-0000754B0000}"/>
    <cellStyle name="Normal 5 2 4 3 2 4" xfId="8140" xr:uid="{00000000-0005-0000-0000-0000764B0000}"/>
    <cellStyle name="Normal 5 2 4 3 2 4 2" xfId="26944" xr:uid="{00000000-0005-0000-0000-0000774B0000}"/>
    <cellStyle name="Normal 5 2 4 3 2 4 3" xfId="26945" xr:uid="{00000000-0005-0000-0000-0000784B0000}"/>
    <cellStyle name="Normal 5 2 4 3 2 4 4" xfId="26946" xr:uid="{00000000-0005-0000-0000-0000794B0000}"/>
    <cellStyle name="Normal 5 2 4 3 2 5" xfId="3178" xr:uid="{00000000-0005-0000-0000-00007A4B0000}"/>
    <cellStyle name="Normal 5 2 4 3 2 5 2" xfId="26947" xr:uid="{00000000-0005-0000-0000-00007B4B0000}"/>
    <cellStyle name="Normal 5 2 4 3 2 5 3" xfId="26948" xr:uid="{00000000-0005-0000-0000-00007C4B0000}"/>
    <cellStyle name="Normal 5 2 4 3 2 5 4" xfId="26949" xr:uid="{00000000-0005-0000-0000-00007D4B0000}"/>
    <cellStyle name="Normal 5 2 4 3 2 6" xfId="26950" xr:uid="{00000000-0005-0000-0000-00007E4B0000}"/>
    <cellStyle name="Normal 5 2 4 3 2 6 2" xfId="26951" xr:uid="{00000000-0005-0000-0000-00007F4B0000}"/>
    <cellStyle name="Normal 5 2 4 3 2 6 3" xfId="26952" xr:uid="{00000000-0005-0000-0000-0000804B0000}"/>
    <cellStyle name="Normal 5 2 4 3 2 7" xfId="26953" xr:uid="{00000000-0005-0000-0000-0000814B0000}"/>
    <cellStyle name="Normal 5 2 4 3 2 8" xfId="26954" xr:uid="{00000000-0005-0000-0000-0000824B0000}"/>
    <cellStyle name="Normal 5 2 4 3 2 9" xfId="26955" xr:uid="{00000000-0005-0000-0000-0000834B0000}"/>
    <cellStyle name="Normal 5 2 4 3 3" xfId="4299" xr:uid="{00000000-0005-0000-0000-0000844B0000}"/>
    <cellStyle name="Normal 5 2 4 3 3 2" xfId="9284" xr:uid="{00000000-0005-0000-0000-0000854B0000}"/>
    <cellStyle name="Normal 5 2 4 3 3 2 2" xfId="26956" xr:uid="{00000000-0005-0000-0000-0000864B0000}"/>
    <cellStyle name="Normal 5 2 4 3 3 2 3" xfId="26957" xr:uid="{00000000-0005-0000-0000-0000874B0000}"/>
    <cellStyle name="Normal 5 2 4 3 3 2 4" xfId="26958" xr:uid="{00000000-0005-0000-0000-0000884B0000}"/>
    <cellStyle name="Normal 5 2 4 3 3 3" xfId="26959" xr:uid="{00000000-0005-0000-0000-0000894B0000}"/>
    <cellStyle name="Normal 5 2 4 3 3 3 2" xfId="26960" xr:uid="{00000000-0005-0000-0000-00008A4B0000}"/>
    <cellStyle name="Normal 5 2 4 3 3 3 3" xfId="26961" xr:uid="{00000000-0005-0000-0000-00008B4B0000}"/>
    <cellStyle name="Normal 5 2 4 3 3 4" xfId="26962" xr:uid="{00000000-0005-0000-0000-00008C4B0000}"/>
    <cellStyle name="Normal 5 2 4 3 3 5" xfId="26963" xr:uid="{00000000-0005-0000-0000-00008D4B0000}"/>
    <cellStyle name="Normal 5 2 4 3 3 6" xfId="26964" xr:uid="{00000000-0005-0000-0000-00008E4B0000}"/>
    <cellStyle name="Normal 5 2 4 3 4" xfId="6042" xr:uid="{00000000-0005-0000-0000-00008F4B0000}"/>
    <cellStyle name="Normal 5 2 4 3 4 2" xfId="10984" xr:uid="{00000000-0005-0000-0000-0000904B0000}"/>
    <cellStyle name="Normal 5 2 4 3 4 3" xfId="26965" xr:uid="{00000000-0005-0000-0000-0000914B0000}"/>
    <cellStyle name="Normal 5 2 4 3 4 4" xfId="26966" xr:uid="{00000000-0005-0000-0000-0000924B0000}"/>
    <cellStyle name="Normal 5 2 4 3 5" xfId="7550" xr:uid="{00000000-0005-0000-0000-0000934B0000}"/>
    <cellStyle name="Normal 5 2 4 3 5 2" xfId="26967" xr:uid="{00000000-0005-0000-0000-0000944B0000}"/>
    <cellStyle name="Normal 5 2 4 3 5 3" xfId="26968" xr:uid="{00000000-0005-0000-0000-0000954B0000}"/>
    <cellStyle name="Normal 5 2 4 3 5 4" xfId="26969" xr:uid="{00000000-0005-0000-0000-0000964B0000}"/>
    <cellStyle name="Normal 5 2 4 3 6" xfId="2588" xr:uid="{00000000-0005-0000-0000-0000974B0000}"/>
    <cellStyle name="Normal 5 2 4 3 6 2" xfId="26970" xr:uid="{00000000-0005-0000-0000-0000984B0000}"/>
    <cellStyle name="Normal 5 2 4 3 6 3" xfId="26971" xr:uid="{00000000-0005-0000-0000-0000994B0000}"/>
    <cellStyle name="Normal 5 2 4 3 6 4" xfId="26972" xr:uid="{00000000-0005-0000-0000-00009A4B0000}"/>
    <cellStyle name="Normal 5 2 4 3 7" xfId="26973" xr:uid="{00000000-0005-0000-0000-00009B4B0000}"/>
    <cellStyle name="Normal 5 2 4 3 7 2" xfId="26974" xr:uid="{00000000-0005-0000-0000-00009C4B0000}"/>
    <cellStyle name="Normal 5 2 4 3 7 3" xfId="26975" xr:uid="{00000000-0005-0000-0000-00009D4B0000}"/>
    <cellStyle name="Normal 5 2 4 3 8" xfId="26976" xr:uid="{00000000-0005-0000-0000-00009E4B0000}"/>
    <cellStyle name="Normal 5 2 4 3 9" xfId="26977" xr:uid="{00000000-0005-0000-0000-00009F4B0000}"/>
    <cellStyle name="Normal 5 2 4 4" xfId="1542" xr:uid="{00000000-0005-0000-0000-0000A04B0000}"/>
    <cellStyle name="Normal 5 2 4 4 2" xfId="4900" xr:uid="{00000000-0005-0000-0000-0000A14B0000}"/>
    <cellStyle name="Normal 5 2 4 4 2 2" xfId="9884" xr:uid="{00000000-0005-0000-0000-0000A24B0000}"/>
    <cellStyle name="Normal 5 2 4 4 2 2 2" xfId="26978" xr:uid="{00000000-0005-0000-0000-0000A34B0000}"/>
    <cellStyle name="Normal 5 2 4 4 2 2 3" xfId="26979" xr:uid="{00000000-0005-0000-0000-0000A44B0000}"/>
    <cellStyle name="Normal 5 2 4 4 2 2 4" xfId="26980" xr:uid="{00000000-0005-0000-0000-0000A54B0000}"/>
    <cellStyle name="Normal 5 2 4 4 2 3" xfId="26981" xr:uid="{00000000-0005-0000-0000-0000A64B0000}"/>
    <cellStyle name="Normal 5 2 4 4 2 3 2" xfId="26982" xr:uid="{00000000-0005-0000-0000-0000A74B0000}"/>
    <cellStyle name="Normal 5 2 4 4 2 3 3" xfId="26983" xr:uid="{00000000-0005-0000-0000-0000A84B0000}"/>
    <cellStyle name="Normal 5 2 4 4 2 4" xfId="26984" xr:uid="{00000000-0005-0000-0000-0000A94B0000}"/>
    <cellStyle name="Normal 5 2 4 4 2 5" xfId="26985" xr:uid="{00000000-0005-0000-0000-0000AA4B0000}"/>
    <cellStyle name="Normal 5 2 4 4 2 6" xfId="26986" xr:uid="{00000000-0005-0000-0000-0000AB4B0000}"/>
    <cellStyle name="Normal 5 2 4 4 3" xfId="6629" xr:uid="{00000000-0005-0000-0000-0000AC4B0000}"/>
    <cellStyle name="Normal 5 2 4 4 3 2" xfId="11571" xr:uid="{00000000-0005-0000-0000-0000AD4B0000}"/>
    <cellStyle name="Normal 5 2 4 4 3 3" xfId="26987" xr:uid="{00000000-0005-0000-0000-0000AE4B0000}"/>
    <cellStyle name="Normal 5 2 4 4 3 4" xfId="26988" xr:uid="{00000000-0005-0000-0000-0000AF4B0000}"/>
    <cellStyle name="Normal 5 2 4 4 4" xfId="8137" xr:uid="{00000000-0005-0000-0000-0000B04B0000}"/>
    <cellStyle name="Normal 5 2 4 4 4 2" xfId="26989" xr:uid="{00000000-0005-0000-0000-0000B14B0000}"/>
    <cellStyle name="Normal 5 2 4 4 4 3" xfId="26990" xr:uid="{00000000-0005-0000-0000-0000B24B0000}"/>
    <cellStyle name="Normal 5 2 4 4 4 4" xfId="26991" xr:uid="{00000000-0005-0000-0000-0000B34B0000}"/>
    <cellStyle name="Normal 5 2 4 4 5" xfId="3175" xr:uid="{00000000-0005-0000-0000-0000B44B0000}"/>
    <cellStyle name="Normal 5 2 4 4 5 2" xfId="26992" xr:uid="{00000000-0005-0000-0000-0000B54B0000}"/>
    <cellStyle name="Normal 5 2 4 4 5 3" xfId="26993" xr:uid="{00000000-0005-0000-0000-0000B64B0000}"/>
    <cellStyle name="Normal 5 2 4 4 5 4" xfId="26994" xr:uid="{00000000-0005-0000-0000-0000B74B0000}"/>
    <cellStyle name="Normal 5 2 4 4 6" xfId="26995" xr:uid="{00000000-0005-0000-0000-0000B84B0000}"/>
    <cellStyle name="Normal 5 2 4 4 6 2" xfId="26996" xr:uid="{00000000-0005-0000-0000-0000B94B0000}"/>
    <cellStyle name="Normal 5 2 4 4 6 3" xfId="26997" xr:uid="{00000000-0005-0000-0000-0000BA4B0000}"/>
    <cellStyle name="Normal 5 2 4 4 7" xfId="26998" xr:uid="{00000000-0005-0000-0000-0000BB4B0000}"/>
    <cellStyle name="Normal 5 2 4 4 8" xfId="26999" xr:uid="{00000000-0005-0000-0000-0000BC4B0000}"/>
    <cellStyle name="Normal 5 2 4 4 9" xfId="27000" xr:uid="{00000000-0005-0000-0000-0000BD4B0000}"/>
    <cellStyle name="Normal 5 2 4 5" xfId="3696" xr:uid="{00000000-0005-0000-0000-0000BE4B0000}"/>
    <cellStyle name="Normal 5 2 4 5 2" xfId="5370" xr:uid="{00000000-0005-0000-0000-0000BF4B0000}"/>
    <cellStyle name="Normal 5 2 4 5 2 2" xfId="10349" xr:uid="{00000000-0005-0000-0000-0000C04B0000}"/>
    <cellStyle name="Normal 5 2 4 5 2 2 2" xfId="27001" xr:uid="{00000000-0005-0000-0000-0000C14B0000}"/>
    <cellStyle name="Normal 5 2 4 5 2 2 3" xfId="27002" xr:uid="{00000000-0005-0000-0000-0000C24B0000}"/>
    <cellStyle name="Normal 5 2 4 5 2 2 4" xfId="27003" xr:uid="{00000000-0005-0000-0000-0000C34B0000}"/>
    <cellStyle name="Normal 5 2 4 5 2 3" xfId="27004" xr:uid="{00000000-0005-0000-0000-0000C44B0000}"/>
    <cellStyle name="Normal 5 2 4 5 2 3 2" xfId="27005" xr:uid="{00000000-0005-0000-0000-0000C54B0000}"/>
    <cellStyle name="Normal 5 2 4 5 2 3 3" xfId="27006" xr:uid="{00000000-0005-0000-0000-0000C64B0000}"/>
    <cellStyle name="Normal 5 2 4 5 2 4" xfId="27007" xr:uid="{00000000-0005-0000-0000-0000C74B0000}"/>
    <cellStyle name="Normal 5 2 4 5 2 5" xfId="27008" xr:uid="{00000000-0005-0000-0000-0000C84B0000}"/>
    <cellStyle name="Normal 5 2 4 5 2 6" xfId="27009" xr:uid="{00000000-0005-0000-0000-0000C94B0000}"/>
    <cellStyle name="Normal 5 2 4 5 3" xfId="8657" xr:uid="{00000000-0005-0000-0000-0000CA4B0000}"/>
    <cellStyle name="Normal 5 2 4 5 3 2" xfId="27010" xr:uid="{00000000-0005-0000-0000-0000CB4B0000}"/>
    <cellStyle name="Normal 5 2 4 5 3 3" xfId="27011" xr:uid="{00000000-0005-0000-0000-0000CC4B0000}"/>
    <cellStyle name="Normal 5 2 4 5 3 4" xfId="27012" xr:uid="{00000000-0005-0000-0000-0000CD4B0000}"/>
    <cellStyle name="Normal 5 2 4 5 4" xfId="27013" xr:uid="{00000000-0005-0000-0000-0000CE4B0000}"/>
    <cellStyle name="Normal 5 2 4 5 4 2" xfId="27014" xr:uid="{00000000-0005-0000-0000-0000CF4B0000}"/>
    <cellStyle name="Normal 5 2 4 5 4 3" xfId="27015" xr:uid="{00000000-0005-0000-0000-0000D04B0000}"/>
    <cellStyle name="Normal 5 2 4 5 4 4" xfId="27016" xr:uid="{00000000-0005-0000-0000-0000D14B0000}"/>
    <cellStyle name="Normal 5 2 4 5 5" xfId="27017" xr:uid="{00000000-0005-0000-0000-0000D24B0000}"/>
    <cellStyle name="Normal 5 2 4 5 5 2" xfId="27018" xr:uid="{00000000-0005-0000-0000-0000D34B0000}"/>
    <cellStyle name="Normal 5 2 4 5 5 3" xfId="27019" xr:uid="{00000000-0005-0000-0000-0000D44B0000}"/>
    <cellStyle name="Normal 5 2 4 5 5 4" xfId="27020" xr:uid="{00000000-0005-0000-0000-0000D54B0000}"/>
    <cellStyle name="Normal 5 2 4 5 6" xfId="27021" xr:uid="{00000000-0005-0000-0000-0000D64B0000}"/>
    <cellStyle name="Normal 5 2 4 5 6 2" xfId="27022" xr:uid="{00000000-0005-0000-0000-0000D74B0000}"/>
    <cellStyle name="Normal 5 2 4 5 6 3" xfId="27023" xr:uid="{00000000-0005-0000-0000-0000D84B0000}"/>
    <cellStyle name="Normal 5 2 4 5 7" xfId="27024" xr:uid="{00000000-0005-0000-0000-0000D94B0000}"/>
    <cellStyle name="Normal 5 2 4 5 8" xfId="27025" xr:uid="{00000000-0005-0000-0000-0000DA4B0000}"/>
    <cellStyle name="Normal 5 2 4 5 9" xfId="27026" xr:uid="{00000000-0005-0000-0000-0000DB4B0000}"/>
    <cellStyle name="Normal 5 2 4 6" xfId="4019" xr:uid="{00000000-0005-0000-0000-0000DC4B0000}"/>
    <cellStyle name="Normal 5 2 4 6 2" xfId="8793" xr:uid="{00000000-0005-0000-0000-0000DD4B0000}"/>
    <cellStyle name="Normal 5 2 4 6 2 2" xfId="27027" xr:uid="{00000000-0005-0000-0000-0000DE4B0000}"/>
    <cellStyle name="Normal 5 2 4 6 2 2 2" xfId="27028" xr:uid="{00000000-0005-0000-0000-0000DF4B0000}"/>
    <cellStyle name="Normal 5 2 4 6 2 2 3" xfId="27029" xr:uid="{00000000-0005-0000-0000-0000E04B0000}"/>
    <cellStyle name="Normal 5 2 4 6 2 2 4" xfId="27030" xr:uid="{00000000-0005-0000-0000-0000E14B0000}"/>
    <cellStyle name="Normal 5 2 4 6 2 3" xfId="27031" xr:uid="{00000000-0005-0000-0000-0000E24B0000}"/>
    <cellStyle name="Normal 5 2 4 6 2 3 2" xfId="27032" xr:uid="{00000000-0005-0000-0000-0000E34B0000}"/>
    <cellStyle name="Normal 5 2 4 6 2 3 3" xfId="27033" xr:uid="{00000000-0005-0000-0000-0000E44B0000}"/>
    <cellStyle name="Normal 5 2 4 6 2 4" xfId="27034" xr:uid="{00000000-0005-0000-0000-0000E54B0000}"/>
    <cellStyle name="Normal 5 2 4 6 2 5" xfId="27035" xr:uid="{00000000-0005-0000-0000-0000E64B0000}"/>
    <cellStyle name="Normal 5 2 4 6 2 6" xfId="27036" xr:uid="{00000000-0005-0000-0000-0000E74B0000}"/>
    <cellStyle name="Normal 5 2 4 6 3" xfId="27037" xr:uid="{00000000-0005-0000-0000-0000E84B0000}"/>
    <cellStyle name="Normal 5 2 4 6 3 2" xfId="27038" xr:uid="{00000000-0005-0000-0000-0000E94B0000}"/>
    <cellStyle name="Normal 5 2 4 6 3 3" xfId="27039" xr:uid="{00000000-0005-0000-0000-0000EA4B0000}"/>
    <cellStyle name="Normal 5 2 4 6 3 4" xfId="27040" xr:uid="{00000000-0005-0000-0000-0000EB4B0000}"/>
    <cellStyle name="Normal 5 2 4 6 4" xfId="27041" xr:uid="{00000000-0005-0000-0000-0000EC4B0000}"/>
    <cellStyle name="Normal 5 2 4 6 4 2" xfId="27042" xr:uid="{00000000-0005-0000-0000-0000ED4B0000}"/>
    <cellStyle name="Normal 5 2 4 6 4 3" xfId="27043" xr:uid="{00000000-0005-0000-0000-0000EE4B0000}"/>
    <cellStyle name="Normal 5 2 4 6 4 4" xfId="27044" xr:uid="{00000000-0005-0000-0000-0000EF4B0000}"/>
    <cellStyle name="Normal 5 2 4 6 5" xfId="27045" xr:uid="{00000000-0005-0000-0000-0000F04B0000}"/>
    <cellStyle name="Normal 5 2 4 6 5 2" xfId="27046" xr:uid="{00000000-0005-0000-0000-0000F14B0000}"/>
    <cellStyle name="Normal 5 2 4 6 5 3" xfId="27047" xr:uid="{00000000-0005-0000-0000-0000F24B0000}"/>
    <cellStyle name="Normal 5 2 4 6 6" xfId="27048" xr:uid="{00000000-0005-0000-0000-0000F34B0000}"/>
    <cellStyle name="Normal 5 2 4 6 7" xfId="27049" xr:uid="{00000000-0005-0000-0000-0000F44B0000}"/>
    <cellStyle name="Normal 5 2 4 6 8" xfId="27050" xr:uid="{00000000-0005-0000-0000-0000F54B0000}"/>
    <cellStyle name="Normal 5 2 4 7" xfId="5464" xr:uid="{00000000-0005-0000-0000-0000F64B0000}"/>
    <cellStyle name="Normal 5 2 4 7 2" xfId="10427" xr:uid="{00000000-0005-0000-0000-0000F74B0000}"/>
    <cellStyle name="Normal 5 2 4 7 2 2" xfId="27051" xr:uid="{00000000-0005-0000-0000-0000F84B0000}"/>
    <cellStyle name="Normal 5 2 4 7 2 3" xfId="27052" xr:uid="{00000000-0005-0000-0000-0000F94B0000}"/>
    <cellStyle name="Normal 5 2 4 7 2 4" xfId="27053" xr:uid="{00000000-0005-0000-0000-0000FA4B0000}"/>
    <cellStyle name="Normal 5 2 4 7 3" xfId="27054" xr:uid="{00000000-0005-0000-0000-0000FB4B0000}"/>
    <cellStyle name="Normal 5 2 4 7 3 2" xfId="27055" xr:uid="{00000000-0005-0000-0000-0000FC4B0000}"/>
    <cellStyle name="Normal 5 2 4 7 3 3" xfId="27056" xr:uid="{00000000-0005-0000-0000-0000FD4B0000}"/>
    <cellStyle name="Normal 5 2 4 7 4" xfId="27057" xr:uid="{00000000-0005-0000-0000-0000FE4B0000}"/>
    <cellStyle name="Normal 5 2 4 7 5" xfId="27058" xr:uid="{00000000-0005-0000-0000-0000FF4B0000}"/>
    <cellStyle name="Normal 5 2 4 7 6" xfId="27059" xr:uid="{00000000-0005-0000-0000-0000004C0000}"/>
    <cellStyle name="Normal 5 2 4 8" xfId="5769" xr:uid="{00000000-0005-0000-0000-0000014C0000}"/>
    <cellStyle name="Normal 5 2 4 8 2" xfId="10711" xr:uid="{00000000-0005-0000-0000-0000024C0000}"/>
    <cellStyle name="Normal 5 2 4 8 3" xfId="27060" xr:uid="{00000000-0005-0000-0000-0000034C0000}"/>
    <cellStyle name="Normal 5 2 4 8 4" xfId="27061" xr:uid="{00000000-0005-0000-0000-0000044C0000}"/>
    <cellStyle name="Normal 5 2 4 9" xfId="7277" xr:uid="{00000000-0005-0000-0000-0000054C0000}"/>
    <cellStyle name="Normal 5 2 4 9 2" xfId="27062" xr:uid="{00000000-0005-0000-0000-0000064C0000}"/>
    <cellStyle name="Normal 5 2 4 9 3" xfId="27063" xr:uid="{00000000-0005-0000-0000-0000074C0000}"/>
    <cellStyle name="Normal 5 2 4 9 4" xfId="27064" xr:uid="{00000000-0005-0000-0000-0000084C0000}"/>
    <cellStyle name="Normal 5 2 5" xfId="609" xr:uid="{00000000-0005-0000-0000-0000094C0000}"/>
    <cellStyle name="Normal 5 2 5 10" xfId="2358" xr:uid="{00000000-0005-0000-0000-00000A4C0000}"/>
    <cellStyle name="Normal 5 2 5 10 2" xfId="27065" xr:uid="{00000000-0005-0000-0000-00000B4C0000}"/>
    <cellStyle name="Normal 5 2 5 10 3" xfId="27066" xr:uid="{00000000-0005-0000-0000-00000C4C0000}"/>
    <cellStyle name="Normal 5 2 5 10 4" xfId="27067" xr:uid="{00000000-0005-0000-0000-00000D4C0000}"/>
    <cellStyle name="Normal 5 2 5 11" xfId="27068" xr:uid="{00000000-0005-0000-0000-00000E4C0000}"/>
    <cellStyle name="Normal 5 2 5 11 2" xfId="27069" xr:uid="{00000000-0005-0000-0000-00000F4C0000}"/>
    <cellStyle name="Normal 5 2 5 11 3" xfId="27070" xr:uid="{00000000-0005-0000-0000-0000104C0000}"/>
    <cellStyle name="Normal 5 2 5 12" xfId="27071" xr:uid="{00000000-0005-0000-0000-0000114C0000}"/>
    <cellStyle name="Normal 5 2 5 13" xfId="27072" xr:uid="{00000000-0005-0000-0000-0000124C0000}"/>
    <cellStyle name="Normal 5 2 5 14" xfId="27073" xr:uid="{00000000-0005-0000-0000-0000134C0000}"/>
    <cellStyle name="Normal 5 2 5 2" xfId="750" xr:uid="{00000000-0005-0000-0000-0000144C0000}"/>
    <cellStyle name="Normal 5 2 5 2 10" xfId="27074" xr:uid="{00000000-0005-0000-0000-0000154C0000}"/>
    <cellStyle name="Normal 5 2 5 2 11" xfId="27075" xr:uid="{00000000-0005-0000-0000-0000164C0000}"/>
    <cellStyle name="Normal 5 2 5 2 2" xfId="1215" xr:uid="{00000000-0005-0000-0000-0000174C0000}"/>
    <cellStyle name="Normal 5 2 5 2 2 10" xfId="27076" xr:uid="{00000000-0005-0000-0000-0000184C0000}"/>
    <cellStyle name="Normal 5 2 5 2 2 2" xfId="1548" xr:uid="{00000000-0005-0000-0000-0000194C0000}"/>
    <cellStyle name="Normal 5 2 5 2 2 2 2" xfId="4906" xr:uid="{00000000-0005-0000-0000-00001A4C0000}"/>
    <cellStyle name="Normal 5 2 5 2 2 2 2 2" xfId="9890" xr:uid="{00000000-0005-0000-0000-00001B4C0000}"/>
    <cellStyle name="Normal 5 2 5 2 2 2 2 2 2" xfId="27077" xr:uid="{00000000-0005-0000-0000-00001C4C0000}"/>
    <cellStyle name="Normal 5 2 5 2 2 2 2 2 3" xfId="27078" xr:uid="{00000000-0005-0000-0000-00001D4C0000}"/>
    <cellStyle name="Normal 5 2 5 2 2 2 2 2 4" xfId="27079" xr:uid="{00000000-0005-0000-0000-00001E4C0000}"/>
    <cellStyle name="Normal 5 2 5 2 2 2 2 3" xfId="27080" xr:uid="{00000000-0005-0000-0000-00001F4C0000}"/>
    <cellStyle name="Normal 5 2 5 2 2 2 2 3 2" xfId="27081" xr:uid="{00000000-0005-0000-0000-0000204C0000}"/>
    <cellStyle name="Normal 5 2 5 2 2 2 2 3 3" xfId="27082" xr:uid="{00000000-0005-0000-0000-0000214C0000}"/>
    <cellStyle name="Normal 5 2 5 2 2 2 2 4" xfId="27083" xr:uid="{00000000-0005-0000-0000-0000224C0000}"/>
    <cellStyle name="Normal 5 2 5 2 2 2 2 5" xfId="27084" xr:uid="{00000000-0005-0000-0000-0000234C0000}"/>
    <cellStyle name="Normal 5 2 5 2 2 2 2 6" xfId="27085" xr:uid="{00000000-0005-0000-0000-0000244C0000}"/>
    <cellStyle name="Normal 5 2 5 2 2 2 3" xfId="6635" xr:uid="{00000000-0005-0000-0000-0000254C0000}"/>
    <cellStyle name="Normal 5 2 5 2 2 2 3 2" xfId="11577" xr:uid="{00000000-0005-0000-0000-0000264C0000}"/>
    <cellStyle name="Normal 5 2 5 2 2 2 3 3" xfId="27086" xr:uid="{00000000-0005-0000-0000-0000274C0000}"/>
    <cellStyle name="Normal 5 2 5 2 2 2 3 4" xfId="27087" xr:uid="{00000000-0005-0000-0000-0000284C0000}"/>
    <cellStyle name="Normal 5 2 5 2 2 2 4" xfId="8143" xr:uid="{00000000-0005-0000-0000-0000294C0000}"/>
    <cellStyle name="Normal 5 2 5 2 2 2 4 2" xfId="27088" xr:uid="{00000000-0005-0000-0000-00002A4C0000}"/>
    <cellStyle name="Normal 5 2 5 2 2 2 4 3" xfId="27089" xr:uid="{00000000-0005-0000-0000-00002B4C0000}"/>
    <cellStyle name="Normal 5 2 5 2 2 2 4 4" xfId="27090" xr:uid="{00000000-0005-0000-0000-00002C4C0000}"/>
    <cellStyle name="Normal 5 2 5 2 2 2 5" xfId="3181" xr:uid="{00000000-0005-0000-0000-00002D4C0000}"/>
    <cellStyle name="Normal 5 2 5 2 2 2 5 2" xfId="27091" xr:uid="{00000000-0005-0000-0000-00002E4C0000}"/>
    <cellStyle name="Normal 5 2 5 2 2 2 5 3" xfId="27092" xr:uid="{00000000-0005-0000-0000-00002F4C0000}"/>
    <cellStyle name="Normal 5 2 5 2 2 2 5 4" xfId="27093" xr:uid="{00000000-0005-0000-0000-0000304C0000}"/>
    <cellStyle name="Normal 5 2 5 2 2 2 6" xfId="27094" xr:uid="{00000000-0005-0000-0000-0000314C0000}"/>
    <cellStyle name="Normal 5 2 5 2 2 2 6 2" xfId="27095" xr:uid="{00000000-0005-0000-0000-0000324C0000}"/>
    <cellStyle name="Normal 5 2 5 2 2 2 6 3" xfId="27096" xr:uid="{00000000-0005-0000-0000-0000334C0000}"/>
    <cellStyle name="Normal 5 2 5 2 2 2 7" xfId="27097" xr:uid="{00000000-0005-0000-0000-0000344C0000}"/>
    <cellStyle name="Normal 5 2 5 2 2 2 8" xfId="27098" xr:uid="{00000000-0005-0000-0000-0000354C0000}"/>
    <cellStyle name="Normal 5 2 5 2 2 2 9" xfId="27099" xr:uid="{00000000-0005-0000-0000-0000364C0000}"/>
    <cellStyle name="Normal 5 2 5 2 2 3" xfId="4583" xr:uid="{00000000-0005-0000-0000-0000374C0000}"/>
    <cellStyle name="Normal 5 2 5 2 2 3 2" xfId="9567" xr:uid="{00000000-0005-0000-0000-0000384C0000}"/>
    <cellStyle name="Normal 5 2 5 2 2 3 2 2" xfId="27100" xr:uid="{00000000-0005-0000-0000-0000394C0000}"/>
    <cellStyle name="Normal 5 2 5 2 2 3 2 3" xfId="27101" xr:uid="{00000000-0005-0000-0000-00003A4C0000}"/>
    <cellStyle name="Normal 5 2 5 2 2 3 2 4" xfId="27102" xr:uid="{00000000-0005-0000-0000-00003B4C0000}"/>
    <cellStyle name="Normal 5 2 5 2 2 3 3" xfId="27103" xr:uid="{00000000-0005-0000-0000-00003C4C0000}"/>
    <cellStyle name="Normal 5 2 5 2 2 3 3 2" xfId="27104" xr:uid="{00000000-0005-0000-0000-00003D4C0000}"/>
    <cellStyle name="Normal 5 2 5 2 2 3 3 3" xfId="27105" xr:uid="{00000000-0005-0000-0000-00003E4C0000}"/>
    <cellStyle name="Normal 5 2 5 2 2 3 4" xfId="27106" xr:uid="{00000000-0005-0000-0000-00003F4C0000}"/>
    <cellStyle name="Normal 5 2 5 2 2 3 5" xfId="27107" xr:uid="{00000000-0005-0000-0000-0000404C0000}"/>
    <cellStyle name="Normal 5 2 5 2 2 3 6" xfId="27108" xr:uid="{00000000-0005-0000-0000-0000414C0000}"/>
    <cellStyle name="Normal 5 2 5 2 2 4" xfId="6314" xr:uid="{00000000-0005-0000-0000-0000424C0000}"/>
    <cellStyle name="Normal 5 2 5 2 2 4 2" xfId="11256" xr:uid="{00000000-0005-0000-0000-0000434C0000}"/>
    <cellStyle name="Normal 5 2 5 2 2 4 3" xfId="27109" xr:uid="{00000000-0005-0000-0000-0000444C0000}"/>
    <cellStyle name="Normal 5 2 5 2 2 4 4" xfId="27110" xr:uid="{00000000-0005-0000-0000-0000454C0000}"/>
    <cellStyle name="Normal 5 2 5 2 2 5" xfId="7822" xr:uid="{00000000-0005-0000-0000-0000464C0000}"/>
    <cellStyle name="Normal 5 2 5 2 2 5 2" xfId="27111" xr:uid="{00000000-0005-0000-0000-0000474C0000}"/>
    <cellStyle name="Normal 5 2 5 2 2 5 3" xfId="27112" xr:uid="{00000000-0005-0000-0000-0000484C0000}"/>
    <cellStyle name="Normal 5 2 5 2 2 5 4" xfId="27113" xr:uid="{00000000-0005-0000-0000-0000494C0000}"/>
    <cellStyle name="Normal 5 2 5 2 2 6" xfId="2860" xr:uid="{00000000-0005-0000-0000-00004A4C0000}"/>
    <cellStyle name="Normal 5 2 5 2 2 6 2" xfId="27114" xr:uid="{00000000-0005-0000-0000-00004B4C0000}"/>
    <cellStyle name="Normal 5 2 5 2 2 6 3" xfId="27115" xr:uid="{00000000-0005-0000-0000-00004C4C0000}"/>
    <cellStyle name="Normal 5 2 5 2 2 6 4" xfId="27116" xr:uid="{00000000-0005-0000-0000-00004D4C0000}"/>
    <cellStyle name="Normal 5 2 5 2 2 7" xfId="27117" xr:uid="{00000000-0005-0000-0000-00004E4C0000}"/>
    <cellStyle name="Normal 5 2 5 2 2 7 2" xfId="27118" xr:uid="{00000000-0005-0000-0000-00004F4C0000}"/>
    <cellStyle name="Normal 5 2 5 2 2 7 3" xfId="27119" xr:uid="{00000000-0005-0000-0000-0000504C0000}"/>
    <cellStyle name="Normal 5 2 5 2 2 8" xfId="27120" xr:uid="{00000000-0005-0000-0000-0000514C0000}"/>
    <cellStyle name="Normal 5 2 5 2 2 9" xfId="27121" xr:uid="{00000000-0005-0000-0000-0000524C0000}"/>
    <cellStyle name="Normal 5 2 5 2 3" xfId="1547" xr:uid="{00000000-0005-0000-0000-0000534C0000}"/>
    <cellStyle name="Normal 5 2 5 2 3 2" xfId="4905" xr:uid="{00000000-0005-0000-0000-0000544C0000}"/>
    <cellStyle name="Normal 5 2 5 2 3 2 2" xfId="9889" xr:uid="{00000000-0005-0000-0000-0000554C0000}"/>
    <cellStyle name="Normal 5 2 5 2 3 2 2 2" xfId="27122" xr:uid="{00000000-0005-0000-0000-0000564C0000}"/>
    <cellStyle name="Normal 5 2 5 2 3 2 2 3" xfId="27123" xr:uid="{00000000-0005-0000-0000-0000574C0000}"/>
    <cellStyle name="Normal 5 2 5 2 3 2 2 4" xfId="27124" xr:uid="{00000000-0005-0000-0000-0000584C0000}"/>
    <cellStyle name="Normal 5 2 5 2 3 2 3" xfId="27125" xr:uid="{00000000-0005-0000-0000-0000594C0000}"/>
    <cellStyle name="Normal 5 2 5 2 3 2 3 2" xfId="27126" xr:uid="{00000000-0005-0000-0000-00005A4C0000}"/>
    <cellStyle name="Normal 5 2 5 2 3 2 3 3" xfId="27127" xr:uid="{00000000-0005-0000-0000-00005B4C0000}"/>
    <cellStyle name="Normal 5 2 5 2 3 2 4" xfId="27128" xr:uid="{00000000-0005-0000-0000-00005C4C0000}"/>
    <cellStyle name="Normal 5 2 5 2 3 2 5" xfId="27129" xr:uid="{00000000-0005-0000-0000-00005D4C0000}"/>
    <cellStyle name="Normal 5 2 5 2 3 2 6" xfId="27130" xr:uid="{00000000-0005-0000-0000-00005E4C0000}"/>
    <cellStyle name="Normal 5 2 5 2 3 3" xfId="6634" xr:uid="{00000000-0005-0000-0000-00005F4C0000}"/>
    <cellStyle name="Normal 5 2 5 2 3 3 2" xfId="11576" xr:uid="{00000000-0005-0000-0000-0000604C0000}"/>
    <cellStyle name="Normal 5 2 5 2 3 3 3" xfId="27131" xr:uid="{00000000-0005-0000-0000-0000614C0000}"/>
    <cellStyle name="Normal 5 2 5 2 3 3 4" xfId="27132" xr:uid="{00000000-0005-0000-0000-0000624C0000}"/>
    <cellStyle name="Normal 5 2 5 2 3 4" xfId="8142" xr:uid="{00000000-0005-0000-0000-0000634C0000}"/>
    <cellStyle name="Normal 5 2 5 2 3 4 2" xfId="27133" xr:uid="{00000000-0005-0000-0000-0000644C0000}"/>
    <cellStyle name="Normal 5 2 5 2 3 4 3" xfId="27134" xr:uid="{00000000-0005-0000-0000-0000654C0000}"/>
    <cellStyle name="Normal 5 2 5 2 3 4 4" xfId="27135" xr:uid="{00000000-0005-0000-0000-0000664C0000}"/>
    <cellStyle name="Normal 5 2 5 2 3 5" xfId="3180" xr:uid="{00000000-0005-0000-0000-0000674C0000}"/>
    <cellStyle name="Normal 5 2 5 2 3 5 2" xfId="27136" xr:uid="{00000000-0005-0000-0000-0000684C0000}"/>
    <cellStyle name="Normal 5 2 5 2 3 5 3" xfId="27137" xr:uid="{00000000-0005-0000-0000-0000694C0000}"/>
    <cellStyle name="Normal 5 2 5 2 3 5 4" xfId="27138" xr:uid="{00000000-0005-0000-0000-00006A4C0000}"/>
    <cellStyle name="Normal 5 2 5 2 3 6" xfId="27139" xr:uid="{00000000-0005-0000-0000-00006B4C0000}"/>
    <cellStyle name="Normal 5 2 5 2 3 6 2" xfId="27140" xr:uid="{00000000-0005-0000-0000-00006C4C0000}"/>
    <cellStyle name="Normal 5 2 5 2 3 6 3" xfId="27141" xr:uid="{00000000-0005-0000-0000-00006D4C0000}"/>
    <cellStyle name="Normal 5 2 5 2 3 7" xfId="27142" xr:uid="{00000000-0005-0000-0000-00006E4C0000}"/>
    <cellStyle name="Normal 5 2 5 2 3 8" xfId="27143" xr:uid="{00000000-0005-0000-0000-00006F4C0000}"/>
    <cellStyle name="Normal 5 2 5 2 3 9" xfId="27144" xr:uid="{00000000-0005-0000-0000-0000704C0000}"/>
    <cellStyle name="Normal 5 2 5 2 4" xfId="4200" xr:uid="{00000000-0005-0000-0000-0000714C0000}"/>
    <cellStyle name="Normal 5 2 5 2 4 2" xfId="9186" xr:uid="{00000000-0005-0000-0000-0000724C0000}"/>
    <cellStyle name="Normal 5 2 5 2 4 2 2" xfId="27145" xr:uid="{00000000-0005-0000-0000-0000734C0000}"/>
    <cellStyle name="Normal 5 2 5 2 4 2 3" xfId="27146" xr:uid="{00000000-0005-0000-0000-0000744C0000}"/>
    <cellStyle name="Normal 5 2 5 2 4 2 4" xfId="27147" xr:uid="{00000000-0005-0000-0000-0000754C0000}"/>
    <cellStyle name="Normal 5 2 5 2 4 3" xfId="27148" xr:uid="{00000000-0005-0000-0000-0000764C0000}"/>
    <cellStyle name="Normal 5 2 5 2 4 3 2" xfId="27149" xr:uid="{00000000-0005-0000-0000-0000774C0000}"/>
    <cellStyle name="Normal 5 2 5 2 4 3 3" xfId="27150" xr:uid="{00000000-0005-0000-0000-0000784C0000}"/>
    <cellStyle name="Normal 5 2 5 2 4 4" xfId="27151" xr:uid="{00000000-0005-0000-0000-0000794C0000}"/>
    <cellStyle name="Normal 5 2 5 2 4 5" xfId="27152" xr:uid="{00000000-0005-0000-0000-00007A4C0000}"/>
    <cellStyle name="Normal 5 2 5 2 4 6" xfId="27153" xr:uid="{00000000-0005-0000-0000-00007B4C0000}"/>
    <cellStyle name="Normal 5 2 5 2 5" xfId="5947" xr:uid="{00000000-0005-0000-0000-00007C4C0000}"/>
    <cellStyle name="Normal 5 2 5 2 5 2" xfId="10889" xr:uid="{00000000-0005-0000-0000-00007D4C0000}"/>
    <cellStyle name="Normal 5 2 5 2 5 3" xfId="27154" xr:uid="{00000000-0005-0000-0000-00007E4C0000}"/>
    <cellStyle name="Normal 5 2 5 2 5 4" xfId="27155" xr:uid="{00000000-0005-0000-0000-00007F4C0000}"/>
    <cellStyle name="Normal 5 2 5 2 6" xfId="7455" xr:uid="{00000000-0005-0000-0000-0000804C0000}"/>
    <cellStyle name="Normal 5 2 5 2 6 2" xfId="27156" xr:uid="{00000000-0005-0000-0000-0000814C0000}"/>
    <cellStyle name="Normal 5 2 5 2 6 3" xfId="27157" xr:uid="{00000000-0005-0000-0000-0000824C0000}"/>
    <cellStyle name="Normal 5 2 5 2 6 4" xfId="27158" xr:uid="{00000000-0005-0000-0000-0000834C0000}"/>
    <cellStyle name="Normal 5 2 5 2 7" xfId="2493" xr:uid="{00000000-0005-0000-0000-0000844C0000}"/>
    <cellStyle name="Normal 5 2 5 2 7 2" xfId="27159" xr:uid="{00000000-0005-0000-0000-0000854C0000}"/>
    <cellStyle name="Normal 5 2 5 2 7 3" xfId="27160" xr:uid="{00000000-0005-0000-0000-0000864C0000}"/>
    <cellStyle name="Normal 5 2 5 2 7 4" xfId="27161" xr:uid="{00000000-0005-0000-0000-0000874C0000}"/>
    <cellStyle name="Normal 5 2 5 2 8" xfId="27162" xr:uid="{00000000-0005-0000-0000-0000884C0000}"/>
    <cellStyle name="Normal 5 2 5 2 8 2" xfId="27163" xr:uid="{00000000-0005-0000-0000-0000894C0000}"/>
    <cellStyle name="Normal 5 2 5 2 8 3" xfId="27164" xr:uid="{00000000-0005-0000-0000-00008A4C0000}"/>
    <cellStyle name="Normal 5 2 5 2 9" xfId="27165" xr:uid="{00000000-0005-0000-0000-00008B4C0000}"/>
    <cellStyle name="Normal 5 2 5 3" xfId="903" xr:uid="{00000000-0005-0000-0000-00008C4C0000}"/>
    <cellStyle name="Normal 5 2 5 3 10" xfId="27166" xr:uid="{00000000-0005-0000-0000-00008D4C0000}"/>
    <cellStyle name="Normal 5 2 5 3 2" xfId="1549" xr:uid="{00000000-0005-0000-0000-00008E4C0000}"/>
    <cellStyle name="Normal 5 2 5 3 2 2" xfId="4907" xr:uid="{00000000-0005-0000-0000-00008F4C0000}"/>
    <cellStyle name="Normal 5 2 5 3 2 2 2" xfId="9891" xr:uid="{00000000-0005-0000-0000-0000904C0000}"/>
    <cellStyle name="Normal 5 2 5 3 2 2 2 2" xfId="27167" xr:uid="{00000000-0005-0000-0000-0000914C0000}"/>
    <cellStyle name="Normal 5 2 5 3 2 2 2 3" xfId="27168" xr:uid="{00000000-0005-0000-0000-0000924C0000}"/>
    <cellStyle name="Normal 5 2 5 3 2 2 2 4" xfId="27169" xr:uid="{00000000-0005-0000-0000-0000934C0000}"/>
    <cellStyle name="Normal 5 2 5 3 2 2 3" xfId="27170" xr:uid="{00000000-0005-0000-0000-0000944C0000}"/>
    <cellStyle name="Normal 5 2 5 3 2 2 3 2" xfId="27171" xr:uid="{00000000-0005-0000-0000-0000954C0000}"/>
    <cellStyle name="Normal 5 2 5 3 2 2 3 3" xfId="27172" xr:uid="{00000000-0005-0000-0000-0000964C0000}"/>
    <cellStyle name="Normal 5 2 5 3 2 2 4" xfId="27173" xr:uid="{00000000-0005-0000-0000-0000974C0000}"/>
    <cellStyle name="Normal 5 2 5 3 2 2 5" xfId="27174" xr:uid="{00000000-0005-0000-0000-0000984C0000}"/>
    <cellStyle name="Normal 5 2 5 3 2 2 6" xfId="27175" xr:uid="{00000000-0005-0000-0000-0000994C0000}"/>
    <cellStyle name="Normal 5 2 5 3 2 3" xfId="6636" xr:uid="{00000000-0005-0000-0000-00009A4C0000}"/>
    <cellStyle name="Normal 5 2 5 3 2 3 2" xfId="11578" xr:uid="{00000000-0005-0000-0000-00009B4C0000}"/>
    <cellStyle name="Normal 5 2 5 3 2 3 3" xfId="27176" xr:uid="{00000000-0005-0000-0000-00009C4C0000}"/>
    <cellStyle name="Normal 5 2 5 3 2 3 4" xfId="27177" xr:uid="{00000000-0005-0000-0000-00009D4C0000}"/>
    <cellStyle name="Normal 5 2 5 3 2 4" xfId="8144" xr:uid="{00000000-0005-0000-0000-00009E4C0000}"/>
    <cellStyle name="Normal 5 2 5 3 2 4 2" xfId="27178" xr:uid="{00000000-0005-0000-0000-00009F4C0000}"/>
    <cellStyle name="Normal 5 2 5 3 2 4 3" xfId="27179" xr:uid="{00000000-0005-0000-0000-0000A04C0000}"/>
    <cellStyle name="Normal 5 2 5 3 2 4 4" xfId="27180" xr:uid="{00000000-0005-0000-0000-0000A14C0000}"/>
    <cellStyle name="Normal 5 2 5 3 2 5" xfId="3182" xr:uid="{00000000-0005-0000-0000-0000A24C0000}"/>
    <cellStyle name="Normal 5 2 5 3 2 5 2" xfId="27181" xr:uid="{00000000-0005-0000-0000-0000A34C0000}"/>
    <cellStyle name="Normal 5 2 5 3 2 5 3" xfId="27182" xr:uid="{00000000-0005-0000-0000-0000A44C0000}"/>
    <cellStyle name="Normal 5 2 5 3 2 5 4" xfId="27183" xr:uid="{00000000-0005-0000-0000-0000A54C0000}"/>
    <cellStyle name="Normal 5 2 5 3 2 6" xfId="27184" xr:uid="{00000000-0005-0000-0000-0000A64C0000}"/>
    <cellStyle name="Normal 5 2 5 3 2 6 2" xfId="27185" xr:uid="{00000000-0005-0000-0000-0000A74C0000}"/>
    <cellStyle name="Normal 5 2 5 3 2 6 3" xfId="27186" xr:uid="{00000000-0005-0000-0000-0000A84C0000}"/>
    <cellStyle name="Normal 5 2 5 3 2 7" xfId="27187" xr:uid="{00000000-0005-0000-0000-0000A94C0000}"/>
    <cellStyle name="Normal 5 2 5 3 2 8" xfId="27188" xr:uid="{00000000-0005-0000-0000-0000AA4C0000}"/>
    <cellStyle name="Normal 5 2 5 3 2 9" xfId="27189" xr:uid="{00000000-0005-0000-0000-0000AB4C0000}"/>
    <cellStyle name="Normal 5 2 5 3 3" xfId="4342" xr:uid="{00000000-0005-0000-0000-0000AC4C0000}"/>
    <cellStyle name="Normal 5 2 5 3 3 2" xfId="9327" xr:uid="{00000000-0005-0000-0000-0000AD4C0000}"/>
    <cellStyle name="Normal 5 2 5 3 3 2 2" xfId="27190" xr:uid="{00000000-0005-0000-0000-0000AE4C0000}"/>
    <cellStyle name="Normal 5 2 5 3 3 2 3" xfId="27191" xr:uid="{00000000-0005-0000-0000-0000AF4C0000}"/>
    <cellStyle name="Normal 5 2 5 3 3 2 4" xfId="27192" xr:uid="{00000000-0005-0000-0000-0000B04C0000}"/>
    <cellStyle name="Normal 5 2 5 3 3 3" xfId="27193" xr:uid="{00000000-0005-0000-0000-0000B14C0000}"/>
    <cellStyle name="Normal 5 2 5 3 3 3 2" xfId="27194" xr:uid="{00000000-0005-0000-0000-0000B24C0000}"/>
    <cellStyle name="Normal 5 2 5 3 3 3 3" xfId="27195" xr:uid="{00000000-0005-0000-0000-0000B34C0000}"/>
    <cellStyle name="Normal 5 2 5 3 3 4" xfId="27196" xr:uid="{00000000-0005-0000-0000-0000B44C0000}"/>
    <cellStyle name="Normal 5 2 5 3 3 5" xfId="27197" xr:uid="{00000000-0005-0000-0000-0000B54C0000}"/>
    <cellStyle name="Normal 5 2 5 3 3 6" xfId="27198" xr:uid="{00000000-0005-0000-0000-0000B64C0000}"/>
    <cellStyle name="Normal 5 2 5 3 4" xfId="6085" xr:uid="{00000000-0005-0000-0000-0000B74C0000}"/>
    <cellStyle name="Normal 5 2 5 3 4 2" xfId="11027" xr:uid="{00000000-0005-0000-0000-0000B84C0000}"/>
    <cellStyle name="Normal 5 2 5 3 4 3" xfId="27199" xr:uid="{00000000-0005-0000-0000-0000B94C0000}"/>
    <cellStyle name="Normal 5 2 5 3 4 4" xfId="27200" xr:uid="{00000000-0005-0000-0000-0000BA4C0000}"/>
    <cellStyle name="Normal 5 2 5 3 5" xfId="7593" xr:uid="{00000000-0005-0000-0000-0000BB4C0000}"/>
    <cellStyle name="Normal 5 2 5 3 5 2" xfId="27201" xr:uid="{00000000-0005-0000-0000-0000BC4C0000}"/>
    <cellStyle name="Normal 5 2 5 3 5 3" xfId="27202" xr:uid="{00000000-0005-0000-0000-0000BD4C0000}"/>
    <cellStyle name="Normal 5 2 5 3 5 4" xfId="27203" xr:uid="{00000000-0005-0000-0000-0000BE4C0000}"/>
    <cellStyle name="Normal 5 2 5 3 6" xfId="2631" xr:uid="{00000000-0005-0000-0000-0000BF4C0000}"/>
    <cellStyle name="Normal 5 2 5 3 6 2" xfId="27204" xr:uid="{00000000-0005-0000-0000-0000C04C0000}"/>
    <cellStyle name="Normal 5 2 5 3 6 3" xfId="27205" xr:uid="{00000000-0005-0000-0000-0000C14C0000}"/>
    <cellStyle name="Normal 5 2 5 3 6 4" xfId="27206" xr:uid="{00000000-0005-0000-0000-0000C24C0000}"/>
    <cellStyle name="Normal 5 2 5 3 7" xfId="27207" xr:uid="{00000000-0005-0000-0000-0000C34C0000}"/>
    <cellStyle name="Normal 5 2 5 3 7 2" xfId="27208" xr:uid="{00000000-0005-0000-0000-0000C44C0000}"/>
    <cellStyle name="Normal 5 2 5 3 7 3" xfId="27209" xr:uid="{00000000-0005-0000-0000-0000C54C0000}"/>
    <cellStyle name="Normal 5 2 5 3 8" xfId="27210" xr:uid="{00000000-0005-0000-0000-0000C64C0000}"/>
    <cellStyle name="Normal 5 2 5 3 9" xfId="27211" xr:uid="{00000000-0005-0000-0000-0000C74C0000}"/>
    <cellStyle name="Normal 5 2 5 4" xfId="1546" xr:uid="{00000000-0005-0000-0000-0000C84C0000}"/>
    <cellStyle name="Normal 5 2 5 4 2" xfId="4904" xr:uid="{00000000-0005-0000-0000-0000C94C0000}"/>
    <cellStyle name="Normal 5 2 5 4 2 2" xfId="9888" xr:uid="{00000000-0005-0000-0000-0000CA4C0000}"/>
    <cellStyle name="Normal 5 2 5 4 2 2 2" xfId="27212" xr:uid="{00000000-0005-0000-0000-0000CB4C0000}"/>
    <cellStyle name="Normal 5 2 5 4 2 2 3" xfId="27213" xr:uid="{00000000-0005-0000-0000-0000CC4C0000}"/>
    <cellStyle name="Normal 5 2 5 4 2 2 4" xfId="27214" xr:uid="{00000000-0005-0000-0000-0000CD4C0000}"/>
    <cellStyle name="Normal 5 2 5 4 2 3" xfId="27215" xr:uid="{00000000-0005-0000-0000-0000CE4C0000}"/>
    <cellStyle name="Normal 5 2 5 4 2 3 2" xfId="27216" xr:uid="{00000000-0005-0000-0000-0000CF4C0000}"/>
    <cellStyle name="Normal 5 2 5 4 2 3 3" xfId="27217" xr:uid="{00000000-0005-0000-0000-0000D04C0000}"/>
    <cellStyle name="Normal 5 2 5 4 2 4" xfId="27218" xr:uid="{00000000-0005-0000-0000-0000D14C0000}"/>
    <cellStyle name="Normal 5 2 5 4 2 5" xfId="27219" xr:uid="{00000000-0005-0000-0000-0000D24C0000}"/>
    <cellStyle name="Normal 5 2 5 4 2 6" xfId="27220" xr:uid="{00000000-0005-0000-0000-0000D34C0000}"/>
    <cellStyle name="Normal 5 2 5 4 3" xfId="6633" xr:uid="{00000000-0005-0000-0000-0000D44C0000}"/>
    <cellStyle name="Normal 5 2 5 4 3 2" xfId="11575" xr:uid="{00000000-0005-0000-0000-0000D54C0000}"/>
    <cellStyle name="Normal 5 2 5 4 3 3" xfId="27221" xr:uid="{00000000-0005-0000-0000-0000D64C0000}"/>
    <cellStyle name="Normal 5 2 5 4 3 4" xfId="27222" xr:uid="{00000000-0005-0000-0000-0000D74C0000}"/>
    <cellStyle name="Normal 5 2 5 4 4" xfId="8141" xr:uid="{00000000-0005-0000-0000-0000D84C0000}"/>
    <cellStyle name="Normal 5 2 5 4 4 2" xfId="27223" xr:uid="{00000000-0005-0000-0000-0000D94C0000}"/>
    <cellStyle name="Normal 5 2 5 4 4 3" xfId="27224" xr:uid="{00000000-0005-0000-0000-0000DA4C0000}"/>
    <cellStyle name="Normal 5 2 5 4 4 4" xfId="27225" xr:uid="{00000000-0005-0000-0000-0000DB4C0000}"/>
    <cellStyle name="Normal 5 2 5 4 5" xfId="3179" xr:uid="{00000000-0005-0000-0000-0000DC4C0000}"/>
    <cellStyle name="Normal 5 2 5 4 5 2" xfId="27226" xr:uid="{00000000-0005-0000-0000-0000DD4C0000}"/>
    <cellStyle name="Normal 5 2 5 4 5 3" xfId="27227" xr:uid="{00000000-0005-0000-0000-0000DE4C0000}"/>
    <cellStyle name="Normal 5 2 5 4 5 4" xfId="27228" xr:uid="{00000000-0005-0000-0000-0000DF4C0000}"/>
    <cellStyle name="Normal 5 2 5 4 6" xfId="27229" xr:uid="{00000000-0005-0000-0000-0000E04C0000}"/>
    <cellStyle name="Normal 5 2 5 4 6 2" xfId="27230" xr:uid="{00000000-0005-0000-0000-0000E14C0000}"/>
    <cellStyle name="Normal 5 2 5 4 6 3" xfId="27231" xr:uid="{00000000-0005-0000-0000-0000E24C0000}"/>
    <cellStyle name="Normal 5 2 5 4 7" xfId="27232" xr:uid="{00000000-0005-0000-0000-0000E34C0000}"/>
    <cellStyle name="Normal 5 2 5 4 8" xfId="27233" xr:uid="{00000000-0005-0000-0000-0000E44C0000}"/>
    <cellStyle name="Normal 5 2 5 4 9" xfId="27234" xr:uid="{00000000-0005-0000-0000-0000E54C0000}"/>
    <cellStyle name="Normal 5 2 5 5" xfId="3740" xr:uid="{00000000-0005-0000-0000-0000E64C0000}"/>
    <cellStyle name="Normal 5 2 5 5 2" xfId="5478" xr:uid="{00000000-0005-0000-0000-0000E74C0000}"/>
    <cellStyle name="Normal 5 2 5 5 2 2" xfId="10440" xr:uid="{00000000-0005-0000-0000-0000E84C0000}"/>
    <cellStyle name="Normal 5 2 5 5 2 2 2" xfId="27235" xr:uid="{00000000-0005-0000-0000-0000E94C0000}"/>
    <cellStyle name="Normal 5 2 5 5 2 2 3" xfId="27236" xr:uid="{00000000-0005-0000-0000-0000EA4C0000}"/>
    <cellStyle name="Normal 5 2 5 5 2 2 4" xfId="27237" xr:uid="{00000000-0005-0000-0000-0000EB4C0000}"/>
    <cellStyle name="Normal 5 2 5 5 2 3" xfId="27238" xr:uid="{00000000-0005-0000-0000-0000EC4C0000}"/>
    <cellStyle name="Normal 5 2 5 5 2 3 2" xfId="27239" xr:uid="{00000000-0005-0000-0000-0000ED4C0000}"/>
    <cellStyle name="Normal 5 2 5 5 2 3 3" xfId="27240" xr:uid="{00000000-0005-0000-0000-0000EE4C0000}"/>
    <cellStyle name="Normal 5 2 5 5 2 4" xfId="27241" xr:uid="{00000000-0005-0000-0000-0000EF4C0000}"/>
    <cellStyle name="Normal 5 2 5 5 2 5" xfId="27242" xr:uid="{00000000-0005-0000-0000-0000F04C0000}"/>
    <cellStyle name="Normal 5 2 5 5 2 6" xfId="27243" xr:uid="{00000000-0005-0000-0000-0000F14C0000}"/>
    <cellStyle name="Normal 5 2 5 5 3" xfId="8700" xr:uid="{00000000-0005-0000-0000-0000F24C0000}"/>
    <cellStyle name="Normal 5 2 5 5 3 2" xfId="27244" xr:uid="{00000000-0005-0000-0000-0000F34C0000}"/>
    <cellStyle name="Normal 5 2 5 5 3 3" xfId="27245" xr:uid="{00000000-0005-0000-0000-0000F44C0000}"/>
    <cellStyle name="Normal 5 2 5 5 3 4" xfId="27246" xr:uid="{00000000-0005-0000-0000-0000F54C0000}"/>
    <cellStyle name="Normal 5 2 5 5 4" xfId="27247" xr:uid="{00000000-0005-0000-0000-0000F64C0000}"/>
    <cellStyle name="Normal 5 2 5 5 4 2" xfId="27248" xr:uid="{00000000-0005-0000-0000-0000F74C0000}"/>
    <cellStyle name="Normal 5 2 5 5 4 3" xfId="27249" xr:uid="{00000000-0005-0000-0000-0000F84C0000}"/>
    <cellStyle name="Normal 5 2 5 5 4 4" xfId="27250" xr:uid="{00000000-0005-0000-0000-0000F94C0000}"/>
    <cellStyle name="Normal 5 2 5 5 5" xfId="27251" xr:uid="{00000000-0005-0000-0000-0000FA4C0000}"/>
    <cellStyle name="Normal 5 2 5 5 5 2" xfId="27252" xr:uid="{00000000-0005-0000-0000-0000FB4C0000}"/>
    <cellStyle name="Normal 5 2 5 5 5 3" xfId="27253" xr:uid="{00000000-0005-0000-0000-0000FC4C0000}"/>
    <cellStyle name="Normal 5 2 5 5 5 4" xfId="27254" xr:uid="{00000000-0005-0000-0000-0000FD4C0000}"/>
    <cellStyle name="Normal 5 2 5 5 6" xfId="27255" xr:uid="{00000000-0005-0000-0000-0000FE4C0000}"/>
    <cellStyle name="Normal 5 2 5 5 6 2" xfId="27256" xr:uid="{00000000-0005-0000-0000-0000FF4C0000}"/>
    <cellStyle name="Normal 5 2 5 5 6 3" xfId="27257" xr:uid="{00000000-0005-0000-0000-0000004D0000}"/>
    <cellStyle name="Normal 5 2 5 5 7" xfId="27258" xr:uid="{00000000-0005-0000-0000-0000014D0000}"/>
    <cellStyle name="Normal 5 2 5 5 8" xfId="27259" xr:uid="{00000000-0005-0000-0000-0000024D0000}"/>
    <cellStyle name="Normal 5 2 5 5 9" xfId="27260" xr:uid="{00000000-0005-0000-0000-0000034D0000}"/>
    <cellStyle name="Normal 5 2 5 6" xfId="4065" xr:uid="{00000000-0005-0000-0000-0000044D0000}"/>
    <cellStyle name="Normal 5 2 5 6 2" xfId="8836" xr:uid="{00000000-0005-0000-0000-0000054D0000}"/>
    <cellStyle name="Normal 5 2 5 6 2 2" xfId="27261" xr:uid="{00000000-0005-0000-0000-0000064D0000}"/>
    <cellStyle name="Normal 5 2 5 6 2 2 2" xfId="27262" xr:uid="{00000000-0005-0000-0000-0000074D0000}"/>
    <cellStyle name="Normal 5 2 5 6 2 2 3" xfId="27263" xr:uid="{00000000-0005-0000-0000-0000084D0000}"/>
    <cellStyle name="Normal 5 2 5 6 2 2 4" xfId="27264" xr:uid="{00000000-0005-0000-0000-0000094D0000}"/>
    <cellStyle name="Normal 5 2 5 6 2 3" xfId="27265" xr:uid="{00000000-0005-0000-0000-00000A4D0000}"/>
    <cellStyle name="Normal 5 2 5 6 2 3 2" xfId="27266" xr:uid="{00000000-0005-0000-0000-00000B4D0000}"/>
    <cellStyle name="Normal 5 2 5 6 2 3 3" xfId="27267" xr:uid="{00000000-0005-0000-0000-00000C4D0000}"/>
    <cellStyle name="Normal 5 2 5 6 2 4" xfId="27268" xr:uid="{00000000-0005-0000-0000-00000D4D0000}"/>
    <cellStyle name="Normal 5 2 5 6 2 5" xfId="27269" xr:uid="{00000000-0005-0000-0000-00000E4D0000}"/>
    <cellStyle name="Normal 5 2 5 6 2 6" xfId="27270" xr:uid="{00000000-0005-0000-0000-00000F4D0000}"/>
    <cellStyle name="Normal 5 2 5 6 3" xfId="27271" xr:uid="{00000000-0005-0000-0000-0000104D0000}"/>
    <cellStyle name="Normal 5 2 5 6 3 2" xfId="27272" xr:uid="{00000000-0005-0000-0000-0000114D0000}"/>
    <cellStyle name="Normal 5 2 5 6 3 3" xfId="27273" xr:uid="{00000000-0005-0000-0000-0000124D0000}"/>
    <cellStyle name="Normal 5 2 5 6 3 4" xfId="27274" xr:uid="{00000000-0005-0000-0000-0000134D0000}"/>
    <cellStyle name="Normal 5 2 5 6 4" xfId="27275" xr:uid="{00000000-0005-0000-0000-0000144D0000}"/>
    <cellStyle name="Normal 5 2 5 6 4 2" xfId="27276" xr:uid="{00000000-0005-0000-0000-0000154D0000}"/>
    <cellStyle name="Normal 5 2 5 6 4 3" xfId="27277" xr:uid="{00000000-0005-0000-0000-0000164D0000}"/>
    <cellStyle name="Normal 5 2 5 6 4 4" xfId="27278" xr:uid="{00000000-0005-0000-0000-0000174D0000}"/>
    <cellStyle name="Normal 5 2 5 6 5" xfId="27279" xr:uid="{00000000-0005-0000-0000-0000184D0000}"/>
    <cellStyle name="Normal 5 2 5 6 5 2" xfId="27280" xr:uid="{00000000-0005-0000-0000-0000194D0000}"/>
    <cellStyle name="Normal 5 2 5 6 5 3" xfId="27281" xr:uid="{00000000-0005-0000-0000-00001A4D0000}"/>
    <cellStyle name="Normal 5 2 5 6 6" xfId="27282" xr:uid="{00000000-0005-0000-0000-00001B4D0000}"/>
    <cellStyle name="Normal 5 2 5 6 7" xfId="27283" xr:uid="{00000000-0005-0000-0000-00001C4D0000}"/>
    <cellStyle name="Normal 5 2 5 6 8" xfId="27284" xr:uid="{00000000-0005-0000-0000-00001D4D0000}"/>
    <cellStyle name="Normal 5 2 5 7" xfId="5460" xr:uid="{00000000-0005-0000-0000-00001E4D0000}"/>
    <cellStyle name="Normal 5 2 5 7 2" xfId="10424" xr:uid="{00000000-0005-0000-0000-00001F4D0000}"/>
    <cellStyle name="Normal 5 2 5 7 2 2" xfId="27285" xr:uid="{00000000-0005-0000-0000-0000204D0000}"/>
    <cellStyle name="Normal 5 2 5 7 2 3" xfId="27286" xr:uid="{00000000-0005-0000-0000-0000214D0000}"/>
    <cellStyle name="Normal 5 2 5 7 2 4" xfId="27287" xr:uid="{00000000-0005-0000-0000-0000224D0000}"/>
    <cellStyle name="Normal 5 2 5 7 3" xfId="27288" xr:uid="{00000000-0005-0000-0000-0000234D0000}"/>
    <cellStyle name="Normal 5 2 5 7 3 2" xfId="27289" xr:uid="{00000000-0005-0000-0000-0000244D0000}"/>
    <cellStyle name="Normal 5 2 5 7 3 3" xfId="27290" xr:uid="{00000000-0005-0000-0000-0000254D0000}"/>
    <cellStyle name="Normal 5 2 5 7 4" xfId="27291" xr:uid="{00000000-0005-0000-0000-0000264D0000}"/>
    <cellStyle name="Normal 5 2 5 7 5" xfId="27292" xr:uid="{00000000-0005-0000-0000-0000274D0000}"/>
    <cellStyle name="Normal 5 2 5 7 6" xfId="27293" xr:uid="{00000000-0005-0000-0000-0000284D0000}"/>
    <cellStyle name="Normal 5 2 5 8" xfId="5812" xr:uid="{00000000-0005-0000-0000-0000294D0000}"/>
    <cellStyle name="Normal 5 2 5 8 2" xfId="10754" xr:uid="{00000000-0005-0000-0000-00002A4D0000}"/>
    <cellStyle name="Normal 5 2 5 8 3" xfId="27294" xr:uid="{00000000-0005-0000-0000-00002B4D0000}"/>
    <cellStyle name="Normal 5 2 5 8 4" xfId="27295" xr:uid="{00000000-0005-0000-0000-00002C4D0000}"/>
    <cellStyle name="Normal 5 2 5 9" xfId="7320" xr:uid="{00000000-0005-0000-0000-00002D4D0000}"/>
    <cellStyle name="Normal 5 2 5 9 2" xfId="27296" xr:uid="{00000000-0005-0000-0000-00002E4D0000}"/>
    <cellStyle name="Normal 5 2 5 9 3" xfId="27297" xr:uid="{00000000-0005-0000-0000-00002F4D0000}"/>
    <cellStyle name="Normal 5 2 5 9 4" xfId="27298" xr:uid="{00000000-0005-0000-0000-0000304D0000}"/>
    <cellStyle name="Normal 5 2 6" xfId="443" xr:uid="{00000000-0005-0000-0000-0000314D0000}"/>
    <cellStyle name="Normal 5 2 6 10" xfId="27299" xr:uid="{00000000-0005-0000-0000-0000324D0000}"/>
    <cellStyle name="Normal 5 2 6 11" xfId="27300" xr:uid="{00000000-0005-0000-0000-0000334D0000}"/>
    <cellStyle name="Normal 5 2 6 2" xfId="1013" xr:uid="{00000000-0005-0000-0000-0000344D0000}"/>
    <cellStyle name="Normal 5 2 6 2 10" xfId="27301" xr:uid="{00000000-0005-0000-0000-0000354D0000}"/>
    <cellStyle name="Normal 5 2 6 2 2" xfId="1551" xr:uid="{00000000-0005-0000-0000-0000364D0000}"/>
    <cellStyle name="Normal 5 2 6 2 2 2" xfId="4909" xr:uid="{00000000-0005-0000-0000-0000374D0000}"/>
    <cellStyle name="Normal 5 2 6 2 2 2 2" xfId="9893" xr:uid="{00000000-0005-0000-0000-0000384D0000}"/>
    <cellStyle name="Normal 5 2 6 2 2 2 2 2" xfId="27302" xr:uid="{00000000-0005-0000-0000-0000394D0000}"/>
    <cellStyle name="Normal 5 2 6 2 2 2 2 3" xfId="27303" xr:uid="{00000000-0005-0000-0000-00003A4D0000}"/>
    <cellStyle name="Normal 5 2 6 2 2 2 2 4" xfId="27304" xr:uid="{00000000-0005-0000-0000-00003B4D0000}"/>
    <cellStyle name="Normal 5 2 6 2 2 2 3" xfId="27305" xr:uid="{00000000-0005-0000-0000-00003C4D0000}"/>
    <cellStyle name="Normal 5 2 6 2 2 2 3 2" xfId="27306" xr:uid="{00000000-0005-0000-0000-00003D4D0000}"/>
    <cellStyle name="Normal 5 2 6 2 2 2 3 3" xfId="27307" xr:uid="{00000000-0005-0000-0000-00003E4D0000}"/>
    <cellStyle name="Normal 5 2 6 2 2 2 4" xfId="27308" xr:uid="{00000000-0005-0000-0000-00003F4D0000}"/>
    <cellStyle name="Normal 5 2 6 2 2 2 5" xfId="27309" xr:uid="{00000000-0005-0000-0000-0000404D0000}"/>
    <cellStyle name="Normal 5 2 6 2 2 2 6" xfId="27310" xr:uid="{00000000-0005-0000-0000-0000414D0000}"/>
    <cellStyle name="Normal 5 2 6 2 2 3" xfId="6638" xr:uid="{00000000-0005-0000-0000-0000424D0000}"/>
    <cellStyle name="Normal 5 2 6 2 2 3 2" xfId="11580" xr:uid="{00000000-0005-0000-0000-0000434D0000}"/>
    <cellStyle name="Normal 5 2 6 2 2 3 3" xfId="27311" xr:uid="{00000000-0005-0000-0000-0000444D0000}"/>
    <cellStyle name="Normal 5 2 6 2 2 3 4" xfId="27312" xr:uid="{00000000-0005-0000-0000-0000454D0000}"/>
    <cellStyle name="Normal 5 2 6 2 2 4" xfId="8146" xr:uid="{00000000-0005-0000-0000-0000464D0000}"/>
    <cellStyle name="Normal 5 2 6 2 2 4 2" xfId="27313" xr:uid="{00000000-0005-0000-0000-0000474D0000}"/>
    <cellStyle name="Normal 5 2 6 2 2 4 3" xfId="27314" xr:uid="{00000000-0005-0000-0000-0000484D0000}"/>
    <cellStyle name="Normal 5 2 6 2 2 4 4" xfId="27315" xr:uid="{00000000-0005-0000-0000-0000494D0000}"/>
    <cellStyle name="Normal 5 2 6 2 2 5" xfId="3184" xr:uid="{00000000-0005-0000-0000-00004A4D0000}"/>
    <cellStyle name="Normal 5 2 6 2 2 5 2" xfId="27316" xr:uid="{00000000-0005-0000-0000-00004B4D0000}"/>
    <cellStyle name="Normal 5 2 6 2 2 5 3" xfId="27317" xr:uid="{00000000-0005-0000-0000-00004C4D0000}"/>
    <cellStyle name="Normal 5 2 6 2 2 5 4" xfId="27318" xr:uid="{00000000-0005-0000-0000-00004D4D0000}"/>
    <cellStyle name="Normal 5 2 6 2 2 6" xfId="27319" xr:uid="{00000000-0005-0000-0000-00004E4D0000}"/>
    <cellStyle name="Normal 5 2 6 2 2 6 2" xfId="27320" xr:uid="{00000000-0005-0000-0000-00004F4D0000}"/>
    <cellStyle name="Normal 5 2 6 2 2 6 3" xfId="27321" xr:uid="{00000000-0005-0000-0000-0000504D0000}"/>
    <cellStyle name="Normal 5 2 6 2 2 7" xfId="27322" xr:uid="{00000000-0005-0000-0000-0000514D0000}"/>
    <cellStyle name="Normal 5 2 6 2 2 8" xfId="27323" xr:uid="{00000000-0005-0000-0000-0000524D0000}"/>
    <cellStyle name="Normal 5 2 6 2 2 9" xfId="27324" xr:uid="{00000000-0005-0000-0000-0000534D0000}"/>
    <cellStyle name="Normal 5 2 6 2 3" xfId="4435" xr:uid="{00000000-0005-0000-0000-0000544D0000}"/>
    <cellStyle name="Normal 5 2 6 2 3 2" xfId="9420" xr:uid="{00000000-0005-0000-0000-0000554D0000}"/>
    <cellStyle name="Normal 5 2 6 2 3 2 2" xfId="27325" xr:uid="{00000000-0005-0000-0000-0000564D0000}"/>
    <cellStyle name="Normal 5 2 6 2 3 2 3" xfId="27326" xr:uid="{00000000-0005-0000-0000-0000574D0000}"/>
    <cellStyle name="Normal 5 2 6 2 3 2 4" xfId="27327" xr:uid="{00000000-0005-0000-0000-0000584D0000}"/>
    <cellStyle name="Normal 5 2 6 2 3 3" xfId="27328" xr:uid="{00000000-0005-0000-0000-0000594D0000}"/>
    <cellStyle name="Normal 5 2 6 2 3 3 2" xfId="27329" xr:uid="{00000000-0005-0000-0000-00005A4D0000}"/>
    <cellStyle name="Normal 5 2 6 2 3 3 3" xfId="27330" xr:uid="{00000000-0005-0000-0000-00005B4D0000}"/>
    <cellStyle name="Normal 5 2 6 2 3 4" xfId="27331" xr:uid="{00000000-0005-0000-0000-00005C4D0000}"/>
    <cellStyle name="Normal 5 2 6 2 3 5" xfId="27332" xr:uid="{00000000-0005-0000-0000-00005D4D0000}"/>
    <cellStyle name="Normal 5 2 6 2 3 6" xfId="27333" xr:uid="{00000000-0005-0000-0000-00005E4D0000}"/>
    <cellStyle name="Normal 5 2 6 2 4" xfId="6175" xr:uid="{00000000-0005-0000-0000-00005F4D0000}"/>
    <cellStyle name="Normal 5 2 6 2 4 2" xfId="11117" xr:uid="{00000000-0005-0000-0000-0000604D0000}"/>
    <cellStyle name="Normal 5 2 6 2 4 3" xfId="27334" xr:uid="{00000000-0005-0000-0000-0000614D0000}"/>
    <cellStyle name="Normal 5 2 6 2 4 4" xfId="27335" xr:uid="{00000000-0005-0000-0000-0000624D0000}"/>
    <cellStyle name="Normal 5 2 6 2 5" xfId="7683" xr:uid="{00000000-0005-0000-0000-0000634D0000}"/>
    <cellStyle name="Normal 5 2 6 2 5 2" xfId="27336" xr:uid="{00000000-0005-0000-0000-0000644D0000}"/>
    <cellStyle name="Normal 5 2 6 2 5 3" xfId="27337" xr:uid="{00000000-0005-0000-0000-0000654D0000}"/>
    <cellStyle name="Normal 5 2 6 2 5 4" xfId="27338" xr:uid="{00000000-0005-0000-0000-0000664D0000}"/>
    <cellStyle name="Normal 5 2 6 2 6" xfId="2721" xr:uid="{00000000-0005-0000-0000-0000674D0000}"/>
    <cellStyle name="Normal 5 2 6 2 6 2" xfId="27339" xr:uid="{00000000-0005-0000-0000-0000684D0000}"/>
    <cellStyle name="Normal 5 2 6 2 6 3" xfId="27340" xr:uid="{00000000-0005-0000-0000-0000694D0000}"/>
    <cellStyle name="Normal 5 2 6 2 6 4" xfId="27341" xr:uid="{00000000-0005-0000-0000-00006A4D0000}"/>
    <cellStyle name="Normal 5 2 6 2 7" xfId="27342" xr:uid="{00000000-0005-0000-0000-00006B4D0000}"/>
    <cellStyle name="Normal 5 2 6 2 7 2" xfId="27343" xr:uid="{00000000-0005-0000-0000-00006C4D0000}"/>
    <cellStyle name="Normal 5 2 6 2 7 3" xfId="27344" xr:uid="{00000000-0005-0000-0000-00006D4D0000}"/>
    <cellStyle name="Normal 5 2 6 2 8" xfId="27345" xr:uid="{00000000-0005-0000-0000-00006E4D0000}"/>
    <cellStyle name="Normal 5 2 6 2 9" xfId="27346" xr:uid="{00000000-0005-0000-0000-00006F4D0000}"/>
    <cellStyle name="Normal 5 2 6 3" xfId="1550" xr:uid="{00000000-0005-0000-0000-0000704D0000}"/>
    <cellStyle name="Normal 5 2 6 3 2" xfId="4908" xr:uid="{00000000-0005-0000-0000-0000714D0000}"/>
    <cellStyle name="Normal 5 2 6 3 2 2" xfId="9892" xr:uid="{00000000-0005-0000-0000-0000724D0000}"/>
    <cellStyle name="Normal 5 2 6 3 2 2 2" xfId="27347" xr:uid="{00000000-0005-0000-0000-0000734D0000}"/>
    <cellStyle name="Normal 5 2 6 3 2 2 3" xfId="27348" xr:uid="{00000000-0005-0000-0000-0000744D0000}"/>
    <cellStyle name="Normal 5 2 6 3 2 2 4" xfId="27349" xr:uid="{00000000-0005-0000-0000-0000754D0000}"/>
    <cellStyle name="Normal 5 2 6 3 2 3" xfId="27350" xr:uid="{00000000-0005-0000-0000-0000764D0000}"/>
    <cellStyle name="Normal 5 2 6 3 2 3 2" xfId="27351" xr:uid="{00000000-0005-0000-0000-0000774D0000}"/>
    <cellStyle name="Normal 5 2 6 3 2 3 3" xfId="27352" xr:uid="{00000000-0005-0000-0000-0000784D0000}"/>
    <cellStyle name="Normal 5 2 6 3 2 4" xfId="27353" xr:uid="{00000000-0005-0000-0000-0000794D0000}"/>
    <cellStyle name="Normal 5 2 6 3 2 5" xfId="27354" xr:uid="{00000000-0005-0000-0000-00007A4D0000}"/>
    <cellStyle name="Normal 5 2 6 3 2 6" xfId="27355" xr:uid="{00000000-0005-0000-0000-00007B4D0000}"/>
    <cellStyle name="Normal 5 2 6 3 3" xfId="6637" xr:uid="{00000000-0005-0000-0000-00007C4D0000}"/>
    <cellStyle name="Normal 5 2 6 3 3 2" xfId="11579" xr:uid="{00000000-0005-0000-0000-00007D4D0000}"/>
    <cellStyle name="Normal 5 2 6 3 3 3" xfId="27356" xr:uid="{00000000-0005-0000-0000-00007E4D0000}"/>
    <cellStyle name="Normal 5 2 6 3 3 4" xfId="27357" xr:uid="{00000000-0005-0000-0000-00007F4D0000}"/>
    <cellStyle name="Normal 5 2 6 3 4" xfId="8145" xr:uid="{00000000-0005-0000-0000-0000804D0000}"/>
    <cellStyle name="Normal 5 2 6 3 4 2" xfId="27358" xr:uid="{00000000-0005-0000-0000-0000814D0000}"/>
    <cellStyle name="Normal 5 2 6 3 4 3" xfId="27359" xr:uid="{00000000-0005-0000-0000-0000824D0000}"/>
    <cellStyle name="Normal 5 2 6 3 4 4" xfId="27360" xr:uid="{00000000-0005-0000-0000-0000834D0000}"/>
    <cellStyle name="Normal 5 2 6 3 5" xfId="3183" xr:uid="{00000000-0005-0000-0000-0000844D0000}"/>
    <cellStyle name="Normal 5 2 6 3 5 2" xfId="27361" xr:uid="{00000000-0005-0000-0000-0000854D0000}"/>
    <cellStyle name="Normal 5 2 6 3 5 3" xfId="27362" xr:uid="{00000000-0005-0000-0000-0000864D0000}"/>
    <cellStyle name="Normal 5 2 6 3 5 4" xfId="27363" xr:uid="{00000000-0005-0000-0000-0000874D0000}"/>
    <cellStyle name="Normal 5 2 6 3 6" xfId="27364" xr:uid="{00000000-0005-0000-0000-0000884D0000}"/>
    <cellStyle name="Normal 5 2 6 3 6 2" xfId="27365" xr:uid="{00000000-0005-0000-0000-0000894D0000}"/>
    <cellStyle name="Normal 5 2 6 3 6 3" xfId="27366" xr:uid="{00000000-0005-0000-0000-00008A4D0000}"/>
    <cellStyle name="Normal 5 2 6 3 7" xfId="27367" xr:uid="{00000000-0005-0000-0000-00008B4D0000}"/>
    <cellStyle name="Normal 5 2 6 3 8" xfId="27368" xr:uid="{00000000-0005-0000-0000-00008C4D0000}"/>
    <cellStyle name="Normal 5 2 6 3 9" xfId="27369" xr:uid="{00000000-0005-0000-0000-00008D4D0000}"/>
    <cellStyle name="Normal 5 2 6 4" xfId="3966" xr:uid="{00000000-0005-0000-0000-00008E4D0000}"/>
    <cellStyle name="Normal 5 2 6 4 2" xfId="9038" xr:uid="{00000000-0005-0000-0000-00008F4D0000}"/>
    <cellStyle name="Normal 5 2 6 4 2 2" xfId="27370" xr:uid="{00000000-0005-0000-0000-0000904D0000}"/>
    <cellStyle name="Normal 5 2 6 4 2 3" xfId="27371" xr:uid="{00000000-0005-0000-0000-0000914D0000}"/>
    <cellStyle name="Normal 5 2 6 4 2 4" xfId="27372" xr:uid="{00000000-0005-0000-0000-0000924D0000}"/>
    <cellStyle name="Normal 5 2 6 4 3" xfId="27373" xr:uid="{00000000-0005-0000-0000-0000934D0000}"/>
    <cellStyle name="Normal 5 2 6 4 3 2" xfId="27374" xr:uid="{00000000-0005-0000-0000-0000944D0000}"/>
    <cellStyle name="Normal 5 2 6 4 3 3" xfId="27375" xr:uid="{00000000-0005-0000-0000-0000954D0000}"/>
    <cellStyle name="Normal 5 2 6 4 4" xfId="27376" xr:uid="{00000000-0005-0000-0000-0000964D0000}"/>
    <cellStyle name="Normal 5 2 6 4 5" xfId="27377" xr:uid="{00000000-0005-0000-0000-0000974D0000}"/>
    <cellStyle name="Normal 5 2 6 4 6" xfId="27378" xr:uid="{00000000-0005-0000-0000-0000984D0000}"/>
    <cellStyle name="Normal 5 2 6 5" xfId="5723" xr:uid="{00000000-0005-0000-0000-0000994D0000}"/>
    <cellStyle name="Normal 5 2 6 5 2" xfId="10665" xr:uid="{00000000-0005-0000-0000-00009A4D0000}"/>
    <cellStyle name="Normal 5 2 6 5 3" xfId="27379" xr:uid="{00000000-0005-0000-0000-00009B4D0000}"/>
    <cellStyle name="Normal 5 2 6 5 4" xfId="27380" xr:uid="{00000000-0005-0000-0000-00009C4D0000}"/>
    <cellStyle name="Normal 5 2 6 6" xfId="7231" xr:uid="{00000000-0005-0000-0000-00009D4D0000}"/>
    <cellStyle name="Normal 5 2 6 6 2" xfId="27381" xr:uid="{00000000-0005-0000-0000-00009E4D0000}"/>
    <cellStyle name="Normal 5 2 6 6 3" xfId="27382" xr:uid="{00000000-0005-0000-0000-00009F4D0000}"/>
    <cellStyle name="Normal 5 2 6 6 4" xfId="27383" xr:uid="{00000000-0005-0000-0000-0000A04D0000}"/>
    <cellStyle name="Normal 5 2 6 7" xfId="2269" xr:uid="{00000000-0005-0000-0000-0000A14D0000}"/>
    <cellStyle name="Normal 5 2 6 7 2" xfId="27384" xr:uid="{00000000-0005-0000-0000-0000A24D0000}"/>
    <cellStyle name="Normal 5 2 6 7 3" xfId="27385" xr:uid="{00000000-0005-0000-0000-0000A34D0000}"/>
    <cellStyle name="Normal 5 2 6 7 4" xfId="27386" xr:uid="{00000000-0005-0000-0000-0000A44D0000}"/>
    <cellStyle name="Normal 5 2 6 8" xfId="27387" xr:uid="{00000000-0005-0000-0000-0000A54D0000}"/>
    <cellStyle name="Normal 5 2 6 8 2" xfId="27388" xr:uid="{00000000-0005-0000-0000-0000A64D0000}"/>
    <cellStyle name="Normal 5 2 6 8 3" xfId="27389" xr:uid="{00000000-0005-0000-0000-0000A74D0000}"/>
    <cellStyle name="Normal 5 2 6 9" xfId="27390" xr:uid="{00000000-0005-0000-0000-0000A84D0000}"/>
    <cellStyle name="Normal 5 2 7" xfId="660" xr:uid="{00000000-0005-0000-0000-0000A94D0000}"/>
    <cellStyle name="Normal 5 2 7 10" xfId="27391" xr:uid="{00000000-0005-0000-0000-0000AA4D0000}"/>
    <cellStyle name="Normal 5 2 7 11" xfId="27392" xr:uid="{00000000-0005-0000-0000-0000AB4D0000}"/>
    <cellStyle name="Normal 5 2 7 2" xfId="1126" xr:uid="{00000000-0005-0000-0000-0000AC4D0000}"/>
    <cellStyle name="Normal 5 2 7 2 10" xfId="27393" xr:uid="{00000000-0005-0000-0000-0000AD4D0000}"/>
    <cellStyle name="Normal 5 2 7 2 2" xfId="1553" xr:uid="{00000000-0005-0000-0000-0000AE4D0000}"/>
    <cellStyle name="Normal 5 2 7 2 2 2" xfId="4911" xr:uid="{00000000-0005-0000-0000-0000AF4D0000}"/>
    <cellStyle name="Normal 5 2 7 2 2 2 2" xfId="9895" xr:uid="{00000000-0005-0000-0000-0000B04D0000}"/>
    <cellStyle name="Normal 5 2 7 2 2 2 2 2" xfId="27394" xr:uid="{00000000-0005-0000-0000-0000B14D0000}"/>
    <cellStyle name="Normal 5 2 7 2 2 2 2 3" xfId="27395" xr:uid="{00000000-0005-0000-0000-0000B24D0000}"/>
    <cellStyle name="Normal 5 2 7 2 2 2 2 4" xfId="27396" xr:uid="{00000000-0005-0000-0000-0000B34D0000}"/>
    <cellStyle name="Normal 5 2 7 2 2 2 3" xfId="27397" xr:uid="{00000000-0005-0000-0000-0000B44D0000}"/>
    <cellStyle name="Normal 5 2 7 2 2 2 3 2" xfId="27398" xr:uid="{00000000-0005-0000-0000-0000B54D0000}"/>
    <cellStyle name="Normal 5 2 7 2 2 2 3 3" xfId="27399" xr:uid="{00000000-0005-0000-0000-0000B64D0000}"/>
    <cellStyle name="Normal 5 2 7 2 2 2 4" xfId="27400" xr:uid="{00000000-0005-0000-0000-0000B74D0000}"/>
    <cellStyle name="Normal 5 2 7 2 2 2 5" xfId="27401" xr:uid="{00000000-0005-0000-0000-0000B84D0000}"/>
    <cellStyle name="Normal 5 2 7 2 2 2 6" xfId="27402" xr:uid="{00000000-0005-0000-0000-0000B94D0000}"/>
    <cellStyle name="Normal 5 2 7 2 2 3" xfId="6640" xr:uid="{00000000-0005-0000-0000-0000BA4D0000}"/>
    <cellStyle name="Normal 5 2 7 2 2 3 2" xfId="11582" xr:uid="{00000000-0005-0000-0000-0000BB4D0000}"/>
    <cellStyle name="Normal 5 2 7 2 2 3 3" xfId="27403" xr:uid="{00000000-0005-0000-0000-0000BC4D0000}"/>
    <cellStyle name="Normal 5 2 7 2 2 3 4" xfId="27404" xr:uid="{00000000-0005-0000-0000-0000BD4D0000}"/>
    <cellStyle name="Normal 5 2 7 2 2 4" xfId="8148" xr:uid="{00000000-0005-0000-0000-0000BE4D0000}"/>
    <cellStyle name="Normal 5 2 7 2 2 4 2" xfId="27405" xr:uid="{00000000-0005-0000-0000-0000BF4D0000}"/>
    <cellStyle name="Normal 5 2 7 2 2 4 3" xfId="27406" xr:uid="{00000000-0005-0000-0000-0000C04D0000}"/>
    <cellStyle name="Normal 5 2 7 2 2 4 4" xfId="27407" xr:uid="{00000000-0005-0000-0000-0000C14D0000}"/>
    <cellStyle name="Normal 5 2 7 2 2 5" xfId="3186" xr:uid="{00000000-0005-0000-0000-0000C24D0000}"/>
    <cellStyle name="Normal 5 2 7 2 2 5 2" xfId="27408" xr:uid="{00000000-0005-0000-0000-0000C34D0000}"/>
    <cellStyle name="Normal 5 2 7 2 2 5 3" xfId="27409" xr:uid="{00000000-0005-0000-0000-0000C44D0000}"/>
    <cellStyle name="Normal 5 2 7 2 2 5 4" xfId="27410" xr:uid="{00000000-0005-0000-0000-0000C54D0000}"/>
    <cellStyle name="Normal 5 2 7 2 2 6" xfId="27411" xr:uid="{00000000-0005-0000-0000-0000C64D0000}"/>
    <cellStyle name="Normal 5 2 7 2 2 6 2" xfId="27412" xr:uid="{00000000-0005-0000-0000-0000C74D0000}"/>
    <cellStyle name="Normal 5 2 7 2 2 6 3" xfId="27413" xr:uid="{00000000-0005-0000-0000-0000C84D0000}"/>
    <cellStyle name="Normal 5 2 7 2 2 7" xfId="27414" xr:uid="{00000000-0005-0000-0000-0000C94D0000}"/>
    <cellStyle name="Normal 5 2 7 2 2 8" xfId="27415" xr:uid="{00000000-0005-0000-0000-0000CA4D0000}"/>
    <cellStyle name="Normal 5 2 7 2 2 9" xfId="27416" xr:uid="{00000000-0005-0000-0000-0000CB4D0000}"/>
    <cellStyle name="Normal 5 2 7 2 3" xfId="4494" xr:uid="{00000000-0005-0000-0000-0000CC4D0000}"/>
    <cellStyle name="Normal 5 2 7 2 3 2" xfId="9478" xr:uid="{00000000-0005-0000-0000-0000CD4D0000}"/>
    <cellStyle name="Normal 5 2 7 2 3 2 2" xfId="27417" xr:uid="{00000000-0005-0000-0000-0000CE4D0000}"/>
    <cellStyle name="Normal 5 2 7 2 3 2 3" xfId="27418" xr:uid="{00000000-0005-0000-0000-0000CF4D0000}"/>
    <cellStyle name="Normal 5 2 7 2 3 2 4" xfId="27419" xr:uid="{00000000-0005-0000-0000-0000D04D0000}"/>
    <cellStyle name="Normal 5 2 7 2 3 3" xfId="27420" xr:uid="{00000000-0005-0000-0000-0000D14D0000}"/>
    <cellStyle name="Normal 5 2 7 2 3 3 2" xfId="27421" xr:uid="{00000000-0005-0000-0000-0000D24D0000}"/>
    <cellStyle name="Normal 5 2 7 2 3 3 3" xfId="27422" xr:uid="{00000000-0005-0000-0000-0000D34D0000}"/>
    <cellStyle name="Normal 5 2 7 2 3 4" xfId="27423" xr:uid="{00000000-0005-0000-0000-0000D44D0000}"/>
    <cellStyle name="Normal 5 2 7 2 3 5" xfId="27424" xr:uid="{00000000-0005-0000-0000-0000D54D0000}"/>
    <cellStyle name="Normal 5 2 7 2 3 6" xfId="27425" xr:uid="{00000000-0005-0000-0000-0000D64D0000}"/>
    <cellStyle name="Normal 5 2 7 2 4" xfId="6225" xr:uid="{00000000-0005-0000-0000-0000D74D0000}"/>
    <cellStyle name="Normal 5 2 7 2 4 2" xfId="11167" xr:uid="{00000000-0005-0000-0000-0000D84D0000}"/>
    <cellStyle name="Normal 5 2 7 2 4 3" xfId="27426" xr:uid="{00000000-0005-0000-0000-0000D94D0000}"/>
    <cellStyle name="Normal 5 2 7 2 4 4" xfId="27427" xr:uid="{00000000-0005-0000-0000-0000DA4D0000}"/>
    <cellStyle name="Normal 5 2 7 2 5" xfId="7733" xr:uid="{00000000-0005-0000-0000-0000DB4D0000}"/>
    <cellStyle name="Normal 5 2 7 2 5 2" xfId="27428" xr:uid="{00000000-0005-0000-0000-0000DC4D0000}"/>
    <cellStyle name="Normal 5 2 7 2 5 3" xfId="27429" xr:uid="{00000000-0005-0000-0000-0000DD4D0000}"/>
    <cellStyle name="Normal 5 2 7 2 5 4" xfId="27430" xr:uid="{00000000-0005-0000-0000-0000DE4D0000}"/>
    <cellStyle name="Normal 5 2 7 2 6" xfId="2771" xr:uid="{00000000-0005-0000-0000-0000DF4D0000}"/>
    <cellStyle name="Normal 5 2 7 2 6 2" xfId="27431" xr:uid="{00000000-0005-0000-0000-0000E04D0000}"/>
    <cellStyle name="Normal 5 2 7 2 6 3" xfId="27432" xr:uid="{00000000-0005-0000-0000-0000E14D0000}"/>
    <cellStyle name="Normal 5 2 7 2 6 4" xfId="27433" xr:uid="{00000000-0005-0000-0000-0000E24D0000}"/>
    <cellStyle name="Normal 5 2 7 2 7" xfId="27434" xr:uid="{00000000-0005-0000-0000-0000E34D0000}"/>
    <cellStyle name="Normal 5 2 7 2 7 2" xfId="27435" xr:uid="{00000000-0005-0000-0000-0000E44D0000}"/>
    <cellStyle name="Normal 5 2 7 2 7 3" xfId="27436" xr:uid="{00000000-0005-0000-0000-0000E54D0000}"/>
    <cellStyle name="Normal 5 2 7 2 8" xfId="27437" xr:uid="{00000000-0005-0000-0000-0000E64D0000}"/>
    <cellStyle name="Normal 5 2 7 2 9" xfId="27438" xr:uid="{00000000-0005-0000-0000-0000E74D0000}"/>
    <cellStyle name="Normal 5 2 7 3" xfId="1552" xr:uid="{00000000-0005-0000-0000-0000E84D0000}"/>
    <cellStyle name="Normal 5 2 7 3 2" xfId="4910" xr:uid="{00000000-0005-0000-0000-0000E94D0000}"/>
    <cellStyle name="Normal 5 2 7 3 2 2" xfId="9894" xr:uid="{00000000-0005-0000-0000-0000EA4D0000}"/>
    <cellStyle name="Normal 5 2 7 3 2 2 2" xfId="27439" xr:uid="{00000000-0005-0000-0000-0000EB4D0000}"/>
    <cellStyle name="Normal 5 2 7 3 2 2 3" xfId="27440" xr:uid="{00000000-0005-0000-0000-0000EC4D0000}"/>
    <cellStyle name="Normal 5 2 7 3 2 2 4" xfId="27441" xr:uid="{00000000-0005-0000-0000-0000ED4D0000}"/>
    <cellStyle name="Normal 5 2 7 3 2 3" xfId="27442" xr:uid="{00000000-0005-0000-0000-0000EE4D0000}"/>
    <cellStyle name="Normal 5 2 7 3 2 3 2" xfId="27443" xr:uid="{00000000-0005-0000-0000-0000EF4D0000}"/>
    <cellStyle name="Normal 5 2 7 3 2 3 3" xfId="27444" xr:uid="{00000000-0005-0000-0000-0000F04D0000}"/>
    <cellStyle name="Normal 5 2 7 3 2 4" xfId="27445" xr:uid="{00000000-0005-0000-0000-0000F14D0000}"/>
    <cellStyle name="Normal 5 2 7 3 2 5" xfId="27446" xr:uid="{00000000-0005-0000-0000-0000F24D0000}"/>
    <cellStyle name="Normal 5 2 7 3 2 6" xfId="27447" xr:uid="{00000000-0005-0000-0000-0000F34D0000}"/>
    <cellStyle name="Normal 5 2 7 3 3" xfId="6639" xr:uid="{00000000-0005-0000-0000-0000F44D0000}"/>
    <cellStyle name="Normal 5 2 7 3 3 2" xfId="11581" xr:uid="{00000000-0005-0000-0000-0000F54D0000}"/>
    <cellStyle name="Normal 5 2 7 3 3 3" xfId="27448" xr:uid="{00000000-0005-0000-0000-0000F64D0000}"/>
    <cellStyle name="Normal 5 2 7 3 3 4" xfId="27449" xr:uid="{00000000-0005-0000-0000-0000F74D0000}"/>
    <cellStyle name="Normal 5 2 7 3 4" xfId="8147" xr:uid="{00000000-0005-0000-0000-0000F84D0000}"/>
    <cellStyle name="Normal 5 2 7 3 4 2" xfId="27450" xr:uid="{00000000-0005-0000-0000-0000F94D0000}"/>
    <cellStyle name="Normal 5 2 7 3 4 3" xfId="27451" xr:uid="{00000000-0005-0000-0000-0000FA4D0000}"/>
    <cellStyle name="Normal 5 2 7 3 4 4" xfId="27452" xr:uid="{00000000-0005-0000-0000-0000FB4D0000}"/>
    <cellStyle name="Normal 5 2 7 3 5" xfId="3185" xr:uid="{00000000-0005-0000-0000-0000FC4D0000}"/>
    <cellStyle name="Normal 5 2 7 3 5 2" xfId="27453" xr:uid="{00000000-0005-0000-0000-0000FD4D0000}"/>
    <cellStyle name="Normal 5 2 7 3 5 3" xfId="27454" xr:uid="{00000000-0005-0000-0000-0000FE4D0000}"/>
    <cellStyle name="Normal 5 2 7 3 5 4" xfId="27455" xr:uid="{00000000-0005-0000-0000-0000FF4D0000}"/>
    <cellStyle name="Normal 5 2 7 3 6" xfId="27456" xr:uid="{00000000-0005-0000-0000-0000004E0000}"/>
    <cellStyle name="Normal 5 2 7 3 6 2" xfId="27457" xr:uid="{00000000-0005-0000-0000-0000014E0000}"/>
    <cellStyle name="Normal 5 2 7 3 6 3" xfId="27458" xr:uid="{00000000-0005-0000-0000-0000024E0000}"/>
    <cellStyle name="Normal 5 2 7 3 7" xfId="27459" xr:uid="{00000000-0005-0000-0000-0000034E0000}"/>
    <cellStyle name="Normal 5 2 7 3 8" xfId="27460" xr:uid="{00000000-0005-0000-0000-0000044E0000}"/>
    <cellStyle name="Normal 5 2 7 3 9" xfId="27461" xr:uid="{00000000-0005-0000-0000-0000054E0000}"/>
    <cellStyle name="Normal 5 2 7 4" xfId="4111" xr:uid="{00000000-0005-0000-0000-0000064E0000}"/>
    <cellStyle name="Normal 5 2 7 4 2" xfId="9097" xr:uid="{00000000-0005-0000-0000-0000074E0000}"/>
    <cellStyle name="Normal 5 2 7 4 2 2" xfId="27462" xr:uid="{00000000-0005-0000-0000-0000084E0000}"/>
    <cellStyle name="Normal 5 2 7 4 2 3" xfId="27463" xr:uid="{00000000-0005-0000-0000-0000094E0000}"/>
    <cellStyle name="Normal 5 2 7 4 2 4" xfId="27464" xr:uid="{00000000-0005-0000-0000-00000A4E0000}"/>
    <cellStyle name="Normal 5 2 7 4 3" xfId="27465" xr:uid="{00000000-0005-0000-0000-00000B4E0000}"/>
    <cellStyle name="Normal 5 2 7 4 3 2" xfId="27466" xr:uid="{00000000-0005-0000-0000-00000C4E0000}"/>
    <cellStyle name="Normal 5 2 7 4 3 3" xfId="27467" xr:uid="{00000000-0005-0000-0000-00000D4E0000}"/>
    <cellStyle name="Normal 5 2 7 4 4" xfId="27468" xr:uid="{00000000-0005-0000-0000-00000E4E0000}"/>
    <cellStyle name="Normal 5 2 7 4 5" xfId="27469" xr:uid="{00000000-0005-0000-0000-00000F4E0000}"/>
    <cellStyle name="Normal 5 2 7 4 6" xfId="27470" xr:uid="{00000000-0005-0000-0000-0000104E0000}"/>
    <cellStyle name="Normal 5 2 7 5" xfId="5858" xr:uid="{00000000-0005-0000-0000-0000114E0000}"/>
    <cellStyle name="Normal 5 2 7 5 2" xfId="10800" xr:uid="{00000000-0005-0000-0000-0000124E0000}"/>
    <cellStyle name="Normal 5 2 7 5 3" xfId="27471" xr:uid="{00000000-0005-0000-0000-0000134E0000}"/>
    <cellStyle name="Normal 5 2 7 5 4" xfId="27472" xr:uid="{00000000-0005-0000-0000-0000144E0000}"/>
    <cellStyle name="Normal 5 2 7 6" xfId="7366" xr:uid="{00000000-0005-0000-0000-0000154E0000}"/>
    <cellStyle name="Normal 5 2 7 6 2" xfId="27473" xr:uid="{00000000-0005-0000-0000-0000164E0000}"/>
    <cellStyle name="Normal 5 2 7 6 3" xfId="27474" xr:uid="{00000000-0005-0000-0000-0000174E0000}"/>
    <cellStyle name="Normal 5 2 7 6 4" xfId="27475" xr:uid="{00000000-0005-0000-0000-0000184E0000}"/>
    <cellStyle name="Normal 5 2 7 7" xfId="2404" xr:uid="{00000000-0005-0000-0000-0000194E0000}"/>
    <cellStyle name="Normal 5 2 7 7 2" xfId="27476" xr:uid="{00000000-0005-0000-0000-00001A4E0000}"/>
    <cellStyle name="Normal 5 2 7 7 3" xfId="27477" xr:uid="{00000000-0005-0000-0000-00001B4E0000}"/>
    <cellStyle name="Normal 5 2 7 7 4" xfId="27478" xr:uid="{00000000-0005-0000-0000-00001C4E0000}"/>
    <cellStyle name="Normal 5 2 7 8" xfId="27479" xr:uid="{00000000-0005-0000-0000-00001D4E0000}"/>
    <cellStyle name="Normal 5 2 7 8 2" xfId="27480" xr:uid="{00000000-0005-0000-0000-00001E4E0000}"/>
    <cellStyle name="Normal 5 2 7 8 3" xfId="27481" xr:uid="{00000000-0005-0000-0000-00001F4E0000}"/>
    <cellStyle name="Normal 5 2 7 9" xfId="27482" xr:uid="{00000000-0005-0000-0000-0000204E0000}"/>
    <cellStyle name="Normal 5 2 8" xfId="327" xr:uid="{00000000-0005-0000-0000-0000214E0000}"/>
    <cellStyle name="Normal 5 2 8 10" xfId="27483" xr:uid="{00000000-0005-0000-0000-0000224E0000}"/>
    <cellStyle name="Normal 5 2 8 11" xfId="27484" xr:uid="{00000000-0005-0000-0000-0000234E0000}"/>
    <cellStyle name="Normal 5 2 8 2" xfId="955" xr:uid="{00000000-0005-0000-0000-0000244E0000}"/>
    <cellStyle name="Normal 5 2 8 2 10" xfId="27485" xr:uid="{00000000-0005-0000-0000-0000254E0000}"/>
    <cellStyle name="Normal 5 2 8 2 2" xfId="1555" xr:uid="{00000000-0005-0000-0000-0000264E0000}"/>
    <cellStyle name="Normal 5 2 8 2 2 2" xfId="4913" xr:uid="{00000000-0005-0000-0000-0000274E0000}"/>
    <cellStyle name="Normal 5 2 8 2 2 2 2" xfId="9897" xr:uid="{00000000-0005-0000-0000-0000284E0000}"/>
    <cellStyle name="Normal 5 2 8 2 2 2 2 2" xfId="27486" xr:uid="{00000000-0005-0000-0000-0000294E0000}"/>
    <cellStyle name="Normal 5 2 8 2 2 2 2 3" xfId="27487" xr:uid="{00000000-0005-0000-0000-00002A4E0000}"/>
    <cellStyle name="Normal 5 2 8 2 2 2 2 4" xfId="27488" xr:uid="{00000000-0005-0000-0000-00002B4E0000}"/>
    <cellStyle name="Normal 5 2 8 2 2 2 3" xfId="27489" xr:uid="{00000000-0005-0000-0000-00002C4E0000}"/>
    <cellStyle name="Normal 5 2 8 2 2 2 3 2" xfId="27490" xr:uid="{00000000-0005-0000-0000-00002D4E0000}"/>
    <cellStyle name="Normal 5 2 8 2 2 2 3 3" xfId="27491" xr:uid="{00000000-0005-0000-0000-00002E4E0000}"/>
    <cellStyle name="Normal 5 2 8 2 2 2 4" xfId="27492" xr:uid="{00000000-0005-0000-0000-00002F4E0000}"/>
    <cellStyle name="Normal 5 2 8 2 2 2 5" xfId="27493" xr:uid="{00000000-0005-0000-0000-0000304E0000}"/>
    <cellStyle name="Normal 5 2 8 2 2 2 6" xfId="27494" xr:uid="{00000000-0005-0000-0000-0000314E0000}"/>
    <cellStyle name="Normal 5 2 8 2 2 3" xfId="6642" xr:uid="{00000000-0005-0000-0000-0000324E0000}"/>
    <cellStyle name="Normal 5 2 8 2 2 3 2" xfId="11584" xr:uid="{00000000-0005-0000-0000-0000334E0000}"/>
    <cellStyle name="Normal 5 2 8 2 2 3 3" xfId="27495" xr:uid="{00000000-0005-0000-0000-0000344E0000}"/>
    <cellStyle name="Normal 5 2 8 2 2 3 4" xfId="27496" xr:uid="{00000000-0005-0000-0000-0000354E0000}"/>
    <cellStyle name="Normal 5 2 8 2 2 4" xfId="8150" xr:uid="{00000000-0005-0000-0000-0000364E0000}"/>
    <cellStyle name="Normal 5 2 8 2 2 4 2" xfId="27497" xr:uid="{00000000-0005-0000-0000-0000374E0000}"/>
    <cellStyle name="Normal 5 2 8 2 2 4 3" xfId="27498" xr:uid="{00000000-0005-0000-0000-0000384E0000}"/>
    <cellStyle name="Normal 5 2 8 2 2 4 4" xfId="27499" xr:uid="{00000000-0005-0000-0000-0000394E0000}"/>
    <cellStyle name="Normal 5 2 8 2 2 5" xfId="3188" xr:uid="{00000000-0005-0000-0000-00003A4E0000}"/>
    <cellStyle name="Normal 5 2 8 2 2 5 2" xfId="27500" xr:uid="{00000000-0005-0000-0000-00003B4E0000}"/>
    <cellStyle name="Normal 5 2 8 2 2 5 3" xfId="27501" xr:uid="{00000000-0005-0000-0000-00003C4E0000}"/>
    <cellStyle name="Normal 5 2 8 2 2 5 4" xfId="27502" xr:uid="{00000000-0005-0000-0000-00003D4E0000}"/>
    <cellStyle name="Normal 5 2 8 2 2 6" xfId="27503" xr:uid="{00000000-0005-0000-0000-00003E4E0000}"/>
    <cellStyle name="Normal 5 2 8 2 2 6 2" xfId="27504" xr:uid="{00000000-0005-0000-0000-00003F4E0000}"/>
    <cellStyle name="Normal 5 2 8 2 2 6 3" xfId="27505" xr:uid="{00000000-0005-0000-0000-0000404E0000}"/>
    <cellStyle name="Normal 5 2 8 2 2 7" xfId="27506" xr:uid="{00000000-0005-0000-0000-0000414E0000}"/>
    <cellStyle name="Normal 5 2 8 2 2 8" xfId="27507" xr:uid="{00000000-0005-0000-0000-0000424E0000}"/>
    <cellStyle name="Normal 5 2 8 2 2 9" xfId="27508" xr:uid="{00000000-0005-0000-0000-0000434E0000}"/>
    <cellStyle name="Normal 5 2 8 2 3" xfId="4389" xr:uid="{00000000-0005-0000-0000-0000444E0000}"/>
    <cellStyle name="Normal 5 2 8 2 3 2" xfId="9374" xr:uid="{00000000-0005-0000-0000-0000454E0000}"/>
    <cellStyle name="Normal 5 2 8 2 3 2 2" xfId="27509" xr:uid="{00000000-0005-0000-0000-0000464E0000}"/>
    <cellStyle name="Normal 5 2 8 2 3 2 3" xfId="27510" xr:uid="{00000000-0005-0000-0000-0000474E0000}"/>
    <cellStyle name="Normal 5 2 8 2 3 2 4" xfId="27511" xr:uid="{00000000-0005-0000-0000-0000484E0000}"/>
    <cellStyle name="Normal 5 2 8 2 3 3" xfId="27512" xr:uid="{00000000-0005-0000-0000-0000494E0000}"/>
    <cellStyle name="Normal 5 2 8 2 3 3 2" xfId="27513" xr:uid="{00000000-0005-0000-0000-00004A4E0000}"/>
    <cellStyle name="Normal 5 2 8 2 3 3 3" xfId="27514" xr:uid="{00000000-0005-0000-0000-00004B4E0000}"/>
    <cellStyle name="Normal 5 2 8 2 3 4" xfId="27515" xr:uid="{00000000-0005-0000-0000-00004C4E0000}"/>
    <cellStyle name="Normal 5 2 8 2 3 5" xfId="27516" xr:uid="{00000000-0005-0000-0000-00004D4E0000}"/>
    <cellStyle name="Normal 5 2 8 2 3 6" xfId="27517" xr:uid="{00000000-0005-0000-0000-00004E4E0000}"/>
    <cellStyle name="Normal 5 2 8 2 4" xfId="6131" xr:uid="{00000000-0005-0000-0000-00004F4E0000}"/>
    <cellStyle name="Normal 5 2 8 2 4 2" xfId="11073" xr:uid="{00000000-0005-0000-0000-0000504E0000}"/>
    <cellStyle name="Normal 5 2 8 2 4 3" xfId="27518" xr:uid="{00000000-0005-0000-0000-0000514E0000}"/>
    <cellStyle name="Normal 5 2 8 2 4 4" xfId="27519" xr:uid="{00000000-0005-0000-0000-0000524E0000}"/>
    <cellStyle name="Normal 5 2 8 2 5" xfId="7639" xr:uid="{00000000-0005-0000-0000-0000534E0000}"/>
    <cellStyle name="Normal 5 2 8 2 5 2" xfId="27520" xr:uid="{00000000-0005-0000-0000-0000544E0000}"/>
    <cellStyle name="Normal 5 2 8 2 5 3" xfId="27521" xr:uid="{00000000-0005-0000-0000-0000554E0000}"/>
    <cellStyle name="Normal 5 2 8 2 5 4" xfId="27522" xr:uid="{00000000-0005-0000-0000-0000564E0000}"/>
    <cellStyle name="Normal 5 2 8 2 6" xfId="2677" xr:uid="{00000000-0005-0000-0000-0000574E0000}"/>
    <cellStyle name="Normal 5 2 8 2 6 2" xfId="27523" xr:uid="{00000000-0005-0000-0000-0000584E0000}"/>
    <cellStyle name="Normal 5 2 8 2 6 3" xfId="27524" xr:uid="{00000000-0005-0000-0000-0000594E0000}"/>
    <cellStyle name="Normal 5 2 8 2 6 4" xfId="27525" xr:uid="{00000000-0005-0000-0000-00005A4E0000}"/>
    <cellStyle name="Normal 5 2 8 2 7" xfId="27526" xr:uid="{00000000-0005-0000-0000-00005B4E0000}"/>
    <cellStyle name="Normal 5 2 8 2 7 2" xfId="27527" xr:uid="{00000000-0005-0000-0000-00005C4E0000}"/>
    <cellStyle name="Normal 5 2 8 2 7 3" xfId="27528" xr:uid="{00000000-0005-0000-0000-00005D4E0000}"/>
    <cellStyle name="Normal 5 2 8 2 8" xfId="27529" xr:uid="{00000000-0005-0000-0000-00005E4E0000}"/>
    <cellStyle name="Normal 5 2 8 2 9" xfId="27530" xr:uid="{00000000-0005-0000-0000-00005F4E0000}"/>
    <cellStyle name="Normal 5 2 8 3" xfId="1554" xr:uid="{00000000-0005-0000-0000-0000604E0000}"/>
    <cellStyle name="Normal 5 2 8 3 2" xfId="4912" xr:uid="{00000000-0005-0000-0000-0000614E0000}"/>
    <cellStyle name="Normal 5 2 8 3 2 2" xfId="9896" xr:uid="{00000000-0005-0000-0000-0000624E0000}"/>
    <cellStyle name="Normal 5 2 8 3 2 2 2" xfId="27531" xr:uid="{00000000-0005-0000-0000-0000634E0000}"/>
    <cellStyle name="Normal 5 2 8 3 2 2 3" xfId="27532" xr:uid="{00000000-0005-0000-0000-0000644E0000}"/>
    <cellStyle name="Normal 5 2 8 3 2 2 4" xfId="27533" xr:uid="{00000000-0005-0000-0000-0000654E0000}"/>
    <cellStyle name="Normal 5 2 8 3 2 3" xfId="27534" xr:uid="{00000000-0005-0000-0000-0000664E0000}"/>
    <cellStyle name="Normal 5 2 8 3 2 3 2" xfId="27535" xr:uid="{00000000-0005-0000-0000-0000674E0000}"/>
    <cellStyle name="Normal 5 2 8 3 2 3 3" xfId="27536" xr:uid="{00000000-0005-0000-0000-0000684E0000}"/>
    <cellStyle name="Normal 5 2 8 3 2 4" xfId="27537" xr:uid="{00000000-0005-0000-0000-0000694E0000}"/>
    <cellStyle name="Normal 5 2 8 3 2 5" xfId="27538" xr:uid="{00000000-0005-0000-0000-00006A4E0000}"/>
    <cellStyle name="Normal 5 2 8 3 2 6" xfId="27539" xr:uid="{00000000-0005-0000-0000-00006B4E0000}"/>
    <cellStyle name="Normal 5 2 8 3 3" xfId="6641" xr:uid="{00000000-0005-0000-0000-00006C4E0000}"/>
    <cellStyle name="Normal 5 2 8 3 3 2" xfId="11583" xr:uid="{00000000-0005-0000-0000-00006D4E0000}"/>
    <cellStyle name="Normal 5 2 8 3 3 3" xfId="27540" xr:uid="{00000000-0005-0000-0000-00006E4E0000}"/>
    <cellStyle name="Normal 5 2 8 3 3 4" xfId="27541" xr:uid="{00000000-0005-0000-0000-00006F4E0000}"/>
    <cellStyle name="Normal 5 2 8 3 4" xfId="8149" xr:uid="{00000000-0005-0000-0000-0000704E0000}"/>
    <cellStyle name="Normal 5 2 8 3 4 2" xfId="27542" xr:uid="{00000000-0005-0000-0000-0000714E0000}"/>
    <cellStyle name="Normal 5 2 8 3 4 3" xfId="27543" xr:uid="{00000000-0005-0000-0000-0000724E0000}"/>
    <cellStyle name="Normal 5 2 8 3 4 4" xfId="27544" xr:uid="{00000000-0005-0000-0000-0000734E0000}"/>
    <cellStyle name="Normal 5 2 8 3 5" xfId="3187" xr:uid="{00000000-0005-0000-0000-0000744E0000}"/>
    <cellStyle name="Normal 5 2 8 3 5 2" xfId="27545" xr:uid="{00000000-0005-0000-0000-0000754E0000}"/>
    <cellStyle name="Normal 5 2 8 3 5 3" xfId="27546" xr:uid="{00000000-0005-0000-0000-0000764E0000}"/>
    <cellStyle name="Normal 5 2 8 3 5 4" xfId="27547" xr:uid="{00000000-0005-0000-0000-0000774E0000}"/>
    <cellStyle name="Normal 5 2 8 3 6" xfId="27548" xr:uid="{00000000-0005-0000-0000-0000784E0000}"/>
    <cellStyle name="Normal 5 2 8 3 6 2" xfId="27549" xr:uid="{00000000-0005-0000-0000-0000794E0000}"/>
    <cellStyle name="Normal 5 2 8 3 6 3" xfId="27550" xr:uid="{00000000-0005-0000-0000-00007A4E0000}"/>
    <cellStyle name="Normal 5 2 8 3 7" xfId="27551" xr:uid="{00000000-0005-0000-0000-00007B4E0000}"/>
    <cellStyle name="Normal 5 2 8 3 8" xfId="27552" xr:uid="{00000000-0005-0000-0000-00007C4E0000}"/>
    <cellStyle name="Normal 5 2 8 3 9" xfId="27553" xr:uid="{00000000-0005-0000-0000-00007D4E0000}"/>
    <cellStyle name="Normal 5 2 8 4" xfId="3906" xr:uid="{00000000-0005-0000-0000-00007E4E0000}"/>
    <cellStyle name="Normal 5 2 8 4 2" xfId="8986" xr:uid="{00000000-0005-0000-0000-00007F4E0000}"/>
    <cellStyle name="Normal 5 2 8 4 2 2" xfId="27554" xr:uid="{00000000-0005-0000-0000-0000804E0000}"/>
    <cellStyle name="Normal 5 2 8 4 2 3" xfId="27555" xr:uid="{00000000-0005-0000-0000-0000814E0000}"/>
    <cellStyle name="Normal 5 2 8 4 2 4" xfId="27556" xr:uid="{00000000-0005-0000-0000-0000824E0000}"/>
    <cellStyle name="Normal 5 2 8 4 3" xfId="27557" xr:uid="{00000000-0005-0000-0000-0000834E0000}"/>
    <cellStyle name="Normal 5 2 8 4 3 2" xfId="27558" xr:uid="{00000000-0005-0000-0000-0000844E0000}"/>
    <cellStyle name="Normal 5 2 8 4 3 3" xfId="27559" xr:uid="{00000000-0005-0000-0000-0000854E0000}"/>
    <cellStyle name="Normal 5 2 8 4 4" xfId="27560" xr:uid="{00000000-0005-0000-0000-0000864E0000}"/>
    <cellStyle name="Normal 5 2 8 4 5" xfId="27561" xr:uid="{00000000-0005-0000-0000-0000874E0000}"/>
    <cellStyle name="Normal 5 2 8 4 6" xfId="27562" xr:uid="{00000000-0005-0000-0000-0000884E0000}"/>
    <cellStyle name="Normal 5 2 8 5" xfId="5674" xr:uid="{00000000-0005-0000-0000-0000894E0000}"/>
    <cellStyle name="Normal 5 2 8 5 2" xfId="10616" xr:uid="{00000000-0005-0000-0000-00008A4E0000}"/>
    <cellStyle name="Normal 5 2 8 5 3" xfId="27563" xr:uid="{00000000-0005-0000-0000-00008B4E0000}"/>
    <cellStyle name="Normal 5 2 8 5 4" xfId="27564" xr:uid="{00000000-0005-0000-0000-00008C4E0000}"/>
    <cellStyle name="Normal 5 2 8 6" xfId="7182" xr:uid="{00000000-0005-0000-0000-00008D4E0000}"/>
    <cellStyle name="Normal 5 2 8 6 2" xfId="27565" xr:uid="{00000000-0005-0000-0000-00008E4E0000}"/>
    <cellStyle name="Normal 5 2 8 6 3" xfId="27566" xr:uid="{00000000-0005-0000-0000-00008F4E0000}"/>
    <cellStyle name="Normal 5 2 8 6 4" xfId="27567" xr:uid="{00000000-0005-0000-0000-0000904E0000}"/>
    <cellStyle name="Normal 5 2 8 7" xfId="2220" xr:uid="{00000000-0005-0000-0000-0000914E0000}"/>
    <cellStyle name="Normal 5 2 8 7 2" xfId="27568" xr:uid="{00000000-0005-0000-0000-0000924E0000}"/>
    <cellStyle name="Normal 5 2 8 7 3" xfId="27569" xr:uid="{00000000-0005-0000-0000-0000934E0000}"/>
    <cellStyle name="Normal 5 2 8 7 4" xfId="27570" xr:uid="{00000000-0005-0000-0000-0000944E0000}"/>
    <cellStyle name="Normal 5 2 8 8" xfId="27571" xr:uid="{00000000-0005-0000-0000-0000954E0000}"/>
    <cellStyle name="Normal 5 2 8 8 2" xfId="27572" xr:uid="{00000000-0005-0000-0000-0000964E0000}"/>
    <cellStyle name="Normal 5 2 8 8 3" xfId="27573" xr:uid="{00000000-0005-0000-0000-0000974E0000}"/>
    <cellStyle name="Normal 5 2 8 9" xfId="27574" xr:uid="{00000000-0005-0000-0000-0000984E0000}"/>
    <cellStyle name="Normal 5 2 9" xfId="809" xr:uid="{00000000-0005-0000-0000-0000994E0000}"/>
    <cellStyle name="Normal 5 2 9 10" xfId="27575" xr:uid="{00000000-0005-0000-0000-00009A4E0000}"/>
    <cellStyle name="Normal 5 2 9 2" xfId="1556" xr:uid="{00000000-0005-0000-0000-00009B4E0000}"/>
    <cellStyle name="Normal 5 2 9 2 2" xfId="4914" xr:uid="{00000000-0005-0000-0000-00009C4E0000}"/>
    <cellStyle name="Normal 5 2 9 2 2 2" xfId="9898" xr:uid="{00000000-0005-0000-0000-00009D4E0000}"/>
    <cellStyle name="Normal 5 2 9 2 2 2 2" xfId="27576" xr:uid="{00000000-0005-0000-0000-00009E4E0000}"/>
    <cellStyle name="Normal 5 2 9 2 2 2 3" xfId="27577" xr:uid="{00000000-0005-0000-0000-00009F4E0000}"/>
    <cellStyle name="Normal 5 2 9 2 2 2 4" xfId="27578" xr:uid="{00000000-0005-0000-0000-0000A04E0000}"/>
    <cellStyle name="Normal 5 2 9 2 2 3" xfId="27579" xr:uid="{00000000-0005-0000-0000-0000A14E0000}"/>
    <cellStyle name="Normal 5 2 9 2 2 3 2" xfId="27580" xr:uid="{00000000-0005-0000-0000-0000A24E0000}"/>
    <cellStyle name="Normal 5 2 9 2 2 3 3" xfId="27581" xr:uid="{00000000-0005-0000-0000-0000A34E0000}"/>
    <cellStyle name="Normal 5 2 9 2 2 4" xfId="27582" xr:uid="{00000000-0005-0000-0000-0000A44E0000}"/>
    <cellStyle name="Normal 5 2 9 2 2 5" xfId="27583" xr:uid="{00000000-0005-0000-0000-0000A54E0000}"/>
    <cellStyle name="Normal 5 2 9 2 2 6" xfId="27584" xr:uid="{00000000-0005-0000-0000-0000A64E0000}"/>
    <cellStyle name="Normal 5 2 9 2 3" xfId="6643" xr:uid="{00000000-0005-0000-0000-0000A74E0000}"/>
    <cellStyle name="Normal 5 2 9 2 3 2" xfId="11585" xr:uid="{00000000-0005-0000-0000-0000A84E0000}"/>
    <cellStyle name="Normal 5 2 9 2 3 3" xfId="27585" xr:uid="{00000000-0005-0000-0000-0000A94E0000}"/>
    <cellStyle name="Normal 5 2 9 2 3 4" xfId="27586" xr:uid="{00000000-0005-0000-0000-0000AA4E0000}"/>
    <cellStyle name="Normal 5 2 9 2 4" xfId="8151" xr:uid="{00000000-0005-0000-0000-0000AB4E0000}"/>
    <cellStyle name="Normal 5 2 9 2 4 2" xfId="27587" xr:uid="{00000000-0005-0000-0000-0000AC4E0000}"/>
    <cellStyle name="Normal 5 2 9 2 4 3" xfId="27588" xr:uid="{00000000-0005-0000-0000-0000AD4E0000}"/>
    <cellStyle name="Normal 5 2 9 2 4 4" xfId="27589" xr:uid="{00000000-0005-0000-0000-0000AE4E0000}"/>
    <cellStyle name="Normal 5 2 9 2 5" xfId="3189" xr:uid="{00000000-0005-0000-0000-0000AF4E0000}"/>
    <cellStyle name="Normal 5 2 9 2 5 2" xfId="27590" xr:uid="{00000000-0005-0000-0000-0000B04E0000}"/>
    <cellStyle name="Normal 5 2 9 2 5 3" xfId="27591" xr:uid="{00000000-0005-0000-0000-0000B14E0000}"/>
    <cellStyle name="Normal 5 2 9 2 5 4" xfId="27592" xr:uid="{00000000-0005-0000-0000-0000B24E0000}"/>
    <cellStyle name="Normal 5 2 9 2 6" xfId="27593" xr:uid="{00000000-0005-0000-0000-0000B34E0000}"/>
    <cellStyle name="Normal 5 2 9 2 6 2" xfId="27594" xr:uid="{00000000-0005-0000-0000-0000B44E0000}"/>
    <cellStyle name="Normal 5 2 9 2 6 3" xfId="27595" xr:uid="{00000000-0005-0000-0000-0000B54E0000}"/>
    <cellStyle name="Normal 5 2 9 2 7" xfId="27596" xr:uid="{00000000-0005-0000-0000-0000B64E0000}"/>
    <cellStyle name="Normal 5 2 9 2 8" xfId="27597" xr:uid="{00000000-0005-0000-0000-0000B74E0000}"/>
    <cellStyle name="Normal 5 2 9 2 9" xfId="27598" xr:uid="{00000000-0005-0000-0000-0000B84E0000}"/>
    <cellStyle name="Normal 5 2 9 3" xfId="4251" xr:uid="{00000000-0005-0000-0000-0000B94E0000}"/>
    <cellStyle name="Normal 5 2 9 3 2" xfId="9237" xr:uid="{00000000-0005-0000-0000-0000BA4E0000}"/>
    <cellStyle name="Normal 5 2 9 3 2 2" xfId="27599" xr:uid="{00000000-0005-0000-0000-0000BB4E0000}"/>
    <cellStyle name="Normal 5 2 9 3 2 3" xfId="27600" xr:uid="{00000000-0005-0000-0000-0000BC4E0000}"/>
    <cellStyle name="Normal 5 2 9 3 2 4" xfId="27601" xr:uid="{00000000-0005-0000-0000-0000BD4E0000}"/>
    <cellStyle name="Normal 5 2 9 3 3" xfId="27602" xr:uid="{00000000-0005-0000-0000-0000BE4E0000}"/>
    <cellStyle name="Normal 5 2 9 3 3 2" xfId="27603" xr:uid="{00000000-0005-0000-0000-0000BF4E0000}"/>
    <cellStyle name="Normal 5 2 9 3 3 3" xfId="27604" xr:uid="{00000000-0005-0000-0000-0000C04E0000}"/>
    <cellStyle name="Normal 5 2 9 3 4" xfId="27605" xr:uid="{00000000-0005-0000-0000-0000C14E0000}"/>
    <cellStyle name="Normal 5 2 9 3 5" xfId="27606" xr:uid="{00000000-0005-0000-0000-0000C24E0000}"/>
    <cellStyle name="Normal 5 2 9 3 6" xfId="27607" xr:uid="{00000000-0005-0000-0000-0000C34E0000}"/>
    <cellStyle name="Normal 5 2 9 4" xfId="5996" xr:uid="{00000000-0005-0000-0000-0000C44E0000}"/>
    <cellStyle name="Normal 5 2 9 4 2" xfId="10938" xr:uid="{00000000-0005-0000-0000-0000C54E0000}"/>
    <cellStyle name="Normal 5 2 9 4 3" xfId="27608" xr:uid="{00000000-0005-0000-0000-0000C64E0000}"/>
    <cellStyle name="Normal 5 2 9 4 4" xfId="27609" xr:uid="{00000000-0005-0000-0000-0000C74E0000}"/>
    <cellStyle name="Normal 5 2 9 5" xfId="7504" xr:uid="{00000000-0005-0000-0000-0000C84E0000}"/>
    <cellStyle name="Normal 5 2 9 5 2" xfId="27610" xr:uid="{00000000-0005-0000-0000-0000C94E0000}"/>
    <cellStyle name="Normal 5 2 9 5 3" xfId="27611" xr:uid="{00000000-0005-0000-0000-0000CA4E0000}"/>
    <cellStyle name="Normal 5 2 9 5 4" xfId="27612" xr:uid="{00000000-0005-0000-0000-0000CB4E0000}"/>
    <cellStyle name="Normal 5 2 9 6" xfId="2542" xr:uid="{00000000-0005-0000-0000-0000CC4E0000}"/>
    <cellStyle name="Normal 5 2 9 6 2" xfId="27613" xr:uid="{00000000-0005-0000-0000-0000CD4E0000}"/>
    <cellStyle name="Normal 5 2 9 6 3" xfId="27614" xr:uid="{00000000-0005-0000-0000-0000CE4E0000}"/>
    <cellStyle name="Normal 5 2 9 6 4" xfId="27615" xr:uid="{00000000-0005-0000-0000-0000CF4E0000}"/>
    <cellStyle name="Normal 5 2 9 7" xfId="27616" xr:uid="{00000000-0005-0000-0000-0000D04E0000}"/>
    <cellStyle name="Normal 5 2 9 7 2" xfId="27617" xr:uid="{00000000-0005-0000-0000-0000D14E0000}"/>
    <cellStyle name="Normal 5 2 9 7 3" xfId="27618" xr:uid="{00000000-0005-0000-0000-0000D24E0000}"/>
    <cellStyle name="Normal 5 2 9 8" xfId="27619" xr:uid="{00000000-0005-0000-0000-0000D34E0000}"/>
    <cellStyle name="Normal 5 2 9 9" xfId="27620" xr:uid="{00000000-0005-0000-0000-0000D44E0000}"/>
    <cellStyle name="Normal 5 20" xfId="27621" xr:uid="{00000000-0005-0000-0000-0000D54E0000}"/>
    <cellStyle name="Normal 5 20 2" xfId="27622" xr:uid="{00000000-0005-0000-0000-0000D64E0000}"/>
    <cellStyle name="Normal 5 20 3" xfId="27623" xr:uid="{00000000-0005-0000-0000-0000D74E0000}"/>
    <cellStyle name="Normal 5 21" xfId="27624" xr:uid="{00000000-0005-0000-0000-0000D84E0000}"/>
    <cellStyle name="Normal 5 22" xfId="27625" xr:uid="{00000000-0005-0000-0000-0000D94E0000}"/>
    <cellStyle name="Normal 5 23" xfId="27626" xr:uid="{00000000-0005-0000-0000-0000DA4E0000}"/>
    <cellStyle name="Normal 5 3" xfId="97" xr:uid="{00000000-0005-0000-0000-0000DB4E0000}"/>
    <cellStyle name="Normal 5 3 10" xfId="2105" xr:uid="{00000000-0005-0000-0000-0000DC4E0000}"/>
    <cellStyle name="Normal 5 3 10 2" xfId="5447" xr:uid="{00000000-0005-0000-0000-0000DD4E0000}"/>
    <cellStyle name="Normal 5 3 10 2 2" xfId="10413" xr:uid="{00000000-0005-0000-0000-0000DE4E0000}"/>
    <cellStyle name="Normal 5 3 10 2 2 2" xfId="27627" xr:uid="{00000000-0005-0000-0000-0000DF4E0000}"/>
    <cellStyle name="Normal 5 3 10 2 2 3" xfId="27628" xr:uid="{00000000-0005-0000-0000-0000E04E0000}"/>
    <cellStyle name="Normal 5 3 10 2 2 4" xfId="27629" xr:uid="{00000000-0005-0000-0000-0000E14E0000}"/>
    <cellStyle name="Normal 5 3 10 2 3" xfId="27630" xr:uid="{00000000-0005-0000-0000-0000E24E0000}"/>
    <cellStyle name="Normal 5 3 10 2 3 2" xfId="27631" xr:uid="{00000000-0005-0000-0000-0000E34E0000}"/>
    <cellStyle name="Normal 5 3 10 2 3 3" xfId="27632" xr:uid="{00000000-0005-0000-0000-0000E44E0000}"/>
    <cellStyle name="Normal 5 3 10 2 4" xfId="27633" xr:uid="{00000000-0005-0000-0000-0000E54E0000}"/>
    <cellStyle name="Normal 5 3 10 2 5" xfId="27634" xr:uid="{00000000-0005-0000-0000-0000E64E0000}"/>
    <cellStyle name="Normal 5 3 10 2 6" xfId="27635" xr:uid="{00000000-0005-0000-0000-0000E74E0000}"/>
    <cellStyle name="Normal 5 3 10 3" xfId="8613" xr:uid="{00000000-0005-0000-0000-0000E84E0000}"/>
    <cellStyle name="Normal 5 3 10 3 2" xfId="27636" xr:uid="{00000000-0005-0000-0000-0000E94E0000}"/>
    <cellStyle name="Normal 5 3 10 3 3" xfId="27637" xr:uid="{00000000-0005-0000-0000-0000EA4E0000}"/>
    <cellStyle name="Normal 5 3 10 3 4" xfId="27638" xr:uid="{00000000-0005-0000-0000-0000EB4E0000}"/>
    <cellStyle name="Normal 5 3 10 4" xfId="27639" xr:uid="{00000000-0005-0000-0000-0000EC4E0000}"/>
    <cellStyle name="Normal 5 3 10 4 2" xfId="27640" xr:uid="{00000000-0005-0000-0000-0000ED4E0000}"/>
    <cellStyle name="Normal 5 3 10 4 3" xfId="27641" xr:uid="{00000000-0005-0000-0000-0000EE4E0000}"/>
    <cellStyle name="Normal 5 3 10 4 4" xfId="27642" xr:uid="{00000000-0005-0000-0000-0000EF4E0000}"/>
    <cellStyle name="Normal 5 3 10 5" xfId="27643" xr:uid="{00000000-0005-0000-0000-0000F04E0000}"/>
    <cellStyle name="Normal 5 3 10 5 2" xfId="27644" xr:uid="{00000000-0005-0000-0000-0000F14E0000}"/>
    <cellStyle name="Normal 5 3 10 5 3" xfId="27645" xr:uid="{00000000-0005-0000-0000-0000F24E0000}"/>
    <cellStyle name="Normal 5 3 10 5 4" xfId="27646" xr:uid="{00000000-0005-0000-0000-0000F34E0000}"/>
    <cellStyle name="Normal 5 3 10 6" xfId="27647" xr:uid="{00000000-0005-0000-0000-0000F44E0000}"/>
    <cellStyle name="Normal 5 3 10 6 2" xfId="27648" xr:uid="{00000000-0005-0000-0000-0000F54E0000}"/>
    <cellStyle name="Normal 5 3 10 6 3" xfId="27649" xr:uid="{00000000-0005-0000-0000-0000F64E0000}"/>
    <cellStyle name="Normal 5 3 10 7" xfId="27650" xr:uid="{00000000-0005-0000-0000-0000F74E0000}"/>
    <cellStyle name="Normal 5 3 10 8" xfId="27651" xr:uid="{00000000-0005-0000-0000-0000F84E0000}"/>
    <cellStyle name="Normal 5 3 10 9" xfId="27652" xr:uid="{00000000-0005-0000-0000-0000F94E0000}"/>
    <cellStyle name="Normal 5 3 11" xfId="3652" xr:uid="{00000000-0005-0000-0000-0000FA4E0000}"/>
    <cellStyle name="Normal 5 3 11 2" xfId="8750" xr:uid="{00000000-0005-0000-0000-0000FB4E0000}"/>
    <cellStyle name="Normal 5 3 11 2 2" xfId="27653" xr:uid="{00000000-0005-0000-0000-0000FC4E0000}"/>
    <cellStyle name="Normal 5 3 11 2 2 2" xfId="27654" xr:uid="{00000000-0005-0000-0000-0000FD4E0000}"/>
    <cellStyle name="Normal 5 3 11 2 2 3" xfId="27655" xr:uid="{00000000-0005-0000-0000-0000FE4E0000}"/>
    <cellStyle name="Normal 5 3 11 2 2 4" xfId="27656" xr:uid="{00000000-0005-0000-0000-0000FF4E0000}"/>
    <cellStyle name="Normal 5 3 11 2 3" xfId="27657" xr:uid="{00000000-0005-0000-0000-0000004F0000}"/>
    <cellStyle name="Normal 5 3 11 2 3 2" xfId="27658" xr:uid="{00000000-0005-0000-0000-0000014F0000}"/>
    <cellStyle name="Normal 5 3 11 2 3 3" xfId="27659" xr:uid="{00000000-0005-0000-0000-0000024F0000}"/>
    <cellStyle name="Normal 5 3 11 2 4" xfId="27660" xr:uid="{00000000-0005-0000-0000-0000034F0000}"/>
    <cellStyle name="Normal 5 3 11 2 5" xfId="27661" xr:uid="{00000000-0005-0000-0000-0000044F0000}"/>
    <cellStyle name="Normal 5 3 11 2 6" xfId="27662" xr:uid="{00000000-0005-0000-0000-0000054F0000}"/>
    <cellStyle name="Normal 5 3 11 3" xfId="27663" xr:uid="{00000000-0005-0000-0000-0000064F0000}"/>
    <cellStyle name="Normal 5 3 11 3 2" xfId="27664" xr:uid="{00000000-0005-0000-0000-0000074F0000}"/>
    <cellStyle name="Normal 5 3 11 3 3" xfId="27665" xr:uid="{00000000-0005-0000-0000-0000084F0000}"/>
    <cellStyle name="Normal 5 3 11 3 4" xfId="27666" xr:uid="{00000000-0005-0000-0000-0000094F0000}"/>
    <cellStyle name="Normal 5 3 11 4" xfId="27667" xr:uid="{00000000-0005-0000-0000-00000A4F0000}"/>
    <cellStyle name="Normal 5 3 11 4 2" xfId="27668" xr:uid="{00000000-0005-0000-0000-00000B4F0000}"/>
    <cellStyle name="Normal 5 3 11 4 3" xfId="27669" xr:uid="{00000000-0005-0000-0000-00000C4F0000}"/>
    <cellStyle name="Normal 5 3 11 4 4" xfId="27670" xr:uid="{00000000-0005-0000-0000-00000D4F0000}"/>
    <cellStyle name="Normal 5 3 11 5" xfId="27671" xr:uid="{00000000-0005-0000-0000-00000E4F0000}"/>
    <cellStyle name="Normal 5 3 11 5 2" xfId="27672" xr:uid="{00000000-0005-0000-0000-00000F4F0000}"/>
    <cellStyle name="Normal 5 3 11 5 3" xfId="27673" xr:uid="{00000000-0005-0000-0000-0000104F0000}"/>
    <cellStyle name="Normal 5 3 11 6" xfId="27674" xr:uid="{00000000-0005-0000-0000-0000114F0000}"/>
    <cellStyle name="Normal 5 3 11 7" xfId="27675" xr:uid="{00000000-0005-0000-0000-0000124F0000}"/>
    <cellStyle name="Normal 5 3 11 8" xfId="27676" xr:uid="{00000000-0005-0000-0000-0000134F0000}"/>
    <cellStyle name="Normal 5 3 12" xfId="3798" xr:uid="{00000000-0005-0000-0000-0000144F0000}"/>
    <cellStyle name="Normal 5 3 12 2" xfId="8890" xr:uid="{00000000-0005-0000-0000-0000154F0000}"/>
    <cellStyle name="Normal 5 3 12 2 2" xfId="27677" xr:uid="{00000000-0005-0000-0000-0000164F0000}"/>
    <cellStyle name="Normal 5 3 12 2 3" xfId="27678" xr:uid="{00000000-0005-0000-0000-0000174F0000}"/>
    <cellStyle name="Normal 5 3 12 2 4" xfId="27679" xr:uid="{00000000-0005-0000-0000-0000184F0000}"/>
    <cellStyle name="Normal 5 3 12 3" xfId="27680" xr:uid="{00000000-0005-0000-0000-0000194F0000}"/>
    <cellStyle name="Normal 5 3 12 3 2" xfId="27681" xr:uid="{00000000-0005-0000-0000-00001A4F0000}"/>
    <cellStyle name="Normal 5 3 12 3 3" xfId="27682" xr:uid="{00000000-0005-0000-0000-00001B4F0000}"/>
    <cellStyle name="Normal 5 3 12 3 4" xfId="27683" xr:uid="{00000000-0005-0000-0000-00001C4F0000}"/>
    <cellStyle name="Normal 5 3 12 4" xfId="27684" xr:uid="{00000000-0005-0000-0000-00001D4F0000}"/>
    <cellStyle name="Normal 5 3 12 4 2" xfId="27685" xr:uid="{00000000-0005-0000-0000-00001E4F0000}"/>
    <cellStyle name="Normal 5 3 12 4 3" xfId="27686" xr:uid="{00000000-0005-0000-0000-00001F4F0000}"/>
    <cellStyle name="Normal 5 3 12 5" xfId="27687" xr:uid="{00000000-0005-0000-0000-0000204F0000}"/>
    <cellStyle name="Normal 5 3 12 6" xfId="27688" xr:uid="{00000000-0005-0000-0000-0000214F0000}"/>
    <cellStyle name="Normal 5 3 12 7" xfId="27689" xr:uid="{00000000-0005-0000-0000-0000224F0000}"/>
    <cellStyle name="Normal 5 3 13" xfId="5587" xr:uid="{00000000-0005-0000-0000-0000234F0000}"/>
    <cellStyle name="Normal 5 3 13 2" xfId="10529" xr:uid="{00000000-0005-0000-0000-0000244F0000}"/>
    <cellStyle name="Normal 5 3 13 3" xfId="27690" xr:uid="{00000000-0005-0000-0000-0000254F0000}"/>
    <cellStyle name="Normal 5 3 13 4" xfId="27691" xr:uid="{00000000-0005-0000-0000-0000264F0000}"/>
    <cellStyle name="Normal 5 3 14" xfId="7095" xr:uid="{00000000-0005-0000-0000-0000274F0000}"/>
    <cellStyle name="Normal 5 3 14 2" xfId="27692" xr:uid="{00000000-0005-0000-0000-0000284F0000}"/>
    <cellStyle name="Normal 5 3 14 3" xfId="27693" xr:uid="{00000000-0005-0000-0000-0000294F0000}"/>
    <cellStyle name="Normal 5 3 14 4" xfId="27694" xr:uid="{00000000-0005-0000-0000-00002A4F0000}"/>
    <cellStyle name="Normal 5 3 15" xfId="2075" xr:uid="{00000000-0005-0000-0000-00002B4F0000}"/>
    <cellStyle name="Normal 5 3 15 2" xfId="27695" xr:uid="{00000000-0005-0000-0000-00002C4F0000}"/>
    <cellStyle name="Normal 5 3 15 3" xfId="27696" xr:uid="{00000000-0005-0000-0000-00002D4F0000}"/>
    <cellStyle name="Normal 5 3 15 4" xfId="27697" xr:uid="{00000000-0005-0000-0000-00002E4F0000}"/>
    <cellStyle name="Normal 5 3 16" xfId="27698" xr:uid="{00000000-0005-0000-0000-00002F4F0000}"/>
    <cellStyle name="Normal 5 3 16 2" xfId="27699" xr:uid="{00000000-0005-0000-0000-0000304F0000}"/>
    <cellStyle name="Normal 5 3 16 3" xfId="27700" xr:uid="{00000000-0005-0000-0000-0000314F0000}"/>
    <cellStyle name="Normal 5 3 17" xfId="27701" xr:uid="{00000000-0005-0000-0000-0000324F0000}"/>
    <cellStyle name="Normal 5 3 18" xfId="27702" xr:uid="{00000000-0005-0000-0000-0000334F0000}"/>
    <cellStyle name="Normal 5 3 19" xfId="27703" xr:uid="{00000000-0005-0000-0000-0000344F0000}"/>
    <cellStyle name="Normal 5 3 2" xfId="538" xr:uid="{00000000-0005-0000-0000-0000354F0000}"/>
    <cellStyle name="Normal 5 3 2 10" xfId="2318" xr:uid="{00000000-0005-0000-0000-0000364F0000}"/>
    <cellStyle name="Normal 5 3 2 10 2" xfId="27704" xr:uid="{00000000-0005-0000-0000-0000374F0000}"/>
    <cellStyle name="Normal 5 3 2 10 3" xfId="27705" xr:uid="{00000000-0005-0000-0000-0000384F0000}"/>
    <cellStyle name="Normal 5 3 2 10 4" xfId="27706" xr:uid="{00000000-0005-0000-0000-0000394F0000}"/>
    <cellStyle name="Normal 5 3 2 11" xfId="27707" xr:uid="{00000000-0005-0000-0000-00003A4F0000}"/>
    <cellStyle name="Normal 5 3 2 11 2" xfId="27708" xr:uid="{00000000-0005-0000-0000-00003B4F0000}"/>
    <cellStyle name="Normal 5 3 2 11 3" xfId="27709" xr:uid="{00000000-0005-0000-0000-00003C4F0000}"/>
    <cellStyle name="Normal 5 3 2 12" xfId="27710" xr:uid="{00000000-0005-0000-0000-00003D4F0000}"/>
    <cellStyle name="Normal 5 3 2 13" xfId="27711" xr:uid="{00000000-0005-0000-0000-00003E4F0000}"/>
    <cellStyle name="Normal 5 3 2 14" xfId="27712" xr:uid="{00000000-0005-0000-0000-00003F4F0000}"/>
    <cellStyle name="Normal 5 3 2 2" xfId="709" xr:uid="{00000000-0005-0000-0000-0000404F0000}"/>
    <cellStyle name="Normal 5 3 2 2 10" xfId="27713" xr:uid="{00000000-0005-0000-0000-0000414F0000}"/>
    <cellStyle name="Normal 5 3 2 2 11" xfId="27714" xr:uid="{00000000-0005-0000-0000-0000424F0000}"/>
    <cellStyle name="Normal 5 3 2 2 2" xfId="1175" xr:uid="{00000000-0005-0000-0000-0000434F0000}"/>
    <cellStyle name="Normal 5 3 2 2 2 10" xfId="27715" xr:uid="{00000000-0005-0000-0000-0000444F0000}"/>
    <cellStyle name="Normal 5 3 2 2 2 2" xfId="1559" xr:uid="{00000000-0005-0000-0000-0000454F0000}"/>
    <cellStyle name="Normal 5 3 2 2 2 2 2" xfId="4917" xr:uid="{00000000-0005-0000-0000-0000464F0000}"/>
    <cellStyle name="Normal 5 3 2 2 2 2 2 2" xfId="9901" xr:uid="{00000000-0005-0000-0000-0000474F0000}"/>
    <cellStyle name="Normal 5 3 2 2 2 2 2 2 2" xfId="27716" xr:uid="{00000000-0005-0000-0000-0000484F0000}"/>
    <cellStyle name="Normal 5 3 2 2 2 2 2 2 3" xfId="27717" xr:uid="{00000000-0005-0000-0000-0000494F0000}"/>
    <cellStyle name="Normal 5 3 2 2 2 2 2 2 4" xfId="27718" xr:uid="{00000000-0005-0000-0000-00004A4F0000}"/>
    <cellStyle name="Normal 5 3 2 2 2 2 2 3" xfId="27719" xr:uid="{00000000-0005-0000-0000-00004B4F0000}"/>
    <cellStyle name="Normal 5 3 2 2 2 2 2 3 2" xfId="27720" xr:uid="{00000000-0005-0000-0000-00004C4F0000}"/>
    <cellStyle name="Normal 5 3 2 2 2 2 2 3 3" xfId="27721" xr:uid="{00000000-0005-0000-0000-00004D4F0000}"/>
    <cellStyle name="Normal 5 3 2 2 2 2 2 4" xfId="27722" xr:uid="{00000000-0005-0000-0000-00004E4F0000}"/>
    <cellStyle name="Normal 5 3 2 2 2 2 2 5" xfId="27723" xr:uid="{00000000-0005-0000-0000-00004F4F0000}"/>
    <cellStyle name="Normal 5 3 2 2 2 2 2 6" xfId="27724" xr:uid="{00000000-0005-0000-0000-0000504F0000}"/>
    <cellStyle name="Normal 5 3 2 2 2 2 3" xfId="6646" xr:uid="{00000000-0005-0000-0000-0000514F0000}"/>
    <cellStyle name="Normal 5 3 2 2 2 2 3 2" xfId="11588" xr:uid="{00000000-0005-0000-0000-0000524F0000}"/>
    <cellStyle name="Normal 5 3 2 2 2 2 3 3" xfId="27725" xr:uid="{00000000-0005-0000-0000-0000534F0000}"/>
    <cellStyle name="Normal 5 3 2 2 2 2 3 4" xfId="27726" xr:uid="{00000000-0005-0000-0000-0000544F0000}"/>
    <cellStyle name="Normal 5 3 2 2 2 2 4" xfId="8154" xr:uid="{00000000-0005-0000-0000-0000554F0000}"/>
    <cellStyle name="Normal 5 3 2 2 2 2 4 2" xfId="27727" xr:uid="{00000000-0005-0000-0000-0000564F0000}"/>
    <cellStyle name="Normal 5 3 2 2 2 2 4 3" xfId="27728" xr:uid="{00000000-0005-0000-0000-0000574F0000}"/>
    <cellStyle name="Normal 5 3 2 2 2 2 4 4" xfId="27729" xr:uid="{00000000-0005-0000-0000-0000584F0000}"/>
    <cellStyle name="Normal 5 3 2 2 2 2 5" xfId="3192" xr:uid="{00000000-0005-0000-0000-0000594F0000}"/>
    <cellStyle name="Normal 5 3 2 2 2 2 5 2" xfId="27730" xr:uid="{00000000-0005-0000-0000-00005A4F0000}"/>
    <cellStyle name="Normal 5 3 2 2 2 2 5 3" xfId="27731" xr:uid="{00000000-0005-0000-0000-00005B4F0000}"/>
    <cellStyle name="Normal 5 3 2 2 2 2 5 4" xfId="27732" xr:uid="{00000000-0005-0000-0000-00005C4F0000}"/>
    <cellStyle name="Normal 5 3 2 2 2 2 6" xfId="27733" xr:uid="{00000000-0005-0000-0000-00005D4F0000}"/>
    <cellStyle name="Normal 5 3 2 2 2 2 6 2" xfId="27734" xr:uid="{00000000-0005-0000-0000-00005E4F0000}"/>
    <cellStyle name="Normal 5 3 2 2 2 2 6 3" xfId="27735" xr:uid="{00000000-0005-0000-0000-00005F4F0000}"/>
    <cellStyle name="Normal 5 3 2 2 2 2 7" xfId="27736" xr:uid="{00000000-0005-0000-0000-0000604F0000}"/>
    <cellStyle name="Normal 5 3 2 2 2 2 8" xfId="27737" xr:uid="{00000000-0005-0000-0000-0000614F0000}"/>
    <cellStyle name="Normal 5 3 2 2 2 2 9" xfId="27738" xr:uid="{00000000-0005-0000-0000-0000624F0000}"/>
    <cellStyle name="Normal 5 3 2 2 2 3" xfId="4543" xr:uid="{00000000-0005-0000-0000-0000634F0000}"/>
    <cellStyle name="Normal 5 3 2 2 2 3 2" xfId="9527" xr:uid="{00000000-0005-0000-0000-0000644F0000}"/>
    <cellStyle name="Normal 5 3 2 2 2 3 2 2" xfId="27739" xr:uid="{00000000-0005-0000-0000-0000654F0000}"/>
    <cellStyle name="Normal 5 3 2 2 2 3 2 3" xfId="27740" xr:uid="{00000000-0005-0000-0000-0000664F0000}"/>
    <cellStyle name="Normal 5 3 2 2 2 3 2 4" xfId="27741" xr:uid="{00000000-0005-0000-0000-0000674F0000}"/>
    <cellStyle name="Normal 5 3 2 2 2 3 3" xfId="27742" xr:uid="{00000000-0005-0000-0000-0000684F0000}"/>
    <cellStyle name="Normal 5 3 2 2 2 3 3 2" xfId="27743" xr:uid="{00000000-0005-0000-0000-0000694F0000}"/>
    <cellStyle name="Normal 5 3 2 2 2 3 3 3" xfId="27744" xr:uid="{00000000-0005-0000-0000-00006A4F0000}"/>
    <cellStyle name="Normal 5 3 2 2 2 3 4" xfId="27745" xr:uid="{00000000-0005-0000-0000-00006B4F0000}"/>
    <cellStyle name="Normal 5 3 2 2 2 3 5" xfId="27746" xr:uid="{00000000-0005-0000-0000-00006C4F0000}"/>
    <cellStyle name="Normal 5 3 2 2 2 3 6" xfId="27747" xr:uid="{00000000-0005-0000-0000-00006D4F0000}"/>
    <cellStyle name="Normal 5 3 2 2 2 4" xfId="6274" xr:uid="{00000000-0005-0000-0000-00006E4F0000}"/>
    <cellStyle name="Normal 5 3 2 2 2 4 2" xfId="11216" xr:uid="{00000000-0005-0000-0000-00006F4F0000}"/>
    <cellStyle name="Normal 5 3 2 2 2 4 3" xfId="27748" xr:uid="{00000000-0005-0000-0000-0000704F0000}"/>
    <cellStyle name="Normal 5 3 2 2 2 4 4" xfId="27749" xr:uid="{00000000-0005-0000-0000-0000714F0000}"/>
    <cellStyle name="Normal 5 3 2 2 2 5" xfId="7782" xr:uid="{00000000-0005-0000-0000-0000724F0000}"/>
    <cellStyle name="Normal 5 3 2 2 2 5 2" xfId="27750" xr:uid="{00000000-0005-0000-0000-0000734F0000}"/>
    <cellStyle name="Normal 5 3 2 2 2 5 3" xfId="27751" xr:uid="{00000000-0005-0000-0000-0000744F0000}"/>
    <cellStyle name="Normal 5 3 2 2 2 5 4" xfId="27752" xr:uid="{00000000-0005-0000-0000-0000754F0000}"/>
    <cellStyle name="Normal 5 3 2 2 2 6" xfId="2820" xr:uid="{00000000-0005-0000-0000-0000764F0000}"/>
    <cellStyle name="Normal 5 3 2 2 2 6 2" xfId="27753" xr:uid="{00000000-0005-0000-0000-0000774F0000}"/>
    <cellStyle name="Normal 5 3 2 2 2 6 3" xfId="27754" xr:uid="{00000000-0005-0000-0000-0000784F0000}"/>
    <cellStyle name="Normal 5 3 2 2 2 6 4" xfId="27755" xr:uid="{00000000-0005-0000-0000-0000794F0000}"/>
    <cellStyle name="Normal 5 3 2 2 2 7" xfId="27756" xr:uid="{00000000-0005-0000-0000-00007A4F0000}"/>
    <cellStyle name="Normal 5 3 2 2 2 7 2" xfId="27757" xr:uid="{00000000-0005-0000-0000-00007B4F0000}"/>
    <cellStyle name="Normal 5 3 2 2 2 7 3" xfId="27758" xr:uid="{00000000-0005-0000-0000-00007C4F0000}"/>
    <cellStyle name="Normal 5 3 2 2 2 8" xfId="27759" xr:uid="{00000000-0005-0000-0000-00007D4F0000}"/>
    <cellStyle name="Normal 5 3 2 2 2 9" xfId="27760" xr:uid="{00000000-0005-0000-0000-00007E4F0000}"/>
    <cellStyle name="Normal 5 3 2 2 3" xfId="1558" xr:uid="{00000000-0005-0000-0000-00007F4F0000}"/>
    <cellStyle name="Normal 5 3 2 2 3 2" xfId="4916" xr:uid="{00000000-0005-0000-0000-0000804F0000}"/>
    <cellStyle name="Normal 5 3 2 2 3 2 2" xfId="9900" xr:uid="{00000000-0005-0000-0000-0000814F0000}"/>
    <cellStyle name="Normal 5 3 2 2 3 2 2 2" xfId="27761" xr:uid="{00000000-0005-0000-0000-0000824F0000}"/>
    <cellStyle name="Normal 5 3 2 2 3 2 2 3" xfId="27762" xr:uid="{00000000-0005-0000-0000-0000834F0000}"/>
    <cellStyle name="Normal 5 3 2 2 3 2 2 4" xfId="27763" xr:uid="{00000000-0005-0000-0000-0000844F0000}"/>
    <cellStyle name="Normal 5 3 2 2 3 2 3" xfId="27764" xr:uid="{00000000-0005-0000-0000-0000854F0000}"/>
    <cellStyle name="Normal 5 3 2 2 3 2 3 2" xfId="27765" xr:uid="{00000000-0005-0000-0000-0000864F0000}"/>
    <cellStyle name="Normal 5 3 2 2 3 2 3 3" xfId="27766" xr:uid="{00000000-0005-0000-0000-0000874F0000}"/>
    <cellStyle name="Normal 5 3 2 2 3 2 4" xfId="27767" xr:uid="{00000000-0005-0000-0000-0000884F0000}"/>
    <cellStyle name="Normal 5 3 2 2 3 2 5" xfId="27768" xr:uid="{00000000-0005-0000-0000-0000894F0000}"/>
    <cellStyle name="Normal 5 3 2 2 3 2 6" xfId="27769" xr:uid="{00000000-0005-0000-0000-00008A4F0000}"/>
    <cellStyle name="Normal 5 3 2 2 3 3" xfId="6645" xr:uid="{00000000-0005-0000-0000-00008B4F0000}"/>
    <cellStyle name="Normal 5 3 2 2 3 3 2" xfId="11587" xr:uid="{00000000-0005-0000-0000-00008C4F0000}"/>
    <cellStyle name="Normal 5 3 2 2 3 3 3" xfId="27770" xr:uid="{00000000-0005-0000-0000-00008D4F0000}"/>
    <cellStyle name="Normal 5 3 2 2 3 3 4" xfId="27771" xr:uid="{00000000-0005-0000-0000-00008E4F0000}"/>
    <cellStyle name="Normal 5 3 2 2 3 4" xfId="8153" xr:uid="{00000000-0005-0000-0000-00008F4F0000}"/>
    <cellStyle name="Normal 5 3 2 2 3 4 2" xfId="27772" xr:uid="{00000000-0005-0000-0000-0000904F0000}"/>
    <cellStyle name="Normal 5 3 2 2 3 4 3" xfId="27773" xr:uid="{00000000-0005-0000-0000-0000914F0000}"/>
    <cellStyle name="Normal 5 3 2 2 3 4 4" xfId="27774" xr:uid="{00000000-0005-0000-0000-0000924F0000}"/>
    <cellStyle name="Normal 5 3 2 2 3 5" xfId="3191" xr:uid="{00000000-0005-0000-0000-0000934F0000}"/>
    <cellStyle name="Normal 5 3 2 2 3 5 2" xfId="27775" xr:uid="{00000000-0005-0000-0000-0000944F0000}"/>
    <cellStyle name="Normal 5 3 2 2 3 5 3" xfId="27776" xr:uid="{00000000-0005-0000-0000-0000954F0000}"/>
    <cellStyle name="Normal 5 3 2 2 3 5 4" xfId="27777" xr:uid="{00000000-0005-0000-0000-0000964F0000}"/>
    <cellStyle name="Normal 5 3 2 2 3 6" xfId="27778" xr:uid="{00000000-0005-0000-0000-0000974F0000}"/>
    <cellStyle name="Normal 5 3 2 2 3 6 2" xfId="27779" xr:uid="{00000000-0005-0000-0000-0000984F0000}"/>
    <cellStyle name="Normal 5 3 2 2 3 6 3" xfId="27780" xr:uid="{00000000-0005-0000-0000-0000994F0000}"/>
    <cellStyle name="Normal 5 3 2 2 3 7" xfId="27781" xr:uid="{00000000-0005-0000-0000-00009A4F0000}"/>
    <cellStyle name="Normal 5 3 2 2 3 8" xfId="27782" xr:uid="{00000000-0005-0000-0000-00009B4F0000}"/>
    <cellStyle name="Normal 5 3 2 2 3 9" xfId="27783" xr:uid="{00000000-0005-0000-0000-00009C4F0000}"/>
    <cellStyle name="Normal 5 3 2 2 4" xfId="4160" xr:uid="{00000000-0005-0000-0000-00009D4F0000}"/>
    <cellStyle name="Normal 5 3 2 2 4 2" xfId="9146" xr:uid="{00000000-0005-0000-0000-00009E4F0000}"/>
    <cellStyle name="Normal 5 3 2 2 4 2 2" xfId="27784" xr:uid="{00000000-0005-0000-0000-00009F4F0000}"/>
    <cellStyle name="Normal 5 3 2 2 4 2 3" xfId="27785" xr:uid="{00000000-0005-0000-0000-0000A04F0000}"/>
    <cellStyle name="Normal 5 3 2 2 4 2 4" xfId="27786" xr:uid="{00000000-0005-0000-0000-0000A14F0000}"/>
    <cellStyle name="Normal 5 3 2 2 4 3" xfId="27787" xr:uid="{00000000-0005-0000-0000-0000A24F0000}"/>
    <cellStyle name="Normal 5 3 2 2 4 3 2" xfId="27788" xr:uid="{00000000-0005-0000-0000-0000A34F0000}"/>
    <cellStyle name="Normal 5 3 2 2 4 3 3" xfId="27789" xr:uid="{00000000-0005-0000-0000-0000A44F0000}"/>
    <cellStyle name="Normal 5 3 2 2 4 4" xfId="27790" xr:uid="{00000000-0005-0000-0000-0000A54F0000}"/>
    <cellStyle name="Normal 5 3 2 2 4 5" xfId="27791" xr:uid="{00000000-0005-0000-0000-0000A64F0000}"/>
    <cellStyle name="Normal 5 3 2 2 4 6" xfId="27792" xr:uid="{00000000-0005-0000-0000-0000A74F0000}"/>
    <cellStyle name="Normal 5 3 2 2 5" xfId="5907" xr:uid="{00000000-0005-0000-0000-0000A84F0000}"/>
    <cellStyle name="Normal 5 3 2 2 5 2" xfId="10849" xr:uid="{00000000-0005-0000-0000-0000A94F0000}"/>
    <cellStyle name="Normal 5 3 2 2 5 3" xfId="27793" xr:uid="{00000000-0005-0000-0000-0000AA4F0000}"/>
    <cellStyle name="Normal 5 3 2 2 5 4" xfId="27794" xr:uid="{00000000-0005-0000-0000-0000AB4F0000}"/>
    <cellStyle name="Normal 5 3 2 2 6" xfId="7415" xr:uid="{00000000-0005-0000-0000-0000AC4F0000}"/>
    <cellStyle name="Normal 5 3 2 2 6 2" xfId="27795" xr:uid="{00000000-0005-0000-0000-0000AD4F0000}"/>
    <cellStyle name="Normal 5 3 2 2 6 3" xfId="27796" xr:uid="{00000000-0005-0000-0000-0000AE4F0000}"/>
    <cellStyle name="Normal 5 3 2 2 6 4" xfId="27797" xr:uid="{00000000-0005-0000-0000-0000AF4F0000}"/>
    <cellStyle name="Normal 5 3 2 2 7" xfId="2453" xr:uid="{00000000-0005-0000-0000-0000B04F0000}"/>
    <cellStyle name="Normal 5 3 2 2 7 2" xfId="27798" xr:uid="{00000000-0005-0000-0000-0000B14F0000}"/>
    <cellStyle name="Normal 5 3 2 2 7 3" xfId="27799" xr:uid="{00000000-0005-0000-0000-0000B24F0000}"/>
    <cellStyle name="Normal 5 3 2 2 7 4" xfId="27800" xr:uid="{00000000-0005-0000-0000-0000B34F0000}"/>
    <cellStyle name="Normal 5 3 2 2 8" xfId="27801" xr:uid="{00000000-0005-0000-0000-0000B44F0000}"/>
    <cellStyle name="Normal 5 3 2 2 8 2" xfId="27802" xr:uid="{00000000-0005-0000-0000-0000B54F0000}"/>
    <cellStyle name="Normal 5 3 2 2 8 3" xfId="27803" xr:uid="{00000000-0005-0000-0000-0000B64F0000}"/>
    <cellStyle name="Normal 5 3 2 2 9" xfId="27804" xr:uid="{00000000-0005-0000-0000-0000B74F0000}"/>
    <cellStyle name="Normal 5 3 2 3" xfId="862" xr:uid="{00000000-0005-0000-0000-0000B84F0000}"/>
    <cellStyle name="Normal 5 3 2 3 10" xfId="27805" xr:uid="{00000000-0005-0000-0000-0000B94F0000}"/>
    <cellStyle name="Normal 5 3 2 3 2" xfId="1560" xr:uid="{00000000-0005-0000-0000-0000BA4F0000}"/>
    <cellStyle name="Normal 5 3 2 3 2 2" xfId="4918" xr:uid="{00000000-0005-0000-0000-0000BB4F0000}"/>
    <cellStyle name="Normal 5 3 2 3 2 2 2" xfId="9902" xr:uid="{00000000-0005-0000-0000-0000BC4F0000}"/>
    <cellStyle name="Normal 5 3 2 3 2 2 2 2" xfId="27806" xr:uid="{00000000-0005-0000-0000-0000BD4F0000}"/>
    <cellStyle name="Normal 5 3 2 3 2 2 2 3" xfId="27807" xr:uid="{00000000-0005-0000-0000-0000BE4F0000}"/>
    <cellStyle name="Normal 5 3 2 3 2 2 2 4" xfId="27808" xr:uid="{00000000-0005-0000-0000-0000BF4F0000}"/>
    <cellStyle name="Normal 5 3 2 3 2 2 3" xfId="27809" xr:uid="{00000000-0005-0000-0000-0000C04F0000}"/>
    <cellStyle name="Normal 5 3 2 3 2 2 3 2" xfId="27810" xr:uid="{00000000-0005-0000-0000-0000C14F0000}"/>
    <cellStyle name="Normal 5 3 2 3 2 2 3 3" xfId="27811" xr:uid="{00000000-0005-0000-0000-0000C24F0000}"/>
    <cellStyle name="Normal 5 3 2 3 2 2 4" xfId="27812" xr:uid="{00000000-0005-0000-0000-0000C34F0000}"/>
    <cellStyle name="Normal 5 3 2 3 2 2 5" xfId="27813" xr:uid="{00000000-0005-0000-0000-0000C44F0000}"/>
    <cellStyle name="Normal 5 3 2 3 2 2 6" xfId="27814" xr:uid="{00000000-0005-0000-0000-0000C54F0000}"/>
    <cellStyle name="Normal 5 3 2 3 2 3" xfId="6647" xr:uid="{00000000-0005-0000-0000-0000C64F0000}"/>
    <cellStyle name="Normal 5 3 2 3 2 3 2" xfId="11589" xr:uid="{00000000-0005-0000-0000-0000C74F0000}"/>
    <cellStyle name="Normal 5 3 2 3 2 3 3" xfId="27815" xr:uid="{00000000-0005-0000-0000-0000C84F0000}"/>
    <cellStyle name="Normal 5 3 2 3 2 3 4" xfId="27816" xr:uid="{00000000-0005-0000-0000-0000C94F0000}"/>
    <cellStyle name="Normal 5 3 2 3 2 4" xfId="8155" xr:uid="{00000000-0005-0000-0000-0000CA4F0000}"/>
    <cellStyle name="Normal 5 3 2 3 2 4 2" xfId="27817" xr:uid="{00000000-0005-0000-0000-0000CB4F0000}"/>
    <cellStyle name="Normal 5 3 2 3 2 4 3" xfId="27818" xr:uid="{00000000-0005-0000-0000-0000CC4F0000}"/>
    <cellStyle name="Normal 5 3 2 3 2 4 4" xfId="27819" xr:uid="{00000000-0005-0000-0000-0000CD4F0000}"/>
    <cellStyle name="Normal 5 3 2 3 2 5" xfId="3193" xr:uid="{00000000-0005-0000-0000-0000CE4F0000}"/>
    <cellStyle name="Normal 5 3 2 3 2 5 2" xfId="27820" xr:uid="{00000000-0005-0000-0000-0000CF4F0000}"/>
    <cellStyle name="Normal 5 3 2 3 2 5 3" xfId="27821" xr:uid="{00000000-0005-0000-0000-0000D04F0000}"/>
    <cellStyle name="Normal 5 3 2 3 2 5 4" xfId="27822" xr:uid="{00000000-0005-0000-0000-0000D14F0000}"/>
    <cellStyle name="Normal 5 3 2 3 2 6" xfId="27823" xr:uid="{00000000-0005-0000-0000-0000D24F0000}"/>
    <cellStyle name="Normal 5 3 2 3 2 6 2" xfId="27824" xr:uid="{00000000-0005-0000-0000-0000D34F0000}"/>
    <cellStyle name="Normal 5 3 2 3 2 6 3" xfId="27825" xr:uid="{00000000-0005-0000-0000-0000D44F0000}"/>
    <cellStyle name="Normal 5 3 2 3 2 7" xfId="27826" xr:uid="{00000000-0005-0000-0000-0000D54F0000}"/>
    <cellStyle name="Normal 5 3 2 3 2 8" xfId="27827" xr:uid="{00000000-0005-0000-0000-0000D64F0000}"/>
    <cellStyle name="Normal 5 3 2 3 2 9" xfId="27828" xr:uid="{00000000-0005-0000-0000-0000D74F0000}"/>
    <cellStyle name="Normal 5 3 2 3 3" xfId="4302" xr:uid="{00000000-0005-0000-0000-0000D84F0000}"/>
    <cellStyle name="Normal 5 3 2 3 3 2" xfId="9287" xr:uid="{00000000-0005-0000-0000-0000D94F0000}"/>
    <cellStyle name="Normal 5 3 2 3 3 2 2" xfId="27829" xr:uid="{00000000-0005-0000-0000-0000DA4F0000}"/>
    <cellStyle name="Normal 5 3 2 3 3 2 3" xfId="27830" xr:uid="{00000000-0005-0000-0000-0000DB4F0000}"/>
    <cellStyle name="Normal 5 3 2 3 3 2 4" xfId="27831" xr:uid="{00000000-0005-0000-0000-0000DC4F0000}"/>
    <cellStyle name="Normal 5 3 2 3 3 3" xfId="27832" xr:uid="{00000000-0005-0000-0000-0000DD4F0000}"/>
    <cellStyle name="Normal 5 3 2 3 3 3 2" xfId="27833" xr:uid="{00000000-0005-0000-0000-0000DE4F0000}"/>
    <cellStyle name="Normal 5 3 2 3 3 3 3" xfId="27834" xr:uid="{00000000-0005-0000-0000-0000DF4F0000}"/>
    <cellStyle name="Normal 5 3 2 3 3 4" xfId="27835" xr:uid="{00000000-0005-0000-0000-0000E04F0000}"/>
    <cellStyle name="Normal 5 3 2 3 3 5" xfId="27836" xr:uid="{00000000-0005-0000-0000-0000E14F0000}"/>
    <cellStyle name="Normal 5 3 2 3 3 6" xfId="27837" xr:uid="{00000000-0005-0000-0000-0000E24F0000}"/>
    <cellStyle name="Normal 5 3 2 3 4" xfId="6045" xr:uid="{00000000-0005-0000-0000-0000E34F0000}"/>
    <cellStyle name="Normal 5 3 2 3 4 2" xfId="10987" xr:uid="{00000000-0005-0000-0000-0000E44F0000}"/>
    <cellStyle name="Normal 5 3 2 3 4 3" xfId="27838" xr:uid="{00000000-0005-0000-0000-0000E54F0000}"/>
    <cellStyle name="Normal 5 3 2 3 4 4" xfId="27839" xr:uid="{00000000-0005-0000-0000-0000E64F0000}"/>
    <cellStyle name="Normal 5 3 2 3 5" xfId="7553" xr:uid="{00000000-0005-0000-0000-0000E74F0000}"/>
    <cellStyle name="Normal 5 3 2 3 5 2" xfId="27840" xr:uid="{00000000-0005-0000-0000-0000E84F0000}"/>
    <cellStyle name="Normal 5 3 2 3 5 3" xfId="27841" xr:uid="{00000000-0005-0000-0000-0000E94F0000}"/>
    <cellStyle name="Normal 5 3 2 3 5 4" xfId="27842" xr:uid="{00000000-0005-0000-0000-0000EA4F0000}"/>
    <cellStyle name="Normal 5 3 2 3 6" xfId="2591" xr:uid="{00000000-0005-0000-0000-0000EB4F0000}"/>
    <cellStyle name="Normal 5 3 2 3 6 2" xfId="27843" xr:uid="{00000000-0005-0000-0000-0000EC4F0000}"/>
    <cellStyle name="Normal 5 3 2 3 6 3" xfId="27844" xr:uid="{00000000-0005-0000-0000-0000ED4F0000}"/>
    <cellStyle name="Normal 5 3 2 3 6 4" xfId="27845" xr:uid="{00000000-0005-0000-0000-0000EE4F0000}"/>
    <cellStyle name="Normal 5 3 2 3 7" xfId="27846" xr:uid="{00000000-0005-0000-0000-0000EF4F0000}"/>
    <cellStyle name="Normal 5 3 2 3 7 2" xfId="27847" xr:uid="{00000000-0005-0000-0000-0000F04F0000}"/>
    <cellStyle name="Normal 5 3 2 3 7 3" xfId="27848" xr:uid="{00000000-0005-0000-0000-0000F14F0000}"/>
    <cellStyle name="Normal 5 3 2 3 8" xfId="27849" xr:uid="{00000000-0005-0000-0000-0000F24F0000}"/>
    <cellStyle name="Normal 5 3 2 3 9" xfId="27850" xr:uid="{00000000-0005-0000-0000-0000F34F0000}"/>
    <cellStyle name="Normal 5 3 2 4" xfId="1557" xr:uid="{00000000-0005-0000-0000-0000F44F0000}"/>
    <cellStyle name="Normal 5 3 2 4 2" xfId="4915" xr:uid="{00000000-0005-0000-0000-0000F54F0000}"/>
    <cellStyle name="Normal 5 3 2 4 2 2" xfId="9899" xr:uid="{00000000-0005-0000-0000-0000F64F0000}"/>
    <cellStyle name="Normal 5 3 2 4 2 2 2" xfId="27851" xr:uid="{00000000-0005-0000-0000-0000F74F0000}"/>
    <cellStyle name="Normal 5 3 2 4 2 2 3" xfId="27852" xr:uid="{00000000-0005-0000-0000-0000F84F0000}"/>
    <cellStyle name="Normal 5 3 2 4 2 2 4" xfId="27853" xr:uid="{00000000-0005-0000-0000-0000F94F0000}"/>
    <cellStyle name="Normal 5 3 2 4 2 3" xfId="27854" xr:uid="{00000000-0005-0000-0000-0000FA4F0000}"/>
    <cellStyle name="Normal 5 3 2 4 2 3 2" xfId="27855" xr:uid="{00000000-0005-0000-0000-0000FB4F0000}"/>
    <cellStyle name="Normal 5 3 2 4 2 3 3" xfId="27856" xr:uid="{00000000-0005-0000-0000-0000FC4F0000}"/>
    <cellStyle name="Normal 5 3 2 4 2 4" xfId="27857" xr:uid="{00000000-0005-0000-0000-0000FD4F0000}"/>
    <cellStyle name="Normal 5 3 2 4 2 5" xfId="27858" xr:uid="{00000000-0005-0000-0000-0000FE4F0000}"/>
    <cellStyle name="Normal 5 3 2 4 2 6" xfId="27859" xr:uid="{00000000-0005-0000-0000-0000FF4F0000}"/>
    <cellStyle name="Normal 5 3 2 4 3" xfId="6644" xr:uid="{00000000-0005-0000-0000-000000500000}"/>
    <cellStyle name="Normal 5 3 2 4 3 2" xfId="11586" xr:uid="{00000000-0005-0000-0000-000001500000}"/>
    <cellStyle name="Normal 5 3 2 4 3 3" xfId="27860" xr:uid="{00000000-0005-0000-0000-000002500000}"/>
    <cellStyle name="Normal 5 3 2 4 3 4" xfId="27861" xr:uid="{00000000-0005-0000-0000-000003500000}"/>
    <cellStyle name="Normal 5 3 2 4 4" xfId="8152" xr:uid="{00000000-0005-0000-0000-000004500000}"/>
    <cellStyle name="Normal 5 3 2 4 4 2" xfId="27862" xr:uid="{00000000-0005-0000-0000-000005500000}"/>
    <cellStyle name="Normal 5 3 2 4 4 3" xfId="27863" xr:uid="{00000000-0005-0000-0000-000006500000}"/>
    <cellStyle name="Normal 5 3 2 4 4 4" xfId="27864" xr:uid="{00000000-0005-0000-0000-000007500000}"/>
    <cellStyle name="Normal 5 3 2 4 5" xfId="3190" xr:uid="{00000000-0005-0000-0000-000008500000}"/>
    <cellStyle name="Normal 5 3 2 4 5 2" xfId="27865" xr:uid="{00000000-0005-0000-0000-000009500000}"/>
    <cellStyle name="Normal 5 3 2 4 5 3" xfId="27866" xr:uid="{00000000-0005-0000-0000-00000A500000}"/>
    <cellStyle name="Normal 5 3 2 4 5 4" xfId="27867" xr:uid="{00000000-0005-0000-0000-00000B500000}"/>
    <cellStyle name="Normal 5 3 2 4 6" xfId="27868" xr:uid="{00000000-0005-0000-0000-00000C500000}"/>
    <cellStyle name="Normal 5 3 2 4 6 2" xfId="27869" xr:uid="{00000000-0005-0000-0000-00000D500000}"/>
    <cellStyle name="Normal 5 3 2 4 6 3" xfId="27870" xr:uid="{00000000-0005-0000-0000-00000E500000}"/>
    <cellStyle name="Normal 5 3 2 4 7" xfId="27871" xr:uid="{00000000-0005-0000-0000-00000F500000}"/>
    <cellStyle name="Normal 5 3 2 4 8" xfId="27872" xr:uid="{00000000-0005-0000-0000-000010500000}"/>
    <cellStyle name="Normal 5 3 2 4 9" xfId="27873" xr:uid="{00000000-0005-0000-0000-000011500000}"/>
    <cellStyle name="Normal 5 3 2 5" xfId="3699" xr:uid="{00000000-0005-0000-0000-000012500000}"/>
    <cellStyle name="Normal 5 3 2 5 2" xfId="4473" xr:uid="{00000000-0005-0000-0000-000013500000}"/>
    <cellStyle name="Normal 5 3 2 5 2 2" xfId="9457" xr:uid="{00000000-0005-0000-0000-000014500000}"/>
    <cellStyle name="Normal 5 3 2 5 2 2 2" xfId="27874" xr:uid="{00000000-0005-0000-0000-000015500000}"/>
    <cellStyle name="Normal 5 3 2 5 2 2 3" xfId="27875" xr:uid="{00000000-0005-0000-0000-000016500000}"/>
    <cellStyle name="Normal 5 3 2 5 2 2 4" xfId="27876" xr:uid="{00000000-0005-0000-0000-000017500000}"/>
    <cellStyle name="Normal 5 3 2 5 2 3" xfId="27877" xr:uid="{00000000-0005-0000-0000-000018500000}"/>
    <cellStyle name="Normal 5 3 2 5 2 3 2" xfId="27878" xr:uid="{00000000-0005-0000-0000-000019500000}"/>
    <cellStyle name="Normal 5 3 2 5 2 3 3" xfId="27879" xr:uid="{00000000-0005-0000-0000-00001A500000}"/>
    <cellStyle name="Normal 5 3 2 5 2 4" xfId="27880" xr:uid="{00000000-0005-0000-0000-00001B500000}"/>
    <cellStyle name="Normal 5 3 2 5 2 5" xfId="27881" xr:uid="{00000000-0005-0000-0000-00001C500000}"/>
    <cellStyle name="Normal 5 3 2 5 2 6" xfId="27882" xr:uid="{00000000-0005-0000-0000-00001D500000}"/>
    <cellStyle name="Normal 5 3 2 5 3" xfId="8660" xr:uid="{00000000-0005-0000-0000-00001E500000}"/>
    <cellStyle name="Normal 5 3 2 5 3 2" xfId="27883" xr:uid="{00000000-0005-0000-0000-00001F500000}"/>
    <cellStyle name="Normal 5 3 2 5 3 3" xfId="27884" xr:uid="{00000000-0005-0000-0000-000020500000}"/>
    <cellStyle name="Normal 5 3 2 5 3 4" xfId="27885" xr:uid="{00000000-0005-0000-0000-000021500000}"/>
    <cellStyle name="Normal 5 3 2 5 4" xfId="27886" xr:uid="{00000000-0005-0000-0000-000022500000}"/>
    <cellStyle name="Normal 5 3 2 5 4 2" xfId="27887" xr:uid="{00000000-0005-0000-0000-000023500000}"/>
    <cellStyle name="Normal 5 3 2 5 4 3" xfId="27888" xr:uid="{00000000-0005-0000-0000-000024500000}"/>
    <cellStyle name="Normal 5 3 2 5 4 4" xfId="27889" xr:uid="{00000000-0005-0000-0000-000025500000}"/>
    <cellStyle name="Normal 5 3 2 5 5" xfId="27890" xr:uid="{00000000-0005-0000-0000-000026500000}"/>
    <cellStyle name="Normal 5 3 2 5 5 2" xfId="27891" xr:uid="{00000000-0005-0000-0000-000027500000}"/>
    <cellStyle name="Normal 5 3 2 5 5 3" xfId="27892" xr:uid="{00000000-0005-0000-0000-000028500000}"/>
    <cellStyle name="Normal 5 3 2 5 5 4" xfId="27893" xr:uid="{00000000-0005-0000-0000-000029500000}"/>
    <cellStyle name="Normal 5 3 2 5 6" xfId="27894" xr:uid="{00000000-0005-0000-0000-00002A500000}"/>
    <cellStyle name="Normal 5 3 2 5 6 2" xfId="27895" xr:uid="{00000000-0005-0000-0000-00002B500000}"/>
    <cellStyle name="Normal 5 3 2 5 6 3" xfId="27896" xr:uid="{00000000-0005-0000-0000-00002C500000}"/>
    <cellStyle name="Normal 5 3 2 5 7" xfId="27897" xr:uid="{00000000-0005-0000-0000-00002D500000}"/>
    <cellStyle name="Normal 5 3 2 5 8" xfId="27898" xr:uid="{00000000-0005-0000-0000-00002E500000}"/>
    <cellStyle name="Normal 5 3 2 5 9" xfId="27899" xr:uid="{00000000-0005-0000-0000-00002F500000}"/>
    <cellStyle name="Normal 5 3 2 6" xfId="4022" xr:uid="{00000000-0005-0000-0000-000030500000}"/>
    <cellStyle name="Normal 5 3 2 6 2" xfId="8796" xr:uid="{00000000-0005-0000-0000-000031500000}"/>
    <cellStyle name="Normal 5 3 2 6 2 2" xfId="27900" xr:uid="{00000000-0005-0000-0000-000032500000}"/>
    <cellStyle name="Normal 5 3 2 6 2 2 2" xfId="27901" xr:uid="{00000000-0005-0000-0000-000033500000}"/>
    <cellStyle name="Normal 5 3 2 6 2 2 3" xfId="27902" xr:uid="{00000000-0005-0000-0000-000034500000}"/>
    <cellStyle name="Normal 5 3 2 6 2 2 4" xfId="27903" xr:uid="{00000000-0005-0000-0000-000035500000}"/>
    <cellStyle name="Normal 5 3 2 6 2 3" xfId="27904" xr:uid="{00000000-0005-0000-0000-000036500000}"/>
    <cellStyle name="Normal 5 3 2 6 2 3 2" xfId="27905" xr:uid="{00000000-0005-0000-0000-000037500000}"/>
    <cellStyle name="Normal 5 3 2 6 2 3 3" xfId="27906" xr:uid="{00000000-0005-0000-0000-000038500000}"/>
    <cellStyle name="Normal 5 3 2 6 2 4" xfId="27907" xr:uid="{00000000-0005-0000-0000-000039500000}"/>
    <cellStyle name="Normal 5 3 2 6 2 5" xfId="27908" xr:uid="{00000000-0005-0000-0000-00003A500000}"/>
    <cellStyle name="Normal 5 3 2 6 2 6" xfId="27909" xr:uid="{00000000-0005-0000-0000-00003B500000}"/>
    <cellStyle name="Normal 5 3 2 6 3" xfId="27910" xr:uid="{00000000-0005-0000-0000-00003C500000}"/>
    <cellStyle name="Normal 5 3 2 6 3 2" xfId="27911" xr:uid="{00000000-0005-0000-0000-00003D500000}"/>
    <cellStyle name="Normal 5 3 2 6 3 3" xfId="27912" xr:uid="{00000000-0005-0000-0000-00003E500000}"/>
    <cellStyle name="Normal 5 3 2 6 3 4" xfId="27913" xr:uid="{00000000-0005-0000-0000-00003F500000}"/>
    <cellStyle name="Normal 5 3 2 6 4" xfId="27914" xr:uid="{00000000-0005-0000-0000-000040500000}"/>
    <cellStyle name="Normal 5 3 2 6 4 2" xfId="27915" xr:uid="{00000000-0005-0000-0000-000041500000}"/>
    <cellStyle name="Normal 5 3 2 6 4 3" xfId="27916" xr:uid="{00000000-0005-0000-0000-000042500000}"/>
    <cellStyle name="Normal 5 3 2 6 4 4" xfId="27917" xr:uid="{00000000-0005-0000-0000-000043500000}"/>
    <cellStyle name="Normal 5 3 2 6 5" xfId="27918" xr:uid="{00000000-0005-0000-0000-000044500000}"/>
    <cellStyle name="Normal 5 3 2 6 5 2" xfId="27919" xr:uid="{00000000-0005-0000-0000-000045500000}"/>
    <cellStyle name="Normal 5 3 2 6 5 3" xfId="27920" xr:uid="{00000000-0005-0000-0000-000046500000}"/>
    <cellStyle name="Normal 5 3 2 6 6" xfId="27921" xr:uid="{00000000-0005-0000-0000-000047500000}"/>
    <cellStyle name="Normal 5 3 2 6 7" xfId="27922" xr:uid="{00000000-0005-0000-0000-000048500000}"/>
    <cellStyle name="Normal 5 3 2 6 8" xfId="27923" xr:uid="{00000000-0005-0000-0000-000049500000}"/>
    <cellStyle name="Normal 5 3 2 7" xfId="5417" xr:uid="{00000000-0005-0000-0000-00004A500000}"/>
    <cellStyle name="Normal 5 3 2 7 2" xfId="10391" xr:uid="{00000000-0005-0000-0000-00004B500000}"/>
    <cellStyle name="Normal 5 3 2 7 2 2" xfId="27924" xr:uid="{00000000-0005-0000-0000-00004C500000}"/>
    <cellStyle name="Normal 5 3 2 7 2 3" xfId="27925" xr:uid="{00000000-0005-0000-0000-00004D500000}"/>
    <cellStyle name="Normal 5 3 2 7 2 4" xfId="27926" xr:uid="{00000000-0005-0000-0000-00004E500000}"/>
    <cellStyle name="Normal 5 3 2 7 3" xfId="27927" xr:uid="{00000000-0005-0000-0000-00004F500000}"/>
    <cellStyle name="Normal 5 3 2 7 3 2" xfId="27928" xr:uid="{00000000-0005-0000-0000-000050500000}"/>
    <cellStyle name="Normal 5 3 2 7 3 3" xfId="27929" xr:uid="{00000000-0005-0000-0000-000051500000}"/>
    <cellStyle name="Normal 5 3 2 7 4" xfId="27930" xr:uid="{00000000-0005-0000-0000-000052500000}"/>
    <cellStyle name="Normal 5 3 2 7 5" xfId="27931" xr:uid="{00000000-0005-0000-0000-000053500000}"/>
    <cellStyle name="Normal 5 3 2 7 6" xfId="27932" xr:uid="{00000000-0005-0000-0000-000054500000}"/>
    <cellStyle name="Normal 5 3 2 8" xfId="5772" xr:uid="{00000000-0005-0000-0000-000055500000}"/>
    <cellStyle name="Normal 5 3 2 8 2" xfId="10714" xr:uid="{00000000-0005-0000-0000-000056500000}"/>
    <cellStyle name="Normal 5 3 2 8 3" xfId="27933" xr:uid="{00000000-0005-0000-0000-000057500000}"/>
    <cellStyle name="Normal 5 3 2 8 4" xfId="27934" xr:uid="{00000000-0005-0000-0000-000058500000}"/>
    <cellStyle name="Normal 5 3 2 9" xfId="7280" xr:uid="{00000000-0005-0000-0000-000059500000}"/>
    <cellStyle name="Normal 5 3 2 9 2" xfId="27935" xr:uid="{00000000-0005-0000-0000-00005A500000}"/>
    <cellStyle name="Normal 5 3 2 9 3" xfId="27936" xr:uid="{00000000-0005-0000-0000-00005B500000}"/>
    <cellStyle name="Normal 5 3 2 9 4" xfId="27937" xr:uid="{00000000-0005-0000-0000-00005C500000}"/>
    <cellStyle name="Normal 5 3 3" xfId="612" xr:uid="{00000000-0005-0000-0000-00005D500000}"/>
    <cellStyle name="Normal 5 3 3 10" xfId="2361" xr:uid="{00000000-0005-0000-0000-00005E500000}"/>
    <cellStyle name="Normal 5 3 3 10 2" xfId="27938" xr:uid="{00000000-0005-0000-0000-00005F500000}"/>
    <cellStyle name="Normal 5 3 3 10 3" xfId="27939" xr:uid="{00000000-0005-0000-0000-000060500000}"/>
    <cellStyle name="Normal 5 3 3 10 4" xfId="27940" xr:uid="{00000000-0005-0000-0000-000061500000}"/>
    <cellStyle name="Normal 5 3 3 11" xfId="27941" xr:uid="{00000000-0005-0000-0000-000062500000}"/>
    <cellStyle name="Normal 5 3 3 11 2" xfId="27942" xr:uid="{00000000-0005-0000-0000-000063500000}"/>
    <cellStyle name="Normal 5 3 3 11 3" xfId="27943" xr:uid="{00000000-0005-0000-0000-000064500000}"/>
    <cellStyle name="Normal 5 3 3 12" xfId="27944" xr:uid="{00000000-0005-0000-0000-000065500000}"/>
    <cellStyle name="Normal 5 3 3 13" xfId="27945" xr:uid="{00000000-0005-0000-0000-000066500000}"/>
    <cellStyle name="Normal 5 3 3 14" xfId="27946" xr:uid="{00000000-0005-0000-0000-000067500000}"/>
    <cellStyle name="Normal 5 3 3 2" xfId="753" xr:uid="{00000000-0005-0000-0000-000068500000}"/>
    <cellStyle name="Normal 5 3 3 2 10" xfId="27947" xr:uid="{00000000-0005-0000-0000-000069500000}"/>
    <cellStyle name="Normal 5 3 3 2 11" xfId="27948" xr:uid="{00000000-0005-0000-0000-00006A500000}"/>
    <cellStyle name="Normal 5 3 3 2 2" xfId="1218" xr:uid="{00000000-0005-0000-0000-00006B500000}"/>
    <cellStyle name="Normal 5 3 3 2 2 10" xfId="27949" xr:uid="{00000000-0005-0000-0000-00006C500000}"/>
    <cellStyle name="Normal 5 3 3 2 2 2" xfId="1563" xr:uid="{00000000-0005-0000-0000-00006D500000}"/>
    <cellStyle name="Normal 5 3 3 2 2 2 2" xfId="4921" xr:uid="{00000000-0005-0000-0000-00006E500000}"/>
    <cellStyle name="Normal 5 3 3 2 2 2 2 2" xfId="9905" xr:uid="{00000000-0005-0000-0000-00006F500000}"/>
    <cellStyle name="Normal 5 3 3 2 2 2 2 2 2" xfId="27950" xr:uid="{00000000-0005-0000-0000-000070500000}"/>
    <cellStyle name="Normal 5 3 3 2 2 2 2 2 3" xfId="27951" xr:uid="{00000000-0005-0000-0000-000071500000}"/>
    <cellStyle name="Normal 5 3 3 2 2 2 2 2 4" xfId="27952" xr:uid="{00000000-0005-0000-0000-000072500000}"/>
    <cellStyle name="Normal 5 3 3 2 2 2 2 3" xfId="27953" xr:uid="{00000000-0005-0000-0000-000073500000}"/>
    <cellStyle name="Normal 5 3 3 2 2 2 2 3 2" xfId="27954" xr:uid="{00000000-0005-0000-0000-000074500000}"/>
    <cellStyle name="Normal 5 3 3 2 2 2 2 3 3" xfId="27955" xr:uid="{00000000-0005-0000-0000-000075500000}"/>
    <cellStyle name="Normal 5 3 3 2 2 2 2 4" xfId="27956" xr:uid="{00000000-0005-0000-0000-000076500000}"/>
    <cellStyle name="Normal 5 3 3 2 2 2 2 5" xfId="27957" xr:uid="{00000000-0005-0000-0000-000077500000}"/>
    <cellStyle name="Normal 5 3 3 2 2 2 2 6" xfId="27958" xr:uid="{00000000-0005-0000-0000-000078500000}"/>
    <cellStyle name="Normal 5 3 3 2 2 2 3" xfId="6650" xr:uid="{00000000-0005-0000-0000-000079500000}"/>
    <cellStyle name="Normal 5 3 3 2 2 2 3 2" xfId="11592" xr:uid="{00000000-0005-0000-0000-00007A500000}"/>
    <cellStyle name="Normal 5 3 3 2 2 2 3 3" xfId="27959" xr:uid="{00000000-0005-0000-0000-00007B500000}"/>
    <cellStyle name="Normal 5 3 3 2 2 2 3 4" xfId="27960" xr:uid="{00000000-0005-0000-0000-00007C500000}"/>
    <cellStyle name="Normal 5 3 3 2 2 2 4" xfId="8158" xr:uid="{00000000-0005-0000-0000-00007D500000}"/>
    <cellStyle name="Normal 5 3 3 2 2 2 4 2" xfId="27961" xr:uid="{00000000-0005-0000-0000-00007E500000}"/>
    <cellStyle name="Normal 5 3 3 2 2 2 4 3" xfId="27962" xr:uid="{00000000-0005-0000-0000-00007F500000}"/>
    <cellStyle name="Normal 5 3 3 2 2 2 4 4" xfId="27963" xr:uid="{00000000-0005-0000-0000-000080500000}"/>
    <cellStyle name="Normal 5 3 3 2 2 2 5" xfId="3196" xr:uid="{00000000-0005-0000-0000-000081500000}"/>
    <cellStyle name="Normal 5 3 3 2 2 2 5 2" xfId="27964" xr:uid="{00000000-0005-0000-0000-000082500000}"/>
    <cellStyle name="Normal 5 3 3 2 2 2 5 3" xfId="27965" xr:uid="{00000000-0005-0000-0000-000083500000}"/>
    <cellStyle name="Normal 5 3 3 2 2 2 5 4" xfId="27966" xr:uid="{00000000-0005-0000-0000-000084500000}"/>
    <cellStyle name="Normal 5 3 3 2 2 2 6" xfId="27967" xr:uid="{00000000-0005-0000-0000-000085500000}"/>
    <cellStyle name="Normal 5 3 3 2 2 2 6 2" xfId="27968" xr:uid="{00000000-0005-0000-0000-000086500000}"/>
    <cellStyle name="Normal 5 3 3 2 2 2 6 3" xfId="27969" xr:uid="{00000000-0005-0000-0000-000087500000}"/>
    <cellStyle name="Normal 5 3 3 2 2 2 7" xfId="27970" xr:uid="{00000000-0005-0000-0000-000088500000}"/>
    <cellStyle name="Normal 5 3 3 2 2 2 8" xfId="27971" xr:uid="{00000000-0005-0000-0000-000089500000}"/>
    <cellStyle name="Normal 5 3 3 2 2 2 9" xfId="27972" xr:uid="{00000000-0005-0000-0000-00008A500000}"/>
    <cellStyle name="Normal 5 3 3 2 2 3" xfId="4586" xr:uid="{00000000-0005-0000-0000-00008B500000}"/>
    <cellStyle name="Normal 5 3 3 2 2 3 2" xfId="9570" xr:uid="{00000000-0005-0000-0000-00008C500000}"/>
    <cellStyle name="Normal 5 3 3 2 2 3 2 2" xfId="27973" xr:uid="{00000000-0005-0000-0000-00008D500000}"/>
    <cellStyle name="Normal 5 3 3 2 2 3 2 3" xfId="27974" xr:uid="{00000000-0005-0000-0000-00008E500000}"/>
    <cellStyle name="Normal 5 3 3 2 2 3 2 4" xfId="27975" xr:uid="{00000000-0005-0000-0000-00008F500000}"/>
    <cellStyle name="Normal 5 3 3 2 2 3 3" xfId="27976" xr:uid="{00000000-0005-0000-0000-000090500000}"/>
    <cellStyle name="Normal 5 3 3 2 2 3 3 2" xfId="27977" xr:uid="{00000000-0005-0000-0000-000091500000}"/>
    <cellStyle name="Normal 5 3 3 2 2 3 3 3" xfId="27978" xr:uid="{00000000-0005-0000-0000-000092500000}"/>
    <cellStyle name="Normal 5 3 3 2 2 3 4" xfId="27979" xr:uid="{00000000-0005-0000-0000-000093500000}"/>
    <cellStyle name="Normal 5 3 3 2 2 3 5" xfId="27980" xr:uid="{00000000-0005-0000-0000-000094500000}"/>
    <cellStyle name="Normal 5 3 3 2 2 3 6" xfId="27981" xr:uid="{00000000-0005-0000-0000-000095500000}"/>
    <cellStyle name="Normal 5 3 3 2 2 4" xfId="6317" xr:uid="{00000000-0005-0000-0000-000096500000}"/>
    <cellStyle name="Normal 5 3 3 2 2 4 2" xfId="11259" xr:uid="{00000000-0005-0000-0000-000097500000}"/>
    <cellStyle name="Normal 5 3 3 2 2 4 3" xfId="27982" xr:uid="{00000000-0005-0000-0000-000098500000}"/>
    <cellStyle name="Normal 5 3 3 2 2 4 4" xfId="27983" xr:uid="{00000000-0005-0000-0000-000099500000}"/>
    <cellStyle name="Normal 5 3 3 2 2 5" xfId="7825" xr:uid="{00000000-0005-0000-0000-00009A500000}"/>
    <cellStyle name="Normal 5 3 3 2 2 5 2" xfId="27984" xr:uid="{00000000-0005-0000-0000-00009B500000}"/>
    <cellStyle name="Normal 5 3 3 2 2 5 3" xfId="27985" xr:uid="{00000000-0005-0000-0000-00009C500000}"/>
    <cellStyle name="Normal 5 3 3 2 2 5 4" xfId="27986" xr:uid="{00000000-0005-0000-0000-00009D500000}"/>
    <cellStyle name="Normal 5 3 3 2 2 6" xfId="2863" xr:uid="{00000000-0005-0000-0000-00009E500000}"/>
    <cellStyle name="Normal 5 3 3 2 2 6 2" xfId="27987" xr:uid="{00000000-0005-0000-0000-00009F500000}"/>
    <cellStyle name="Normal 5 3 3 2 2 6 3" xfId="27988" xr:uid="{00000000-0005-0000-0000-0000A0500000}"/>
    <cellStyle name="Normal 5 3 3 2 2 6 4" xfId="27989" xr:uid="{00000000-0005-0000-0000-0000A1500000}"/>
    <cellStyle name="Normal 5 3 3 2 2 7" xfId="27990" xr:uid="{00000000-0005-0000-0000-0000A2500000}"/>
    <cellStyle name="Normal 5 3 3 2 2 7 2" xfId="27991" xr:uid="{00000000-0005-0000-0000-0000A3500000}"/>
    <cellStyle name="Normal 5 3 3 2 2 7 3" xfId="27992" xr:uid="{00000000-0005-0000-0000-0000A4500000}"/>
    <cellStyle name="Normal 5 3 3 2 2 8" xfId="27993" xr:uid="{00000000-0005-0000-0000-0000A5500000}"/>
    <cellStyle name="Normal 5 3 3 2 2 9" xfId="27994" xr:uid="{00000000-0005-0000-0000-0000A6500000}"/>
    <cellStyle name="Normal 5 3 3 2 3" xfId="1562" xr:uid="{00000000-0005-0000-0000-0000A7500000}"/>
    <cellStyle name="Normal 5 3 3 2 3 2" xfId="4920" xr:uid="{00000000-0005-0000-0000-0000A8500000}"/>
    <cellStyle name="Normal 5 3 3 2 3 2 2" xfId="9904" xr:uid="{00000000-0005-0000-0000-0000A9500000}"/>
    <cellStyle name="Normal 5 3 3 2 3 2 2 2" xfId="27995" xr:uid="{00000000-0005-0000-0000-0000AA500000}"/>
    <cellStyle name="Normal 5 3 3 2 3 2 2 3" xfId="27996" xr:uid="{00000000-0005-0000-0000-0000AB500000}"/>
    <cellStyle name="Normal 5 3 3 2 3 2 2 4" xfId="27997" xr:uid="{00000000-0005-0000-0000-0000AC500000}"/>
    <cellStyle name="Normal 5 3 3 2 3 2 3" xfId="27998" xr:uid="{00000000-0005-0000-0000-0000AD500000}"/>
    <cellStyle name="Normal 5 3 3 2 3 2 3 2" xfId="27999" xr:uid="{00000000-0005-0000-0000-0000AE500000}"/>
    <cellStyle name="Normal 5 3 3 2 3 2 3 3" xfId="28000" xr:uid="{00000000-0005-0000-0000-0000AF500000}"/>
    <cellStyle name="Normal 5 3 3 2 3 2 4" xfId="28001" xr:uid="{00000000-0005-0000-0000-0000B0500000}"/>
    <cellStyle name="Normal 5 3 3 2 3 2 5" xfId="28002" xr:uid="{00000000-0005-0000-0000-0000B1500000}"/>
    <cellStyle name="Normal 5 3 3 2 3 2 6" xfId="28003" xr:uid="{00000000-0005-0000-0000-0000B2500000}"/>
    <cellStyle name="Normal 5 3 3 2 3 3" xfId="6649" xr:uid="{00000000-0005-0000-0000-0000B3500000}"/>
    <cellStyle name="Normal 5 3 3 2 3 3 2" xfId="11591" xr:uid="{00000000-0005-0000-0000-0000B4500000}"/>
    <cellStyle name="Normal 5 3 3 2 3 3 3" xfId="28004" xr:uid="{00000000-0005-0000-0000-0000B5500000}"/>
    <cellStyle name="Normal 5 3 3 2 3 3 4" xfId="28005" xr:uid="{00000000-0005-0000-0000-0000B6500000}"/>
    <cellStyle name="Normal 5 3 3 2 3 4" xfId="8157" xr:uid="{00000000-0005-0000-0000-0000B7500000}"/>
    <cellStyle name="Normal 5 3 3 2 3 4 2" xfId="28006" xr:uid="{00000000-0005-0000-0000-0000B8500000}"/>
    <cellStyle name="Normal 5 3 3 2 3 4 3" xfId="28007" xr:uid="{00000000-0005-0000-0000-0000B9500000}"/>
    <cellStyle name="Normal 5 3 3 2 3 4 4" xfId="28008" xr:uid="{00000000-0005-0000-0000-0000BA500000}"/>
    <cellStyle name="Normal 5 3 3 2 3 5" xfId="3195" xr:uid="{00000000-0005-0000-0000-0000BB500000}"/>
    <cellStyle name="Normal 5 3 3 2 3 5 2" xfId="28009" xr:uid="{00000000-0005-0000-0000-0000BC500000}"/>
    <cellStyle name="Normal 5 3 3 2 3 5 3" xfId="28010" xr:uid="{00000000-0005-0000-0000-0000BD500000}"/>
    <cellStyle name="Normal 5 3 3 2 3 5 4" xfId="28011" xr:uid="{00000000-0005-0000-0000-0000BE500000}"/>
    <cellStyle name="Normal 5 3 3 2 3 6" xfId="28012" xr:uid="{00000000-0005-0000-0000-0000BF500000}"/>
    <cellStyle name="Normal 5 3 3 2 3 6 2" xfId="28013" xr:uid="{00000000-0005-0000-0000-0000C0500000}"/>
    <cellStyle name="Normal 5 3 3 2 3 6 3" xfId="28014" xr:uid="{00000000-0005-0000-0000-0000C1500000}"/>
    <cellStyle name="Normal 5 3 3 2 3 7" xfId="28015" xr:uid="{00000000-0005-0000-0000-0000C2500000}"/>
    <cellStyle name="Normal 5 3 3 2 3 8" xfId="28016" xr:uid="{00000000-0005-0000-0000-0000C3500000}"/>
    <cellStyle name="Normal 5 3 3 2 3 9" xfId="28017" xr:uid="{00000000-0005-0000-0000-0000C4500000}"/>
    <cellStyle name="Normal 5 3 3 2 4" xfId="4203" xr:uid="{00000000-0005-0000-0000-0000C5500000}"/>
    <cellStyle name="Normal 5 3 3 2 4 2" xfId="9189" xr:uid="{00000000-0005-0000-0000-0000C6500000}"/>
    <cellStyle name="Normal 5 3 3 2 4 2 2" xfId="28018" xr:uid="{00000000-0005-0000-0000-0000C7500000}"/>
    <cellStyle name="Normal 5 3 3 2 4 2 3" xfId="28019" xr:uid="{00000000-0005-0000-0000-0000C8500000}"/>
    <cellStyle name="Normal 5 3 3 2 4 2 4" xfId="28020" xr:uid="{00000000-0005-0000-0000-0000C9500000}"/>
    <cellStyle name="Normal 5 3 3 2 4 3" xfId="28021" xr:uid="{00000000-0005-0000-0000-0000CA500000}"/>
    <cellStyle name="Normal 5 3 3 2 4 3 2" xfId="28022" xr:uid="{00000000-0005-0000-0000-0000CB500000}"/>
    <cellStyle name="Normal 5 3 3 2 4 3 3" xfId="28023" xr:uid="{00000000-0005-0000-0000-0000CC500000}"/>
    <cellStyle name="Normal 5 3 3 2 4 4" xfId="28024" xr:uid="{00000000-0005-0000-0000-0000CD500000}"/>
    <cellStyle name="Normal 5 3 3 2 4 5" xfId="28025" xr:uid="{00000000-0005-0000-0000-0000CE500000}"/>
    <cellStyle name="Normal 5 3 3 2 4 6" xfId="28026" xr:uid="{00000000-0005-0000-0000-0000CF500000}"/>
    <cellStyle name="Normal 5 3 3 2 5" xfId="5950" xr:uid="{00000000-0005-0000-0000-0000D0500000}"/>
    <cellStyle name="Normal 5 3 3 2 5 2" xfId="10892" xr:uid="{00000000-0005-0000-0000-0000D1500000}"/>
    <cellStyle name="Normal 5 3 3 2 5 3" xfId="28027" xr:uid="{00000000-0005-0000-0000-0000D2500000}"/>
    <cellStyle name="Normal 5 3 3 2 5 4" xfId="28028" xr:uid="{00000000-0005-0000-0000-0000D3500000}"/>
    <cellStyle name="Normal 5 3 3 2 6" xfId="7458" xr:uid="{00000000-0005-0000-0000-0000D4500000}"/>
    <cellStyle name="Normal 5 3 3 2 6 2" xfId="28029" xr:uid="{00000000-0005-0000-0000-0000D5500000}"/>
    <cellStyle name="Normal 5 3 3 2 6 3" xfId="28030" xr:uid="{00000000-0005-0000-0000-0000D6500000}"/>
    <cellStyle name="Normal 5 3 3 2 6 4" xfId="28031" xr:uid="{00000000-0005-0000-0000-0000D7500000}"/>
    <cellStyle name="Normal 5 3 3 2 7" xfId="2496" xr:uid="{00000000-0005-0000-0000-0000D8500000}"/>
    <cellStyle name="Normal 5 3 3 2 7 2" xfId="28032" xr:uid="{00000000-0005-0000-0000-0000D9500000}"/>
    <cellStyle name="Normal 5 3 3 2 7 3" xfId="28033" xr:uid="{00000000-0005-0000-0000-0000DA500000}"/>
    <cellStyle name="Normal 5 3 3 2 7 4" xfId="28034" xr:uid="{00000000-0005-0000-0000-0000DB500000}"/>
    <cellStyle name="Normal 5 3 3 2 8" xfId="28035" xr:uid="{00000000-0005-0000-0000-0000DC500000}"/>
    <cellStyle name="Normal 5 3 3 2 8 2" xfId="28036" xr:uid="{00000000-0005-0000-0000-0000DD500000}"/>
    <cellStyle name="Normal 5 3 3 2 8 3" xfId="28037" xr:uid="{00000000-0005-0000-0000-0000DE500000}"/>
    <cellStyle name="Normal 5 3 3 2 9" xfId="28038" xr:uid="{00000000-0005-0000-0000-0000DF500000}"/>
    <cellStyle name="Normal 5 3 3 3" xfId="906" xr:uid="{00000000-0005-0000-0000-0000E0500000}"/>
    <cellStyle name="Normal 5 3 3 3 10" xfId="28039" xr:uid="{00000000-0005-0000-0000-0000E1500000}"/>
    <cellStyle name="Normal 5 3 3 3 2" xfId="1564" xr:uid="{00000000-0005-0000-0000-0000E2500000}"/>
    <cellStyle name="Normal 5 3 3 3 2 2" xfId="4922" xr:uid="{00000000-0005-0000-0000-0000E3500000}"/>
    <cellStyle name="Normal 5 3 3 3 2 2 2" xfId="9906" xr:uid="{00000000-0005-0000-0000-0000E4500000}"/>
    <cellStyle name="Normal 5 3 3 3 2 2 2 2" xfId="28040" xr:uid="{00000000-0005-0000-0000-0000E5500000}"/>
    <cellStyle name="Normal 5 3 3 3 2 2 2 3" xfId="28041" xr:uid="{00000000-0005-0000-0000-0000E6500000}"/>
    <cellStyle name="Normal 5 3 3 3 2 2 2 4" xfId="28042" xr:uid="{00000000-0005-0000-0000-0000E7500000}"/>
    <cellStyle name="Normal 5 3 3 3 2 2 3" xfId="28043" xr:uid="{00000000-0005-0000-0000-0000E8500000}"/>
    <cellStyle name="Normal 5 3 3 3 2 2 3 2" xfId="28044" xr:uid="{00000000-0005-0000-0000-0000E9500000}"/>
    <cellStyle name="Normal 5 3 3 3 2 2 3 3" xfId="28045" xr:uid="{00000000-0005-0000-0000-0000EA500000}"/>
    <cellStyle name="Normal 5 3 3 3 2 2 4" xfId="28046" xr:uid="{00000000-0005-0000-0000-0000EB500000}"/>
    <cellStyle name="Normal 5 3 3 3 2 2 5" xfId="28047" xr:uid="{00000000-0005-0000-0000-0000EC500000}"/>
    <cellStyle name="Normal 5 3 3 3 2 2 6" xfId="28048" xr:uid="{00000000-0005-0000-0000-0000ED500000}"/>
    <cellStyle name="Normal 5 3 3 3 2 3" xfId="6651" xr:uid="{00000000-0005-0000-0000-0000EE500000}"/>
    <cellStyle name="Normal 5 3 3 3 2 3 2" xfId="11593" xr:uid="{00000000-0005-0000-0000-0000EF500000}"/>
    <cellStyle name="Normal 5 3 3 3 2 3 3" xfId="28049" xr:uid="{00000000-0005-0000-0000-0000F0500000}"/>
    <cellStyle name="Normal 5 3 3 3 2 3 4" xfId="28050" xr:uid="{00000000-0005-0000-0000-0000F1500000}"/>
    <cellStyle name="Normal 5 3 3 3 2 4" xfId="8159" xr:uid="{00000000-0005-0000-0000-0000F2500000}"/>
    <cellStyle name="Normal 5 3 3 3 2 4 2" xfId="28051" xr:uid="{00000000-0005-0000-0000-0000F3500000}"/>
    <cellStyle name="Normal 5 3 3 3 2 4 3" xfId="28052" xr:uid="{00000000-0005-0000-0000-0000F4500000}"/>
    <cellStyle name="Normal 5 3 3 3 2 4 4" xfId="28053" xr:uid="{00000000-0005-0000-0000-0000F5500000}"/>
    <cellStyle name="Normal 5 3 3 3 2 5" xfId="3197" xr:uid="{00000000-0005-0000-0000-0000F6500000}"/>
    <cellStyle name="Normal 5 3 3 3 2 5 2" xfId="28054" xr:uid="{00000000-0005-0000-0000-0000F7500000}"/>
    <cellStyle name="Normal 5 3 3 3 2 5 3" xfId="28055" xr:uid="{00000000-0005-0000-0000-0000F8500000}"/>
    <cellStyle name="Normal 5 3 3 3 2 5 4" xfId="28056" xr:uid="{00000000-0005-0000-0000-0000F9500000}"/>
    <cellStyle name="Normal 5 3 3 3 2 6" xfId="28057" xr:uid="{00000000-0005-0000-0000-0000FA500000}"/>
    <cellStyle name="Normal 5 3 3 3 2 6 2" xfId="28058" xr:uid="{00000000-0005-0000-0000-0000FB500000}"/>
    <cellStyle name="Normal 5 3 3 3 2 6 3" xfId="28059" xr:uid="{00000000-0005-0000-0000-0000FC500000}"/>
    <cellStyle name="Normal 5 3 3 3 2 7" xfId="28060" xr:uid="{00000000-0005-0000-0000-0000FD500000}"/>
    <cellStyle name="Normal 5 3 3 3 2 8" xfId="28061" xr:uid="{00000000-0005-0000-0000-0000FE500000}"/>
    <cellStyle name="Normal 5 3 3 3 2 9" xfId="28062" xr:uid="{00000000-0005-0000-0000-0000FF500000}"/>
    <cellStyle name="Normal 5 3 3 3 3" xfId="4345" xr:uid="{00000000-0005-0000-0000-000000510000}"/>
    <cellStyle name="Normal 5 3 3 3 3 2" xfId="9330" xr:uid="{00000000-0005-0000-0000-000001510000}"/>
    <cellStyle name="Normal 5 3 3 3 3 2 2" xfId="28063" xr:uid="{00000000-0005-0000-0000-000002510000}"/>
    <cellStyle name="Normal 5 3 3 3 3 2 3" xfId="28064" xr:uid="{00000000-0005-0000-0000-000003510000}"/>
    <cellStyle name="Normal 5 3 3 3 3 2 4" xfId="28065" xr:uid="{00000000-0005-0000-0000-000004510000}"/>
    <cellStyle name="Normal 5 3 3 3 3 3" xfId="28066" xr:uid="{00000000-0005-0000-0000-000005510000}"/>
    <cellStyle name="Normal 5 3 3 3 3 3 2" xfId="28067" xr:uid="{00000000-0005-0000-0000-000006510000}"/>
    <cellStyle name="Normal 5 3 3 3 3 3 3" xfId="28068" xr:uid="{00000000-0005-0000-0000-000007510000}"/>
    <cellStyle name="Normal 5 3 3 3 3 4" xfId="28069" xr:uid="{00000000-0005-0000-0000-000008510000}"/>
    <cellStyle name="Normal 5 3 3 3 3 5" xfId="28070" xr:uid="{00000000-0005-0000-0000-000009510000}"/>
    <cellStyle name="Normal 5 3 3 3 3 6" xfId="28071" xr:uid="{00000000-0005-0000-0000-00000A510000}"/>
    <cellStyle name="Normal 5 3 3 3 4" xfId="6088" xr:uid="{00000000-0005-0000-0000-00000B510000}"/>
    <cellStyle name="Normal 5 3 3 3 4 2" xfId="11030" xr:uid="{00000000-0005-0000-0000-00000C510000}"/>
    <cellStyle name="Normal 5 3 3 3 4 3" xfId="28072" xr:uid="{00000000-0005-0000-0000-00000D510000}"/>
    <cellStyle name="Normal 5 3 3 3 4 4" xfId="28073" xr:uid="{00000000-0005-0000-0000-00000E510000}"/>
    <cellStyle name="Normal 5 3 3 3 5" xfId="7596" xr:uid="{00000000-0005-0000-0000-00000F510000}"/>
    <cellStyle name="Normal 5 3 3 3 5 2" xfId="28074" xr:uid="{00000000-0005-0000-0000-000010510000}"/>
    <cellStyle name="Normal 5 3 3 3 5 3" xfId="28075" xr:uid="{00000000-0005-0000-0000-000011510000}"/>
    <cellStyle name="Normal 5 3 3 3 5 4" xfId="28076" xr:uid="{00000000-0005-0000-0000-000012510000}"/>
    <cellStyle name="Normal 5 3 3 3 6" xfId="2634" xr:uid="{00000000-0005-0000-0000-000013510000}"/>
    <cellStyle name="Normal 5 3 3 3 6 2" xfId="28077" xr:uid="{00000000-0005-0000-0000-000014510000}"/>
    <cellStyle name="Normal 5 3 3 3 6 3" xfId="28078" xr:uid="{00000000-0005-0000-0000-000015510000}"/>
    <cellStyle name="Normal 5 3 3 3 6 4" xfId="28079" xr:uid="{00000000-0005-0000-0000-000016510000}"/>
    <cellStyle name="Normal 5 3 3 3 7" xfId="28080" xr:uid="{00000000-0005-0000-0000-000017510000}"/>
    <cellStyle name="Normal 5 3 3 3 7 2" xfId="28081" xr:uid="{00000000-0005-0000-0000-000018510000}"/>
    <cellStyle name="Normal 5 3 3 3 7 3" xfId="28082" xr:uid="{00000000-0005-0000-0000-000019510000}"/>
    <cellStyle name="Normal 5 3 3 3 8" xfId="28083" xr:uid="{00000000-0005-0000-0000-00001A510000}"/>
    <cellStyle name="Normal 5 3 3 3 9" xfId="28084" xr:uid="{00000000-0005-0000-0000-00001B510000}"/>
    <cellStyle name="Normal 5 3 3 4" xfId="1561" xr:uid="{00000000-0005-0000-0000-00001C510000}"/>
    <cellStyle name="Normal 5 3 3 4 2" xfId="4919" xr:uid="{00000000-0005-0000-0000-00001D510000}"/>
    <cellStyle name="Normal 5 3 3 4 2 2" xfId="9903" xr:uid="{00000000-0005-0000-0000-00001E510000}"/>
    <cellStyle name="Normal 5 3 3 4 2 2 2" xfId="28085" xr:uid="{00000000-0005-0000-0000-00001F510000}"/>
    <cellStyle name="Normal 5 3 3 4 2 2 3" xfId="28086" xr:uid="{00000000-0005-0000-0000-000020510000}"/>
    <cellStyle name="Normal 5 3 3 4 2 2 4" xfId="28087" xr:uid="{00000000-0005-0000-0000-000021510000}"/>
    <cellStyle name="Normal 5 3 3 4 2 3" xfId="28088" xr:uid="{00000000-0005-0000-0000-000022510000}"/>
    <cellStyle name="Normal 5 3 3 4 2 3 2" xfId="28089" xr:uid="{00000000-0005-0000-0000-000023510000}"/>
    <cellStyle name="Normal 5 3 3 4 2 3 3" xfId="28090" xr:uid="{00000000-0005-0000-0000-000024510000}"/>
    <cellStyle name="Normal 5 3 3 4 2 4" xfId="28091" xr:uid="{00000000-0005-0000-0000-000025510000}"/>
    <cellStyle name="Normal 5 3 3 4 2 5" xfId="28092" xr:uid="{00000000-0005-0000-0000-000026510000}"/>
    <cellStyle name="Normal 5 3 3 4 2 6" xfId="28093" xr:uid="{00000000-0005-0000-0000-000027510000}"/>
    <cellStyle name="Normal 5 3 3 4 3" xfId="6648" xr:uid="{00000000-0005-0000-0000-000028510000}"/>
    <cellStyle name="Normal 5 3 3 4 3 2" xfId="11590" xr:uid="{00000000-0005-0000-0000-000029510000}"/>
    <cellStyle name="Normal 5 3 3 4 3 3" xfId="28094" xr:uid="{00000000-0005-0000-0000-00002A510000}"/>
    <cellStyle name="Normal 5 3 3 4 3 4" xfId="28095" xr:uid="{00000000-0005-0000-0000-00002B510000}"/>
    <cellStyle name="Normal 5 3 3 4 4" xfId="8156" xr:uid="{00000000-0005-0000-0000-00002C510000}"/>
    <cellStyle name="Normal 5 3 3 4 4 2" xfId="28096" xr:uid="{00000000-0005-0000-0000-00002D510000}"/>
    <cellStyle name="Normal 5 3 3 4 4 3" xfId="28097" xr:uid="{00000000-0005-0000-0000-00002E510000}"/>
    <cellStyle name="Normal 5 3 3 4 4 4" xfId="28098" xr:uid="{00000000-0005-0000-0000-00002F510000}"/>
    <cellStyle name="Normal 5 3 3 4 5" xfId="3194" xr:uid="{00000000-0005-0000-0000-000030510000}"/>
    <cellStyle name="Normal 5 3 3 4 5 2" xfId="28099" xr:uid="{00000000-0005-0000-0000-000031510000}"/>
    <cellStyle name="Normal 5 3 3 4 5 3" xfId="28100" xr:uid="{00000000-0005-0000-0000-000032510000}"/>
    <cellStyle name="Normal 5 3 3 4 5 4" xfId="28101" xr:uid="{00000000-0005-0000-0000-000033510000}"/>
    <cellStyle name="Normal 5 3 3 4 6" xfId="28102" xr:uid="{00000000-0005-0000-0000-000034510000}"/>
    <cellStyle name="Normal 5 3 3 4 6 2" xfId="28103" xr:uid="{00000000-0005-0000-0000-000035510000}"/>
    <cellStyle name="Normal 5 3 3 4 6 3" xfId="28104" xr:uid="{00000000-0005-0000-0000-000036510000}"/>
    <cellStyle name="Normal 5 3 3 4 7" xfId="28105" xr:uid="{00000000-0005-0000-0000-000037510000}"/>
    <cellStyle name="Normal 5 3 3 4 8" xfId="28106" xr:uid="{00000000-0005-0000-0000-000038510000}"/>
    <cellStyle name="Normal 5 3 3 4 9" xfId="28107" xr:uid="{00000000-0005-0000-0000-000039510000}"/>
    <cellStyle name="Normal 5 3 3 5" xfId="3743" xr:uid="{00000000-0005-0000-0000-00003A510000}"/>
    <cellStyle name="Normal 5 3 3 5 2" xfId="5374" xr:uid="{00000000-0005-0000-0000-00003B510000}"/>
    <cellStyle name="Normal 5 3 3 5 2 2" xfId="10353" xr:uid="{00000000-0005-0000-0000-00003C510000}"/>
    <cellStyle name="Normal 5 3 3 5 2 2 2" xfId="28108" xr:uid="{00000000-0005-0000-0000-00003D510000}"/>
    <cellStyle name="Normal 5 3 3 5 2 2 3" xfId="28109" xr:uid="{00000000-0005-0000-0000-00003E510000}"/>
    <cellStyle name="Normal 5 3 3 5 2 2 4" xfId="28110" xr:uid="{00000000-0005-0000-0000-00003F510000}"/>
    <cellStyle name="Normal 5 3 3 5 2 3" xfId="28111" xr:uid="{00000000-0005-0000-0000-000040510000}"/>
    <cellStyle name="Normal 5 3 3 5 2 3 2" xfId="28112" xr:uid="{00000000-0005-0000-0000-000041510000}"/>
    <cellStyle name="Normal 5 3 3 5 2 3 3" xfId="28113" xr:uid="{00000000-0005-0000-0000-000042510000}"/>
    <cellStyle name="Normal 5 3 3 5 2 4" xfId="28114" xr:uid="{00000000-0005-0000-0000-000043510000}"/>
    <cellStyle name="Normal 5 3 3 5 2 5" xfId="28115" xr:uid="{00000000-0005-0000-0000-000044510000}"/>
    <cellStyle name="Normal 5 3 3 5 2 6" xfId="28116" xr:uid="{00000000-0005-0000-0000-000045510000}"/>
    <cellStyle name="Normal 5 3 3 5 3" xfId="8703" xr:uid="{00000000-0005-0000-0000-000046510000}"/>
    <cellStyle name="Normal 5 3 3 5 3 2" xfId="28117" xr:uid="{00000000-0005-0000-0000-000047510000}"/>
    <cellStyle name="Normal 5 3 3 5 3 3" xfId="28118" xr:uid="{00000000-0005-0000-0000-000048510000}"/>
    <cellStyle name="Normal 5 3 3 5 3 4" xfId="28119" xr:uid="{00000000-0005-0000-0000-000049510000}"/>
    <cellStyle name="Normal 5 3 3 5 4" xfId="28120" xr:uid="{00000000-0005-0000-0000-00004A510000}"/>
    <cellStyle name="Normal 5 3 3 5 4 2" xfId="28121" xr:uid="{00000000-0005-0000-0000-00004B510000}"/>
    <cellStyle name="Normal 5 3 3 5 4 3" xfId="28122" xr:uid="{00000000-0005-0000-0000-00004C510000}"/>
    <cellStyle name="Normal 5 3 3 5 4 4" xfId="28123" xr:uid="{00000000-0005-0000-0000-00004D510000}"/>
    <cellStyle name="Normal 5 3 3 5 5" xfId="28124" xr:uid="{00000000-0005-0000-0000-00004E510000}"/>
    <cellStyle name="Normal 5 3 3 5 5 2" xfId="28125" xr:uid="{00000000-0005-0000-0000-00004F510000}"/>
    <cellStyle name="Normal 5 3 3 5 5 3" xfId="28126" xr:uid="{00000000-0005-0000-0000-000050510000}"/>
    <cellStyle name="Normal 5 3 3 5 5 4" xfId="28127" xr:uid="{00000000-0005-0000-0000-000051510000}"/>
    <cellStyle name="Normal 5 3 3 5 6" xfId="28128" xr:uid="{00000000-0005-0000-0000-000052510000}"/>
    <cellStyle name="Normal 5 3 3 5 6 2" xfId="28129" xr:uid="{00000000-0005-0000-0000-000053510000}"/>
    <cellStyle name="Normal 5 3 3 5 6 3" xfId="28130" xr:uid="{00000000-0005-0000-0000-000054510000}"/>
    <cellStyle name="Normal 5 3 3 5 7" xfId="28131" xr:uid="{00000000-0005-0000-0000-000055510000}"/>
    <cellStyle name="Normal 5 3 3 5 8" xfId="28132" xr:uid="{00000000-0005-0000-0000-000056510000}"/>
    <cellStyle name="Normal 5 3 3 5 9" xfId="28133" xr:uid="{00000000-0005-0000-0000-000057510000}"/>
    <cellStyle name="Normal 5 3 3 6" xfId="4068" xr:uid="{00000000-0005-0000-0000-000058510000}"/>
    <cellStyle name="Normal 5 3 3 6 2" xfId="8839" xr:uid="{00000000-0005-0000-0000-000059510000}"/>
    <cellStyle name="Normal 5 3 3 6 2 2" xfId="28134" xr:uid="{00000000-0005-0000-0000-00005A510000}"/>
    <cellStyle name="Normal 5 3 3 6 2 2 2" xfId="28135" xr:uid="{00000000-0005-0000-0000-00005B510000}"/>
    <cellStyle name="Normal 5 3 3 6 2 2 3" xfId="28136" xr:uid="{00000000-0005-0000-0000-00005C510000}"/>
    <cellStyle name="Normal 5 3 3 6 2 2 4" xfId="28137" xr:uid="{00000000-0005-0000-0000-00005D510000}"/>
    <cellStyle name="Normal 5 3 3 6 2 3" xfId="28138" xr:uid="{00000000-0005-0000-0000-00005E510000}"/>
    <cellStyle name="Normal 5 3 3 6 2 3 2" xfId="28139" xr:uid="{00000000-0005-0000-0000-00005F510000}"/>
    <cellStyle name="Normal 5 3 3 6 2 3 3" xfId="28140" xr:uid="{00000000-0005-0000-0000-000060510000}"/>
    <cellStyle name="Normal 5 3 3 6 2 4" xfId="28141" xr:uid="{00000000-0005-0000-0000-000061510000}"/>
    <cellStyle name="Normal 5 3 3 6 2 5" xfId="28142" xr:uid="{00000000-0005-0000-0000-000062510000}"/>
    <cellStyle name="Normal 5 3 3 6 2 6" xfId="28143" xr:uid="{00000000-0005-0000-0000-000063510000}"/>
    <cellStyle name="Normal 5 3 3 6 3" xfId="28144" xr:uid="{00000000-0005-0000-0000-000064510000}"/>
    <cellStyle name="Normal 5 3 3 6 3 2" xfId="28145" xr:uid="{00000000-0005-0000-0000-000065510000}"/>
    <cellStyle name="Normal 5 3 3 6 3 3" xfId="28146" xr:uid="{00000000-0005-0000-0000-000066510000}"/>
    <cellStyle name="Normal 5 3 3 6 3 4" xfId="28147" xr:uid="{00000000-0005-0000-0000-000067510000}"/>
    <cellStyle name="Normal 5 3 3 6 4" xfId="28148" xr:uid="{00000000-0005-0000-0000-000068510000}"/>
    <cellStyle name="Normal 5 3 3 6 4 2" xfId="28149" xr:uid="{00000000-0005-0000-0000-000069510000}"/>
    <cellStyle name="Normal 5 3 3 6 4 3" xfId="28150" xr:uid="{00000000-0005-0000-0000-00006A510000}"/>
    <cellStyle name="Normal 5 3 3 6 4 4" xfId="28151" xr:uid="{00000000-0005-0000-0000-00006B510000}"/>
    <cellStyle name="Normal 5 3 3 6 5" xfId="28152" xr:uid="{00000000-0005-0000-0000-00006C510000}"/>
    <cellStyle name="Normal 5 3 3 6 5 2" xfId="28153" xr:uid="{00000000-0005-0000-0000-00006D510000}"/>
    <cellStyle name="Normal 5 3 3 6 5 3" xfId="28154" xr:uid="{00000000-0005-0000-0000-00006E510000}"/>
    <cellStyle name="Normal 5 3 3 6 6" xfId="28155" xr:uid="{00000000-0005-0000-0000-00006F510000}"/>
    <cellStyle name="Normal 5 3 3 6 7" xfId="28156" xr:uid="{00000000-0005-0000-0000-000070510000}"/>
    <cellStyle name="Normal 5 3 3 6 8" xfId="28157" xr:uid="{00000000-0005-0000-0000-000071510000}"/>
    <cellStyle name="Normal 5 3 3 7" xfId="5404" xr:uid="{00000000-0005-0000-0000-000072510000}"/>
    <cellStyle name="Normal 5 3 3 7 2" xfId="10380" xr:uid="{00000000-0005-0000-0000-000073510000}"/>
    <cellStyle name="Normal 5 3 3 7 2 2" xfId="28158" xr:uid="{00000000-0005-0000-0000-000074510000}"/>
    <cellStyle name="Normal 5 3 3 7 2 3" xfId="28159" xr:uid="{00000000-0005-0000-0000-000075510000}"/>
    <cellStyle name="Normal 5 3 3 7 2 4" xfId="28160" xr:uid="{00000000-0005-0000-0000-000076510000}"/>
    <cellStyle name="Normal 5 3 3 7 3" xfId="28161" xr:uid="{00000000-0005-0000-0000-000077510000}"/>
    <cellStyle name="Normal 5 3 3 7 3 2" xfId="28162" xr:uid="{00000000-0005-0000-0000-000078510000}"/>
    <cellStyle name="Normal 5 3 3 7 3 3" xfId="28163" xr:uid="{00000000-0005-0000-0000-000079510000}"/>
    <cellStyle name="Normal 5 3 3 7 4" xfId="28164" xr:uid="{00000000-0005-0000-0000-00007A510000}"/>
    <cellStyle name="Normal 5 3 3 7 5" xfId="28165" xr:uid="{00000000-0005-0000-0000-00007B510000}"/>
    <cellStyle name="Normal 5 3 3 7 6" xfId="28166" xr:uid="{00000000-0005-0000-0000-00007C510000}"/>
    <cellStyle name="Normal 5 3 3 8" xfId="5815" xr:uid="{00000000-0005-0000-0000-00007D510000}"/>
    <cellStyle name="Normal 5 3 3 8 2" xfId="10757" xr:uid="{00000000-0005-0000-0000-00007E510000}"/>
    <cellStyle name="Normal 5 3 3 8 3" xfId="28167" xr:uid="{00000000-0005-0000-0000-00007F510000}"/>
    <cellStyle name="Normal 5 3 3 8 4" xfId="28168" xr:uid="{00000000-0005-0000-0000-000080510000}"/>
    <cellStyle name="Normal 5 3 3 9" xfId="7323" xr:uid="{00000000-0005-0000-0000-000081510000}"/>
    <cellStyle name="Normal 5 3 3 9 2" xfId="28169" xr:uid="{00000000-0005-0000-0000-000082510000}"/>
    <cellStyle name="Normal 5 3 3 9 3" xfId="28170" xr:uid="{00000000-0005-0000-0000-000083510000}"/>
    <cellStyle name="Normal 5 3 3 9 4" xfId="28171" xr:uid="{00000000-0005-0000-0000-000084510000}"/>
    <cellStyle name="Normal 5 3 4" xfId="446" xr:uid="{00000000-0005-0000-0000-000085510000}"/>
    <cellStyle name="Normal 5 3 4 10" xfId="28172" xr:uid="{00000000-0005-0000-0000-000086510000}"/>
    <cellStyle name="Normal 5 3 4 11" xfId="28173" xr:uid="{00000000-0005-0000-0000-000087510000}"/>
    <cellStyle name="Normal 5 3 4 2" xfId="1016" xr:uid="{00000000-0005-0000-0000-000088510000}"/>
    <cellStyle name="Normal 5 3 4 2 10" xfId="28174" xr:uid="{00000000-0005-0000-0000-000089510000}"/>
    <cellStyle name="Normal 5 3 4 2 2" xfId="1566" xr:uid="{00000000-0005-0000-0000-00008A510000}"/>
    <cellStyle name="Normal 5 3 4 2 2 2" xfId="4924" xr:uid="{00000000-0005-0000-0000-00008B510000}"/>
    <cellStyle name="Normal 5 3 4 2 2 2 2" xfId="9908" xr:uid="{00000000-0005-0000-0000-00008C510000}"/>
    <cellStyle name="Normal 5 3 4 2 2 2 2 2" xfId="28175" xr:uid="{00000000-0005-0000-0000-00008D510000}"/>
    <cellStyle name="Normal 5 3 4 2 2 2 2 3" xfId="28176" xr:uid="{00000000-0005-0000-0000-00008E510000}"/>
    <cellStyle name="Normal 5 3 4 2 2 2 2 4" xfId="28177" xr:uid="{00000000-0005-0000-0000-00008F510000}"/>
    <cellStyle name="Normal 5 3 4 2 2 2 3" xfId="28178" xr:uid="{00000000-0005-0000-0000-000090510000}"/>
    <cellStyle name="Normal 5 3 4 2 2 2 3 2" xfId="28179" xr:uid="{00000000-0005-0000-0000-000091510000}"/>
    <cellStyle name="Normal 5 3 4 2 2 2 3 3" xfId="28180" xr:uid="{00000000-0005-0000-0000-000092510000}"/>
    <cellStyle name="Normal 5 3 4 2 2 2 4" xfId="28181" xr:uid="{00000000-0005-0000-0000-000093510000}"/>
    <cellStyle name="Normal 5 3 4 2 2 2 5" xfId="28182" xr:uid="{00000000-0005-0000-0000-000094510000}"/>
    <cellStyle name="Normal 5 3 4 2 2 2 6" xfId="28183" xr:uid="{00000000-0005-0000-0000-000095510000}"/>
    <cellStyle name="Normal 5 3 4 2 2 3" xfId="6653" xr:uid="{00000000-0005-0000-0000-000096510000}"/>
    <cellStyle name="Normal 5 3 4 2 2 3 2" xfId="11595" xr:uid="{00000000-0005-0000-0000-000097510000}"/>
    <cellStyle name="Normal 5 3 4 2 2 3 3" xfId="28184" xr:uid="{00000000-0005-0000-0000-000098510000}"/>
    <cellStyle name="Normal 5 3 4 2 2 3 4" xfId="28185" xr:uid="{00000000-0005-0000-0000-000099510000}"/>
    <cellStyle name="Normal 5 3 4 2 2 4" xfId="8161" xr:uid="{00000000-0005-0000-0000-00009A510000}"/>
    <cellStyle name="Normal 5 3 4 2 2 4 2" xfId="28186" xr:uid="{00000000-0005-0000-0000-00009B510000}"/>
    <cellStyle name="Normal 5 3 4 2 2 4 3" xfId="28187" xr:uid="{00000000-0005-0000-0000-00009C510000}"/>
    <cellStyle name="Normal 5 3 4 2 2 4 4" xfId="28188" xr:uid="{00000000-0005-0000-0000-00009D510000}"/>
    <cellStyle name="Normal 5 3 4 2 2 5" xfId="3199" xr:uid="{00000000-0005-0000-0000-00009E510000}"/>
    <cellStyle name="Normal 5 3 4 2 2 5 2" xfId="28189" xr:uid="{00000000-0005-0000-0000-00009F510000}"/>
    <cellStyle name="Normal 5 3 4 2 2 5 3" xfId="28190" xr:uid="{00000000-0005-0000-0000-0000A0510000}"/>
    <cellStyle name="Normal 5 3 4 2 2 5 4" xfId="28191" xr:uid="{00000000-0005-0000-0000-0000A1510000}"/>
    <cellStyle name="Normal 5 3 4 2 2 6" xfId="28192" xr:uid="{00000000-0005-0000-0000-0000A2510000}"/>
    <cellStyle name="Normal 5 3 4 2 2 6 2" xfId="28193" xr:uid="{00000000-0005-0000-0000-0000A3510000}"/>
    <cellStyle name="Normal 5 3 4 2 2 6 3" xfId="28194" xr:uid="{00000000-0005-0000-0000-0000A4510000}"/>
    <cellStyle name="Normal 5 3 4 2 2 7" xfId="28195" xr:uid="{00000000-0005-0000-0000-0000A5510000}"/>
    <cellStyle name="Normal 5 3 4 2 2 8" xfId="28196" xr:uid="{00000000-0005-0000-0000-0000A6510000}"/>
    <cellStyle name="Normal 5 3 4 2 2 9" xfId="28197" xr:uid="{00000000-0005-0000-0000-0000A7510000}"/>
    <cellStyle name="Normal 5 3 4 2 3" xfId="4438" xr:uid="{00000000-0005-0000-0000-0000A8510000}"/>
    <cellStyle name="Normal 5 3 4 2 3 2" xfId="9423" xr:uid="{00000000-0005-0000-0000-0000A9510000}"/>
    <cellStyle name="Normal 5 3 4 2 3 2 2" xfId="28198" xr:uid="{00000000-0005-0000-0000-0000AA510000}"/>
    <cellStyle name="Normal 5 3 4 2 3 2 3" xfId="28199" xr:uid="{00000000-0005-0000-0000-0000AB510000}"/>
    <cellStyle name="Normal 5 3 4 2 3 2 4" xfId="28200" xr:uid="{00000000-0005-0000-0000-0000AC510000}"/>
    <cellStyle name="Normal 5 3 4 2 3 3" xfId="28201" xr:uid="{00000000-0005-0000-0000-0000AD510000}"/>
    <cellStyle name="Normal 5 3 4 2 3 3 2" xfId="28202" xr:uid="{00000000-0005-0000-0000-0000AE510000}"/>
    <cellStyle name="Normal 5 3 4 2 3 3 3" xfId="28203" xr:uid="{00000000-0005-0000-0000-0000AF510000}"/>
    <cellStyle name="Normal 5 3 4 2 3 4" xfId="28204" xr:uid="{00000000-0005-0000-0000-0000B0510000}"/>
    <cellStyle name="Normal 5 3 4 2 3 5" xfId="28205" xr:uid="{00000000-0005-0000-0000-0000B1510000}"/>
    <cellStyle name="Normal 5 3 4 2 3 6" xfId="28206" xr:uid="{00000000-0005-0000-0000-0000B2510000}"/>
    <cellStyle name="Normal 5 3 4 2 4" xfId="6178" xr:uid="{00000000-0005-0000-0000-0000B3510000}"/>
    <cellStyle name="Normal 5 3 4 2 4 2" xfId="11120" xr:uid="{00000000-0005-0000-0000-0000B4510000}"/>
    <cellStyle name="Normal 5 3 4 2 4 3" xfId="28207" xr:uid="{00000000-0005-0000-0000-0000B5510000}"/>
    <cellStyle name="Normal 5 3 4 2 4 4" xfId="28208" xr:uid="{00000000-0005-0000-0000-0000B6510000}"/>
    <cellStyle name="Normal 5 3 4 2 5" xfId="7686" xr:uid="{00000000-0005-0000-0000-0000B7510000}"/>
    <cellStyle name="Normal 5 3 4 2 5 2" xfId="28209" xr:uid="{00000000-0005-0000-0000-0000B8510000}"/>
    <cellStyle name="Normal 5 3 4 2 5 3" xfId="28210" xr:uid="{00000000-0005-0000-0000-0000B9510000}"/>
    <cellStyle name="Normal 5 3 4 2 5 4" xfId="28211" xr:uid="{00000000-0005-0000-0000-0000BA510000}"/>
    <cellStyle name="Normal 5 3 4 2 6" xfId="2724" xr:uid="{00000000-0005-0000-0000-0000BB510000}"/>
    <cellStyle name="Normal 5 3 4 2 6 2" xfId="28212" xr:uid="{00000000-0005-0000-0000-0000BC510000}"/>
    <cellStyle name="Normal 5 3 4 2 6 3" xfId="28213" xr:uid="{00000000-0005-0000-0000-0000BD510000}"/>
    <cellStyle name="Normal 5 3 4 2 6 4" xfId="28214" xr:uid="{00000000-0005-0000-0000-0000BE510000}"/>
    <cellStyle name="Normal 5 3 4 2 7" xfId="28215" xr:uid="{00000000-0005-0000-0000-0000BF510000}"/>
    <cellStyle name="Normal 5 3 4 2 7 2" xfId="28216" xr:uid="{00000000-0005-0000-0000-0000C0510000}"/>
    <cellStyle name="Normal 5 3 4 2 7 3" xfId="28217" xr:uid="{00000000-0005-0000-0000-0000C1510000}"/>
    <cellStyle name="Normal 5 3 4 2 8" xfId="28218" xr:uid="{00000000-0005-0000-0000-0000C2510000}"/>
    <cellStyle name="Normal 5 3 4 2 9" xfId="28219" xr:uid="{00000000-0005-0000-0000-0000C3510000}"/>
    <cellStyle name="Normal 5 3 4 3" xfId="1565" xr:uid="{00000000-0005-0000-0000-0000C4510000}"/>
    <cellStyle name="Normal 5 3 4 3 2" xfId="4923" xr:uid="{00000000-0005-0000-0000-0000C5510000}"/>
    <cellStyle name="Normal 5 3 4 3 2 2" xfId="9907" xr:uid="{00000000-0005-0000-0000-0000C6510000}"/>
    <cellStyle name="Normal 5 3 4 3 2 2 2" xfId="28220" xr:uid="{00000000-0005-0000-0000-0000C7510000}"/>
    <cellStyle name="Normal 5 3 4 3 2 2 3" xfId="28221" xr:uid="{00000000-0005-0000-0000-0000C8510000}"/>
    <cellStyle name="Normal 5 3 4 3 2 2 4" xfId="28222" xr:uid="{00000000-0005-0000-0000-0000C9510000}"/>
    <cellStyle name="Normal 5 3 4 3 2 3" xfId="28223" xr:uid="{00000000-0005-0000-0000-0000CA510000}"/>
    <cellStyle name="Normal 5 3 4 3 2 3 2" xfId="28224" xr:uid="{00000000-0005-0000-0000-0000CB510000}"/>
    <cellStyle name="Normal 5 3 4 3 2 3 3" xfId="28225" xr:uid="{00000000-0005-0000-0000-0000CC510000}"/>
    <cellStyle name="Normal 5 3 4 3 2 4" xfId="28226" xr:uid="{00000000-0005-0000-0000-0000CD510000}"/>
    <cellStyle name="Normal 5 3 4 3 2 5" xfId="28227" xr:uid="{00000000-0005-0000-0000-0000CE510000}"/>
    <cellStyle name="Normal 5 3 4 3 2 6" xfId="28228" xr:uid="{00000000-0005-0000-0000-0000CF510000}"/>
    <cellStyle name="Normal 5 3 4 3 3" xfId="6652" xr:uid="{00000000-0005-0000-0000-0000D0510000}"/>
    <cellStyle name="Normal 5 3 4 3 3 2" xfId="11594" xr:uid="{00000000-0005-0000-0000-0000D1510000}"/>
    <cellStyle name="Normal 5 3 4 3 3 3" xfId="28229" xr:uid="{00000000-0005-0000-0000-0000D2510000}"/>
    <cellStyle name="Normal 5 3 4 3 3 4" xfId="28230" xr:uid="{00000000-0005-0000-0000-0000D3510000}"/>
    <cellStyle name="Normal 5 3 4 3 4" xfId="8160" xr:uid="{00000000-0005-0000-0000-0000D4510000}"/>
    <cellStyle name="Normal 5 3 4 3 4 2" xfId="28231" xr:uid="{00000000-0005-0000-0000-0000D5510000}"/>
    <cellStyle name="Normal 5 3 4 3 4 3" xfId="28232" xr:uid="{00000000-0005-0000-0000-0000D6510000}"/>
    <cellStyle name="Normal 5 3 4 3 4 4" xfId="28233" xr:uid="{00000000-0005-0000-0000-0000D7510000}"/>
    <cellStyle name="Normal 5 3 4 3 5" xfId="3198" xr:uid="{00000000-0005-0000-0000-0000D8510000}"/>
    <cellStyle name="Normal 5 3 4 3 5 2" xfId="28234" xr:uid="{00000000-0005-0000-0000-0000D9510000}"/>
    <cellStyle name="Normal 5 3 4 3 5 3" xfId="28235" xr:uid="{00000000-0005-0000-0000-0000DA510000}"/>
    <cellStyle name="Normal 5 3 4 3 5 4" xfId="28236" xr:uid="{00000000-0005-0000-0000-0000DB510000}"/>
    <cellStyle name="Normal 5 3 4 3 6" xfId="28237" xr:uid="{00000000-0005-0000-0000-0000DC510000}"/>
    <cellStyle name="Normal 5 3 4 3 6 2" xfId="28238" xr:uid="{00000000-0005-0000-0000-0000DD510000}"/>
    <cellStyle name="Normal 5 3 4 3 6 3" xfId="28239" xr:uid="{00000000-0005-0000-0000-0000DE510000}"/>
    <cellStyle name="Normal 5 3 4 3 7" xfId="28240" xr:uid="{00000000-0005-0000-0000-0000DF510000}"/>
    <cellStyle name="Normal 5 3 4 3 8" xfId="28241" xr:uid="{00000000-0005-0000-0000-0000E0510000}"/>
    <cellStyle name="Normal 5 3 4 3 9" xfId="28242" xr:uid="{00000000-0005-0000-0000-0000E1510000}"/>
    <cellStyle name="Normal 5 3 4 4" xfId="3969" xr:uid="{00000000-0005-0000-0000-0000E2510000}"/>
    <cellStyle name="Normal 5 3 4 4 2" xfId="9041" xr:uid="{00000000-0005-0000-0000-0000E3510000}"/>
    <cellStyle name="Normal 5 3 4 4 2 2" xfId="28243" xr:uid="{00000000-0005-0000-0000-0000E4510000}"/>
    <cellStyle name="Normal 5 3 4 4 2 3" xfId="28244" xr:uid="{00000000-0005-0000-0000-0000E5510000}"/>
    <cellStyle name="Normal 5 3 4 4 2 4" xfId="28245" xr:uid="{00000000-0005-0000-0000-0000E6510000}"/>
    <cellStyle name="Normal 5 3 4 4 3" xfId="28246" xr:uid="{00000000-0005-0000-0000-0000E7510000}"/>
    <cellStyle name="Normal 5 3 4 4 3 2" xfId="28247" xr:uid="{00000000-0005-0000-0000-0000E8510000}"/>
    <cellStyle name="Normal 5 3 4 4 3 3" xfId="28248" xr:uid="{00000000-0005-0000-0000-0000E9510000}"/>
    <cellStyle name="Normal 5 3 4 4 4" xfId="28249" xr:uid="{00000000-0005-0000-0000-0000EA510000}"/>
    <cellStyle name="Normal 5 3 4 4 5" xfId="28250" xr:uid="{00000000-0005-0000-0000-0000EB510000}"/>
    <cellStyle name="Normal 5 3 4 4 6" xfId="28251" xr:uid="{00000000-0005-0000-0000-0000EC510000}"/>
    <cellStyle name="Normal 5 3 4 5" xfId="5726" xr:uid="{00000000-0005-0000-0000-0000ED510000}"/>
    <cellStyle name="Normal 5 3 4 5 2" xfId="10668" xr:uid="{00000000-0005-0000-0000-0000EE510000}"/>
    <cellStyle name="Normal 5 3 4 5 3" xfId="28252" xr:uid="{00000000-0005-0000-0000-0000EF510000}"/>
    <cellStyle name="Normal 5 3 4 5 4" xfId="28253" xr:uid="{00000000-0005-0000-0000-0000F0510000}"/>
    <cellStyle name="Normal 5 3 4 6" xfId="7234" xr:uid="{00000000-0005-0000-0000-0000F1510000}"/>
    <cellStyle name="Normal 5 3 4 6 2" xfId="28254" xr:uid="{00000000-0005-0000-0000-0000F2510000}"/>
    <cellStyle name="Normal 5 3 4 6 3" xfId="28255" xr:uid="{00000000-0005-0000-0000-0000F3510000}"/>
    <cellStyle name="Normal 5 3 4 6 4" xfId="28256" xr:uid="{00000000-0005-0000-0000-0000F4510000}"/>
    <cellStyle name="Normal 5 3 4 7" xfId="2272" xr:uid="{00000000-0005-0000-0000-0000F5510000}"/>
    <cellStyle name="Normal 5 3 4 7 2" xfId="28257" xr:uid="{00000000-0005-0000-0000-0000F6510000}"/>
    <cellStyle name="Normal 5 3 4 7 3" xfId="28258" xr:uid="{00000000-0005-0000-0000-0000F7510000}"/>
    <cellStyle name="Normal 5 3 4 7 4" xfId="28259" xr:uid="{00000000-0005-0000-0000-0000F8510000}"/>
    <cellStyle name="Normal 5 3 4 8" xfId="28260" xr:uid="{00000000-0005-0000-0000-0000F9510000}"/>
    <cellStyle name="Normal 5 3 4 8 2" xfId="28261" xr:uid="{00000000-0005-0000-0000-0000FA510000}"/>
    <cellStyle name="Normal 5 3 4 8 3" xfId="28262" xr:uid="{00000000-0005-0000-0000-0000FB510000}"/>
    <cellStyle name="Normal 5 3 4 9" xfId="28263" xr:uid="{00000000-0005-0000-0000-0000FC510000}"/>
    <cellStyle name="Normal 5 3 5" xfId="663" xr:uid="{00000000-0005-0000-0000-0000FD510000}"/>
    <cellStyle name="Normal 5 3 5 10" xfId="28264" xr:uid="{00000000-0005-0000-0000-0000FE510000}"/>
    <cellStyle name="Normal 5 3 5 11" xfId="28265" xr:uid="{00000000-0005-0000-0000-0000FF510000}"/>
    <cellStyle name="Normal 5 3 5 2" xfId="1129" xr:uid="{00000000-0005-0000-0000-000000520000}"/>
    <cellStyle name="Normal 5 3 5 2 10" xfId="28266" xr:uid="{00000000-0005-0000-0000-000001520000}"/>
    <cellStyle name="Normal 5 3 5 2 2" xfId="1568" xr:uid="{00000000-0005-0000-0000-000002520000}"/>
    <cellStyle name="Normal 5 3 5 2 2 2" xfId="4926" xr:uid="{00000000-0005-0000-0000-000003520000}"/>
    <cellStyle name="Normal 5 3 5 2 2 2 2" xfId="9910" xr:uid="{00000000-0005-0000-0000-000004520000}"/>
    <cellStyle name="Normal 5 3 5 2 2 2 2 2" xfId="28267" xr:uid="{00000000-0005-0000-0000-000005520000}"/>
    <cellStyle name="Normal 5 3 5 2 2 2 2 3" xfId="28268" xr:uid="{00000000-0005-0000-0000-000006520000}"/>
    <cellStyle name="Normal 5 3 5 2 2 2 2 4" xfId="28269" xr:uid="{00000000-0005-0000-0000-000007520000}"/>
    <cellStyle name="Normal 5 3 5 2 2 2 3" xfId="28270" xr:uid="{00000000-0005-0000-0000-000008520000}"/>
    <cellStyle name="Normal 5 3 5 2 2 2 3 2" xfId="28271" xr:uid="{00000000-0005-0000-0000-000009520000}"/>
    <cellStyle name="Normal 5 3 5 2 2 2 3 3" xfId="28272" xr:uid="{00000000-0005-0000-0000-00000A520000}"/>
    <cellStyle name="Normal 5 3 5 2 2 2 4" xfId="28273" xr:uid="{00000000-0005-0000-0000-00000B520000}"/>
    <cellStyle name="Normal 5 3 5 2 2 2 5" xfId="28274" xr:uid="{00000000-0005-0000-0000-00000C520000}"/>
    <cellStyle name="Normal 5 3 5 2 2 2 6" xfId="28275" xr:uid="{00000000-0005-0000-0000-00000D520000}"/>
    <cellStyle name="Normal 5 3 5 2 2 3" xfId="6655" xr:uid="{00000000-0005-0000-0000-00000E520000}"/>
    <cellStyle name="Normal 5 3 5 2 2 3 2" xfId="11597" xr:uid="{00000000-0005-0000-0000-00000F520000}"/>
    <cellStyle name="Normal 5 3 5 2 2 3 3" xfId="28276" xr:uid="{00000000-0005-0000-0000-000010520000}"/>
    <cellStyle name="Normal 5 3 5 2 2 3 4" xfId="28277" xr:uid="{00000000-0005-0000-0000-000011520000}"/>
    <cellStyle name="Normal 5 3 5 2 2 4" xfId="8163" xr:uid="{00000000-0005-0000-0000-000012520000}"/>
    <cellStyle name="Normal 5 3 5 2 2 4 2" xfId="28278" xr:uid="{00000000-0005-0000-0000-000013520000}"/>
    <cellStyle name="Normal 5 3 5 2 2 4 3" xfId="28279" xr:uid="{00000000-0005-0000-0000-000014520000}"/>
    <cellStyle name="Normal 5 3 5 2 2 4 4" xfId="28280" xr:uid="{00000000-0005-0000-0000-000015520000}"/>
    <cellStyle name="Normal 5 3 5 2 2 5" xfId="3201" xr:uid="{00000000-0005-0000-0000-000016520000}"/>
    <cellStyle name="Normal 5 3 5 2 2 5 2" xfId="28281" xr:uid="{00000000-0005-0000-0000-000017520000}"/>
    <cellStyle name="Normal 5 3 5 2 2 5 3" xfId="28282" xr:uid="{00000000-0005-0000-0000-000018520000}"/>
    <cellStyle name="Normal 5 3 5 2 2 5 4" xfId="28283" xr:uid="{00000000-0005-0000-0000-000019520000}"/>
    <cellStyle name="Normal 5 3 5 2 2 6" xfId="28284" xr:uid="{00000000-0005-0000-0000-00001A520000}"/>
    <cellStyle name="Normal 5 3 5 2 2 6 2" xfId="28285" xr:uid="{00000000-0005-0000-0000-00001B520000}"/>
    <cellStyle name="Normal 5 3 5 2 2 6 3" xfId="28286" xr:uid="{00000000-0005-0000-0000-00001C520000}"/>
    <cellStyle name="Normal 5 3 5 2 2 7" xfId="28287" xr:uid="{00000000-0005-0000-0000-00001D520000}"/>
    <cellStyle name="Normal 5 3 5 2 2 8" xfId="28288" xr:uid="{00000000-0005-0000-0000-00001E520000}"/>
    <cellStyle name="Normal 5 3 5 2 2 9" xfId="28289" xr:uid="{00000000-0005-0000-0000-00001F520000}"/>
    <cellStyle name="Normal 5 3 5 2 3" xfId="4497" xr:uid="{00000000-0005-0000-0000-000020520000}"/>
    <cellStyle name="Normal 5 3 5 2 3 2" xfId="9481" xr:uid="{00000000-0005-0000-0000-000021520000}"/>
    <cellStyle name="Normal 5 3 5 2 3 2 2" xfId="28290" xr:uid="{00000000-0005-0000-0000-000022520000}"/>
    <cellStyle name="Normal 5 3 5 2 3 2 3" xfId="28291" xr:uid="{00000000-0005-0000-0000-000023520000}"/>
    <cellStyle name="Normal 5 3 5 2 3 2 4" xfId="28292" xr:uid="{00000000-0005-0000-0000-000024520000}"/>
    <cellStyle name="Normal 5 3 5 2 3 3" xfId="28293" xr:uid="{00000000-0005-0000-0000-000025520000}"/>
    <cellStyle name="Normal 5 3 5 2 3 3 2" xfId="28294" xr:uid="{00000000-0005-0000-0000-000026520000}"/>
    <cellStyle name="Normal 5 3 5 2 3 3 3" xfId="28295" xr:uid="{00000000-0005-0000-0000-000027520000}"/>
    <cellStyle name="Normal 5 3 5 2 3 4" xfId="28296" xr:uid="{00000000-0005-0000-0000-000028520000}"/>
    <cellStyle name="Normal 5 3 5 2 3 5" xfId="28297" xr:uid="{00000000-0005-0000-0000-000029520000}"/>
    <cellStyle name="Normal 5 3 5 2 3 6" xfId="28298" xr:uid="{00000000-0005-0000-0000-00002A520000}"/>
    <cellStyle name="Normal 5 3 5 2 4" xfId="6228" xr:uid="{00000000-0005-0000-0000-00002B520000}"/>
    <cellStyle name="Normal 5 3 5 2 4 2" xfId="11170" xr:uid="{00000000-0005-0000-0000-00002C520000}"/>
    <cellStyle name="Normal 5 3 5 2 4 3" xfId="28299" xr:uid="{00000000-0005-0000-0000-00002D520000}"/>
    <cellStyle name="Normal 5 3 5 2 4 4" xfId="28300" xr:uid="{00000000-0005-0000-0000-00002E520000}"/>
    <cellStyle name="Normal 5 3 5 2 5" xfId="7736" xr:uid="{00000000-0005-0000-0000-00002F520000}"/>
    <cellStyle name="Normal 5 3 5 2 5 2" xfId="28301" xr:uid="{00000000-0005-0000-0000-000030520000}"/>
    <cellStyle name="Normal 5 3 5 2 5 3" xfId="28302" xr:uid="{00000000-0005-0000-0000-000031520000}"/>
    <cellStyle name="Normal 5 3 5 2 5 4" xfId="28303" xr:uid="{00000000-0005-0000-0000-000032520000}"/>
    <cellStyle name="Normal 5 3 5 2 6" xfId="2774" xr:uid="{00000000-0005-0000-0000-000033520000}"/>
    <cellStyle name="Normal 5 3 5 2 6 2" xfId="28304" xr:uid="{00000000-0005-0000-0000-000034520000}"/>
    <cellStyle name="Normal 5 3 5 2 6 3" xfId="28305" xr:uid="{00000000-0005-0000-0000-000035520000}"/>
    <cellStyle name="Normal 5 3 5 2 6 4" xfId="28306" xr:uid="{00000000-0005-0000-0000-000036520000}"/>
    <cellStyle name="Normal 5 3 5 2 7" xfId="28307" xr:uid="{00000000-0005-0000-0000-000037520000}"/>
    <cellStyle name="Normal 5 3 5 2 7 2" xfId="28308" xr:uid="{00000000-0005-0000-0000-000038520000}"/>
    <cellStyle name="Normal 5 3 5 2 7 3" xfId="28309" xr:uid="{00000000-0005-0000-0000-000039520000}"/>
    <cellStyle name="Normal 5 3 5 2 8" xfId="28310" xr:uid="{00000000-0005-0000-0000-00003A520000}"/>
    <cellStyle name="Normal 5 3 5 2 9" xfId="28311" xr:uid="{00000000-0005-0000-0000-00003B520000}"/>
    <cellStyle name="Normal 5 3 5 3" xfId="1567" xr:uid="{00000000-0005-0000-0000-00003C520000}"/>
    <cellStyle name="Normal 5 3 5 3 2" xfId="4925" xr:uid="{00000000-0005-0000-0000-00003D520000}"/>
    <cellStyle name="Normal 5 3 5 3 2 2" xfId="9909" xr:uid="{00000000-0005-0000-0000-00003E520000}"/>
    <cellStyle name="Normal 5 3 5 3 2 2 2" xfId="28312" xr:uid="{00000000-0005-0000-0000-00003F520000}"/>
    <cellStyle name="Normal 5 3 5 3 2 2 3" xfId="28313" xr:uid="{00000000-0005-0000-0000-000040520000}"/>
    <cellStyle name="Normal 5 3 5 3 2 2 4" xfId="28314" xr:uid="{00000000-0005-0000-0000-000041520000}"/>
    <cellStyle name="Normal 5 3 5 3 2 3" xfId="28315" xr:uid="{00000000-0005-0000-0000-000042520000}"/>
    <cellStyle name="Normal 5 3 5 3 2 3 2" xfId="28316" xr:uid="{00000000-0005-0000-0000-000043520000}"/>
    <cellStyle name="Normal 5 3 5 3 2 3 3" xfId="28317" xr:uid="{00000000-0005-0000-0000-000044520000}"/>
    <cellStyle name="Normal 5 3 5 3 2 4" xfId="28318" xr:uid="{00000000-0005-0000-0000-000045520000}"/>
    <cellStyle name="Normal 5 3 5 3 2 5" xfId="28319" xr:uid="{00000000-0005-0000-0000-000046520000}"/>
    <cellStyle name="Normal 5 3 5 3 2 6" xfId="28320" xr:uid="{00000000-0005-0000-0000-000047520000}"/>
    <cellStyle name="Normal 5 3 5 3 3" xfId="6654" xr:uid="{00000000-0005-0000-0000-000048520000}"/>
    <cellStyle name="Normal 5 3 5 3 3 2" xfId="11596" xr:uid="{00000000-0005-0000-0000-000049520000}"/>
    <cellStyle name="Normal 5 3 5 3 3 3" xfId="28321" xr:uid="{00000000-0005-0000-0000-00004A520000}"/>
    <cellStyle name="Normal 5 3 5 3 3 4" xfId="28322" xr:uid="{00000000-0005-0000-0000-00004B520000}"/>
    <cellStyle name="Normal 5 3 5 3 4" xfId="8162" xr:uid="{00000000-0005-0000-0000-00004C520000}"/>
    <cellStyle name="Normal 5 3 5 3 4 2" xfId="28323" xr:uid="{00000000-0005-0000-0000-00004D520000}"/>
    <cellStyle name="Normal 5 3 5 3 4 3" xfId="28324" xr:uid="{00000000-0005-0000-0000-00004E520000}"/>
    <cellStyle name="Normal 5 3 5 3 4 4" xfId="28325" xr:uid="{00000000-0005-0000-0000-00004F520000}"/>
    <cellStyle name="Normal 5 3 5 3 5" xfId="3200" xr:uid="{00000000-0005-0000-0000-000050520000}"/>
    <cellStyle name="Normal 5 3 5 3 5 2" xfId="28326" xr:uid="{00000000-0005-0000-0000-000051520000}"/>
    <cellStyle name="Normal 5 3 5 3 5 3" xfId="28327" xr:uid="{00000000-0005-0000-0000-000052520000}"/>
    <cellStyle name="Normal 5 3 5 3 5 4" xfId="28328" xr:uid="{00000000-0005-0000-0000-000053520000}"/>
    <cellStyle name="Normal 5 3 5 3 6" xfId="28329" xr:uid="{00000000-0005-0000-0000-000054520000}"/>
    <cellStyle name="Normal 5 3 5 3 6 2" xfId="28330" xr:uid="{00000000-0005-0000-0000-000055520000}"/>
    <cellStyle name="Normal 5 3 5 3 6 3" xfId="28331" xr:uid="{00000000-0005-0000-0000-000056520000}"/>
    <cellStyle name="Normal 5 3 5 3 7" xfId="28332" xr:uid="{00000000-0005-0000-0000-000057520000}"/>
    <cellStyle name="Normal 5 3 5 3 8" xfId="28333" xr:uid="{00000000-0005-0000-0000-000058520000}"/>
    <cellStyle name="Normal 5 3 5 3 9" xfId="28334" xr:uid="{00000000-0005-0000-0000-000059520000}"/>
    <cellStyle name="Normal 5 3 5 4" xfId="4114" xr:uid="{00000000-0005-0000-0000-00005A520000}"/>
    <cellStyle name="Normal 5 3 5 4 2" xfId="9100" xr:uid="{00000000-0005-0000-0000-00005B520000}"/>
    <cellStyle name="Normal 5 3 5 4 2 2" xfId="28335" xr:uid="{00000000-0005-0000-0000-00005C520000}"/>
    <cellStyle name="Normal 5 3 5 4 2 3" xfId="28336" xr:uid="{00000000-0005-0000-0000-00005D520000}"/>
    <cellStyle name="Normal 5 3 5 4 2 4" xfId="28337" xr:uid="{00000000-0005-0000-0000-00005E520000}"/>
    <cellStyle name="Normal 5 3 5 4 3" xfId="28338" xr:uid="{00000000-0005-0000-0000-00005F520000}"/>
    <cellStyle name="Normal 5 3 5 4 3 2" xfId="28339" xr:uid="{00000000-0005-0000-0000-000060520000}"/>
    <cellStyle name="Normal 5 3 5 4 3 3" xfId="28340" xr:uid="{00000000-0005-0000-0000-000061520000}"/>
    <cellStyle name="Normal 5 3 5 4 4" xfId="28341" xr:uid="{00000000-0005-0000-0000-000062520000}"/>
    <cellStyle name="Normal 5 3 5 4 5" xfId="28342" xr:uid="{00000000-0005-0000-0000-000063520000}"/>
    <cellStyle name="Normal 5 3 5 4 6" xfId="28343" xr:uid="{00000000-0005-0000-0000-000064520000}"/>
    <cellStyle name="Normal 5 3 5 5" xfId="5861" xr:uid="{00000000-0005-0000-0000-000065520000}"/>
    <cellStyle name="Normal 5 3 5 5 2" xfId="10803" xr:uid="{00000000-0005-0000-0000-000066520000}"/>
    <cellStyle name="Normal 5 3 5 5 3" xfId="28344" xr:uid="{00000000-0005-0000-0000-000067520000}"/>
    <cellStyle name="Normal 5 3 5 5 4" xfId="28345" xr:uid="{00000000-0005-0000-0000-000068520000}"/>
    <cellStyle name="Normal 5 3 5 6" xfId="7369" xr:uid="{00000000-0005-0000-0000-000069520000}"/>
    <cellStyle name="Normal 5 3 5 6 2" xfId="28346" xr:uid="{00000000-0005-0000-0000-00006A520000}"/>
    <cellStyle name="Normal 5 3 5 6 3" xfId="28347" xr:uid="{00000000-0005-0000-0000-00006B520000}"/>
    <cellStyle name="Normal 5 3 5 6 4" xfId="28348" xr:uid="{00000000-0005-0000-0000-00006C520000}"/>
    <cellStyle name="Normal 5 3 5 7" xfId="2407" xr:uid="{00000000-0005-0000-0000-00006D520000}"/>
    <cellStyle name="Normal 5 3 5 7 2" xfId="28349" xr:uid="{00000000-0005-0000-0000-00006E520000}"/>
    <cellStyle name="Normal 5 3 5 7 3" xfId="28350" xr:uid="{00000000-0005-0000-0000-00006F520000}"/>
    <cellStyle name="Normal 5 3 5 7 4" xfId="28351" xr:uid="{00000000-0005-0000-0000-000070520000}"/>
    <cellStyle name="Normal 5 3 5 8" xfId="28352" xr:uid="{00000000-0005-0000-0000-000071520000}"/>
    <cellStyle name="Normal 5 3 5 8 2" xfId="28353" xr:uid="{00000000-0005-0000-0000-000072520000}"/>
    <cellStyle name="Normal 5 3 5 8 3" xfId="28354" xr:uid="{00000000-0005-0000-0000-000073520000}"/>
    <cellStyle name="Normal 5 3 5 9" xfId="28355" xr:uid="{00000000-0005-0000-0000-000074520000}"/>
    <cellStyle name="Normal 5 3 6" xfId="330" xr:uid="{00000000-0005-0000-0000-000075520000}"/>
    <cellStyle name="Normal 5 3 6 10" xfId="28356" xr:uid="{00000000-0005-0000-0000-000076520000}"/>
    <cellStyle name="Normal 5 3 6 11" xfId="28357" xr:uid="{00000000-0005-0000-0000-000077520000}"/>
    <cellStyle name="Normal 5 3 6 2" xfId="958" xr:uid="{00000000-0005-0000-0000-000078520000}"/>
    <cellStyle name="Normal 5 3 6 2 10" xfId="28358" xr:uid="{00000000-0005-0000-0000-000079520000}"/>
    <cellStyle name="Normal 5 3 6 2 2" xfId="1570" xr:uid="{00000000-0005-0000-0000-00007A520000}"/>
    <cellStyle name="Normal 5 3 6 2 2 2" xfId="4928" xr:uid="{00000000-0005-0000-0000-00007B520000}"/>
    <cellStyle name="Normal 5 3 6 2 2 2 2" xfId="9912" xr:uid="{00000000-0005-0000-0000-00007C520000}"/>
    <cellStyle name="Normal 5 3 6 2 2 2 2 2" xfId="28359" xr:uid="{00000000-0005-0000-0000-00007D520000}"/>
    <cellStyle name="Normal 5 3 6 2 2 2 2 3" xfId="28360" xr:uid="{00000000-0005-0000-0000-00007E520000}"/>
    <cellStyle name="Normal 5 3 6 2 2 2 2 4" xfId="28361" xr:uid="{00000000-0005-0000-0000-00007F520000}"/>
    <cellStyle name="Normal 5 3 6 2 2 2 3" xfId="28362" xr:uid="{00000000-0005-0000-0000-000080520000}"/>
    <cellStyle name="Normal 5 3 6 2 2 2 3 2" xfId="28363" xr:uid="{00000000-0005-0000-0000-000081520000}"/>
    <cellStyle name="Normal 5 3 6 2 2 2 3 3" xfId="28364" xr:uid="{00000000-0005-0000-0000-000082520000}"/>
    <cellStyle name="Normal 5 3 6 2 2 2 4" xfId="28365" xr:uid="{00000000-0005-0000-0000-000083520000}"/>
    <cellStyle name="Normal 5 3 6 2 2 2 5" xfId="28366" xr:uid="{00000000-0005-0000-0000-000084520000}"/>
    <cellStyle name="Normal 5 3 6 2 2 2 6" xfId="28367" xr:uid="{00000000-0005-0000-0000-000085520000}"/>
    <cellStyle name="Normal 5 3 6 2 2 3" xfId="6657" xr:uid="{00000000-0005-0000-0000-000086520000}"/>
    <cellStyle name="Normal 5 3 6 2 2 3 2" xfId="11599" xr:uid="{00000000-0005-0000-0000-000087520000}"/>
    <cellStyle name="Normal 5 3 6 2 2 3 3" xfId="28368" xr:uid="{00000000-0005-0000-0000-000088520000}"/>
    <cellStyle name="Normal 5 3 6 2 2 3 4" xfId="28369" xr:uid="{00000000-0005-0000-0000-000089520000}"/>
    <cellStyle name="Normal 5 3 6 2 2 4" xfId="8165" xr:uid="{00000000-0005-0000-0000-00008A520000}"/>
    <cellStyle name="Normal 5 3 6 2 2 4 2" xfId="28370" xr:uid="{00000000-0005-0000-0000-00008B520000}"/>
    <cellStyle name="Normal 5 3 6 2 2 4 3" xfId="28371" xr:uid="{00000000-0005-0000-0000-00008C520000}"/>
    <cellStyle name="Normal 5 3 6 2 2 4 4" xfId="28372" xr:uid="{00000000-0005-0000-0000-00008D520000}"/>
    <cellStyle name="Normal 5 3 6 2 2 5" xfId="3203" xr:uid="{00000000-0005-0000-0000-00008E520000}"/>
    <cellStyle name="Normal 5 3 6 2 2 5 2" xfId="28373" xr:uid="{00000000-0005-0000-0000-00008F520000}"/>
    <cellStyle name="Normal 5 3 6 2 2 5 3" xfId="28374" xr:uid="{00000000-0005-0000-0000-000090520000}"/>
    <cellStyle name="Normal 5 3 6 2 2 5 4" xfId="28375" xr:uid="{00000000-0005-0000-0000-000091520000}"/>
    <cellStyle name="Normal 5 3 6 2 2 6" xfId="28376" xr:uid="{00000000-0005-0000-0000-000092520000}"/>
    <cellStyle name="Normal 5 3 6 2 2 6 2" xfId="28377" xr:uid="{00000000-0005-0000-0000-000093520000}"/>
    <cellStyle name="Normal 5 3 6 2 2 6 3" xfId="28378" xr:uid="{00000000-0005-0000-0000-000094520000}"/>
    <cellStyle name="Normal 5 3 6 2 2 7" xfId="28379" xr:uid="{00000000-0005-0000-0000-000095520000}"/>
    <cellStyle name="Normal 5 3 6 2 2 8" xfId="28380" xr:uid="{00000000-0005-0000-0000-000096520000}"/>
    <cellStyle name="Normal 5 3 6 2 2 9" xfId="28381" xr:uid="{00000000-0005-0000-0000-000097520000}"/>
    <cellStyle name="Normal 5 3 6 2 3" xfId="4392" xr:uid="{00000000-0005-0000-0000-000098520000}"/>
    <cellStyle name="Normal 5 3 6 2 3 2" xfId="9377" xr:uid="{00000000-0005-0000-0000-000099520000}"/>
    <cellStyle name="Normal 5 3 6 2 3 2 2" xfId="28382" xr:uid="{00000000-0005-0000-0000-00009A520000}"/>
    <cellStyle name="Normal 5 3 6 2 3 2 3" xfId="28383" xr:uid="{00000000-0005-0000-0000-00009B520000}"/>
    <cellStyle name="Normal 5 3 6 2 3 2 4" xfId="28384" xr:uid="{00000000-0005-0000-0000-00009C520000}"/>
    <cellStyle name="Normal 5 3 6 2 3 3" xfId="28385" xr:uid="{00000000-0005-0000-0000-00009D520000}"/>
    <cellStyle name="Normal 5 3 6 2 3 3 2" xfId="28386" xr:uid="{00000000-0005-0000-0000-00009E520000}"/>
    <cellStyle name="Normal 5 3 6 2 3 3 3" xfId="28387" xr:uid="{00000000-0005-0000-0000-00009F520000}"/>
    <cellStyle name="Normal 5 3 6 2 3 4" xfId="28388" xr:uid="{00000000-0005-0000-0000-0000A0520000}"/>
    <cellStyle name="Normal 5 3 6 2 3 5" xfId="28389" xr:uid="{00000000-0005-0000-0000-0000A1520000}"/>
    <cellStyle name="Normal 5 3 6 2 3 6" xfId="28390" xr:uid="{00000000-0005-0000-0000-0000A2520000}"/>
    <cellStyle name="Normal 5 3 6 2 4" xfId="6134" xr:uid="{00000000-0005-0000-0000-0000A3520000}"/>
    <cellStyle name="Normal 5 3 6 2 4 2" xfId="11076" xr:uid="{00000000-0005-0000-0000-0000A4520000}"/>
    <cellStyle name="Normal 5 3 6 2 4 3" xfId="28391" xr:uid="{00000000-0005-0000-0000-0000A5520000}"/>
    <cellStyle name="Normal 5 3 6 2 4 4" xfId="28392" xr:uid="{00000000-0005-0000-0000-0000A6520000}"/>
    <cellStyle name="Normal 5 3 6 2 5" xfId="7642" xr:uid="{00000000-0005-0000-0000-0000A7520000}"/>
    <cellStyle name="Normal 5 3 6 2 5 2" xfId="28393" xr:uid="{00000000-0005-0000-0000-0000A8520000}"/>
    <cellStyle name="Normal 5 3 6 2 5 3" xfId="28394" xr:uid="{00000000-0005-0000-0000-0000A9520000}"/>
    <cellStyle name="Normal 5 3 6 2 5 4" xfId="28395" xr:uid="{00000000-0005-0000-0000-0000AA520000}"/>
    <cellStyle name="Normal 5 3 6 2 6" xfId="2680" xr:uid="{00000000-0005-0000-0000-0000AB520000}"/>
    <cellStyle name="Normal 5 3 6 2 6 2" xfId="28396" xr:uid="{00000000-0005-0000-0000-0000AC520000}"/>
    <cellStyle name="Normal 5 3 6 2 6 3" xfId="28397" xr:uid="{00000000-0005-0000-0000-0000AD520000}"/>
    <cellStyle name="Normal 5 3 6 2 6 4" xfId="28398" xr:uid="{00000000-0005-0000-0000-0000AE520000}"/>
    <cellStyle name="Normal 5 3 6 2 7" xfId="28399" xr:uid="{00000000-0005-0000-0000-0000AF520000}"/>
    <cellStyle name="Normal 5 3 6 2 7 2" xfId="28400" xr:uid="{00000000-0005-0000-0000-0000B0520000}"/>
    <cellStyle name="Normal 5 3 6 2 7 3" xfId="28401" xr:uid="{00000000-0005-0000-0000-0000B1520000}"/>
    <cellStyle name="Normal 5 3 6 2 8" xfId="28402" xr:uid="{00000000-0005-0000-0000-0000B2520000}"/>
    <cellStyle name="Normal 5 3 6 2 9" xfId="28403" xr:uid="{00000000-0005-0000-0000-0000B3520000}"/>
    <cellStyle name="Normal 5 3 6 3" xfId="1569" xr:uid="{00000000-0005-0000-0000-0000B4520000}"/>
    <cellStyle name="Normal 5 3 6 3 2" xfId="4927" xr:uid="{00000000-0005-0000-0000-0000B5520000}"/>
    <cellStyle name="Normal 5 3 6 3 2 2" xfId="9911" xr:uid="{00000000-0005-0000-0000-0000B6520000}"/>
    <cellStyle name="Normal 5 3 6 3 2 2 2" xfId="28404" xr:uid="{00000000-0005-0000-0000-0000B7520000}"/>
    <cellStyle name="Normal 5 3 6 3 2 2 3" xfId="28405" xr:uid="{00000000-0005-0000-0000-0000B8520000}"/>
    <cellStyle name="Normal 5 3 6 3 2 2 4" xfId="28406" xr:uid="{00000000-0005-0000-0000-0000B9520000}"/>
    <cellStyle name="Normal 5 3 6 3 2 3" xfId="28407" xr:uid="{00000000-0005-0000-0000-0000BA520000}"/>
    <cellStyle name="Normal 5 3 6 3 2 3 2" xfId="28408" xr:uid="{00000000-0005-0000-0000-0000BB520000}"/>
    <cellStyle name="Normal 5 3 6 3 2 3 3" xfId="28409" xr:uid="{00000000-0005-0000-0000-0000BC520000}"/>
    <cellStyle name="Normal 5 3 6 3 2 4" xfId="28410" xr:uid="{00000000-0005-0000-0000-0000BD520000}"/>
    <cellStyle name="Normal 5 3 6 3 2 5" xfId="28411" xr:uid="{00000000-0005-0000-0000-0000BE520000}"/>
    <cellStyle name="Normal 5 3 6 3 2 6" xfId="28412" xr:uid="{00000000-0005-0000-0000-0000BF520000}"/>
    <cellStyle name="Normal 5 3 6 3 3" xfId="6656" xr:uid="{00000000-0005-0000-0000-0000C0520000}"/>
    <cellStyle name="Normal 5 3 6 3 3 2" xfId="11598" xr:uid="{00000000-0005-0000-0000-0000C1520000}"/>
    <cellStyle name="Normal 5 3 6 3 3 3" xfId="28413" xr:uid="{00000000-0005-0000-0000-0000C2520000}"/>
    <cellStyle name="Normal 5 3 6 3 3 4" xfId="28414" xr:uid="{00000000-0005-0000-0000-0000C3520000}"/>
    <cellStyle name="Normal 5 3 6 3 4" xfId="8164" xr:uid="{00000000-0005-0000-0000-0000C4520000}"/>
    <cellStyle name="Normal 5 3 6 3 4 2" xfId="28415" xr:uid="{00000000-0005-0000-0000-0000C5520000}"/>
    <cellStyle name="Normal 5 3 6 3 4 3" xfId="28416" xr:uid="{00000000-0005-0000-0000-0000C6520000}"/>
    <cellStyle name="Normal 5 3 6 3 4 4" xfId="28417" xr:uid="{00000000-0005-0000-0000-0000C7520000}"/>
    <cellStyle name="Normal 5 3 6 3 5" xfId="3202" xr:uid="{00000000-0005-0000-0000-0000C8520000}"/>
    <cellStyle name="Normal 5 3 6 3 5 2" xfId="28418" xr:uid="{00000000-0005-0000-0000-0000C9520000}"/>
    <cellStyle name="Normal 5 3 6 3 5 3" xfId="28419" xr:uid="{00000000-0005-0000-0000-0000CA520000}"/>
    <cellStyle name="Normal 5 3 6 3 5 4" xfId="28420" xr:uid="{00000000-0005-0000-0000-0000CB520000}"/>
    <cellStyle name="Normal 5 3 6 3 6" xfId="28421" xr:uid="{00000000-0005-0000-0000-0000CC520000}"/>
    <cellStyle name="Normal 5 3 6 3 6 2" xfId="28422" xr:uid="{00000000-0005-0000-0000-0000CD520000}"/>
    <cellStyle name="Normal 5 3 6 3 6 3" xfId="28423" xr:uid="{00000000-0005-0000-0000-0000CE520000}"/>
    <cellStyle name="Normal 5 3 6 3 7" xfId="28424" xr:uid="{00000000-0005-0000-0000-0000CF520000}"/>
    <cellStyle name="Normal 5 3 6 3 8" xfId="28425" xr:uid="{00000000-0005-0000-0000-0000D0520000}"/>
    <cellStyle name="Normal 5 3 6 3 9" xfId="28426" xr:uid="{00000000-0005-0000-0000-0000D1520000}"/>
    <cellStyle name="Normal 5 3 6 4" xfId="3909" xr:uid="{00000000-0005-0000-0000-0000D2520000}"/>
    <cellStyle name="Normal 5 3 6 4 2" xfId="8989" xr:uid="{00000000-0005-0000-0000-0000D3520000}"/>
    <cellStyle name="Normal 5 3 6 4 2 2" xfId="28427" xr:uid="{00000000-0005-0000-0000-0000D4520000}"/>
    <cellStyle name="Normal 5 3 6 4 2 3" xfId="28428" xr:uid="{00000000-0005-0000-0000-0000D5520000}"/>
    <cellStyle name="Normal 5 3 6 4 2 4" xfId="28429" xr:uid="{00000000-0005-0000-0000-0000D6520000}"/>
    <cellStyle name="Normal 5 3 6 4 3" xfId="28430" xr:uid="{00000000-0005-0000-0000-0000D7520000}"/>
    <cellStyle name="Normal 5 3 6 4 3 2" xfId="28431" xr:uid="{00000000-0005-0000-0000-0000D8520000}"/>
    <cellStyle name="Normal 5 3 6 4 3 3" xfId="28432" xr:uid="{00000000-0005-0000-0000-0000D9520000}"/>
    <cellStyle name="Normal 5 3 6 4 4" xfId="28433" xr:uid="{00000000-0005-0000-0000-0000DA520000}"/>
    <cellStyle name="Normal 5 3 6 4 5" xfId="28434" xr:uid="{00000000-0005-0000-0000-0000DB520000}"/>
    <cellStyle name="Normal 5 3 6 4 6" xfId="28435" xr:uid="{00000000-0005-0000-0000-0000DC520000}"/>
    <cellStyle name="Normal 5 3 6 5" xfId="5677" xr:uid="{00000000-0005-0000-0000-0000DD520000}"/>
    <cellStyle name="Normal 5 3 6 5 2" xfId="10619" xr:uid="{00000000-0005-0000-0000-0000DE520000}"/>
    <cellStyle name="Normal 5 3 6 5 3" xfId="28436" xr:uid="{00000000-0005-0000-0000-0000DF520000}"/>
    <cellStyle name="Normal 5 3 6 5 4" xfId="28437" xr:uid="{00000000-0005-0000-0000-0000E0520000}"/>
    <cellStyle name="Normal 5 3 6 6" xfId="7185" xr:uid="{00000000-0005-0000-0000-0000E1520000}"/>
    <cellStyle name="Normal 5 3 6 6 2" xfId="28438" xr:uid="{00000000-0005-0000-0000-0000E2520000}"/>
    <cellStyle name="Normal 5 3 6 6 3" xfId="28439" xr:uid="{00000000-0005-0000-0000-0000E3520000}"/>
    <cellStyle name="Normal 5 3 6 6 4" xfId="28440" xr:uid="{00000000-0005-0000-0000-0000E4520000}"/>
    <cellStyle name="Normal 5 3 6 7" xfId="2223" xr:uid="{00000000-0005-0000-0000-0000E5520000}"/>
    <cellStyle name="Normal 5 3 6 7 2" xfId="28441" xr:uid="{00000000-0005-0000-0000-0000E6520000}"/>
    <cellStyle name="Normal 5 3 6 7 3" xfId="28442" xr:uid="{00000000-0005-0000-0000-0000E7520000}"/>
    <cellStyle name="Normal 5 3 6 7 4" xfId="28443" xr:uid="{00000000-0005-0000-0000-0000E8520000}"/>
    <cellStyle name="Normal 5 3 6 8" xfId="28444" xr:uid="{00000000-0005-0000-0000-0000E9520000}"/>
    <cellStyle name="Normal 5 3 6 8 2" xfId="28445" xr:uid="{00000000-0005-0000-0000-0000EA520000}"/>
    <cellStyle name="Normal 5 3 6 8 3" xfId="28446" xr:uid="{00000000-0005-0000-0000-0000EB520000}"/>
    <cellStyle name="Normal 5 3 6 9" xfId="28447" xr:uid="{00000000-0005-0000-0000-0000EC520000}"/>
    <cellStyle name="Normal 5 3 7" xfId="812" xr:uid="{00000000-0005-0000-0000-0000ED520000}"/>
    <cellStyle name="Normal 5 3 7 10" xfId="28448" xr:uid="{00000000-0005-0000-0000-0000EE520000}"/>
    <cellStyle name="Normal 5 3 7 2" xfId="1571" xr:uid="{00000000-0005-0000-0000-0000EF520000}"/>
    <cellStyle name="Normal 5 3 7 2 2" xfId="4929" xr:uid="{00000000-0005-0000-0000-0000F0520000}"/>
    <cellStyle name="Normal 5 3 7 2 2 2" xfId="9913" xr:uid="{00000000-0005-0000-0000-0000F1520000}"/>
    <cellStyle name="Normal 5 3 7 2 2 2 2" xfId="28449" xr:uid="{00000000-0005-0000-0000-0000F2520000}"/>
    <cellStyle name="Normal 5 3 7 2 2 2 3" xfId="28450" xr:uid="{00000000-0005-0000-0000-0000F3520000}"/>
    <cellStyle name="Normal 5 3 7 2 2 2 4" xfId="28451" xr:uid="{00000000-0005-0000-0000-0000F4520000}"/>
    <cellStyle name="Normal 5 3 7 2 2 3" xfId="28452" xr:uid="{00000000-0005-0000-0000-0000F5520000}"/>
    <cellStyle name="Normal 5 3 7 2 2 3 2" xfId="28453" xr:uid="{00000000-0005-0000-0000-0000F6520000}"/>
    <cellStyle name="Normal 5 3 7 2 2 3 3" xfId="28454" xr:uid="{00000000-0005-0000-0000-0000F7520000}"/>
    <cellStyle name="Normal 5 3 7 2 2 4" xfId="28455" xr:uid="{00000000-0005-0000-0000-0000F8520000}"/>
    <cellStyle name="Normal 5 3 7 2 2 5" xfId="28456" xr:uid="{00000000-0005-0000-0000-0000F9520000}"/>
    <cellStyle name="Normal 5 3 7 2 2 6" xfId="28457" xr:uid="{00000000-0005-0000-0000-0000FA520000}"/>
    <cellStyle name="Normal 5 3 7 2 3" xfId="6658" xr:uid="{00000000-0005-0000-0000-0000FB520000}"/>
    <cellStyle name="Normal 5 3 7 2 3 2" xfId="11600" xr:uid="{00000000-0005-0000-0000-0000FC520000}"/>
    <cellStyle name="Normal 5 3 7 2 3 3" xfId="28458" xr:uid="{00000000-0005-0000-0000-0000FD520000}"/>
    <cellStyle name="Normal 5 3 7 2 3 4" xfId="28459" xr:uid="{00000000-0005-0000-0000-0000FE520000}"/>
    <cellStyle name="Normal 5 3 7 2 4" xfId="8166" xr:uid="{00000000-0005-0000-0000-0000FF520000}"/>
    <cellStyle name="Normal 5 3 7 2 4 2" xfId="28460" xr:uid="{00000000-0005-0000-0000-000000530000}"/>
    <cellStyle name="Normal 5 3 7 2 4 3" xfId="28461" xr:uid="{00000000-0005-0000-0000-000001530000}"/>
    <cellStyle name="Normal 5 3 7 2 4 4" xfId="28462" xr:uid="{00000000-0005-0000-0000-000002530000}"/>
    <cellStyle name="Normal 5 3 7 2 5" xfId="3204" xr:uid="{00000000-0005-0000-0000-000003530000}"/>
    <cellStyle name="Normal 5 3 7 2 5 2" xfId="28463" xr:uid="{00000000-0005-0000-0000-000004530000}"/>
    <cellStyle name="Normal 5 3 7 2 5 3" xfId="28464" xr:uid="{00000000-0005-0000-0000-000005530000}"/>
    <cellStyle name="Normal 5 3 7 2 5 4" xfId="28465" xr:uid="{00000000-0005-0000-0000-000006530000}"/>
    <cellStyle name="Normal 5 3 7 2 6" xfId="28466" xr:uid="{00000000-0005-0000-0000-000007530000}"/>
    <cellStyle name="Normal 5 3 7 2 6 2" xfId="28467" xr:uid="{00000000-0005-0000-0000-000008530000}"/>
    <cellStyle name="Normal 5 3 7 2 6 3" xfId="28468" xr:uid="{00000000-0005-0000-0000-000009530000}"/>
    <cellStyle name="Normal 5 3 7 2 7" xfId="28469" xr:uid="{00000000-0005-0000-0000-00000A530000}"/>
    <cellStyle name="Normal 5 3 7 2 8" xfId="28470" xr:uid="{00000000-0005-0000-0000-00000B530000}"/>
    <cellStyle name="Normal 5 3 7 2 9" xfId="28471" xr:uid="{00000000-0005-0000-0000-00000C530000}"/>
    <cellStyle name="Normal 5 3 7 3" xfId="4254" xr:uid="{00000000-0005-0000-0000-00000D530000}"/>
    <cellStyle name="Normal 5 3 7 3 2" xfId="9240" xr:uid="{00000000-0005-0000-0000-00000E530000}"/>
    <cellStyle name="Normal 5 3 7 3 2 2" xfId="28472" xr:uid="{00000000-0005-0000-0000-00000F530000}"/>
    <cellStyle name="Normal 5 3 7 3 2 3" xfId="28473" xr:uid="{00000000-0005-0000-0000-000010530000}"/>
    <cellStyle name="Normal 5 3 7 3 2 4" xfId="28474" xr:uid="{00000000-0005-0000-0000-000011530000}"/>
    <cellStyle name="Normal 5 3 7 3 3" xfId="28475" xr:uid="{00000000-0005-0000-0000-000012530000}"/>
    <cellStyle name="Normal 5 3 7 3 3 2" xfId="28476" xr:uid="{00000000-0005-0000-0000-000013530000}"/>
    <cellStyle name="Normal 5 3 7 3 3 3" xfId="28477" xr:uid="{00000000-0005-0000-0000-000014530000}"/>
    <cellStyle name="Normal 5 3 7 3 4" xfId="28478" xr:uid="{00000000-0005-0000-0000-000015530000}"/>
    <cellStyle name="Normal 5 3 7 3 5" xfId="28479" xr:uid="{00000000-0005-0000-0000-000016530000}"/>
    <cellStyle name="Normal 5 3 7 3 6" xfId="28480" xr:uid="{00000000-0005-0000-0000-000017530000}"/>
    <cellStyle name="Normal 5 3 7 4" xfId="5999" xr:uid="{00000000-0005-0000-0000-000018530000}"/>
    <cellStyle name="Normal 5 3 7 4 2" xfId="10941" xr:uid="{00000000-0005-0000-0000-000019530000}"/>
    <cellStyle name="Normal 5 3 7 4 3" xfId="28481" xr:uid="{00000000-0005-0000-0000-00001A530000}"/>
    <cellStyle name="Normal 5 3 7 4 4" xfId="28482" xr:uid="{00000000-0005-0000-0000-00001B530000}"/>
    <cellStyle name="Normal 5 3 7 5" xfId="7507" xr:uid="{00000000-0005-0000-0000-00001C530000}"/>
    <cellStyle name="Normal 5 3 7 5 2" xfId="28483" xr:uid="{00000000-0005-0000-0000-00001D530000}"/>
    <cellStyle name="Normal 5 3 7 5 3" xfId="28484" xr:uid="{00000000-0005-0000-0000-00001E530000}"/>
    <cellStyle name="Normal 5 3 7 5 4" xfId="28485" xr:uid="{00000000-0005-0000-0000-00001F530000}"/>
    <cellStyle name="Normal 5 3 7 6" xfId="2545" xr:uid="{00000000-0005-0000-0000-000020530000}"/>
    <cellStyle name="Normal 5 3 7 6 2" xfId="28486" xr:uid="{00000000-0005-0000-0000-000021530000}"/>
    <cellStyle name="Normal 5 3 7 6 3" xfId="28487" xr:uid="{00000000-0005-0000-0000-000022530000}"/>
    <cellStyle name="Normal 5 3 7 6 4" xfId="28488" xr:uid="{00000000-0005-0000-0000-000023530000}"/>
    <cellStyle name="Normal 5 3 7 7" xfId="28489" xr:uid="{00000000-0005-0000-0000-000024530000}"/>
    <cellStyle name="Normal 5 3 7 7 2" xfId="28490" xr:uid="{00000000-0005-0000-0000-000025530000}"/>
    <cellStyle name="Normal 5 3 7 7 3" xfId="28491" xr:uid="{00000000-0005-0000-0000-000026530000}"/>
    <cellStyle name="Normal 5 3 7 8" xfId="28492" xr:uid="{00000000-0005-0000-0000-000027530000}"/>
    <cellStyle name="Normal 5 3 7 9" xfId="28493" xr:uid="{00000000-0005-0000-0000-000028530000}"/>
    <cellStyle name="Normal 5 3 8" xfId="1279" xr:uid="{00000000-0005-0000-0000-000029530000}"/>
    <cellStyle name="Normal 5 3 8 2" xfId="4637" xr:uid="{00000000-0005-0000-0000-00002A530000}"/>
    <cellStyle name="Normal 5 3 8 2 2" xfId="9621" xr:uid="{00000000-0005-0000-0000-00002B530000}"/>
    <cellStyle name="Normal 5 3 8 2 2 2" xfId="28494" xr:uid="{00000000-0005-0000-0000-00002C530000}"/>
    <cellStyle name="Normal 5 3 8 2 2 3" xfId="28495" xr:uid="{00000000-0005-0000-0000-00002D530000}"/>
    <cellStyle name="Normal 5 3 8 2 2 4" xfId="28496" xr:uid="{00000000-0005-0000-0000-00002E530000}"/>
    <cellStyle name="Normal 5 3 8 2 3" xfId="28497" xr:uid="{00000000-0005-0000-0000-00002F530000}"/>
    <cellStyle name="Normal 5 3 8 2 3 2" xfId="28498" xr:uid="{00000000-0005-0000-0000-000030530000}"/>
    <cellStyle name="Normal 5 3 8 2 3 3" xfId="28499" xr:uid="{00000000-0005-0000-0000-000031530000}"/>
    <cellStyle name="Normal 5 3 8 2 4" xfId="28500" xr:uid="{00000000-0005-0000-0000-000032530000}"/>
    <cellStyle name="Normal 5 3 8 2 5" xfId="28501" xr:uid="{00000000-0005-0000-0000-000033530000}"/>
    <cellStyle name="Normal 5 3 8 2 6" xfId="28502" xr:uid="{00000000-0005-0000-0000-000034530000}"/>
    <cellStyle name="Normal 5 3 8 3" xfId="6366" xr:uid="{00000000-0005-0000-0000-000035530000}"/>
    <cellStyle name="Normal 5 3 8 3 2" xfId="11308" xr:uid="{00000000-0005-0000-0000-000036530000}"/>
    <cellStyle name="Normal 5 3 8 3 3" xfId="28503" xr:uid="{00000000-0005-0000-0000-000037530000}"/>
    <cellStyle name="Normal 5 3 8 3 4" xfId="28504" xr:uid="{00000000-0005-0000-0000-000038530000}"/>
    <cellStyle name="Normal 5 3 8 4" xfId="7874" xr:uid="{00000000-0005-0000-0000-000039530000}"/>
    <cellStyle name="Normal 5 3 8 4 2" xfId="28505" xr:uid="{00000000-0005-0000-0000-00003A530000}"/>
    <cellStyle name="Normal 5 3 8 4 3" xfId="28506" xr:uid="{00000000-0005-0000-0000-00003B530000}"/>
    <cellStyle name="Normal 5 3 8 4 4" xfId="28507" xr:uid="{00000000-0005-0000-0000-00003C530000}"/>
    <cellStyle name="Normal 5 3 8 5" xfId="2912" xr:uid="{00000000-0005-0000-0000-00003D530000}"/>
    <cellStyle name="Normal 5 3 8 5 2" xfId="28508" xr:uid="{00000000-0005-0000-0000-00003E530000}"/>
    <cellStyle name="Normal 5 3 8 5 3" xfId="28509" xr:uid="{00000000-0005-0000-0000-00003F530000}"/>
    <cellStyle name="Normal 5 3 8 5 4" xfId="28510" xr:uid="{00000000-0005-0000-0000-000040530000}"/>
    <cellStyle name="Normal 5 3 8 6" xfId="28511" xr:uid="{00000000-0005-0000-0000-000041530000}"/>
    <cellStyle name="Normal 5 3 8 6 2" xfId="28512" xr:uid="{00000000-0005-0000-0000-000042530000}"/>
    <cellStyle name="Normal 5 3 8 6 3" xfId="28513" xr:uid="{00000000-0005-0000-0000-000043530000}"/>
    <cellStyle name="Normal 5 3 8 7" xfId="28514" xr:uid="{00000000-0005-0000-0000-000044530000}"/>
    <cellStyle name="Normal 5 3 8 8" xfId="28515" xr:uid="{00000000-0005-0000-0000-000045530000}"/>
    <cellStyle name="Normal 5 3 8 9" xfId="28516" xr:uid="{00000000-0005-0000-0000-000046530000}"/>
    <cellStyle name="Normal 5 3 9" xfId="222" xr:uid="{00000000-0005-0000-0000-000047530000}"/>
    <cellStyle name="Normal 5 3 9 2" xfId="3855" xr:uid="{00000000-0005-0000-0000-000048530000}"/>
    <cellStyle name="Normal 5 3 9 2 2" xfId="8942" xr:uid="{00000000-0005-0000-0000-000049530000}"/>
    <cellStyle name="Normal 5 3 9 2 2 2" xfId="28517" xr:uid="{00000000-0005-0000-0000-00004A530000}"/>
    <cellStyle name="Normal 5 3 9 2 2 3" xfId="28518" xr:uid="{00000000-0005-0000-0000-00004B530000}"/>
    <cellStyle name="Normal 5 3 9 2 2 4" xfId="28519" xr:uid="{00000000-0005-0000-0000-00004C530000}"/>
    <cellStyle name="Normal 5 3 9 2 3" xfId="28520" xr:uid="{00000000-0005-0000-0000-00004D530000}"/>
    <cellStyle name="Normal 5 3 9 2 3 2" xfId="28521" xr:uid="{00000000-0005-0000-0000-00004E530000}"/>
    <cellStyle name="Normal 5 3 9 2 3 3" xfId="28522" xr:uid="{00000000-0005-0000-0000-00004F530000}"/>
    <cellStyle name="Normal 5 3 9 2 4" xfId="28523" xr:uid="{00000000-0005-0000-0000-000050530000}"/>
    <cellStyle name="Normal 5 3 9 2 5" xfId="28524" xr:uid="{00000000-0005-0000-0000-000051530000}"/>
    <cellStyle name="Normal 5 3 9 2 6" xfId="28525" xr:uid="{00000000-0005-0000-0000-000052530000}"/>
    <cellStyle name="Normal 5 3 9 3" xfId="5633" xr:uid="{00000000-0005-0000-0000-000053530000}"/>
    <cellStyle name="Normal 5 3 9 3 2" xfId="10575" xr:uid="{00000000-0005-0000-0000-000054530000}"/>
    <cellStyle name="Normal 5 3 9 3 3" xfId="28526" xr:uid="{00000000-0005-0000-0000-000055530000}"/>
    <cellStyle name="Normal 5 3 9 3 4" xfId="28527" xr:uid="{00000000-0005-0000-0000-000056530000}"/>
    <cellStyle name="Normal 5 3 9 4" xfId="7141" xr:uid="{00000000-0005-0000-0000-000057530000}"/>
    <cellStyle name="Normal 5 3 9 4 2" xfId="28528" xr:uid="{00000000-0005-0000-0000-000058530000}"/>
    <cellStyle name="Normal 5 3 9 4 3" xfId="28529" xr:uid="{00000000-0005-0000-0000-000059530000}"/>
    <cellStyle name="Normal 5 3 9 4 4" xfId="28530" xr:uid="{00000000-0005-0000-0000-00005A530000}"/>
    <cellStyle name="Normal 5 3 9 5" xfId="2178" xr:uid="{00000000-0005-0000-0000-00005B530000}"/>
    <cellStyle name="Normal 5 3 9 5 2" xfId="28531" xr:uid="{00000000-0005-0000-0000-00005C530000}"/>
    <cellStyle name="Normal 5 3 9 5 3" xfId="28532" xr:uid="{00000000-0005-0000-0000-00005D530000}"/>
    <cellStyle name="Normal 5 3 9 5 4" xfId="28533" xr:uid="{00000000-0005-0000-0000-00005E530000}"/>
    <cellStyle name="Normal 5 3 9 6" xfId="28534" xr:uid="{00000000-0005-0000-0000-00005F530000}"/>
    <cellStyle name="Normal 5 3 9 6 2" xfId="28535" xr:uid="{00000000-0005-0000-0000-000060530000}"/>
    <cellStyle name="Normal 5 3 9 6 3" xfId="28536" xr:uid="{00000000-0005-0000-0000-000061530000}"/>
    <cellStyle name="Normal 5 3 9 7" xfId="28537" xr:uid="{00000000-0005-0000-0000-000062530000}"/>
    <cellStyle name="Normal 5 3 9 8" xfId="28538" xr:uid="{00000000-0005-0000-0000-000063530000}"/>
    <cellStyle name="Normal 5 3 9 9" xfId="28539" xr:uid="{00000000-0005-0000-0000-000064530000}"/>
    <cellStyle name="Normal 5 4" xfId="134" xr:uid="{00000000-0005-0000-0000-000065530000}"/>
    <cellStyle name="Normal 5 4 10" xfId="2120" xr:uid="{00000000-0005-0000-0000-000066530000}"/>
    <cellStyle name="Normal 5 4 10 2" xfId="5462" xr:uid="{00000000-0005-0000-0000-000067530000}"/>
    <cellStyle name="Normal 5 4 10 2 2" xfId="10425" xr:uid="{00000000-0005-0000-0000-000068530000}"/>
    <cellStyle name="Normal 5 4 10 2 2 2" xfId="28540" xr:uid="{00000000-0005-0000-0000-000069530000}"/>
    <cellStyle name="Normal 5 4 10 2 2 3" xfId="28541" xr:uid="{00000000-0005-0000-0000-00006A530000}"/>
    <cellStyle name="Normal 5 4 10 2 2 4" xfId="28542" xr:uid="{00000000-0005-0000-0000-00006B530000}"/>
    <cellStyle name="Normal 5 4 10 2 3" xfId="28543" xr:uid="{00000000-0005-0000-0000-00006C530000}"/>
    <cellStyle name="Normal 5 4 10 2 3 2" xfId="28544" xr:uid="{00000000-0005-0000-0000-00006D530000}"/>
    <cellStyle name="Normal 5 4 10 2 3 3" xfId="28545" xr:uid="{00000000-0005-0000-0000-00006E530000}"/>
    <cellStyle name="Normal 5 4 10 2 4" xfId="28546" xr:uid="{00000000-0005-0000-0000-00006F530000}"/>
    <cellStyle name="Normal 5 4 10 2 5" xfId="28547" xr:uid="{00000000-0005-0000-0000-000070530000}"/>
    <cellStyle name="Normal 5 4 10 2 6" xfId="28548" xr:uid="{00000000-0005-0000-0000-000071530000}"/>
    <cellStyle name="Normal 5 4 10 3" xfId="8614" xr:uid="{00000000-0005-0000-0000-000072530000}"/>
    <cellStyle name="Normal 5 4 10 3 2" xfId="28549" xr:uid="{00000000-0005-0000-0000-000073530000}"/>
    <cellStyle name="Normal 5 4 10 3 3" xfId="28550" xr:uid="{00000000-0005-0000-0000-000074530000}"/>
    <cellStyle name="Normal 5 4 10 3 4" xfId="28551" xr:uid="{00000000-0005-0000-0000-000075530000}"/>
    <cellStyle name="Normal 5 4 10 4" xfId="28552" xr:uid="{00000000-0005-0000-0000-000076530000}"/>
    <cellStyle name="Normal 5 4 10 4 2" xfId="28553" xr:uid="{00000000-0005-0000-0000-000077530000}"/>
    <cellStyle name="Normal 5 4 10 4 3" xfId="28554" xr:uid="{00000000-0005-0000-0000-000078530000}"/>
    <cellStyle name="Normal 5 4 10 4 4" xfId="28555" xr:uid="{00000000-0005-0000-0000-000079530000}"/>
    <cellStyle name="Normal 5 4 10 5" xfId="28556" xr:uid="{00000000-0005-0000-0000-00007A530000}"/>
    <cellStyle name="Normal 5 4 10 5 2" xfId="28557" xr:uid="{00000000-0005-0000-0000-00007B530000}"/>
    <cellStyle name="Normal 5 4 10 5 3" xfId="28558" xr:uid="{00000000-0005-0000-0000-00007C530000}"/>
    <cellStyle name="Normal 5 4 10 5 4" xfId="28559" xr:uid="{00000000-0005-0000-0000-00007D530000}"/>
    <cellStyle name="Normal 5 4 10 6" xfId="28560" xr:uid="{00000000-0005-0000-0000-00007E530000}"/>
    <cellStyle name="Normal 5 4 10 6 2" xfId="28561" xr:uid="{00000000-0005-0000-0000-00007F530000}"/>
    <cellStyle name="Normal 5 4 10 6 3" xfId="28562" xr:uid="{00000000-0005-0000-0000-000080530000}"/>
    <cellStyle name="Normal 5 4 10 7" xfId="28563" xr:uid="{00000000-0005-0000-0000-000081530000}"/>
    <cellStyle name="Normal 5 4 10 8" xfId="28564" xr:uid="{00000000-0005-0000-0000-000082530000}"/>
    <cellStyle name="Normal 5 4 10 9" xfId="28565" xr:uid="{00000000-0005-0000-0000-000083530000}"/>
    <cellStyle name="Normal 5 4 11" xfId="3653" xr:uid="{00000000-0005-0000-0000-000084530000}"/>
    <cellStyle name="Normal 5 4 11 2" xfId="8751" xr:uid="{00000000-0005-0000-0000-000085530000}"/>
    <cellStyle name="Normal 5 4 11 2 2" xfId="28566" xr:uid="{00000000-0005-0000-0000-000086530000}"/>
    <cellStyle name="Normal 5 4 11 2 2 2" xfId="28567" xr:uid="{00000000-0005-0000-0000-000087530000}"/>
    <cellStyle name="Normal 5 4 11 2 2 3" xfId="28568" xr:uid="{00000000-0005-0000-0000-000088530000}"/>
    <cellStyle name="Normal 5 4 11 2 2 4" xfId="28569" xr:uid="{00000000-0005-0000-0000-000089530000}"/>
    <cellStyle name="Normal 5 4 11 2 3" xfId="28570" xr:uid="{00000000-0005-0000-0000-00008A530000}"/>
    <cellStyle name="Normal 5 4 11 2 3 2" xfId="28571" xr:uid="{00000000-0005-0000-0000-00008B530000}"/>
    <cellStyle name="Normal 5 4 11 2 3 3" xfId="28572" xr:uid="{00000000-0005-0000-0000-00008C530000}"/>
    <cellStyle name="Normal 5 4 11 2 4" xfId="28573" xr:uid="{00000000-0005-0000-0000-00008D530000}"/>
    <cellStyle name="Normal 5 4 11 2 5" xfId="28574" xr:uid="{00000000-0005-0000-0000-00008E530000}"/>
    <cellStyle name="Normal 5 4 11 2 6" xfId="28575" xr:uid="{00000000-0005-0000-0000-00008F530000}"/>
    <cellStyle name="Normal 5 4 11 3" xfId="28576" xr:uid="{00000000-0005-0000-0000-000090530000}"/>
    <cellStyle name="Normal 5 4 11 3 2" xfId="28577" xr:uid="{00000000-0005-0000-0000-000091530000}"/>
    <cellStyle name="Normal 5 4 11 3 3" xfId="28578" xr:uid="{00000000-0005-0000-0000-000092530000}"/>
    <cellStyle name="Normal 5 4 11 3 4" xfId="28579" xr:uid="{00000000-0005-0000-0000-000093530000}"/>
    <cellStyle name="Normal 5 4 11 4" xfId="28580" xr:uid="{00000000-0005-0000-0000-000094530000}"/>
    <cellStyle name="Normal 5 4 11 4 2" xfId="28581" xr:uid="{00000000-0005-0000-0000-000095530000}"/>
    <cellStyle name="Normal 5 4 11 4 3" xfId="28582" xr:uid="{00000000-0005-0000-0000-000096530000}"/>
    <cellStyle name="Normal 5 4 11 4 4" xfId="28583" xr:uid="{00000000-0005-0000-0000-000097530000}"/>
    <cellStyle name="Normal 5 4 11 5" xfId="28584" xr:uid="{00000000-0005-0000-0000-000098530000}"/>
    <cellStyle name="Normal 5 4 11 5 2" xfId="28585" xr:uid="{00000000-0005-0000-0000-000099530000}"/>
    <cellStyle name="Normal 5 4 11 5 3" xfId="28586" xr:uid="{00000000-0005-0000-0000-00009A530000}"/>
    <cellStyle name="Normal 5 4 11 6" xfId="28587" xr:uid="{00000000-0005-0000-0000-00009B530000}"/>
    <cellStyle name="Normal 5 4 11 7" xfId="28588" xr:uid="{00000000-0005-0000-0000-00009C530000}"/>
    <cellStyle name="Normal 5 4 11 8" xfId="28589" xr:uid="{00000000-0005-0000-0000-00009D530000}"/>
    <cellStyle name="Normal 5 4 12" xfId="3817" xr:uid="{00000000-0005-0000-0000-00009E530000}"/>
    <cellStyle name="Normal 5 4 12 2" xfId="8908" xr:uid="{00000000-0005-0000-0000-00009F530000}"/>
    <cellStyle name="Normal 5 4 12 2 2" xfId="28590" xr:uid="{00000000-0005-0000-0000-0000A0530000}"/>
    <cellStyle name="Normal 5 4 12 2 3" xfId="28591" xr:uid="{00000000-0005-0000-0000-0000A1530000}"/>
    <cellStyle name="Normal 5 4 12 2 4" xfId="28592" xr:uid="{00000000-0005-0000-0000-0000A2530000}"/>
    <cellStyle name="Normal 5 4 12 3" xfId="28593" xr:uid="{00000000-0005-0000-0000-0000A3530000}"/>
    <cellStyle name="Normal 5 4 12 3 2" xfId="28594" xr:uid="{00000000-0005-0000-0000-0000A4530000}"/>
    <cellStyle name="Normal 5 4 12 3 3" xfId="28595" xr:uid="{00000000-0005-0000-0000-0000A5530000}"/>
    <cellStyle name="Normal 5 4 12 3 4" xfId="28596" xr:uid="{00000000-0005-0000-0000-0000A6530000}"/>
    <cellStyle name="Normal 5 4 12 4" xfId="28597" xr:uid="{00000000-0005-0000-0000-0000A7530000}"/>
    <cellStyle name="Normal 5 4 12 4 2" xfId="28598" xr:uid="{00000000-0005-0000-0000-0000A8530000}"/>
    <cellStyle name="Normal 5 4 12 4 3" xfId="28599" xr:uid="{00000000-0005-0000-0000-0000A9530000}"/>
    <cellStyle name="Normal 5 4 12 5" xfId="28600" xr:uid="{00000000-0005-0000-0000-0000AA530000}"/>
    <cellStyle name="Normal 5 4 12 6" xfId="28601" xr:uid="{00000000-0005-0000-0000-0000AB530000}"/>
    <cellStyle name="Normal 5 4 12 7" xfId="28602" xr:uid="{00000000-0005-0000-0000-0000AC530000}"/>
    <cellStyle name="Normal 5 4 13" xfId="5602" xr:uid="{00000000-0005-0000-0000-0000AD530000}"/>
    <cellStyle name="Normal 5 4 13 2" xfId="10544" xr:uid="{00000000-0005-0000-0000-0000AE530000}"/>
    <cellStyle name="Normal 5 4 13 3" xfId="28603" xr:uid="{00000000-0005-0000-0000-0000AF530000}"/>
    <cellStyle name="Normal 5 4 13 4" xfId="28604" xr:uid="{00000000-0005-0000-0000-0000B0530000}"/>
    <cellStyle name="Normal 5 4 14" xfId="7110" xr:uid="{00000000-0005-0000-0000-0000B1530000}"/>
    <cellStyle name="Normal 5 4 14 2" xfId="28605" xr:uid="{00000000-0005-0000-0000-0000B2530000}"/>
    <cellStyle name="Normal 5 4 14 3" xfId="28606" xr:uid="{00000000-0005-0000-0000-0000B3530000}"/>
    <cellStyle name="Normal 5 4 14 4" xfId="28607" xr:uid="{00000000-0005-0000-0000-0000B4530000}"/>
    <cellStyle name="Normal 5 4 15" xfId="2076" xr:uid="{00000000-0005-0000-0000-0000B5530000}"/>
    <cellStyle name="Normal 5 4 15 2" xfId="28608" xr:uid="{00000000-0005-0000-0000-0000B6530000}"/>
    <cellStyle name="Normal 5 4 15 3" xfId="28609" xr:uid="{00000000-0005-0000-0000-0000B7530000}"/>
    <cellStyle name="Normal 5 4 15 4" xfId="28610" xr:uid="{00000000-0005-0000-0000-0000B8530000}"/>
    <cellStyle name="Normal 5 4 16" xfId="28611" xr:uid="{00000000-0005-0000-0000-0000B9530000}"/>
    <cellStyle name="Normal 5 4 16 2" xfId="28612" xr:uid="{00000000-0005-0000-0000-0000BA530000}"/>
    <cellStyle name="Normal 5 4 16 3" xfId="28613" xr:uid="{00000000-0005-0000-0000-0000BB530000}"/>
    <cellStyle name="Normal 5 4 17" xfId="28614" xr:uid="{00000000-0005-0000-0000-0000BC530000}"/>
    <cellStyle name="Normal 5 4 18" xfId="28615" xr:uid="{00000000-0005-0000-0000-0000BD530000}"/>
    <cellStyle name="Normal 5 4 19" xfId="28616" xr:uid="{00000000-0005-0000-0000-0000BE530000}"/>
    <cellStyle name="Normal 5 4 2" xfId="539" xr:uid="{00000000-0005-0000-0000-0000BF530000}"/>
    <cellStyle name="Normal 5 4 2 10" xfId="2319" xr:uid="{00000000-0005-0000-0000-0000C0530000}"/>
    <cellStyle name="Normal 5 4 2 10 2" xfId="28617" xr:uid="{00000000-0005-0000-0000-0000C1530000}"/>
    <cellStyle name="Normal 5 4 2 10 3" xfId="28618" xr:uid="{00000000-0005-0000-0000-0000C2530000}"/>
    <cellStyle name="Normal 5 4 2 10 4" xfId="28619" xr:uid="{00000000-0005-0000-0000-0000C3530000}"/>
    <cellStyle name="Normal 5 4 2 11" xfId="28620" xr:uid="{00000000-0005-0000-0000-0000C4530000}"/>
    <cellStyle name="Normal 5 4 2 11 2" xfId="28621" xr:uid="{00000000-0005-0000-0000-0000C5530000}"/>
    <cellStyle name="Normal 5 4 2 11 3" xfId="28622" xr:uid="{00000000-0005-0000-0000-0000C6530000}"/>
    <cellStyle name="Normal 5 4 2 12" xfId="28623" xr:uid="{00000000-0005-0000-0000-0000C7530000}"/>
    <cellStyle name="Normal 5 4 2 13" xfId="28624" xr:uid="{00000000-0005-0000-0000-0000C8530000}"/>
    <cellStyle name="Normal 5 4 2 14" xfId="28625" xr:uid="{00000000-0005-0000-0000-0000C9530000}"/>
    <cellStyle name="Normal 5 4 2 2" xfId="710" xr:uid="{00000000-0005-0000-0000-0000CA530000}"/>
    <cellStyle name="Normal 5 4 2 2 10" xfId="28626" xr:uid="{00000000-0005-0000-0000-0000CB530000}"/>
    <cellStyle name="Normal 5 4 2 2 11" xfId="28627" xr:uid="{00000000-0005-0000-0000-0000CC530000}"/>
    <cellStyle name="Normal 5 4 2 2 2" xfId="1176" xr:uid="{00000000-0005-0000-0000-0000CD530000}"/>
    <cellStyle name="Normal 5 4 2 2 2 10" xfId="28628" xr:uid="{00000000-0005-0000-0000-0000CE530000}"/>
    <cellStyle name="Normal 5 4 2 2 2 2" xfId="1574" xr:uid="{00000000-0005-0000-0000-0000CF530000}"/>
    <cellStyle name="Normal 5 4 2 2 2 2 2" xfId="4932" xr:uid="{00000000-0005-0000-0000-0000D0530000}"/>
    <cellStyle name="Normal 5 4 2 2 2 2 2 2" xfId="9916" xr:uid="{00000000-0005-0000-0000-0000D1530000}"/>
    <cellStyle name="Normal 5 4 2 2 2 2 2 2 2" xfId="28629" xr:uid="{00000000-0005-0000-0000-0000D2530000}"/>
    <cellStyle name="Normal 5 4 2 2 2 2 2 2 3" xfId="28630" xr:uid="{00000000-0005-0000-0000-0000D3530000}"/>
    <cellStyle name="Normal 5 4 2 2 2 2 2 2 4" xfId="28631" xr:uid="{00000000-0005-0000-0000-0000D4530000}"/>
    <cellStyle name="Normal 5 4 2 2 2 2 2 3" xfId="28632" xr:uid="{00000000-0005-0000-0000-0000D5530000}"/>
    <cellStyle name="Normal 5 4 2 2 2 2 2 3 2" xfId="28633" xr:uid="{00000000-0005-0000-0000-0000D6530000}"/>
    <cellStyle name="Normal 5 4 2 2 2 2 2 3 3" xfId="28634" xr:uid="{00000000-0005-0000-0000-0000D7530000}"/>
    <cellStyle name="Normal 5 4 2 2 2 2 2 4" xfId="28635" xr:uid="{00000000-0005-0000-0000-0000D8530000}"/>
    <cellStyle name="Normal 5 4 2 2 2 2 2 5" xfId="28636" xr:uid="{00000000-0005-0000-0000-0000D9530000}"/>
    <cellStyle name="Normal 5 4 2 2 2 2 2 6" xfId="28637" xr:uid="{00000000-0005-0000-0000-0000DA530000}"/>
    <cellStyle name="Normal 5 4 2 2 2 2 3" xfId="6661" xr:uid="{00000000-0005-0000-0000-0000DB530000}"/>
    <cellStyle name="Normal 5 4 2 2 2 2 3 2" xfId="11603" xr:uid="{00000000-0005-0000-0000-0000DC530000}"/>
    <cellStyle name="Normal 5 4 2 2 2 2 3 3" xfId="28638" xr:uid="{00000000-0005-0000-0000-0000DD530000}"/>
    <cellStyle name="Normal 5 4 2 2 2 2 3 4" xfId="28639" xr:uid="{00000000-0005-0000-0000-0000DE530000}"/>
    <cellStyle name="Normal 5 4 2 2 2 2 4" xfId="8169" xr:uid="{00000000-0005-0000-0000-0000DF530000}"/>
    <cellStyle name="Normal 5 4 2 2 2 2 4 2" xfId="28640" xr:uid="{00000000-0005-0000-0000-0000E0530000}"/>
    <cellStyle name="Normal 5 4 2 2 2 2 4 3" xfId="28641" xr:uid="{00000000-0005-0000-0000-0000E1530000}"/>
    <cellStyle name="Normal 5 4 2 2 2 2 4 4" xfId="28642" xr:uid="{00000000-0005-0000-0000-0000E2530000}"/>
    <cellStyle name="Normal 5 4 2 2 2 2 5" xfId="3207" xr:uid="{00000000-0005-0000-0000-0000E3530000}"/>
    <cellStyle name="Normal 5 4 2 2 2 2 5 2" xfId="28643" xr:uid="{00000000-0005-0000-0000-0000E4530000}"/>
    <cellStyle name="Normal 5 4 2 2 2 2 5 3" xfId="28644" xr:uid="{00000000-0005-0000-0000-0000E5530000}"/>
    <cellStyle name="Normal 5 4 2 2 2 2 5 4" xfId="28645" xr:uid="{00000000-0005-0000-0000-0000E6530000}"/>
    <cellStyle name="Normal 5 4 2 2 2 2 6" xfId="28646" xr:uid="{00000000-0005-0000-0000-0000E7530000}"/>
    <cellStyle name="Normal 5 4 2 2 2 2 6 2" xfId="28647" xr:uid="{00000000-0005-0000-0000-0000E8530000}"/>
    <cellStyle name="Normal 5 4 2 2 2 2 6 3" xfId="28648" xr:uid="{00000000-0005-0000-0000-0000E9530000}"/>
    <cellStyle name="Normal 5 4 2 2 2 2 7" xfId="28649" xr:uid="{00000000-0005-0000-0000-0000EA530000}"/>
    <cellStyle name="Normal 5 4 2 2 2 2 8" xfId="28650" xr:uid="{00000000-0005-0000-0000-0000EB530000}"/>
    <cellStyle name="Normal 5 4 2 2 2 2 9" xfId="28651" xr:uid="{00000000-0005-0000-0000-0000EC530000}"/>
    <cellStyle name="Normal 5 4 2 2 2 3" xfId="4544" xr:uid="{00000000-0005-0000-0000-0000ED530000}"/>
    <cellStyle name="Normal 5 4 2 2 2 3 2" xfId="9528" xr:uid="{00000000-0005-0000-0000-0000EE530000}"/>
    <cellStyle name="Normal 5 4 2 2 2 3 2 2" xfId="28652" xr:uid="{00000000-0005-0000-0000-0000EF530000}"/>
    <cellStyle name="Normal 5 4 2 2 2 3 2 3" xfId="28653" xr:uid="{00000000-0005-0000-0000-0000F0530000}"/>
    <cellStyle name="Normal 5 4 2 2 2 3 2 4" xfId="28654" xr:uid="{00000000-0005-0000-0000-0000F1530000}"/>
    <cellStyle name="Normal 5 4 2 2 2 3 3" xfId="28655" xr:uid="{00000000-0005-0000-0000-0000F2530000}"/>
    <cellStyle name="Normal 5 4 2 2 2 3 3 2" xfId="28656" xr:uid="{00000000-0005-0000-0000-0000F3530000}"/>
    <cellStyle name="Normal 5 4 2 2 2 3 3 3" xfId="28657" xr:uid="{00000000-0005-0000-0000-0000F4530000}"/>
    <cellStyle name="Normal 5 4 2 2 2 3 4" xfId="28658" xr:uid="{00000000-0005-0000-0000-0000F5530000}"/>
    <cellStyle name="Normal 5 4 2 2 2 3 5" xfId="28659" xr:uid="{00000000-0005-0000-0000-0000F6530000}"/>
    <cellStyle name="Normal 5 4 2 2 2 3 6" xfId="28660" xr:uid="{00000000-0005-0000-0000-0000F7530000}"/>
    <cellStyle name="Normal 5 4 2 2 2 4" xfId="6275" xr:uid="{00000000-0005-0000-0000-0000F8530000}"/>
    <cellStyle name="Normal 5 4 2 2 2 4 2" xfId="11217" xr:uid="{00000000-0005-0000-0000-0000F9530000}"/>
    <cellStyle name="Normal 5 4 2 2 2 4 3" xfId="28661" xr:uid="{00000000-0005-0000-0000-0000FA530000}"/>
    <cellStyle name="Normal 5 4 2 2 2 4 4" xfId="28662" xr:uid="{00000000-0005-0000-0000-0000FB530000}"/>
    <cellStyle name="Normal 5 4 2 2 2 5" xfId="7783" xr:uid="{00000000-0005-0000-0000-0000FC530000}"/>
    <cellStyle name="Normal 5 4 2 2 2 5 2" xfId="28663" xr:uid="{00000000-0005-0000-0000-0000FD530000}"/>
    <cellStyle name="Normal 5 4 2 2 2 5 3" xfId="28664" xr:uid="{00000000-0005-0000-0000-0000FE530000}"/>
    <cellStyle name="Normal 5 4 2 2 2 5 4" xfId="28665" xr:uid="{00000000-0005-0000-0000-0000FF530000}"/>
    <cellStyle name="Normal 5 4 2 2 2 6" xfId="2821" xr:uid="{00000000-0005-0000-0000-000000540000}"/>
    <cellStyle name="Normal 5 4 2 2 2 6 2" xfId="28666" xr:uid="{00000000-0005-0000-0000-000001540000}"/>
    <cellStyle name="Normal 5 4 2 2 2 6 3" xfId="28667" xr:uid="{00000000-0005-0000-0000-000002540000}"/>
    <cellStyle name="Normal 5 4 2 2 2 6 4" xfId="28668" xr:uid="{00000000-0005-0000-0000-000003540000}"/>
    <cellStyle name="Normal 5 4 2 2 2 7" xfId="28669" xr:uid="{00000000-0005-0000-0000-000004540000}"/>
    <cellStyle name="Normal 5 4 2 2 2 7 2" xfId="28670" xr:uid="{00000000-0005-0000-0000-000005540000}"/>
    <cellStyle name="Normal 5 4 2 2 2 7 3" xfId="28671" xr:uid="{00000000-0005-0000-0000-000006540000}"/>
    <cellStyle name="Normal 5 4 2 2 2 8" xfId="28672" xr:uid="{00000000-0005-0000-0000-000007540000}"/>
    <cellStyle name="Normal 5 4 2 2 2 9" xfId="28673" xr:uid="{00000000-0005-0000-0000-000008540000}"/>
    <cellStyle name="Normal 5 4 2 2 3" xfId="1573" xr:uid="{00000000-0005-0000-0000-000009540000}"/>
    <cellStyle name="Normal 5 4 2 2 3 2" xfId="4931" xr:uid="{00000000-0005-0000-0000-00000A540000}"/>
    <cellStyle name="Normal 5 4 2 2 3 2 2" xfId="9915" xr:uid="{00000000-0005-0000-0000-00000B540000}"/>
    <cellStyle name="Normal 5 4 2 2 3 2 2 2" xfId="28674" xr:uid="{00000000-0005-0000-0000-00000C540000}"/>
    <cellStyle name="Normal 5 4 2 2 3 2 2 3" xfId="28675" xr:uid="{00000000-0005-0000-0000-00000D540000}"/>
    <cellStyle name="Normal 5 4 2 2 3 2 2 4" xfId="28676" xr:uid="{00000000-0005-0000-0000-00000E540000}"/>
    <cellStyle name="Normal 5 4 2 2 3 2 3" xfId="28677" xr:uid="{00000000-0005-0000-0000-00000F540000}"/>
    <cellStyle name="Normal 5 4 2 2 3 2 3 2" xfId="28678" xr:uid="{00000000-0005-0000-0000-000010540000}"/>
    <cellStyle name="Normal 5 4 2 2 3 2 3 3" xfId="28679" xr:uid="{00000000-0005-0000-0000-000011540000}"/>
    <cellStyle name="Normal 5 4 2 2 3 2 4" xfId="28680" xr:uid="{00000000-0005-0000-0000-000012540000}"/>
    <cellStyle name="Normal 5 4 2 2 3 2 5" xfId="28681" xr:uid="{00000000-0005-0000-0000-000013540000}"/>
    <cellStyle name="Normal 5 4 2 2 3 2 6" xfId="28682" xr:uid="{00000000-0005-0000-0000-000014540000}"/>
    <cellStyle name="Normal 5 4 2 2 3 3" xfId="6660" xr:uid="{00000000-0005-0000-0000-000015540000}"/>
    <cellStyle name="Normal 5 4 2 2 3 3 2" xfId="11602" xr:uid="{00000000-0005-0000-0000-000016540000}"/>
    <cellStyle name="Normal 5 4 2 2 3 3 3" xfId="28683" xr:uid="{00000000-0005-0000-0000-000017540000}"/>
    <cellStyle name="Normal 5 4 2 2 3 3 4" xfId="28684" xr:uid="{00000000-0005-0000-0000-000018540000}"/>
    <cellStyle name="Normal 5 4 2 2 3 4" xfId="8168" xr:uid="{00000000-0005-0000-0000-000019540000}"/>
    <cellStyle name="Normal 5 4 2 2 3 4 2" xfId="28685" xr:uid="{00000000-0005-0000-0000-00001A540000}"/>
    <cellStyle name="Normal 5 4 2 2 3 4 3" xfId="28686" xr:uid="{00000000-0005-0000-0000-00001B540000}"/>
    <cellStyle name="Normal 5 4 2 2 3 4 4" xfId="28687" xr:uid="{00000000-0005-0000-0000-00001C540000}"/>
    <cellStyle name="Normal 5 4 2 2 3 5" xfId="3206" xr:uid="{00000000-0005-0000-0000-00001D540000}"/>
    <cellStyle name="Normal 5 4 2 2 3 5 2" xfId="28688" xr:uid="{00000000-0005-0000-0000-00001E540000}"/>
    <cellStyle name="Normal 5 4 2 2 3 5 3" xfId="28689" xr:uid="{00000000-0005-0000-0000-00001F540000}"/>
    <cellStyle name="Normal 5 4 2 2 3 5 4" xfId="28690" xr:uid="{00000000-0005-0000-0000-000020540000}"/>
    <cellStyle name="Normal 5 4 2 2 3 6" xfId="28691" xr:uid="{00000000-0005-0000-0000-000021540000}"/>
    <cellStyle name="Normal 5 4 2 2 3 6 2" xfId="28692" xr:uid="{00000000-0005-0000-0000-000022540000}"/>
    <cellStyle name="Normal 5 4 2 2 3 6 3" xfId="28693" xr:uid="{00000000-0005-0000-0000-000023540000}"/>
    <cellStyle name="Normal 5 4 2 2 3 7" xfId="28694" xr:uid="{00000000-0005-0000-0000-000024540000}"/>
    <cellStyle name="Normal 5 4 2 2 3 8" xfId="28695" xr:uid="{00000000-0005-0000-0000-000025540000}"/>
    <cellStyle name="Normal 5 4 2 2 3 9" xfId="28696" xr:uid="{00000000-0005-0000-0000-000026540000}"/>
    <cellStyle name="Normal 5 4 2 2 4" xfId="4161" xr:uid="{00000000-0005-0000-0000-000027540000}"/>
    <cellStyle name="Normal 5 4 2 2 4 2" xfId="9147" xr:uid="{00000000-0005-0000-0000-000028540000}"/>
    <cellStyle name="Normal 5 4 2 2 4 2 2" xfId="28697" xr:uid="{00000000-0005-0000-0000-000029540000}"/>
    <cellStyle name="Normal 5 4 2 2 4 2 3" xfId="28698" xr:uid="{00000000-0005-0000-0000-00002A540000}"/>
    <cellStyle name="Normal 5 4 2 2 4 2 4" xfId="28699" xr:uid="{00000000-0005-0000-0000-00002B540000}"/>
    <cellStyle name="Normal 5 4 2 2 4 3" xfId="28700" xr:uid="{00000000-0005-0000-0000-00002C540000}"/>
    <cellStyle name="Normal 5 4 2 2 4 3 2" xfId="28701" xr:uid="{00000000-0005-0000-0000-00002D540000}"/>
    <cellStyle name="Normal 5 4 2 2 4 3 3" xfId="28702" xr:uid="{00000000-0005-0000-0000-00002E540000}"/>
    <cellStyle name="Normal 5 4 2 2 4 4" xfId="28703" xr:uid="{00000000-0005-0000-0000-00002F540000}"/>
    <cellStyle name="Normal 5 4 2 2 4 5" xfId="28704" xr:uid="{00000000-0005-0000-0000-000030540000}"/>
    <cellStyle name="Normal 5 4 2 2 4 6" xfId="28705" xr:uid="{00000000-0005-0000-0000-000031540000}"/>
    <cellStyle name="Normal 5 4 2 2 5" xfId="5908" xr:uid="{00000000-0005-0000-0000-000032540000}"/>
    <cellStyle name="Normal 5 4 2 2 5 2" xfId="10850" xr:uid="{00000000-0005-0000-0000-000033540000}"/>
    <cellStyle name="Normal 5 4 2 2 5 3" xfId="28706" xr:uid="{00000000-0005-0000-0000-000034540000}"/>
    <cellStyle name="Normal 5 4 2 2 5 4" xfId="28707" xr:uid="{00000000-0005-0000-0000-000035540000}"/>
    <cellStyle name="Normal 5 4 2 2 6" xfId="7416" xr:uid="{00000000-0005-0000-0000-000036540000}"/>
    <cellStyle name="Normal 5 4 2 2 6 2" xfId="28708" xr:uid="{00000000-0005-0000-0000-000037540000}"/>
    <cellStyle name="Normal 5 4 2 2 6 3" xfId="28709" xr:uid="{00000000-0005-0000-0000-000038540000}"/>
    <cellStyle name="Normal 5 4 2 2 6 4" xfId="28710" xr:uid="{00000000-0005-0000-0000-000039540000}"/>
    <cellStyle name="Normal 5 4 2 2 7" xfId="2454" xr:uid="{00000000-0005-0000-0000-00003A540000}"/>
    <cellStyle name="Normal 5 4 2 2 7 2" xfId="28711" xr:uid="{00000000-0005-0000-0000-00003B540000}"/>
    <cellStyle name="Normal 5 4 2 2 7 3" xfId="28712" xr:uid="{00000000-0005-0000-0000-00003C540000}"/>
    <cellStyle name="Normal 5 4 2 2 7 4" xfId="28713" xr:uid="{00000000-0005-0000-0000-00003D540000}"/>
    <cellStyle name="Normal 5 4 2 2 8" xfId="28714" xr:uid="{00000000-0005-0000-0000-00003E540000}"/>
    <cellStyle name="Normal 5 4 2 2 8 2" xfId="28715" xr:uid="{00000000-0005-0000-0000-00003F540000}"/>
    <cellStyle name="Normal 5 4 2 2 8 3" xfId="28716" xr:uid="{00000000-0005-0000-0000-000040540000}"/>
    <cellStyle name="Normal 5 4 2 2 9" xfId="28717" xr:uid="{00000000-0005-0000-0000-000041540000}"/>
    <cellStyle name="Normal 5 4 2 3" xfId="863" xr:uid="{00000000-0005-0000-0000-000042540000}"/>
    <cellStyle name="Normal 5 4 2 3 10" xfId="28718" xr:uid="{00000000-0005-0000-0000-000043540000}"/>
    <cellStyle name="Normal 5 4 2 3 2" xfId="1575" xr:uid="{00000000-0005-0000-0000-000044540000}"/>
    <cellStyle name="Normal 5 4 2 3 2 2" xfId="4933" xr:uid="{00000000-0005-0000-0000-000045540000}"/>
    <cellStyle name="Normal 5 4 2 3 2 2 2" xfId="9917" xr:uid="{00000000-0005-0000-0000-000046540000}"/>
    <cellStyle name="Normal 5 4 2 3 2 2 2 2" xfId="28719" xr:uid="{00000000-0005-0000-0000-000047540000}"/>
    <cellStyle name="Normal 5 4 2 3 2 2 2 3" xfId="28720" xr:uid="{00000000-0005-0000-0000-000048540000}"/>
    <cellStyle name="Normal 5 4 2 3 2 2 2 4" xfId="28721" xr:uid="{00000000-0005-0000-0000-000049540000}"/>
    <cellStyle name="Normal 5 4 2 3 2 2 3" xfId="28722" xr:uid="{00000000-0005-0000-0000-00004A540000}"/>
    <cellStyle name="Normal 5 4 2 3 2 2 3 2" xfId="28723" xr:uid="{00000000-0005-0000-0000-00004B540000}"/>
    <cellStyle name="Normal 5 4 2 3 2 2 3 3" xfId="28724" xr:uid="{00000000-0005-0000-0000-00004C540000}"/>
    <cellStyle name="Normal 5 4 2 3 2 2 4" xfId="28725" xr:uid="{00000000-0005-0000-0000-00004D540000}"/>
    <cellStyle name="Normal 5 4 2 3 2 2 5" xfId="28726" xr:uid="{00000000-0005-0000-0000-00004E540000}"/>
    <cellStyle name="Normal 5 4 2 3 2 2 6" xfId="28727" xr:uid="{00000000-0005-0000-0000-00004F540000}"/>
    <cellStyle name="Normal 5 4 2 3 2 3" xfId="6662" xr:uid="{00000000-0005-0000-0000-000050540000}"/>
    <cellStyle name="Normal 5 4 2 3 2 3 2" xfId="11604" xr:uid="{00000000-0005-0000-0000-000051540000}"/>
    <cellStyle name="Normal 5 4 2 3 2 3 3" xfId="28728" xr:uid="{00000000-0005-0000-0000-000052540000}"/>
    <cellStyle name="Normal 5 4 2 3 2 3 4" xfId="28729" xr:uid="{00000000-0005-0000-0000-000053540000}"/>
    <cellStyle name="Normal 5 4 2 3 2 4" xfId="8170" xr:uid="{00000000-0005-0000-0000-000054540000}"/>
    <cellStyle name="Normal 5 4 2 3 2 4 2" xfId="28730" xr:uid="{00000000-0005-0000-0000-000055540000}"/>
    <cellStyle name="Normal 5 4 2 3 2 4 3" xfId="28731" xr:uid="{00000000-0005-0000-0000-000056540000}"/>
    <cellStyle name="Normal 5 4 2 3 2 4 4" xfId="28732" xr:uid="{00000000-0005-0000-0000-000057540000}"/>
    <cellStyle name="Normal 5 4 2 3 2 5" xfId="3208" xr:uid="{00000000-0005-0000-0000-000058540000}"/>
    <cellStyle name="Normal 5 4 2 3 2 5 2" xfId="28733" xr:uid="{00000000-0005-0000-0000-000059540000}"/>
    <cellStyle name="Normal 5 4 2 3 2 5 3" xfId="28734" xr:uid="{00000000-0005-0000-0000-00005A540000}"/>
    <cellStyle name="Normal 5 4 2 3 2 5 4" xfId="28735" xr:uid="{00000000-0005-0000-0000-00005B540000}"/>
    <cellStyle name="Normal 5 4 2 3 2 6" xfId="28736" xr:uid="{00000000-0005-0000-0000-00005C540000}"/>
    <cellStyle name="Normal 5 4 2 3 2 6 2" xfId="28737" xr:uid="{00000000-0005-0000-0000-00005D540000}"/>
    <cellStyle name="Normal 5 4 2 3 2 6 3" xfId="28738" xr:uid="{00000000-0005-0000-0000-00005E540000}"/>
    <cellStyle name="Normal 5 4 2 3 2 7" xfId="28739" xr:uid="{00000000-0005-0000-0000-00005F540000}"/>
    <cellStyle name="Normal 5 4 2 3 2 8" xfId="28740" xr:uid="{00000000-0005-0000-0000-000060540000}"/>
    <cellStyle name="Normal 5 4 2 3 2 9" xfId="28741" xr:uid="{00000000-0005-0000-0000-000061540000}"/>
    <cellStyle name="Normal 5 4 2 3 3" xfId="4303" xr:uid="{00000000-0005-0000-0000-000062540000}"/>
    <cellStyle name="Normal 5 4 2 3 3 2" xfId="9288" xr:uid="{00000000-0005-0000-0000-000063540000}"/>
    <cellStyle name="Normal 5 4 2 3 3 2 2" xfId="28742" xr:uid="{00000000-0005-0000-0000-000064540000}"/>
    <cellStyle name="Normal 5 4 2 3 3 2 3" xfId="28743" xr:uid="{00000000-0005-0000-0000-000065540000}"/>
    <cellStyle name="Normal 5 4 2 3 3 2 4" xfId="28744" xr:uid="{00000000-0005-0000-0000-000066540000}"/>
    <cellStyle name="Normal 5 4 2 3 3 3" xfId="28745" xr:uid="{00000000-0005-0000-0000-000067540000}"/>
    <cellStyle name="Normal 5 4 2 3 3 3 2" xfId="28746" xr:uid="{00000000-0005-0000-0000-000068540000}"/>
    <cellStyle name="Normal 5 4 2 3 3 3 3" xfId="28747" xr:uid="{00000000-0005-0000-0000-000069540000}"/>
    <cellStyle name="Normal 5 4 2 3 3 4" xfId="28748" xr:uid="{00000000-0005-0000-0000-00006A540000}"/>
    <cellStyle name="Normal 5 4 2 3 3 5" xfId="28749" xr:uid="{00000000-0005-0000-0000-00006B540000}"/>
    <cellStyle name="Normal 5 4 2 3 3 6" xfId="28750" xr:uid="{00000000-0005-0000-0000-00006C540000}"/>
    <cellStyle name="Normal 5 4 2 3 4" xfId="6046" xr:uid="{00000000-0005-0000-0000-00006D540000}"/>
    <cellStyle name="Normal 5 4 2 3 4 2" xfId="10988" xr:uid="{00000000-0005-0000-0000-00006E540000}"/>
    <cellStyle name="Normal 5 4 2 3 4 3" xfId="28751" xr:uid="{00000000-0005-0000-0000-00006F540000}"/>
    <cellStyle name="Normal 5 4 2 3 4 4" xfId="28752" xr:uid="{00000000-0005-0000-0000-000070540000}"/>
    <cellStyle name="Normal 5 4 2 3 5" xfId="7554" xr:uid="{00000000-0005-0000-0000-000071540000}"/>
    <cellStyle name="Normal 5 4 2 3 5 2" xfId="28753" xr:uid="{00000000-0005-0000-0000-000072540000}"/>
    <cellStyle name="Normal 5 4 2 3 5 3" xfId="28754" xr:uid="{00000000-0005-0000-0000-000073540000}"/>
    <cellStyle name="Normal 5 4 2 3 5 4" xfId="28755" xr:uid="{00000000-0005-0000-0000-000074540000}"/>
    <cellStyle name="Normal 5 4 2 3 6" xfId="2592" xr:uid="{00000000-0005-0000-0000-000075540000}"/>
    <cellStyle name="Normal 5 4 2 3 6 2" xfId="28756" xr:uid="{00000000-0005-0000-0000-000076540000}"/>
    <cellStyle name="Normal 5 4 2 3 6 3" xfId="28757" xr:uid="{00000000-0005-0000-0000-000077540000}"/>
    <cellStyle name="Normal 5 4 2 3 6 4" xfId="28758" xr:uid="{00000000-0005-0000-0000-000078540000}"/>
    <cellStyle name="Normal 5 4 2 3 7" xfId="28759" xr:uid="{00000000-0005-0000-0000-000079540000}"/>
    <cellStyle name="Normal 5 4 2 3 7 2" xfId="28760" xr:uid="{00000000-0005-0000-0000-00007A540000}"/>
    <cellStyle name="Normal 5 4 2 3 7 3" xfId="28761" xr:uid="{00000000-0005-0000-0000-00007B540000}"/>
    <cellStyle name="Normal 5 4 2 3 8" xfId="28762" xr:uid="{00000000-0005-0000-0000-00007C540000}"/>
    <cellStyle name="Normal 5 4 2 3 9" xfId="28763" xr:uid="{00000000-0005-0000-0000-00007D540000}"/>
    <cellStyle name="Normal 5 4 2 4" xfId="1572" xr:uid="{00000000-0005-0000-0000-00007E540000}"/>
    <cellStyle name="Normal 5 4 2 4 2" xfId="4930" xr:uid="{00000000-0005-0000-0000-00007F540000}"/>
    <cellStyle name="Normal 5 4 2 4 2 2" xfId="9914" xr:uid="{00000000-0005-0000-0000-000080540000}"/>
    <cellStyle name="Normal 5 4 2 4 2 2 2" xfId="28764" xr:uid="{00000000-0005-0000-0000-000081540000}"/>
    <cellStyle name="Normal 5 4 2 4 2 2 3" xfId="28765" xr:uid="{00000000-0005-0000-0000-000082540000}"/>
    <cellStyle name="Normal 5 4 2 4 2 2 4" xfId="28766" xr:uid="{00000000-0005-0000-0000-000083540000}"/>
    <cellStyle name="Normal 5 4 2 4 2 3" xfId="28767" xr:uid="{00000000-0005-0000-0000-000084540000}"/>
    <cellStyle name="Normal 5 4 2 4 2 3 2" xfId="28768" xr:uid="{00000000-0005-0000-0000-000085540000}"/>
    <cellStyle name="Normal 5 4 2 4 2 3 3" xfId="28769" xr:uid="{00000000-0005-0000-0000-000086540000}"/>
    <cellStyle name="Normal 5 4 2 4 2 4" xfId="28770" xr:uid="{00000000-0005-0000-0000-000087540000}"/>
    <cellStyle name="Normal 5 4 2 4 2 5" xfId="28771" xr:uid="{00000000-0005-0000-0000-000088540000}"/>
    <cellStyle name="Normal 5 4 2 4 2 6" xfId="28772" xr:uid="{00000000-0005-0000-0000-000089540000}"/>
    <cellStyle name="Normal 5 4 2 4 3" xfId="6659" xr:uid="{00000000-0005-0000-0000-00008A540000}"/>
    <cellStyle name="Normal 5 4 2 4 3 2" xfId="11601" xr:uid="{00000000-0005-0000-0000-00008B540000}"/>
    <cellStyle name="Normal 5 4 2 4 3 3" xfId="28773" xr:uid="{00000000-0005-0000-0000-00008C540000}"/>
    <cellStyle name="Normal 5 4 2 4 3 4" xfId="28774" xr:uid="{00000000-0005-0000-0000-00008D540000}"/>
    <cellStyle name="Normal 5 4 2 4 4" xfId="8167" xr:uid="{00000000-0005-0000-0000-00008E540000}"/>
    <cellStyle name="Normal 5 4 2 4 4 2" xfId="28775" xr:uid="{00000000-0005-0000-0000-00008F540000}"/>
    <cellStyle name="Normal 5 4 2 4 4 3" xfId="28776" xr:uid="{00000000-0005-0000-0000-000090540000}"/>
    <cellStyle name="Normal 5 4 2 4 4 4" xfId="28777" xr:uid="{00000000-0005-0000-0000-000091540000}"/>
    <cellStyle name="Normal 5 4 2 4 5" xfId="3205" xr:uid="{00000000-0005-0000-0000-000092540000}"/>
    <cellStyle name="Normal 5 4 2 4 5 2" xfId="28778" xr:uid="{00000000-0005-0000-0000-000093540000}"/>
    <cellStyle name="Normal 5 4 2 4 5 3" xfId="28779" xr:uid="{00000000-0005-0000-0000-000094540000}"/>
    <cellStyle name="Normal 5 4 2 4 5 4" xfId="28780" xr:uid="{00000000-0005-0000-0000-000095540000}"/>
    <cellStyle name="Normal 5 4 2 4 6" xfId="28781" xr:uid="{00000000-0005-0000-0000-000096540000}"/>
    <cellStyle name="Normal 5 4 2 4 6 2" xfId="28782" xr:uid="{00000000-0005-0000-0000-000097540000}"/>
    <cellStyle name="Normal 5 4 2 4 6 3" xfId="28783" xr:uid="{00000000-0005-0000-0000-000098540000}"/>
    <cellStyle name="Normal 5 4 2 4 7" xfId="28784" xr:uid="{00000000-0005-0000-0000-000099540000}"/>
    <cellStyle name="Normal 5 4 2 4 8" xfId="28785" xr:uid="{00000000-0005-0000-0000-00009A540000}"/>
    <cellStyle name="Normal 5 4 2 4 9" xfId="28786" xr:uid="{00000000-0005-0000-0000-00009B540000}"/>
    <cellStyle name="Normal 5 4 2 5" xfId="3700" xr:uid="{00000000-0005-0000-0000-00009C540000}"/>
    <cellStyle name="Normal 5 4 2 5 2" xfId="5360" xr:uid="{00000000-0005-0000-0000-00009D540000}"/>
    <cellStyle name="Normal 5 4 2 5 2 2" xfId="10342" xr:uid="{00000000-0005-0000-0000-00009E540000}"/>
    <cellStyle name="Normal 5 4 2 5 2 2 2" xfId="28787" xr:uid="{00000000-0005-0000-0000-00009F540000}"/>
    <cellStyle name="Normal 5 4 2 5 2 2 3" xfId="28788" xr:uid="{00000000-0005-0000-0000-0000A0540000}"/>
    <cellStyle name="Normal 5 4 2 5 2 2 4" xfId="28789" xr:uid="{00000000-0005-0000-0000-0000A1540000}"/>
    <cellStyle name="Normal 5 4 2 5 2 3" xfId="28790" xr:uid="{00000000-0005-0000-0000-0000A2540000}"/>
    <cellStyle name="Normal 5 4 2 5 2 3 2" xfId="28791" xr:uid="{00000000-0005-0000-0000-0000A3540000}"/>
    <cellStyle name="Normal 5 4 2 5 2 3 3" xfId="28792" xr:uid="{00000000-0005-0000-0000-0000A4540000}"/>
    <cellStyle name="Normal 5 4 2 5 2 4" xfId="28793" xr:uid="{00000000-0005-0000-0000-0000A5540000}"/>
    <cellStyle name="Normal 5 4 2 5 2 5" xfId="28794" xr:uid="{00000000-0005-0000-0000-0000A6540000}"/>
    <cellStyle name="Normal 5 4 2 5 2 6" xfId="28795" xr:uid="{00000000-0005-0000-0000-0000A7540000}"/>
    <cellStyle name="Normal 5 4 2 5 3" xfId="8661" xr:uid="{00000000-0005-0000-0000-0000A8540000}"/>
    <cellStyle name="Normal 5 4 2 5 3 2" xfId="28796" xr:uid="{00000000-0005-0000-0000-0000A9540000}"/>
    <cellStyle name="Normal 5 4 2 5 3 3" xfId="28797" xr:uid="{00000000-0005-0000-0000-0000AA540000}"/>
    <cellStyle name="Normal 5 4 2 5 3 4" xfId="28798" xr:uid="{00000000-0005-0000-0000-0000AB540000}"/>
    <cellStyle name="Normal 5 4 2 5 4" xfId="28799" xr:uid="{00000000-0005-0000-0000-0000AC540000}"/>
    <cellStyle name="Normal 5 4 2 5 4 2" xfId="28800" xr:uid="{00000000-0005-0000-0000-0000AD540000}"/>
    <cellStyle name="Normal 5 4 2 5 4 3" xfId="28801" xr:uid="{00000000-0005-0000-0000-0000AE540000}"/>
    <cellStyle name="Normal 5 4 2 5 4 4" xfId="28802" xr:uid="{00000000-0005-0000-0000-0000AF540000}"/>
    <cellStyle name="Normal 5 4 2 5 5" xfId="28803" xr:uid="{00000000-0005-0000-0000-0000B0540000}"/>
    <cellStyle name="Normal 5 4 2 5 5 2" xfId="28804" xr:uid="{00000000-0005-0000-0000-0000B1540000}"/>
    <cellStyle name="Normal 5 4 2 5 5 3" xfId="28805" xr:uid="{00000000-0005-0000-0000-0000B2540000}"/>
    <cellStyle name="Normal 5 4 2 5 5 4" xfId="28806" xr:uid="{00000000-0005-0000-0000-0000B3540000}"/>
    <cellStyle name="Normal 5 4 2 5 6" xfId="28807" xr:uid="{00000000-0005-0000-0000-0000B4540000}"/>
    <cellStyle name="Normal 5 4 2 5 6 2" xfId="28808" xr:uid="{00000000-0005-0000-0000-0000B5540000}"/>
    <cellStyle name="Normal 5 4 2 5 6 3" xfId="28809" xr:uid="{00000000-0005-0000-0000-0000B6540000}"/>
    <cellStyle name="Normal 5 4 2 5 7" xfId="28810" xr:uid="{00000000-0005-0000-0000-0000B7540000}"/>
    <cellStyle name="Normal 5 4 2 5 8" xfId="28811" xr:uid="{00000000-0005-0000-0000-0000B8540000}"/>
    <cellStyle name="Normal 5 4 2 5 9" xfId="28812" xr:uid="{00000000-0005-0000-0000-0000B9540000}"/>
    <cellStyle name="Normal 5 4 2 6" xfId="4023" xr:uid="{00000000-0005-0000-0000-0000BA540000}"/>
    <cellStyle name="Normal 5 4 2 6 2" xfId="8797" xr:uid="{00000000-0005-0000-0000-0000BB540000}"/>
    <cellStyle name="Normal 5 4 2 6 2 2" xfId="28813" xr:uid="{00000000-0005-0000-0000-0000BC540000}"/>
    <cellStyle name="Normal 5 4 2 6 2 2 2" xfId="28814" xr:uid="{00000000-0005-0000-0000-0000BD540000}"/>
    <cellStyle name="Normal 5 4 2 6 2 2 3" xfId="28815" xr:uid="{00000000-0005-0000-0000-0000BE540000}"/>
    <cellStyle name="Normal 5 4 2 6 2 2 4" xfId="28816" xr:uid="{00000000-0005-0000-0000-0000BF540000}"/>
    <cellStyle name="Normal 5 4 2 6 2 3" xfId="28817" xr:uid="{00000000-0005-0000-0000-0000C0540000}"/>
    <cellStyle name="Normal 5 4 2 6 2 3 2" xfId="28818" xr:uid="{00000000-0005-0000-0000-0000C1540000}"/>
    <cellStyle name="Normal 5 4 2 6 2 3 3" xfId="28819" xr:uid="{00000000-0005-0000-0000-0000C2540000}"/>
    <cellStyle name="Normal 5 4 2 6 2 4" xfId="28820" xr:uid="{00000000-0005-0000-0000-0000C3540000}"/>
    <cellStyle name="Normal 5 4 2 6 2 5" xfId="28821" xr:uid="{00000000-0005-0000-0000-0000C4540000}"/>
    <cellStyle name="Normal 5 4 2 6 2 6" xfId="28822" xr:uid="{00000000-0005-0000-0000-0000C5540000}"/>
    <cellStyle name="Normal 5 4 2 6 3" xfId="28823" xr:uid="{00000000-0005-0000-0000-0000C6540000}"/>
    <cellStyle name="Normal 5 4 2 6 3 2" xfId="28824" xr:uid="{00000000-0005-0000-0000-0000C7540000}"/>
    <cellStyle name="Normal 5 4 2 6 3 3" xfId="28825" xr:uid="{00000000-0005-0000-0000-0000C8540000}"/>
    <cellStyle name="Normal 5 4 2 6 3 4" xfId="28826" xr:uid="{00000000-0005-0000-0000-0000C9540000}"/>
    <cellStyle name="Normal 5 4 2 6 4" xfId="28827" xr:uid="{00000000-0005-0000-0000-0000CA540000}"/>
    <cellStyle name="Normal 5 4 2 6 4 2" xfId="28828" xr:uid="{00000000-0005-0000-0000-0000CB540000}"/>
    <cellStyle name="Normal 5 4 2 6 4 3" xfId="28829" xr:uid="{00000000-0005-0000-0000-0000CC540000}"/>
    <cellStyle name="Normal 5 4 2 6 4 4" xfId="28830" xr:uid="{00000000-0005-0000-0000-0000CD540000}"/>
    <cellStyle name="Normal 5 4 2 6 5" xfId="28831" xr:uid="{00000000-0005-0000-0000-0000CE540000}"/>
    <cellStyle name="Normal 5 4 2 6 5 2" xfId="28832" xr:uid="{00000000-0005-0000-0000-0000CF540000}"/>
    <cellStyle name="Normal 5 4 2 6 5 3" xfId="28833" xr:uid="{00000000-0005-0000-0000-0000D0540000}"/>
    <cellStyle name="Normal 5 4 2 6 6" xfId="28834" xr:uid="{00000000-0005-0000-0000-0000D1540000}"/>
    <cellStyle name="Normal 5 4 2 6 7" xfId="28835" xr:uid="{00000000-0005-0000-0000-0000D2540000}"/>
    <cellStyle name="Normal 5 4 2 6 8" xfId="28836" xr:uid="{00000000-0005-0000-0000-0000D3540000}"/>
    <cellStyle name="Normal 5 4 2 7" xfId="5410" xr:uid="{00000000-0005-0000-0000-0000D4540000}"/>
    <cellStyle name="Normal 5 4 2 7 2" xfId="10384" xr:uid="{00000000-0005-0000-0000-0000D5540000}"/>
    <cellStyle name="Normal 5 4 2 7 2 2" xfId="28837" xr:uid="{00000000-0005-0000-0000-0000D6540000}"/>
    <cellStyle name="Normal 5 4 2 7 2 3" xfId="28838" xr:uid="{00000000-0005-0000-0000-0000D7540000}"/>
    <cellStyle name="Normal 5 4 2 7 2 4" xfId="28839" xr:uid="{00000000-0005-0000-0000-0000D8540000}"/>
    <cellStyle name="Normal 5 4 2 7 3" xfId="28840" xr:uid="{00000000-0005-0000-0000-0000D9540000}"/>
    <cellStyle name="Normal 5 4 2 7 3 2" xfId="28841" xr:uid="{00000000-0005-0000-0000-0000DA540000}"/>
    <cellStyle name="Normal 5 4 2 7 3 3" xfId="28842" xr:uid="{00000000-0005-0000-0000-0000DB540000}"/>
    <cellStyle name="Normal 5 4 2 7 4" xfId="28843" xr:uid="{00000000-0005-0000-0000-0000DC540000}"/>
    <cellStyle name="Normal 5 4 2 7 5" xfId="28844" xr:uid="{00000000-0005-0000-0000-0000DD540000}"/>
    <cellStyle name="Normal 5 4 2 7 6" xfId="28845" xr:uid="{00000000-0005-0000-0000-0000DE540000}"/>
    <cellStyle name="Normal 5 4 2 8" xfId="5773" xr:uid="{00000000-0005-0000-0000-0000DF540000}"/>
    <cellStyle name="Normal 5 4 2 8 2" xfId="10715" xr:uid="{00000000-0005-0000-0000-0000E0540000}"/>
    <cellStyle name="Normal 5 4 2 8 3" xfId="28846" xr:uid="{00000000-0005-0000-0000-0000E1540000}"/>
    <cellStyle name="Normal 5 4 2 8 4" xfId="28847" xr:uid="{00000000-0005-0000-0000-0000E2540000}"/>
    <cellStyle name="Normal 5 4 2 9" xfId="7281" xr:uid="{00000000-0005-0000-0000-0000E3540000}"/>
    <cellStyle name="Normal 5 4 2 9 2" xfId="28848" xr:uid="{00000000-0005-0000-0000-0000E4540000}"/>
    <cellStyle name="Normal 5 4 2 9 3" xfId="28849" xr:uid="{00000000-0005-0000-0000-0000E5540000}"/>
    <cellStyle name="Normal 5 4 2 9 4" xfId="28850" xr:uid="{00000000-0005-0000-0000-0000E6540000}"/>
    <cellStyle name="Normal 5 4 3" xfId="613" xr:uid="{00000000-0005-0000-0000-0000E7540000}"/>
    <cellStyle name="Normal 5 4 3 10" xfId="2362" xr:uid="{00000000-0005-0000-0000-0000E8540000}"/>
    <cellStyle name="Normal 5 4 3 10 2" xfId="28851" xr:uid="{00000000-0005-0000-0000-0000E9540000}"/>
    <cellStyle name="Normal 5 4 3 10 3" xfId="28852" xr:uid="{00000000-0005-0000-0000-0000EA540000}"/>
    <cellStyle name="Normal 5 4 3 10 4" xfId="28853" xr:uid="{00000000-0005-0000-0000-0000EB540000}"/>
    <cellStyle name="Normal 5 4 3 11" xfId="28854" xr:uid="{00000000-0005-0000-0000-0000EC540000}"/>
    <cellStyle name="Normal 5 4 3 11 2" xfId="28855" xr:uid="{00000000-0005-0000-0000-0000ED540000}"/>
    <cellStyle name="Normal 5 4 3 11 3" xfId="28856" xr:uid="{00000000-0005-0000-0000-0000EE540000}"/>
    <cellStyle name="Normal 5 4 3 12" xfId="28857" xr:uid="{00000000-0005-0000-0000-0000EF540000}"/>
    <cellStyle name="Normal 5 4 3 13" xfId="28858" xr:uid="{00000000-0005-0000-0000-0000F0540000}"/>
    <cellStyle name="Normal 5 4 3 14" xfId="28859" xr:uid="{00000000-0005-0000-0000-0000F1540000}"/>
    <cellStyle name="Normal 5 4 3 2" xfId="754" xr:uid="{00000000-0005-0000-0000-0000F2540000}"/>
    <cellStyle name="Normal 5 4 3 2 10" xfId="28860" xr:uid="{00000000-0005-0000-0000-0000F3540000}"/>
    <cellStyle name="Normal 5 4 3 2 11" xfId="28861" xr:uid="{00000000-0005-0000-0000-0000F4540000}"/>
    <cellStyle name="Normal 5 4 3 2 2" xfId="1219" xr:uid="{00000000-0005-0000-0000-0000F5540000}"/>
    <cellStyle name="Normal 5 4 3 2 2 10" xfId="28862" xr:uid="{00000000-0005-0000-0000-0000F6540000}"/>
    <cellStyle name="Normal 5 4 3 2 2 2" xfId="1578" xr:uid="{00000000-0005-0000-0000-0000F7540000}"/>
    <cellStyle name="Normal 5 4 3 2 2 2 2" xfId="4936" xr:uid="{00000000-0005-0000-0000-0000F8540000}"/>
    <cellStyle name="Normal 5 4 3 2 2 2 2 2" xfId="9920" xr:uid="{00000000-0005-0000-0000-0000F9540000}"/>
    <cellStyle name="Normal 5 4 3 2 2 2 2 2 2" xfId="28863" xr:uid="{00000000-0005-0000-0000-0000FA540000}"/>
    <cellStyle name="Normal 5 4 3 2 2 2 2 2 3" xfId="28864" xr:uid="{00000000-0005-0000-0000-0000FB540000}"/>
    <cellStyle name="Normal 5 4 3 2 2 2 2 2 4" xfId="28865" xr:uid="{00000000-0005-0000-0000-0000FC540000}"/>
    <cellStyle name="Normal 5 4 3 2 2 2 2 3" xfId="28866" xr:uid="{00000000-0005-0000-0000-0000FD540000}"/>
    <cellStyle name="Normal 5 4 3 2 2 2 2 3 2" xfId="28867" xr:uid="{00000000-0005-0000-0000-0000FE540000}"/>
    <cellStyle name="Normal 5 4 3 2 2 2 2 3 3" xfId="28868" xr:uid="{00000000-0005-0000-0000-0000FF540000}"/>
    <cellStyle name="Normal 5 4 3 2 2 2 2 4" xfId="28869" xr:uid="{00000000-0005-0000-0000-000000550000}"/>
    <cellStyle name="Normal 5 4 3 2 2 2 2 5" xfId="28870" xr:uid="{00000000-0005-0000-0000-000001550000}"/>
    <cellStyle name="Normal 5 4 3 2 2 2 2 6" xfId="28871" xr:uid="{00000000-0005-0000-0000-000002550000}"/>
    <cellStyle name="Normal 5 4 3 2 2 2 3" xfId="6665" xr:uid="{00000000-0005-0000-0000-000003550000}"/>
    <cellStyle name="Normal 5 4 3 2 2 2 3 2" xfId="11607" xr:uid="{00000000-0005-0000-0000-000004550000}"/>
    <cellStyle name="Normal 5 4 3 2 2 2 3 3" xfId="28872" xr:uid="{00000000-0005-0000-0000-000005550000}"/>
    <cellStyle name="Normal 5 4 3 2 2 2 3 4" xfId="28873" xr:uid="{00000000-0005-0000-0000-000006550000}"/>
    <cellStyle name="Normal 5 4 3 2 2 2 4" xfId="8173" xr:uid="{00000000-0005-0000-0000-000007550000}"/>
    <cellStyle name="Normal 5 4 3 2 2 2 4 2" xfId="28874" xr:uid="{00000000-0005-0000-0000-000008550000}"/>
    <cellStyle name="Normal 5 4 3 2 2 2 4 3" xfId="28875" xr:uid="{00000000-0005-0000-0000-000009550000}"/>
    <cellStyle name="Normal 5 4 3 2 2 2 4 4" xfId="28876" xr:uid="{00000000-0005-0000-0000-00000A550000}"/>
    <cellStyle name="Normal 5 4 3 2 2 2 5" xfId="3211" xr:uid="{00000000-0005-0000-0000-00000B550000}"/>
    <cellStyle name="Normal 5 4 3 2 2 2 5 2" xfId="28877" xr:uid="{00000000-0005-0000-0000-00000C550000}"/>
    <cellStyle name="Normal 5 4 3 2 2 2 5 3" xfId="28878" xr:uid="{00000000-0005-0000-0000-00000D550000}"/>
    <cellStyle name="Normal 5 4 3 2 2 2 5 4" xfId="28879" xr:uid="{00000000-0005-0000-0000-00000E550000}"/>
    <cellStyle name="Normal 5 4 3 2 2 2 6" xfId="28880" xr:uid="{00000000-0005-0000-0000-00000F550000}"/>
    <cellStyle name="Normal 5 4 3 2 2 2 6 2" xfId="28881" xr:uid="{00000000-0005-0000-0000-000010550000}"/>
    <cellStyle name="Normal 5 4 3 2 2 2 6 3" xfId="28882" xr:uid="{00000000-0005-0000-0000-000011550000}"/>
    <cellStyle name="Normal 5 4 3 2 2 2 7" xfId="28883" xr:uid="{00000000-0005-0000-0000-000012550000}"/>
    <cellStyle name="Normal 5 4 3 2 2 2 8" xfId="28884" xr:uid="{00000000-0005-0000-0000-000013550000}"/>
    <cellStyle name="Normal 5 4 3 2 2 2 9" xfId="28885" xr:uid="{00000000-0005-0000-0000-000014550000}"/>
    <cellStyle name="Normal 5 4 3 2 2 3" xfId="4587" xr:uid="{00000000-0005-0000-0000-000015550000}"/>
    <cellStyle name="Normal 5 4 3 2 2 3 2" xfId="9571" xr:uid="{00000000-0005-0000-0000-000016550000}"/>
    <cellStyle name="Normal 5 4 3 2 2 3 2 2" xfId="28886" xr:uid="{00000000-0005-0000-0000-000017550000}"/>
    <cellStyle name="Normal 5 4 3 2 2 3 2 3" xfId="28887" xr:uid="{00000000-0005-0000-0000-000018550000}"/>
    <cellStyle name="Normal 5 4 3 2 2 3 2 4" xfId="28888" xr:uid="{00000000-0005-0000-0000-000019550000}"/>
    <cellStyle name="Normal 5 4 3 2 2 3 3" xfId="28889" xr:uid="{00000000-0005-0000-0000-00001A550000}"/>
    <cellStyle name="Normal 5 4 3 2 2 3 3 2" xfId="28890" xr:uid="{00000000-0005-0000-0000-00001B550000}"/>
    <cellStyle name="Normal 5 4 3 2 2 3 3 3" xfId="28891" xr:uid="{00000000-0005-0000-0000-00001C550000}"/>
    <cellStyle name="Normal 5 4 3 2 2 3 4" xfId="28892" xr:uid="{00000000-0005-0000-0000-00001D550000}"/>
    <cellStyle name="Normal 5 4 3 2 2 3 5" xfId="28893" xr:uid="{00000000-0005-0000-0000-00001E550000}"/>
    <cellStyle name="Normal 5 4 3 2 2 3 6" xfId="28894" xr:uid="{00000000-0005-0000-0000-00001F550000}"/>
    <cellStyle name="Normal 5 4 3 2 2 4" xfId="6318" xr:uid="{00000000-0005-0000-0000-000020550000}"/>
    <cellStyle name="Normal 5 4 3 2 2 4 2" xfId="11260" xr:uid="{00000000-0005-0000-0000-000021550000}"/>
    <cellStyle name="Normal 5 4 3 2 2 4 3" xfId="28895" xr:uid="{00000000-0005-0000-0000-000022550000}"/>
    <cellStyle name="Normal 5 4 3 2 2 4 4" xfId="28896" xr:uid="{00000000-0005-0000-0000-000023550000}"/>
    <cellStyle name="Normal 5 4 3 2 2 5" xfId="7826" xr:uid="{00000000-0005-0000-0000-000024550000}"/>
    <cellStyle name="Normal 5 4 3 2 2 5 2" xfId="28897" xr:uid="{00000000-0005-0000-0000-000025550000}"/>
    <cellStyle name="Normal 5 4 3 2 2 5 3" xfId="28898" xr:uid="{00000000-0005-0000-0000-000026550000}"/>
    <cellStyle name="Normal 5 4 3 2 2 5 4" xfId="28899" xr:uid="{00000000-0005-0000-0000-000027550000}"/>
    <cellStyle name="Normal 5 4 3 2 2 6" xfId="2864" xr:uid="{00000000-0005-0000-0000-000028550000}"/>
    <cellStyle name="Normal 5 4 3 2 2 6 2" xfId="28900" xr:uid="{00000000-0005-0000-0000-000029550000}"/>
    <cellStyle name="Normal 5 4 3 2 2 6 3" xfId="28901" xr:uid="{00000000-0005-0000-0000-00002A550000}"/>
    <cellStyle name="Normal 5 4 3 2 2 6 4" xfId="28902" xr:uid="{00000000-0005-0000-0000-00002B550000}"/>
    <cellStyle name="Normal 5 4 3 2 2 7" xfId="28903" xr:uid="{00000000-0005-0000-0000-00002C550000}"/>
    <cellStyle name="Normal 5 4 3 2 2 7 2" xfId="28904" xr:uid="{00000000-0005-0000-0000-00002D550000}"/>
    <cellStyle name="Normal 5 4 3 2 2 7 3" xfId="28905" xr:uid="{00000000-0005-0000-0000-00002E550000}"/>
    <cellStyle name="Normal 5 4 3 2 2 8" xfId="28906" xr:uid="{00000000-0005-0000-0000-00002F550000}"/>
    <cellStyle name="Normal 5 4 3 2 2 9" xfId="28907" xr:uid="{00000000-0005-0000-0000-000030550000}"/>
    <cellStyle name="Normal 5 4 3 2 3" xfId="1577" xr:uid="{00000000-0005-0000-0000-000031550000}"/>
    <cellStyle name="Normal 5 4 3 2 3 2" xfId="4935" xr:uid="{00000000-0005-0000-0000-000032550000}"/>
    <cellStyle name="Normal 5 4 3 2 3 2 2" xfId="9919" xr:uid="{00000000-0005-0000-0000-000033550000}"/>
    <cellStyle name="Normal 5 4 3 2 3 2 2 2" xfId="28908" xr:uid="{00000000-0005-0000-0000-000034550000}"/>
    <cellStyle name="Normal 5 4 3 2 3 2 2 3" xfId="28909" xr:uid="{00000000-0005-0000-0000-000035550000}"/>
    <cellStyle name="Normal 5 4 3 2 3 2 2 4" xfId="28910" xr:uid="{00000000-0005-0000-0000-000036550000}"/>
    <cellStyle name="Normal 5 4 3 2 3 2 3" xfId="28911" xr:uid="{00000000-0005-0000-0000-000037550000}"/>
    <cellStyle name="Normal 5 4 3 2 3 2 3 2" xfId="28912" xr:uid="{00000000-0005-0000-0000-000038550000}"/>
    <cellStyle name="Normal 5 4 3 2 3 2 3 3" xfId="28913" xr:uid="{00000000-0005-0000-0000-000039550000}"/>
    <cellStyle name="Normal 5 4 3 2 3 2 4" xfId="28914" xr:uid="{00000000-0005-0000-0000-00003A550000}"/>
    <cellStyle name="Normal 5 4 3 2 3 2 5" xfId="28915" xr:uid="{00000000-0005-0000-0000-00003B550000}"/>
    <cellStyle name="Normal 5 4 3 2 3 2 6" xfId="28916" xr:uid="{00000000-0005-0000-0000-00003C550000}"/>
    <cellStyle name="Normal 5 4 3 2 3 3" xfId="6664" xr:uid="{00000000-0005-0000-0000-00003D550000}"/>
    <cellStyle name="Normal 5 4 3 2 3 3 2" xfId="11606" xr:uid="{00000000-0005-0000-0000-00003E550000}"/>
    <cellStyle name="Normal 5 4 3 2 3 3 3" xfId="28917" xr:uid="{00000000-0005-0000-0000-00003F550000}"/>
    <cellStyle name="Normal 5 4 3 2 3 3 4" xfId="28918" xr:uid="{00000000-0005-0000-0000-000040550000}"/>
    <cellStyle name="Normal 5 4 3 2 3 4" xfId="8172" xr:uid="{00000000-0005-0000-0000-000041550000}"/>
    <cellStyle name="Normal 5 4 3 2 3 4 2" xfId="28919" xr:uid="{00000000-0005-0000-0000-000042550000}"/>
    <cellStyle name="Normal 5 4 3 2 3 4 3" xfId="28920" xr:uid="{00000000-0005-0000-0000-000043550000}"/>
    <cellStyle name="Normal 5 4 3 2 3 4 4" xfId="28921" xr:uid="{00000000-0005-0000-0000-000044550000}"/>
    <cellStyle name="Normal 5 4 3 2 3 5" xfId="3210" xr:uid="{00000000-0005-0000-0000-000045550000}"/>
    <cellStyle name="Normal 5 4 3 2 3 5 2" xfId="28922" xr:uid="{00000000-0005-0000-0000-000046550000}"/>
    <cellStyle name="Normal 5 4 3 2 3 5 3" xfId="28923" xr:uid="{00000000-0005-0000-0000-000047550000}"/>
    <cellStyle name="Normal 5 4 3 2 3 5 4" xfId="28924" xr:uid="{00000000-0005-0000-0000-000048550000}"/>
    <cellStyle name="Normal 5 4 3 2 3 6" xfId="28925" xr:uid="{00000000-0005-0000-0000-000049550000}"/>
    <cellStyle name="Normal 5 4 3 2 3 6 2" xfId="28926" xr:uid="{00000000-0005-0000-0000-00004A550000}"/>
    <cellStyle name="Normal 5 4 3 2 3 6 3" xfId="28927" xr:uid="{00000000-0005-0000-0000-00004B550000}"/>
    <cellStyle name="Normal 5 4 3 2 3 7" xfId="28928" xr:uid="{00000000-0005-0000-0000-00004C550000}"/>
    <cellStyle name="Normal 5 4 3 2 3 8" xfId="28929" xr:uid="{00000000-0005-0000-0000-00004D550000}"/>
    <cellStyle name="Normal 5 4 3 2 3 9" xfId="28930" xr:uid="{00000000-0005-0000-0000-00004E550000}"/>
    <cellStyle name="Normal 5 4 3 2 4" xfId="4204" xr:uid="{00000000-0005-0000-0000-00004F550000}"/>
    <cellStyle name="Normal 5 4 3 2 4 2" xfId="9190" xr:uid="{00000000-0005-0000-0000-000050550000}"/>
    <cellStyle name="Normal 5 4 3 2 4 2 2" xfId="28931" xr:uid="{00000000-0005-0000-0000-000051550000}"/>
    <cellStyle name="Normal 5 4 3 2 4 2 3" xfId="28932" xr:uid="{00000000-0005-0000-0000-000052550000}"/>
    <cellStyle name="Normal 5 4 3 2 4 2 4" xfId="28933" xr:uid="{00000000-0005-0000-0000-000053550000}"/>
    <cellStyle name="Normal 5 4 3 2 4 3" xfId="28934" xr:uid="{00000000-0005-0000-0000-000054550000}"/>
    <cellStyle name="Normal 5 4 3 2 4 3 2" xfId="28935" xr:uid="{00000000-0005-0000-0000-000055550000}"/>
    <cellStyle name="Normal 5 4 3 2 4 3 3" xfId="28936" xr:uid="{00000000-0005-0000-0000-000056550000}"/>
    <cellStyle name="Normal 5 4 3 2 4 4" xfId="28937" xr:uid="{00000000-0005-0000-0000-000057550000}"/>
    <cellStyle name="Normal 5 4 3 2 4 5" xfId="28938" xr:uid="{00000000-0005-0000-0000-000058550000}"/>
    <cellStyle name="Normal 5 4 3 2 4 6" xfId="28939" xr:uid="{00000000-0005-0000-0000-000059550000}"/>
    <cellStyle name="Normal 5 4 3 2 5" xfId="5951" xr:uid="{00000000-0005-0000-0000-00005A550000}"/>
    <cellStyle name="Normal 5 4 3 2 5 2" xfId="10893" xr:uid="{00000000-0005-0000-0000-00005B550000}"/>
    <cellStyle name="Normal 5 4 3 2 5 3" xfId="28940" xr:uid="{00000000-0005-0000-0000-00005C550000}"/>
    <cellStyle name="Normal 5 4 3 2 5 4" xfId="28941" xr:uid="{00000000-0005-0000-0000-00005D550000}"/>
    <cellStyle name="Normal 5 4 3 2 6" xfId="7459" xr:uid="{00000000-0005-0000-0000-00005E550000}"/>
    <cellStyle name="Normal 5 4 3 2 6 2" xfId="28942" xr:uid="{00000000-0005-0000-0000-00005F550000}"/>
    <cellStyle name="Normal 5 4 3 2 6 3" xfId="28943" xr:uid="{00000000-0005-0000-0000-000060550000}"/>
    <cellStyle name="Normal 5 4 3 2 6 4" xfId="28944" xr:uid="{00000000-0005-0000-0000-000061550000}"/>
    <cellStyle name="Normal 5 4 3 2 7" xfId="2497" xr:uid="{00000000-0005-0000-0000-000062550000}"/>
    <cellStyle name="Normal 5 4 3 2 7 2" xfId="28945" xr:uid="{00000000-0005-0000-0000-000063550000}"/>
    <cellStyle name="Normal 5 4 3 2 7 3" xfId="28946" xr:uid="{00000000-0005-0000-0000-000064550000}"/>
    <cellStyle name="Normal 5 4 3 2 7 4" xfId="28947" xr:uid="{00000000-0005-0000-0000-000065550000}"/>
    <cellStyle name="Normal 5 4 3 2 8" xfId="28948" xr:uid="{00000000-0005-0000-0000-000066550000}"/>
    <cellStyle name="Normal 5 4 3 2 8 2" xfId="28949" xr:uid="{00000000-0005-0000-0000-000067550000}"/>
    <cellStyle name="Normal 5 4 3 2 8 3" xfId="28950" xr:uid="{00000000-0005-0000-0000-000068550000}"/>
    <cellStyle name="Normal 5 4 3 2 9" xfId="28951" xr:uid="{00000000-0005-0000-0000-000069550000}"/>
    <cellStyle name="Normal 5 4 3 3" xfId="907" xr:uid="{00000000-0005-0000-0000-00006A550000}"/>
    <cellStyle name="Normal 5 4 3 3 10" xfId="28952" xr:uid="{00000000-0005-0000-0000-00006B550000}"/>
    <cellStyle name="Normal 5 4 3 3 2" xfId="1579" xr:uid="{00000000-0005-0000-0000-00006C550000}"/>
    <cellStyle name="Normal 5 4 3 3 2 2" xfId="4937" xr:uid="{00000000-0005-0000-0000-00006D550000}"/>
    <cellStyle name="Normal 5 4 3 3 2 2 2" xfId="9921" xr:uid="{00000000-0005-0000-0000-00006E550000}"/>
    <cellStyle name="Normal 5 4 3 3 2 2 2 2" xfId="28953" xr:uid="{00000000-0005-0000-0000-00006F550000}"/>
    <cellStyle name="Normal 5 4 3 3 2 2 2 3" xfId="28954" xr:uid="{00000000-0005-0000-0000-000070550000}"/>
    <cellStyle name="Normal 5 4 3 3 2 2 2 4" xfId="28955" xr:uid="{00000000-0005-0000-0000-000071550000}"/>
    <cellStyle name="Normal 5 4 3 3 2 2 3" xfId="28956" xr:uid="{00000000-0005-0000-0000-000072550000}"/>
    <cellStyle name="Normal 5 4 3 3 2 2 3 2" xfId="28957" xr:uid="{00000000-0005-0000-0000-000073550000}"/>
    <cellStyle name="Normal 5 4 3 3 2 2 3 3" xfId="28958" xr:uid="{00000000-0005-0000-0000-000074550000}"/>
    <cellStyle name="Normal 5 4 3 3 2 2 4" xfId="28959" xr:uid="{00000000-0005-0000-0000-000075550000}"/>
    <cellStyle name="Normal 5 4 3 3 2 2 5" xfId="28960" xr:uid="{00000000-0005-0000-0000-000076550000}"/>
    <cellStyle name="Normal 5 4 3 3 2 2 6" xfId="28961" xr:uid="{00000000-0005-0000-0000-000077550000}"/>
    <cellStyle name="Normal 5 4 3 3 2 3" xfId="6666" xr:uid="{00000000-0005-0000-0000-000078550000}"/>
    <cellStyle name="Normal 5 4 3 3 2 3 2" xfId="11608" xr:uid="{00000000-0005-0000-0000-000079550000}"/>
    <cellStyle name="Normal 5 4 3 3 2 3 3" xfId="28962" xr:uid="{00000000-0005-0000-0000-00007A550000}"/>
    <cellStyle name="Normal 5 4 3 3 2 3 4" xfId="28963" xr:uid="{00000000-0005-0000-0000-00007B550000}"/>
    <cellStyle name="Normal 5 4 3 3 2 4" xfId="8174" xr:uid="{00000000-0005-0000-0000-00007C550000}"/>
    <cellStyle name="Normal 5 4 3 3 2 4 2" xfId="28964" xr:uid="{00000000-0005-0000-0000-00007D550000}"/>
    <cellStyle name="Normal 5 4 3 3 2 4 3" xfId="28965" xr:uid="{00000000-0005-0000-0000-00007E550000}"/>
    <cellStyle name="Normal 5 4 3 3 2 4 4" xfId="28966" xr:uid="{00000000-0005-0000-0000-00007F550000}"/>
    <cellStyle name="Normal 5 4 3 3 2 5" xfId="3212" xr:uid="{00000000-0005-0000-0000-000080550000}"/>
    <cellStyle name="Normal 5 4 3 3 2 5 2" xfId="28967" xr:uid="{00000000-0005-0000-0000-000081550000}"/>
    <cellStyle name="Normal 5 4 3 3 2 5 3" xfId="28968" xr:uid="{00000000-0005-0000-0000-000082550000}"/>
    <cellStyle name="Normal 5 4 3 3 2 5 4" xfId="28969" xr:uid="{00000000-0005-0000-0000-000083550000}"/>
    <cellStyle name="Normal 5 4 3 3 2 6" xfId="28970" xr:uid="{00000000-0005-0000-0000-000084550000}"/>
    <cellStyle name="Normal 5 4 3 3 2 6 2" xfId="28971" xr:uid="{00000000-0005-0000-0000-000085550000}"/>
    <cellStyle name="Normal 5 4 3 3 2 6 3" xfId="28972" xr:uid="{00000000-0005-0000-0000-000086550000}"/>
    <cellStyle name="Normal 5 4 3 3 2 7" xfId="28973" xr:uid="{00000000-0005-0000-0000-000087550000}"/>
    <cellStyle name="Normal 5 4 3 3 2 8" xfId="28974" xr:uid="{00000000-0005-0000-0000-000088550000}"/>
    <cellStyle name="Normal 5 4 3 3 2 9" xfId="28975" xr:uid="{00000000-0005-0000-0000-000089550000}"/>
    <cellStyle name="Normal 5 4 3 3 3" xfId="4346" xr:uid="{00000000-0005-0000-0000-00008A550000}"/>
    <cellStyle name="Normal 5 4 3 3 3 2" xfId="9331" xr:uid="{00000000-0005-0000-0000-00008B550000}"/>
    <cellStyle name="Normal 5 4 3 3 3 2 2" xfId="28976" xr:uid="{00000000-0005-0000-0000-00008C550000}"/>
    <cellStyle name="Normal 5 4 3 3 3 2 3" xfId="28977" xr:uid="{00000000-0005-0000-0000-00008D550000}"/>
    <cellStyle name="Normal 5 4 3 3 3 2 4" xfId="28978" xr:uid="{00000000-0005-0000-0000-00008E550000}"/>
    <cellStyle name="Normal 5 4 3 3 3 3" xfId="28979" xr:uid="{00000000-0005-0000-0000-00008F550000}"/>
    <cellStyle name="Normal 5 4 3 3 3 3 2" xfId="28980" xr:uid="{00000000-0005-0000-0000-000090550000}"/>
    <cellStyle name="Normal 5 4 3 3 3 3 3" xfId="28981" xr:uid="{00000000-0005-0000-0000-000091550000}"/>
    <cellStyle name="Normal 5 4 3 3 3 4" xfId="28982" xr:uid="{00000000-0005-0000-0000-000092550000}"/>
    <cellStyle name="Normal 5 4 3 3 3 5" xfId="28983" xr:uid="{00000000-0005-0000-0000-000093550000}"/>
    <cellStyle name="Normal 5 4 3 3 3 6" xfId="28984" xr:uid="{00000000-0005-0000-0000-000094550000}"/>
    <cellStyle name="Normal 5 4 3 3 4" xfId="6089" xr:uid="{00000000-0005-0000-0000-000095550000}"/>
    <cellStyle name="Normal 5 4 3 3 4 2" xfId="11031" xr:uid="{00000000-0005-0000-0000-000096550000}"/>
    <cellStyle name="Normal 5 4 3 3 4 3" xfId="28985" xr:uid="{00000000-0005-0000-0000-000097550000}"/>
    <cellStyle name="Normal 5 4 3 3 4 4" xfId="28986" xr:uid="{00000000-0005-0000-0000-000098550000}"/>
    <cellStyle name="Normal 5 4 3 3 5" xfId="7597" xr:uid="{00000000-0005-0000-0000-000099550000}"/>
    <cellStyle name="Normal 5 4 3 3 5 2" xfId="28987" xr:uid="{00000000-0005-0000-0000-00009A550000}"/>
    <cellStyle name="Normal 5 4 3 3 5 3" xfId="28988" xr:uid="{00000000-0005-0000-0000-00009B550000}"/>
    <cellStyle name="Normal 5 4 3 3 5 4" xfId="28989" xr:uid="{00000000-0005-0000-0000-00009C550000}"/>
    <cellStyle name="Normal 5 4 3 3 6" xfId="2635" xr:uid="{00000000-0005-0000-0000-00009D550000}"/>
    <cellStyle name="Normal 5 4 3 3 6 2" xfId="28990" xr:uid="{00000000-0005-0000-0000-00009E550000}"/>
    <cellStyle name="Normal 5 4 3 3 6 3" xfId="28991" xr:uid="{00000000-0005-0000-0000-00009F550000}"/>
    <cellStyle name="Normal 5 4 3 3 6 4" xfId="28992" xr:uid="{00000000-0005-0000-0000-0000A0550000}"/>
    <cellStyle name="Normal 5 4 3 3 7" xfId="28993" xr:uid="{00000000-0005-0000-0000-0000A1550000}"/>
    <cellStyle name="Normal 5 4 3 3 7 2" xfId="28994" xr:uid="{00000000-0005-0000-0000-0000A2550000}"/>
    <cellStyle name="Normal 5 4 3 3 7 3" xfId="28995" xr:uid="{00000000-0005-0000-0000-0000A3550000}"/>
    <cellStyle name="Normal 5 4 3 3 8" xfId="28996" xr:uid="{00000000-0005-0000-0000-0000A4550000}"/>
    <cellStyle name="Normal 5 4 3 3 9" xfId="28997" xr:uid="{00000000-0005-0000-0000-0000A5550000}"/>
    <cellStyle name="Normal 5 4 3 4" xfId="1576" xr:uid="{00000000-0005-0000-0000-0000A6550000}"/>
    <cellStyle name="Normal 5 4 3 4 2" xfId="4934" xr:uid="{00000000-0005-0000-0000-0000A7550000}"/>
    <cellStyle name="Normal 5 4 3 4 2 2" xfId="9918" xr:uid="{00000000-0005-0000-0000-0000A8550000}"/>
    <cellStyle name="Normal 5 4 3 4 2 2 2" xfId="28998" xr:uid="{00000000-0005-0000-0000-0000A9550000}"/>
    <cellStyle name="Normal 5 4 3 4 2 2 3" xfId="28999" xr:uid="{00000000-0005-0000-0000-0000AA550000}"/>
    <cellStyle name="Normal 5 4 3 4 2 2 4" xfId="29000" xr:uid="{00000000-0005-0000-0000-0000AB550000}"/>
    <cellStyle name="Normal 5 4 3 4 2 3" xfId="29001" xr:uid="{00000000-0005-0000-0000-0000AC550000}"/>
    <cellStyle name="Normal 5 4 3 4 2 3 2" xfId="29002" xr:uid="{00000000-0005-0000-0000-0000AD550000}"/>
    <cellStyle name="Normal 5 4 3 4 2 3 3" xfId="29003" xr:uid="{00000000-0005-0000-0000-0000AE550000}"/>
    <cellStyle name="Normal 5 4 3 4 2 4" xfId="29004" xr:uid="{00000000-0005-0000-0000-0000AF550000}"/>
    <cellStyle name="Normal 5 4 3 4 2 5" xfId="29005" xr:uid="{00000000-0005-0000-0000-0000B0550000}"/>
    <cellStyle name="Normal 5 4 3 4 2 6" xfId="29006" xr:uid="{00000000-0005-0000-0000-0000B1550000}"/>
    <cellStyle name="Normal 5 4 3 4 3" xfId="6663" xr:uid="{00000000-0005-0000-0000-0000B2550000}"/>
    <cellStyle name="Normal 5 4 3 4 3 2" xfId="11605" xr:uid="{00000000-0005-0000-0000-0000B3550000}"/>
    <cellStyle name="Normal 5 4 3 4 3 3" xfId="29007" xr:uid="{00000000-0005-0000-0000-0000B4550000}"/>
    <cellStyle name="Normal 5 4 3 4 3 4" xfId="29008" xr:uid="{00000000-0005-0000-0000-0000B5550000}"/>
    <cellStyle name="Normal 5 4 3 4 4" xfId="8171" xr:uid="{00000000-0005-0000-0000-0000B6550000}"/>
    <cellStyle name="Normal 5 4 3 4 4 2" xfId="29009" xr:uid="{00000000-0005-0000-0000-0000B7550000}"/>
    <cellStyle name="Normal 5 4 3 4 4 3" xfId="29010" xr:uid="{00000000-0005-0000-0000-0000B8550000}"/>
    <cellStyle name="Normal 5 4 3 4 4 4" xfId="29011" xr:uid="{00000000-0005-0000-0000-0000B9550000}"/>
    <cellStyle name="Normal 5 4 3 4 5" xfId="3209" xr:uid="{00000000-0005-0000-0000-0000BA550000}"/>
    <cellStyle name="Normal 5 4 3 4 5 2" xfId="29012" xr:uid="{00000000-0005-0000-0000-0000BB550000}"/>
    <cellStyle name="Normal 5 4 3 4 5 3" xfId="29013" xr:uid="{00000000-0005-0000-0000-0000BC550000}"/>
    <cellStyle name="Normal 5 4 3 4 5 4" xfId="29014" xr:uid="{00000000-0005-0000-0000-0000BD550000}"/>
    <cellStyle name="Normal 5 4 3 4 6" xfId="29015" xr:uid="{00000000-0005-0000-0000-0000BE550000}"/>
    <cellStyle name="Normal 5 4 3 4 6 2" xfId="29016" xr:uid="{00000000-0005-0000-0000-0000BF550000}"/>
    <cellStyle name="Normal 5 4 3 4 6 3" xfId="29017" xr:uid="{00000000-0005-0000-0000-0000C0550000}"/>
    <cellStyle name="Normal 5 4 3 4 7" xfId="29018" xr:uid="{00000000-0005-0000-0000-0000C1550000}"/>
    <cellStyle name="Normal 5 4 3 4 8" xfId="29019" xr:uid="{00000000-0005-0000-0000-0000C2550000}"/>
    <cellStyle name="Normal 5 4 3 4 9" xfId="29020" xr:uid="{00000000-0005-0000-0000-0000C3550000}"/>
    <cellStyle name="Normal 5 4 3 5" xfId="3744" xr:uid="{00000000-0005-0000-0000-0000C4550000}"/>
    <cellStyle name="Normal 5 4 3 5 2" xfId="5551" xr:uid="{00000000-0005-0000-0000-0000C5550000}"/>
    <cellStyle name="Normal 5 4 3 5 2 2" xfId="10500" xr:uid="{00000000-0005-0000-0000-0000C6550000}"/>
    <cellStyle name="Normal 5 4 3 5 2 2 2" xfId="29021" xr:uid="{00000000-0005-0000-0000-0000C7550000}"/>
    <cellStyle name="Normal 5 4 3 5 2 2 3" xfId="29022" xr:uid="{00000000-0005-0000-0000-0000C8550000}"/>
    <cellStyle name="Normal 5 4 3 5 2 2 4" xfId="29023" xr:uid="{00000000-0005-0000-0000-0000C9550000}"/>
    <cellStyle name="Normal 5 4 3 5 2 3" xfId="29024" xr:uid="{00000000-0005-0000-0000-0000CA550000}"/>
    <cellStyle name="Normal 5 4 3 5 2 3 2" xfId="29025" xr:uid="{00000000-0005-0000-0000-0000CB550000}"/>
    <cellStyle name="Normal 5 4 3 5 2 3 3" xfId="29026" xr:uid="{00000000-0005-0000-0000-0000CC550000}"/>
    <cellStyle name="Normal 5 4 3 5 2 4" xfId="29027" xr:uid="{00000000-0005-0000-0000-0000CD550000}"/>
    <cellStyle name="Normal 5 4 3 5 2 5" xfId="29028" xr:uid="{00000000-0005-0000-0000-0000CE550000}"/>
    <cellStyle name="Normal 5 4 3 5 2 6" xfId="29029" xr:uid="{00000000-0005-0000-0000-0000CF550000}"/>
    <cellStyle name="Normal 5 4 3 5 3" xfId="8704" xr:uid="{00000000-0005-0000-0000-0000D0550000}"/>
    <cellStyle name="Normal 5 4 3 5 3 2" xfId="29030" xr:uid="{00000000-0005-0000-0000-0000D1550000}"/>
    <cellStyle name="Normal 5 4 3 5 3 3" xfId="29031" xr:uid="{00000000-0005-0000-0000-0000D2550000}"/>
    <cellStyle name="Normal 5 4 3 5 3 4" xfId="29032" xr:uid="{00000000-0005-0000-0000-0000D3550000}"/>
    <cellStyle name="Normal 5 4 3 5 4" xfId="29033" xr:uid="{00000000-0005-0000-0000-0000D4550000}"/>
    <cellStyle name="Normal 5 4 3 5 4 2" xfId="29034" xr:uid="{00000000-0005-0000-0000-0000D5550000}"/>
    <cellStyle name="Normal 5 4 3 5 4 3" xfId="29035" xr:uid="{00000000-0005-0000-0000-0000D6550000}"/>
    <cellStyle name="Normal 5 4 3 5 4 4" xfId="29036" xr:uid="{00000000-0005-0000-0000-0000D7550000}"/>
    <cellStyle name="Normal 5 4 3 5 5" xfId="29037" xr:uid="{00000000-0005-0000-0000-0000D8550000}"/>
    <cellStyle name="Normal 5 4 3 5 5 2" xfId="29038" xr:uid="{00000000-0005-0000-0000-0000D9550000}"/>
    <cellStyle name="Normal 5 4 3 5 5 3" xfId="29039" xr:uid="{00000000-0005-0000-0000-0000DA550000}"/>
    <cellStyle name="Normal 5 4 3 5 5 4" xfId="29040" xr:uid="{00000000-0005-0000-0000-0000DB550000}"/>
    <cellStyle name="Normal 5 4 3 5 6" xfId="29041" xr:uid="{00000000-0005-0000-0000-0000DC550000}"/>
    <cellStyle name="Normal 5 4 3 5 6 2" xfId="29042" xr:uid="{00000000-0005-0000-0000-0000DD550000}"/>
    <cellStyle name="Normal 5 4 3 5 6 3" xfId="29043" xr:uid="{00000000-0005-0000-0000-0000DE550000}"/>
    <cellStyle name="Normal 5 4 3 5 7" xfId="29044" xr:uid="{00000000-0005-0000-0000-0000DF550000}"/>
    <cellStyle name="Normal 5 4 3 5 8" xfId="29045" xr:uid="{00000000-0005-0000-0000-0000E0550000}"/>
    <cellStyle name="Normal 5 4 3 5 9" xfId="29046" xr:uid="{00000000-0005-0000-0000-0000E1550000}"/>
    <cellStyle name="Normal 5 4 3 6" xfId="4069" xr:uid="{00000000-0005-0000-0000-0000E2550000}"/>
    <cellStyle name="Normal 5 4 3 6 2" xfId="8840" xr:uid="{00000000-0005-0000-0000-0000E3550000}"/>
    <cellStyle name="Normal 5 4 3 6 2 2" xfId="29047" xr:uid="{00000000-0005-0000-0000-0000E4550000}"/>
    <cellStyle name="Normal 5 4 3 6 2 2 2" xfId="29048" xr:uid="{00000000-0005-0000-0000-0000E5550000}"/>
    <cellStyle name="Normal 5 4 3 6 2 2 3" xfId="29049" xr:uid="{00000000-0005-0000-0000-0000E6550000}"/>
    <cellStyle name="Normal 5 4 3 6 2 2 4" xfId="29050" xr:uid="{00000000-0005-0000-0000-0000E7550000}"/>
    <cellStyle name="Normal 5 4 3 6 2 3" xfId="29051" xr:uid="{00000000-0005-0000-0000-0000E8550000}"/>
    <cellStyle name="Normal 5 4 3 6 2 3 2" xfId="29052" xr:uid="{00000000-0005-0000-0000-0000E9550000}"/>
    <cellStyle name="Normal 5 4 3 6 2 3 3" xfId="29053" xr:uid="{00000000-0005-0000-0000-0000EA550000}"/>
    <cellStyle name="Normal 5 4 3 6 2 4" xfId="29054" xr:uid="{00000000-0005-0000-0000-0000EB550000}"/>
    <cellStyle name="Normal 5 4 3 6 2 5" xfId="29055" xr:uid="{00000000-0005-0000-0000-0000EC550000}"/>
    <cellStyle name="Normal 5 4 3 6 2 6" xfId="29056" xr:uid="{00000000-0005-0000-0000-0000ED550000}"/>
    <cellStyle name="Normal 5 4 3 6 3" xfId="29057" xr:uid="{00000000-0005-0000-0000-0000EE550000}"/>
    <cellStyle name="Normal 5 4 3 6 3 2" xfId="29058" xr:uid="{00000000-0005-0000-0000-0000EF550000}"/>
    <cellStyle name="Normal 5 4 3 6 3 3" xfId="29059" xr:uid="{00000000-0005-0000-0000-0000F0550000}"/>
    <cellStyle name="Normal 5 4 3 6 3 4" xfId="29060" xr:uid="{00000000-0005-0000-0000-0000F1550000}"/>
    <cellStyle name="Normal 5 4 3 6 4" xfId="29061" xr:uid="{00000000-0005-0000-0000-0000F2550000}"/>
    <cellStyle name="Normal 5 4 3 6 4 2" xfId="29062" xr:uid="{00000000-0005-0000-0000-0000F3550000}"/>
    <cellStyle name="Normal 5 4 3 6 4 3" xfId="29063" xr:uid="{00000000-0005-0000-0000-0000F4550000}"/>
    <cellStyle name="Normal 5 4 3 6 4 4" xfId="29064" xr:uid="{00000000-0005-0000-0000-0000F5550000}"/>
    <cellStyle name="Normal 5 4 3 6 5" xfId="29065" xr:uid="{00000000-0005-0000-0000-0000F6550000}"/>
    <cellStyle name="Normal 5 4 3 6 5 2" xfId="29066" xr:uid="{00000000-0005-0000-0000-0000F7550000}"/>
    <cellStyle name="Normal 5 4 3 6 5 3" xfId="29067" xr:uid="{00000000-0005-0000-0000-0000F8550000}"/>
    <cellStyle name="Normal 5 4 3 6 6" xfId="29068" xr:uid="{00000000-0005-0000-0000-0000F9550000}"/>
    <cellStyle name="Normal 5 4 3 6 7" xfId="29069" xr:uid="{00000000-0005-0000-0000-0000FA550000}"/>
    <cellStyle name="Normal 5 4 3 6 8" xfId="29070" xr:uid="{00000000-0005-0000-0000-0000FB550000}"/>
    <cellStyle name="Normal 5 4 3 7" xfId="3950" xr:uid="{00000000-0005-0000-0000-0000FC550000}"/>
    <cellStyle name="Normal 5 4 3 7 2" xfId="9023" xr:uid="{00000000-0005-0000-0000-0000FD550000}"/>
    <cellStyle name="Normal 5 4 3 7 2 2" xfId="29071" xr:uid="{00000000-0005-0000-0000-0000FE550000}"/>
    <cellStyle name="Normal 5 4 3 7 2 3" xfId="29072" xr:uid="{00000000-0005-0000-0000-0000FF550000}"/>
    <cellStyle name="Normal 5 4 3 7 2 4" xfId="29073" xr:uid="{00000000-0005-0000-0000-000000560000}"/>
    <cellStyle name="Normal 5 4 3 7 3" xfId="29074" xr:uid="{00000000-0005-0000-0000-000001560000}"/>
    <cellStyle name="Normal 5 4 3 7 3 2" xfId="29075" xr:uid="{00000000-0005-0000-0000-000002560000}"/>
    <cellStyle name="Normal 5 4 3 7 3 3" xfId="29076" xr:uid="{00000000-0005-0000-0000-000003560000}"/>
    <cellStyle name="Normal 5 4 3 7 4" xfId="29077" xr:uid="{00000000-0005-0000-0000-000004560000}"/>
    <cellStyle name="Normal 5 4 3 7 5" xfId="29078" xr:uid="{00000000-0005-0000-0000-000005560000}"/>
    <cellStyle name="Normal 5 4 3 7 6" xfId="29079" xr:uid="{00000000-0005-0000-0000-000006560000}"/>
    <cellStyle name="Normal 5 4 3 8" xfId="5816" xr:uid="{00000000-0005-0000-0000-000007560000}"/>
    <cellStyle name="Normal 5 4 3 8 2" xfId="10758" xr:uid="{00000000-0005-0000-0000-000008560000}"/>
    <cellStyle name="Normal 5 4 3 8 3" xfId="29080" xr:uid="{00000000-0005-0000-0000-000009560000}"/>
    <cellStyle name="Normal 5 4 3 8 4" xfId="29081" xr:uid="{00000000-0005-0000-0000-00000A560000}"/>
    <cellStyle name="Normal 5 4 3 9" xfId="7324" xr:uid="{00000000-0005-0000-0000-00000B560000}"/>
    <cellStyle name="Normal 5 4 3 9 2" xfId="29082" xr:uid="{00000000-0005-0000-0000-00000C560000}"/>
    <cellStyle name="Normal 5 4 3 9 3" xfId="29083" xr:uid="{00000000-0005-0000-0000-00000D560000}"/>
    <cellStyle name="Normal 5 4 3 9 4" xfId="29084" xr:uid="{00000000-0005-0000-0000-00000E560000}"/>
    <cellStyle name="Normal 5 4 4" xfId="447" xr:uid="{00000000-0005-0000-0000-00000F560000}"/>
    <cellStyle name="Normal 5 4 4 10" xfId="29085" xr:uid="{00000000-0005-0000-0000-000010560000}"/>
    <cellStyle name="Normal 5 4 4 11" xfId="29086" xr:uid="{00000000-0005-0000-0000-000011560000}"/>
    <cellStyle name="Normal 5 4 4 2" xfId="1017" xr:uid="{00000000-0005-0000-0000-000012560000}"/>
    <cellStyle name="Normal 5 4 4 2 10" xfId="29087" xr:uid="{00000000-0005-0000-0000-000013560000}"/>
    <cellStyle name="Normal 5 4 4 2 2" xfId="1581" xr:uid="{00000000-0005-0000-0000-000014560000}"/>
    <cellStyle name="Normal 5 4 4 2 2 2" xfId="4939" xr:uid="{00000000-0005-0000-0000-000015560000}"/>
    <cellStyle name="Normal 5 4 4 2 2 2 2" xfId="9923" xr:uid="{00000000-0005-0000-0000-000016560000}"/>
    <cellStyle name="Normal 5 4 4 2 2 2 2 2" xfId="29088" xr:uid="{00000000-0005-0000-0000-000017560000}"/>
    <cellStyle name="Normal 5 4 4 2 2 2 2 3" xfId="29089" xr:uid="{00000000-0005-0000-0000-000018560000}"/>
    <cellStyle name="Normal 5 4 4 2 2 2 2 4" xfId="29090" xr:uid="{00000000-0005-0000-0000-000019560000}"/>
    <cellStyle name="Normal 5 4 4 2 2 2 3" xfId="29091" xr:uid="{00000000-0005-0000-0000-00001A560000}"/>
    <cellStyle name="Normal 5 4 4 2 2 2 3 2" xfId="29092" xr:uid="{00000000-0005-0000-0000-00001B560000}"/>
    <cellStyle name="Normal 5 4 4 2 2 2 3 3" xfId="29093" xr:uid="{00000000-0005-0000-0000-00001C560000}"/>
    <cellStyle name="Normal 5 4 4 2 2 2 4" xfId="29094" xr:uid="{00000000-0005-0000-0000-00001D560000}"/>
    <cellStyle name="Normal 5 4 4 2 2 2 5" xfId="29095" xr:uid="{00000000-0005-0000-0000-00001E560000}"/>
    <cellStyle name="Normal 5 4 4 2 2 2 6" xfId="29096" xr:uid="{00000000-0005-0000-0000-00001F560000}"/>
    <cellStyle name="Normal 5 4 4 2 2 3" xfId="6668" xr:uid="{00000000-0005-0000-0000-000020560000}"/>
    <cellStyle name="Normal 5 4 4 2 2 3 2" xfId="11610" xr:uid="{00000000-0005-0000-0000-000021560000}"/>
    <cellStyle name="Normal 5 4 4 2 2 3 3" xfId="29097" xr:uid="{00000000-0005-0000-0000-000022560000}"/>
    <cellStyle name="Normal 5 4 4 2 2 3 4" xfId="29098" xr:uid="{00000000-0005-0000-0000-000023560000}"/>
    <cellStyle name="Normal 5 4 4 2 2 4" xfId="8176" xr:uid="{00000000-0005-0000-0000-000024560000}"/>
    <cellStyle name="Normal 5 4 4 2 2 4 2" xfId="29099" xr:uid="{00000000-0005-0000-0000-000025560000}"/>
    <cellStyle name="Normal 5 4 4 2 2 4 3" xfId="29100" xr:uid="{00000000-0005-0000-0000-000026560000}"/>
    <cellStyle name="Normal 5 4 4 2 2 4 4" xfId="29101" xr:uid="{00000000-0005-0000-0000-000027560000}"/>
    <cellStyle name="Normal 5 4 4 2 2 5" xfId="3214" xr:uid="{00000000-0005-0000-0000-000028560000}"/>
    <cellStyle name="Normal 5 4 4 2 2 5 2" xfId="29102" xr:uid="{00000000-0005-0000-0000-000029560000}"/>
    <cellStyle name="Normal 5 4 4 2 2 5 3" xfId="29103" xr:uid="{00000000-0005-0000-0000-00002A560000}"/>
    <cellStyle name="Normal 5 4 4 2 2 5 4" xfId="29104" xr:uid="{00000000-0005-0000-0000-00002B560000}"/>
    <cellStyle name="Normal 5 4 4 2 2 6" xfId="29105" xr:uid="{00000000-0005-0000-0000-00002C560000}"/>
    <cellStyle name="Normal 5 4 4 2 2 6 2" xfId="29106" xr:uid="{00000000-0005-0000-0000-00002D560000}"/>
    <cellStyle name="Normal 5 4 4 2 2 6 3" xfId="29107" xr:uid="{00000000-0005-0000-0000-00002E560000}"/>
    <cellStyle name="Normal 5 4 4 2 2 7" xfId="29108" xr:uid="{00000000-0005-0000-0000-00002F560000}"/>
    <cellStyle name="Normal 5 4 4 2 2 8" xfId="29109" xr:uid="{00000000-0005-0000-0000-000030560000}"/>
    <cellStyle name="Normal 5 4 4 2 2 9" xfId="29110" xr:uid="{00000000-0005-0000-0000-000031560000}"/>
    <cellStyle name="Normal 5 4 4 2 3" xfId="4439" xr:uid="{00000000-0005-0000-0000-000032560000}"/>
    <cellStyle name="Normal 5 4 4 2 3 2" xfId="9424" xr:uid="{00000000-0005-0000-0000-000033560000}"/>
    <cellStyle name="Normal 5 4 4 2 3 2 2" xfId="29111" xr:uid="{00000000-0005-0000-0000-000034560000}"/>
    <cellStyle name="Normal 5 4 4 2 3 2 3" xfId="29112" xr:uid="{00000000-0005-0000-0000-000035560000}"/>
    <cellStyle name="Normal 5 4 4 2 3 2 4" xfId="29113" xr:uid="{00000000-0005-0000-0000-000036560000}"/>
    <cellStyle name="Normal 5 4 4 2 3 3" xfId="29114" xr:uid="{00000000-0005-0000-0000-000037560000}"/>
    <cellStyle name="Normal 5 4 4 2 3 3 2" xfId="29115" xr:uid="{00000000-0005-0000-0000-000038560000}"/>
    <cellStyle name="Normal 5 4 4 2 3 3 3" xfId="29116" xr:uid="{00000000-0005-0000-0000-000039560000}"/>
    <cellStyle name="Normal 5 4 4 2 3 4" xfId="29117" xr:uid="{00000000-0005-0000-0000-00003A560000}"/>
    <cellStyle name="Normal 5 4 4 2 3 5" xfId="29118" xr:uid="{00000000-0005-0000-0000-00003B560000}"/>
    <cellStyle name="Normal 5 4 4 2 3 6" xfId="29119" xr:uid="{00000000-0005-0000-0000-00003C560000}"/>
    <cellStyle name="Normal 5 4 4 2 4" xfId="6179" xr:uid="{00000000-0005-0000-0000-00003D560000}"/>
    <cellStyle name="Normal 5 4 4 2 4 2" xfId="11121" xr:uid="{00000000-0005-0000-0000-00003E560000}"/>
    <cellStyle name="Normal 5 4 4 2 4 3" xfId="29120" xr:uid="{00000000-0005-0000-0000-00003F560000}"/>
    <cellStyle name="Normal 5 4 4 2 4 4" xfId="29121" xr:uid="{00000000-0005-0000-0000-000040560000}"/>
    <cellStyle name="Normal 5 4 4 2 5" xfId="7687" xr:uid="{00000000-0005-0000-0000-000041560000}"/>
    <cellStyle name="Normal 5 4 4 2 5 2" xfId="29122" xr:uid="{00000000-0005-0000-0000-000042560000}"/>
    <cellStyle name="Normal 5 4 4 2 5 3" xfId="29123" xr:uid="{00000000-0005-0000-0000-000043560000}"/>
    <cellStyle name="Normal 5 4 4 2 5 4" xfId="29124" xr:uid="{00000000-0005-0000-0000-000044560000}"/>
    <cellStyle name="Normal 5 4 4 2 6" xfId="2725" xr:uid="{00000000-0005-0000-0000-000045560000}"/>
    <cellStyle name="Normal 5 4 4 2 6 2" xfId="29125" xr:uid="{00000000-0005-0000-0000-000046560000}"/>
    <cellStyle name="Normal 5 4 4 2 6 3" xfId="29126" xr:uid="{00000000-0005-0000-0000-000047560000}"/>
    <cellStyle name="Normal 5 4 4 2 6 4" xfId="29127" xr:uid="{00000000-0005-0000-0000-000048560000}"/>
    <cellStyle name="Normal 5 4 4 2 7" xfId="29128" xr:uid="{00000000-0005-0000-0000-000049560000}"/>
    <cellStyle name="Normal 5 4 4 2 7 2" xfId="29129" xr:uid="{00000000-0005-0000-0000-00004A560000}"/>
    <cellStyle name="Normal 5 4 4 2 7 3" xfId="29130" xr:uid="{00000000-0005-0000-0000-00004B560000}"/>
    <cellStyle name="Normal 5 4 4 2 8" xfId="29131" xr:uid="{00000000-0005-0000-0000-00004C560000}"/>
    <cellStyle name="Normal 5 4 4 2 9" xfId="29132" xr:uid="{00000000-0005-0000-0000-00004D560000}"/>
    <cellStyle name="Normal 5 4 4 3" xfId="1580" xr:uid="{00000000-0005-0000-0000-00004E560000}"/>
    <cellStyle name="Normal 5 4 4 3 2" xfId="4938" xr:uid="{00000000-0005-0000-0000-00004F560000}"/>
    <cellStyle name="Normal 5 4 4 3 2 2" xfId="9922" xr:uid="{00000000-0005-0000-0000-000050560000}"/>
    <cellStyle name="Normal 5 4 4 3 2 2 2" xfId="29133" xr:uid="{00000000-0005-0000-0000-000051560000}"/>
    <cellStyle name="Normal 5 4 4 3 2 2 3" xfId="29134" xr:uid="{00000000-0005-0000-0000-000052560000}"/>
    <cellStyle name="Normal 5 4 4 3 2 2 4" xfId="29135" xr:uid="{00000000-0005-0000-0000-000053560000}"/>
    <cellStyle name="Normal 5 4 4 3 2 3" xfId="29136" xr:uid="{00000000-0005-0000-0000-000054560000}"/>
    <cellStyle name="Normal 5 4 4 3 2 3 2" xfId="29137" xr:uid="{00000000-0005-0000-0000-000055560000}"/>
    <cellStyle name="Normal 5 4 4 3 2 3 3" xfId="29138" xr:uid="{00000000-0005-0000-0000-000056560000}"/>
    <cellStyle name="Normal 5 4 4 3 2 4" xfId="29139" xr:uid="{00000000-0005-0000-0000-000057560000}"/>
    <cellStyle name="Normal 5 4 4 3 2 5" xfId="29140" xr:uid="{00000000-0005-0000-0000-000058560000}"/>
    <cellStyle name="Normal 5 4 4 3 2 6" xfId="29141" xr:uid="{00000000-0005-0000-0000-000059560000}"/>
    <cellStyle name="Normal 5 4 4 3 3" xfId="6667" xr:uid="{00000000-0005-0000-0000-00005A560000}"/>
    <cellStyle name="Normal 5 4 4 3 3 2" xfId="11609" xr:uid="{00000000-0005-0000-0000-00005B560000}"/>
    <cellStyle name="Normal 5 4 4 3 3 3" xfId="29142" xr:uid="{00000000-0005-0000-0000-00005C560000}"/>
    <cellStyle name="Normal 5 4 4 3 3 4" xfId="29143" xr:uid="{00000000-0005-0000-0000-00005D560000}"/>
    <cellStyle name="Normal 5 4 4 3 4" xfId="8175" xr:uid="{00000000-0005-0000-0000-00005E560000}"/>
    <cellStyle name="Normal 5 4 4 3 4 2" xfId="29144" xr:uid="{00000000-0005-0000-0000-00005F560000}"/>
    <cellStyle name="Normal 5 4 4 3 4 3" xfId="29145" xr:uid="{00000000-0005-0000-0000-000060560000}"/>
    <cellStyle name="Normal 5 4 4 3 4 4" xfId="29146" xr:uid="{00000000-0005-0000-0000-000061560000}"/>
    <cellStyle name="Normal 5 4 4 3 5" xfId="3213" xr:uid="{00000000-0005-0000-0000-000062560000}"/>
    <cellStyle name="Normal 5 4 4 3 5 2" xfId="29147" xr:uid="{00000000-0005-0000-0000-000063560000}"/>
    <cellStyle name="Normal 5 4 4 3 5 3" xfId="29148" xr:uid="{00000000-0005-0000-0000-000064560000}"/>
    <cellStyle name="Normal 5 4 4 3 5 4" xfId="29149" xr:uid="{00000000-0005-0000-0000-000065560000}"/>
    <cellStyle name="Normal 5 4 4 3 6" xfId="29150" xr:uid="{00000000-0005-0000-0000-000066560000}"/>
    <cellStyle name="Normal 5 4 4 3 6 2" xfId="29151" xr:uid="{00000000-0005-0000-0000-000067560000}"/>
    <cellStyle name="Normal 5 4 4 3 6 3" xfId="29152" xr:uid="{00000000-0005-0000-0000-000068560000}"/>
    <cellStyle name="Normal 5 4 4 3 7" xfId="29153" xr:uid="{00000000-0005-0000-0000-000069560000}"/>
    <cellStyle name="Normal 5 4 4 3 8" xfId="29154" xr:uid="{00000000-0005-0000-0000-00006A560000}"/>
    <cellStyle name="Normal 5 4 4 3 9" xfId="29155" xr:uid="{00000000-0005-0000-0000-00006B560000}"/>
    <cellStyle name="Normal 5 4 4 4" xfId="3970" xr:uid="{00000000-0005-0000-0000-00006C560000}"/>
    <cellStyle name="Normal 5 4 4 4 2" xfId="9042" xr:uid="{00000000-0005-0000-0000-00006D560000}"/>
    <cellStyle name="Normal 5 4 4 4 2 2" xfId="29156" xr:uid="{00000000-0005-0000-0000-00006E560000}"/>
    <cellStyle name="Normal 5 4 4 4 2 3" xfId="29157" xr:uid="{00000000-0005-0000-0000-00006F560000}"/>
    <cellStyle name="Normal 5 4 4 4 2 4" xfId="29158" xr:uid="{00000000-0005-0000-0000-000070560000}"/>
    <cellStyle name="Normal 5 4 4 4 3" xfId="29159" xr:uid="{00000000-0005-0000-0000-000071560000}"/>
    <cellStyle name="Normal 5 4 4 4 3 2" xfId="29160" xr:uid="{00000000-0005-0000-0000-000072560000}"/>
    <cellStyle name="Normal 5 4 4 4 3 3" xfId="29161" xr:uid="{00000000-0005-0000-0000-000073560000}"/>
    <cellStyle name="Normal 5 4 4 4 4" xfId="29162" xr:uid="{00000000-0005-0000-0000-000074560000}"/>
    <cellStyle name="Normal 5 4 4 4 5" xfId="29163" xr:uid="{00000000-0005-0000-0000-000075560000}"/>
    <cellStyle name="Normal 5 4 4 4 6" xfId="29164" xr:uid="{00000000-0005-0000-0000-000076560000}"/>
    <cellStyle name="Normal 5 4 4 5" xfId="5727" xr:uid="{00000000-0005-0000-0000-000077560000}"/>
    <cellStyle name="Normal 5 4 4 5 2" xfId="10669" xr:uid="{00000000-0005-0000-0000-000078560000}"/>
    <cellStyle name="Normal 5 4 4 5 3" xfId="29165" xr:uid="{00000000-0005-0000-0000-000079560000}"/>
    <cellStyle name="Normal 5 4 4 5 4" xfId="29166" xr:uid="{00000000-0005-0000-0000-00007A560000}"/>
    <cellStyle name="Normal 5 4 4 6" xfId="7235" xr:uid="{00000000-0005-0000-0000-00007B560000}"/>
    <cellStyle name="Normal 5 4 4 6 2" xfId="29167" xr:uid="{00000000-0005-0000-0000-00007C560000}"/>
    <cellStyle name="Normal 5 4 4 6 3" xfId="29168" xr:uid="{00000000-0005-0000-0000-00007D560000}"/>
    <cellStyle name="Normal 5 4 4 6 4" xfId="29169" xr:uid="{00000000-0005-0000-0000-00007E560000}"/>
    <cellStyle name="Normal 5 4 4 7" xfId="2273" xr:uid="{00000000-0005-0000-0000-00007F560000}"/>
    <cellStyle name="Normal 5 4 4 7 2" xfId="29170" xr:uid="{00000000-0005-0000-0000-000080560000}"/>
    <cellStyle name="Normal 5 4 4 7 3" xfId="29171" xr:uid="{00000000-0005-0000-0000-000081560000}"/>
    <cellStyle name="Normal 5 4 4 7 4" xfId="29172" xr:uid="{00000000-0005-0000-0000-000082560000}"/>
    <cellStyle name="Normal 5 4 4 8" xfId="29173" xr:uid="{00000000-0005-0000-0000-000083560000}"/>
    <cellStyle name="Normal 5 4 4 8 2" xfId="29174" xr:uid="{00000000-0005-0000-0000-000084560000}"/>
    <cellStyle name="Normal 5 4 4 8 3" xfId="29175" xr:uid="{00000000-0005-0000-0000-000085560000}"/>
    <cellStyle name="Normal 5 4 4 9" xfId="29176" xr:uid="{00000000-0005-0000-0000-000086560000}"/>
    <cellStyle name="Normal 5 4 5" xfId="664" xr:uid="{00000000-0005-0000-0000-000087560000}"/>
    <cellStyle name="Normal 5 4 5 10" xfId="29177" xr:uid="{00000000-0005-0000-0000-000088560000}"/>
    <cellStyle name="Normal 5 4 5 11" xfId="29178" xr:uid="{00000000-0005-0000-0000-000089560000}"/>
    <cellStyle name="Normal 5 4 5 2" xfId="1130" xr:uid="{00000000-0005-0000-0000-00008A560000}"/>
    <cellStyle name="Normal 5 4 5 2 10" xfId="29179" xr:uid="{00000000-0005-0000-0000-00008B560000}"/>
    <cellStyle name="Normal 5 4 5 2 2" xfId="1583" xr:uid="{00000000-0005-0000-0000-00008C560000}"/>
    <cellStyle name="Normal 5 4 5 2 2 2" xfId="4941" xr:uid="{00000000-0005-0000-0000-00008D560000}"/>
    <cellStyle name="Normal 5 4 5 2 2 2 2" xfId="9925" xr:uid="{00000000-0005-0000-0000-00008E560000}"/>
    <cellStyle name="Normal 5 4 5 2 2 2 2 2" xfId="29180" xr:uid="{00000000-0005-0000-0000-00008F560000}"/>
    <cellStyle name="Normal 5 4 5 2 2 2 2 3" xfId="29181" xr:uid="{00000000-0005-0000-0000-000090560000}"/>
    <cellStyle name="Normal 5 4 5 2 2 2 2 4" xfId="29182" xr:uid="{00000000-0005-0000-0000-000091560000}"/>
    <cellStyle name="Normal 5 4 5 2 2 2 3" xfId="29183" xr:uid="{00000000-0005-0000-0000-000092560000}"/>
    <cellStyle name="Normal 5 4 5 2 2 2 3 2" xfId="29184" xr:uid="{00000000-0005-0000-0000-000093560000}"/>
    <cellStyle name="Normal 5 4 5 2 2 2 3 3" xfId="29185" xr:uid="{00000000-0005-0000-0000-000094560000}"/>
    <cellStyle name="Normal 5 4 5 2 2 2 4" xfId="29186" xr:uid="{00000000-0005-0000-0000-000095560000}"/>
    <cellStyle name="Normal 5 4 5 2 2 2 5" xfId="29187" xr:uid="{00000000-0005-0000-0000-000096560000}"/>
    <cellStyle name="Normal 5 4 5 2 2 2 6" xfId="29188" xr:uid="{00000000-0005-0000-0000-000097560000}"/>
    <cellStyle name="Normal 5 4 5 2 2 3" xfId="6670" xr:uid="{00000000-0005-0000-0000-000098560000}"/>
    <cellStyle name="Normal 5 4 5 2 2 3 2" xfId="11612" xr:uid="{00000000-0005-0000-0000-000099560000}"/>
    <cellStyle name="Normal 5 4 5 2 2 3 3" xfId="29189" xr:uid="{00000000-0005-0000-0000-00009A560000}"/>
    <cellStyle name="Normal 5 4 5 2 2 3 4" xfId="29190" xr:uid="{00000000-0005-0000-0000-00009B560000}"/>
    <cellStyle name="Normal 5 4 5 2 2 4" xfId="8178" xr:uid="{00000000-0005-0000-0000-00009C560000}"/>
    <cellStyle name="Normal 5 4 5 2 2 4 2" xfId="29191" xr:uid="{00000000-0005-0000-0000-00009D560000}"/>
    <cellStyle name="Normal 5 4 5 2 2 4 3" xfId="29192" xr:uid="{00000000-0005-0000-0000-00009E560000}"/>
    <cellStyle name="Normal 5 4 5 2 2 4 4" xfId="29193" xr:uid="{00000000-0005-0000-0000-00009F560000}"/>
    <cellStyle name="Normal 5 4 5 2 2 5" xfId="3216" xr:uid="{00000000-0005-0000-0000-0000A0560000}"/>
    <cellStyle name="Normal 5 4 5 2 2 5 2" xfId="29194" xr:uid="{00000000-0005-0000-0000-0000A1560000}"/>
    <cellStyle name="Normal 5 4 5 2 2 5 3" xfId="29195" xr:uid="{00000000-0005-0000-0000-0000A2560000}"/>
    <cellStyle name="Normal 5 4 5 2 2 5 4" xfId="29196" xr:uid="{00000000-0005-0000-0000-0000A3560000}"/>
    <cellStyle name="Normal 5 4 5 2 2 6" xfId="29197" xr:uid="{00000000-0005-0000-0000-0000A4560000}"/>
    <cellStyle name="Normal 5 4 5 2 2 6 2" xfId="29198" xr:uid="{00000000-0005-0000-0000-0000A5560000}"/>
    <cellStyle name="Normal 5 4 5 2 2 6 3" xfId="29199" xr:uid="{00000000-0005-0000-0000-0000A6560000}"/>
    <cellStyle name="Normal 5 4 5 2 2 7" xfId="29200" xr:uid="{00000000-0005-0000-0000-0000A7560000}"/>
    <cellStyle name="Normal 5 4 5 2 2 8" xfId="29201" xr:uid="{00000000-0005-0000-0000-0000A8560000}"/>
    <cellStyle name="Normal 5 4 5 2 2 9" xfId="29202" xr:uid="{00000000-0005-0000-0000-0000A9560000}"/>
    <cellStyle name="Normal 5 4 5 2 3" xfId="4498" xr:uid="{00000000-0005-0000-0000-0000AA560000}"/>
    <cellStyle name="Normal 5 4 5 2 3 2" xfId="9482" xr:uid="{00000000-0005-0000-0000-0000AB560000}"/>
    <cellStyle name="Normal 5 4 5 2 3 2 2" xfId="29203" xr:uid="{00000000-0005-0000-0000-0000AC560000}"/>
    <cellStyle name="Normal 5 4 5 2 3 2 3" xfId="29204" xr:uid="{00000000-0005-0000-0000-0000AD560000}"/>
    <cellStyle name="Normal 5 4 5 2 3 2 4" xfId="29205" xr:uid="{00000000-0005-0000-0000-0000AE560000}"/>
    <cellStyle name="Normal 5 4 5 2 3 3" xfId="29206" xr:uid="{00000000-0005-0000-0000-0000AF560000}"/>
    <cellStyle name="Normal 5 4 5 2 3 3 2" xfId="29207" xr:uid="{00000000-0005-0000-0000-0000B0560000}"/>
    <cellStyle name="Normal 5 4 5 2 3 3 3" xfId="29208" xr:uid="{00000000-0005-0000-0000-0000B1560000}"/>
    <cellStyle name="Normal 5 4 5 2 3 4" xfId="29209" xr:uid="{00000000-0005-0000-0000-0000B2560000}"/>
    <cellStyle name="Normal 5 4 5 2 3 5" xfId="29210" xr:uid="{00000000-0005-0000-0000-0000B3560000}"/>
    <cellStyle name="Normal 5 4 5 2 3 6" xfId="29211" xr:uid="{00000000-0005-0000-0000-0000B4560000}"/>
    <cellStyle name="Normal 5 4 5 2 4" xfId="6229" xr:uid="{00000000-0005-0000-0000-0000B5560000}"/>
    <cellStyle name="Normal 5 4 5 2 4 2" xfId="11171" xr:uid="{00000000-0005-0000-0000-0000B6560000}"/>
    <cellStyle name="Normal 5 4 5 2 4 3" xfId="29212" xr:uid="{00000000-0005-0000-0000-0000B7560000}"/>
    <cellStyle name="Normal 5 4 5 2 4 4" xfId="29213" xr:uid="{00000000-0005-0000-0000-0000B8560000}"/>
    <cellStyle name="Normal 5 4 5 2 5" xfId="7737" xr:uid="{00000000-0005-0000-0000-0000B9560000}"/>
    <cellStyle name="Normal 5 4 5 2 5 2" xfId="29214" xr:uid="{00000000-0005-0000-0000-0000BA560000}"/>
    <cellStyle name="Normal 5 4 5 2 5 3" xfId="29215" xr:uid="{00000000-0005-0000-0000-0000BB560000}"/>
    <cellStyle name="Normal 5 4 5 2 5 4" xfId="29216" xr:uid="{00000000-0005-0000-0000-0000BC560000}"/>
    <cellStyle name="Normal 5 4 5 2 6" xfId="2775" xr:uid="{00000000-0005-0000-0000-0000BD560000}"/>
    <cellStyle name="Normal 5 4 5 2 6 2" xfId="29217" xr:uid="{00000000-0005-0000-0000-0000BE560000}"/>
    <cellStyle name="Normal 5 4 5 2 6 3" xfId="29218" xr:uid="{00000000-0005-0000-0000-0000BF560000}"/>
    <cellStyle name="Normal 5 4 5 2 6 4" xfId="29219" xr:uid="{00000000-0005-0000-0000-0000C0560000}"/>
    <cellStyle name="Normal 5 4 5 2 7" xfId="29220" xr:uid="{00000000-0005-0000-0000-0000C1560000}"/>
    <cellStyle name="Normal 5 4 5 2 7 2" xfId="29221" xr:uid="{00000000-0005-0000-0000-0000C2560000}"/>
    <cellStyle name="Normal 5 4 5 2 7 3" xfId="29222" xr:uid="{00000000-0005-0000-0000-0000C3560000}"/>
    <cellStyle name="Normal 5 4 5 2 8" xfId="29223" xr:uid="{00000000-0005-0000-0000-0000C4560000}"/>
    <cellStyle name="Normal 5 4 5 2 9" xfId="29224" xr:uid="{00000000-0005-0000-0000-0000C5560000}"/>
    <cellStyle name="Normal 5 4 5 3" xfId="1582" xr:uid="{00000000-0005-0000-0000-0000C6560000}"/>
    <cellStyle name="Normal 5 4 5 3 2" xfId="4940" xr:uid="{00000000-0005-0000-0000-0000C7560000}"/>
    <cellStyle name="Normal 5 4 5 3 2 2" xfId="9924" xr:uid="{00000000-0005-0000-0000-0000C8560000}"/>
    <cellStyle name="Normal 5 4 5 3 2 2 2" xfId="29225" xr:uid="{00000000-0005-0000-0000-0000C9560000}"/>
    <cellStyle name="Normal 5 4 5 3 2 2 3" xfId="29226" xr:uid="{00000000-0005-0000-0000-0000CA560000}"/>
    <cellStyle name="Normal 5 4 5 3 2 2 4" xfId="29227" xr:uid="{00000000-0005-0000-0000-0000CB560000}"/>
    <cellStyle name="Normal 5 4 5 3 2 3" xfId="29228" xr:uid="{00000000-0005-0000-0000-0000CC560000}"/>
    <cellStyle name="Normal 5 4 5 3 2 3 2" xfId="29229" xr:uid="{00000000-0005-0000-0000-0000CD560000}"/>
    <cellStyle name="Normal 5 4 5 3 2 3 3" xfId="29230" xr:uid="{00000000-0005-0000-0000-0000CE560000}"/>
    <cellStyle name="Normal 5 4 5 3 2 4" xfId="29231" xr:uid="{00000000-0005-0000-0000-0000CF560000}"/>
    <cellStyle name="Normal 5 4 5 3 2 5" xfId="29232" xr:uid="{00000000-0005-0000-0000-0000D0560000}"/>
    <cellStyle name="Normal 5 4 5 3 2 6" xfId="29233" xr:uid="{00000000-0005-0000-0000-0000D1560000}"/>
    <cellStyle name="Normal 5 4 5 3 3" xfId="6669" xr:uid="{00000000-0005-0000-0000-0000D2560000}"/>
    <cellStyle name="Normal 5 4 5 3 3 2" xfId="11611" xr:uid="{00000000-0005-0000-0000-0000D3560000}"/>
    <cellStyle name="Normal 5 4 5 3 3 3" xfId="29234" xr:uid="{00000000-0005-0000-0000-0000D4560000}"/>
    <cellStyle name="Normal 5 4 5 3 3 4" xfId="29235" xr:uid="{00000000-0005-0000-0000-0000D5560000}"/>
    <cellStyle name="Normal 5 4 5 3 4" xfId="8177" xr:uid="{00000000-0005-0000-0000-0000D6560000}"/>
    <cellStyle name="Normal 5 4 5 3 4 2" xfId="29236" xr:uid="{00000000-0005-0000-0000-0000D7560000}"/>
    <cellStyle name="Normal 5 4 5 3 4 3" xfId="29237" xr:uid="{00000000-0005-0000-0000-0000D8560000}"/>
    <cellStyle name="Normal 5 4 5 3 4 4" xfId="29238" xr:uid="{00000000-0005-0000-0000-0000D9560000}"/>
    <cellStyle name="Normal 5 4 5 3 5" xfId="3215" xr:uid="{00000000-0005-0000-0000-0000DA560000}"/>
    <cellStyle name="Normal 5 4 5 3 5 2" xfId="29239" xr:uid="{00000000-0005-0000-0000-0000DB560000}"/>
    <cellStyle name="Normal 5 4 5 3 5 3" xfId="29240" xr:uid="{00000000-0005-0000-0000-0000DC560000}"/>
    <cellStyle name="Normal 5 4 5 3 5 4" xfId="29241" xr:uid="{00000000-0005-0000-0000-0000DD560000}"/>
    <cellStyle name="Normal 5 4 5 3 6" xfId="29242" xr:uid="{00000000-0005-0000-0000-0000DE560000}"/>
    <cellStyle name="Normal 5 4 5 3 6 2" xfId="29243" xr:uid="{00000000-0005-0000-0000-0000DF560000}"/>
    <cellStyle name="Normal 5 4 5 3 6 3" xfId="29244" xr:uid="{00000000-0005-0000-0000-0000E0560000}"/>
    <cellStyle name="Normal 5 4 5 3 7" xfId="29245" xr:uid="{00000000-0005-0000-0000-0000E1560000}"/>
    <cellStyle name="Normal 5 4 5 3 8" xfId="29246" xr:uid="{00000000-0005-0000-0000-0000E2560000}"/>
    <cellStyle name="Normal 5 4 5 3 9" xfId="29247" xr:uid="{00000000-0005-0000-0000-0000E3560000}"/>
    <cellStyle name="Normal 5 4 5 4" xfId="4115" xr:uid="{00000000-0005-0000-0000-0000E4560000}"/>
    <cellStyle name="Normal 5 4 5 4 2" xfId="9101" xr:uid="{00000000-0005-0000-0000-0000E5560000}"/>
    <cellStyle name="Normal 5 4 5 4 2 2" xfId="29248" xr:uid="{00000000-0005-0000-0000-0000E6560000}"/>
    <cellStyle name="Normal 5 4 5 4 2 3" xfId="29249" xr:uid="{00000000-0005-0000-0000-0000E7560000}"/>
    <cellStyle name="Normal 5 4 5 4 2 4" xfId="29250" xr:uid="{00000000-0005-0000-0000-0000E8560000}"/>
    <cellStyle name="Normal 5 4 5 4 3" xfId="29251" xr:uid="{00000000-0005-0000-0000-0000E9560000}"/>
    <cellStyle name="Normal 5 4 5 4 3 2" xfId="29252" xr:uid="{00000000-0005-0000-0000-0000EA560000}"/>
    <cellStyle name="Normal 5 4 5 4 3 3" xfId="29253" xr:uid="{00000000-0005-0000-0000-0000EB560000}"/>
    <cellStyle name="Normal 5 4 5 4 4" xfId="29254" xr:uid="{00000000-0005-0000-0000-0000EC560000}"/>
    <cellStyle name="Normal 5 4 5 4 5" xfId="29255" xr:uid="{00000000-0005-0000-0000-0000ED560000}"/>
    <cellStyle name="Normal 5 4 5 4 6" xfId="29256" xr:uid="{00000000-0005-0000-0000-0000EE560000}"/>
    <cellStyle name="Normal 5 4 5 5" xfId="5862" xr:uid="{00000000-0005-0000-0000-0000EF560000}"/>
    <cellStyle name="Normal 5 4 5 5 2" xfId="10804" xr:uid="{00000000-0005-0000-0000-0000F0560000}"/>
    <cellStyle name="Normal 5 4 5 5 3" xfId="29257" xr:uid="{00000000-0005-0000-0000-0000F1560000}"/>
    <cellStyle name="Normal 5 4 5 5 4" xfId="29258" xr:uid="{00000000-0005-0000-0000-0000F2560000}"/>
    <cellStyle name="Normal 5 4 5 6" xfId="7370" xr:uid="{00000000-0005-0000-0000-0000F3560000}"/>
    <cellStyle name="Normal 5 4 5 6 2" xfId="29259" xr:uid="{00000000-0005-0000-0000-0000F4560000}"/>
    <cellStyle name="Normal 5 4 5 6 3" xfId="29260" xr:uid="{00000000-0005-0000-0000-0000F5560000}"/>
    <cellStyle name="Normal 5 4 5 6 4" xfId="29261" xr:uid="{00000000-0005-0000-0000-0000F6560000}"/>
    <cellStyle name="Normal 5 4 5 7" xfId="2408" xr:uid="{00000000-0005-0000-0000-0000F7560000}"/>
    <cellStyle name="Normal 5 4 5 7 2" xfId="29262" xr:uid="{00000000-0005-0000-0000-0000F8560000}"/>
    <cellStyle name="Normal 5 4 5 7 3" xfId="29263" xr:uid="{00000000-0005-0000-0000-0000F9560000}"/>
    <cellStyle name="Normal 5 4 5 7 4" xfId="29264" xr:uid="{00000000-0005-0000-0000-0000FA560000}"/>
    <cellStyle name="Normal 5 4 5 8" xfId="29265" xr:uid="{00000000-0005-0000-0000-0000FB560000}"/>
    <cellStyle name="Normal 5 4 5 8 2" xfId="29266" xr:uid="{00000000-0005-0000-0000-0000FC560000}"/>
    <cellStyle name="Normal 5 4 5 8 3" xfId="29267" xr:uid="{00000000-0005-0000-0000-0000FD560000}"/>
    <cellStyle name="Normal 5 4 5 9" xfId="29268" xr:uid="{00000000-0005-0000-0000-0000FE560000}"/>
    <cellStyle name="Normal 5 4 6" xfId="331" xr:uid="{00000000-0005-0000-0000-0000FF560000}"/>
    <cellStyle name="Normal 5 4 6 10" xfId="29269" xr:uid="{00000000-0005-0000-0000-000000570000}"/>
    <cellStyle name="Normal 5 4 6 11" xfId="29270" xr:uid="{00000000-0005-0000-0000-000001570000}"/>
    <cellStyle name="Normal 5 4 6 2" xfId="959" xr:uid="{00000000-0005-0000-0000-000002570000}"/>
    <cellStyle name="Normal 5 4 6 2 10" xfId="29271" xr:uid="{00000000-0005-0000-0000-000003570000}"/>
    <cellStyle name="Normal 5 4 6 2 2" xfId="1585" xr:uid="{00000000-0005-0000-0000-000004570000}"/>
    <cellStyle name="Normal 5 4 6 2 2 2" xfId="4943" xr:uid="{00000000-0005-0000-0000-000005570000}"/>
    <cellStyle name="Normal 5 4 6 2 2 2 2" xfId="9927" xr:uid="{00000000-0005-0000-0000-000006570000}"/>
    <cellStyle name="Normal 5 4 6 2 2 2 2 2" xfId="29272" xr:uid="{00000000-0005-0000-0000-000007570000}"/>
    <cellStyle name="Normal 5 4 6 2 2 2 2 3" xfId="29273" xr:uid="{00000000-0005-0000-0000-000008570000}"/>
    <cellStyle name="Normal 5 4 6 2 2 2 2 4" xfId="29274" xr:uid="{00000000-0005-0000-0000-000009570000}"/>
    <cellStyle name="Normal 5 4 6 2 2 2 3" xfId="29275" xr:uid="{00000000-0005-0000-0000-00000A570000}"/>
    <cellStyle name="Normal 5 4 6 2 2 2 3 2" xfId="29276" xr:uid="{00000000-0005-0000-0000-00000B570000}"/>
    <cellStyle name="Normal 5 4 6 2 2 2 3 3" xfId="29277" xr:uid="{00000000-0005-0000-0000-00000C570000}"/>
    <cellStyle name="Normal 5 4 6 2 2 2 4" xfId="29278" xr:uid="{00000000-0005-0000-0000-00000D570000}"/>
    <cellStyle name="Normal 5 4 6 2 2 2 5" xfId="29279" xr:uid="{00000000-0005-0000-0000-00000E570000}"/>
    <cellStyle name="Normal 5 4 6 2 2 2 6" xfId="29280" xr:uid="{00000000-0005-0000-0000-00000F570000}"/>
    <cellStyle name="Normal 5 4 6 2 2 3" xfId="6672" xr:uid="{00000000-0005-0000-0000-000010570000}"/>
    <cellStyle name="Normal 5 4 6 2 2 3 2" xfId="11614" xr:uid="{00000000-0005-0000-0000-000011570000}"/>
    <cellStyle name="Normal 5 4 6 2 2 3 3" xfId="29281" xr:uid="{00000000-0005-0000-0000-000012570000}"/>
    <cellStyle name="Normal 5 4 6 2 2 3 4" xfId="29282" xr:uid="{00000000-0005-0000-0000-000013570000}"/>
    <cellStyle name="Normal 5 4 6 2 2 4" xfId="8180" xr:uid="{00000000-0005-0000-0000-000014570000}"/>
    <cellStyle name="Normal 5 4 6 2 2 4 2" xfId="29283" xr:uid="{00000000-0005-0000-0000-000015570000}"/>
    <cellStyle name="Normal 5 4 6 2 2 4 3" xfId="29284" xr:uid="{00000000-0005-0000-0000-000016570000}"/>
    <cellStyle name="Normal 5 4 6 2 2 4 4" xfId="29285" xr:uid="{00000000-0005-0000-0000-000017570000}"/>
    <cellStyle name="Normal 5 4 6 2 2 5" xfId="3218" xr:uid="{00000000-0005-0000-0000-000018570000}"/>
    <cellStyle name="Normal 5 4 6 2 2 5 2" xfId="29286" xr:uid="{00000000-0005-0000-0000-000019570000}"/>
    <cellStyle name="Normal 5 4 6 2 2 5 3" xfId="29287" xr:uid="{00000000-0005-0000-0000-00001A570000}"/>
    <cellStyle name="Normal 5 4 6 2 2 5 4" xfId="29288" xr:uid="{00000000-0005-0000-0000-00001B570000}"/>
    <cellStyle name="Normal 5 4 6 2 2 6" xfId="29289" xr:uid="{00000000-0005-0000-0000-00001C570000}"/>
    <cellStyle name="Normal 5 4 6 2 2 6 2" xfId="29290" xr:uid="{00000000-0005-0000-0000-00001D570000}"/>
    <cellStyle name="Normal 5 4 6 2 2 6 3" xfId="29291" xr:uid="{00000000-0005-0000-0000-00001E570000}"/>
    <cellStyle name="Normal 5 4 6 2 2 7" xfId="29292" xr:uid="{00000000-0005-0000-0000-00001F570000}"/>
    <cellStyle name="Normal 5 4 6 2 2 8" xfId="29293" xr:uid="{00000000-0005-0000-0000-000020570000}"/>
    <cellStyle name="Normal 5 4 6 2 2 9" xfId="29294" xr:uid="{00000000-0005-0000-0000-000021570000}"/>
    <cellStyle name="Normal 5 4 6 2 3" xfId="4393" xr:uid="{00000000-0005-0000-0000-000022570000}"/>
    <cellStyle name="Normal 5 4 6 2 3 2" xfId="9378" xr:uid="{00000000-0005-0000-0000-000023570000}"/>
    <cellStyle name="Normal 5 4 6 2 3 2 2" xfId="29295" xr:uid="{00000000-0005-0000-0000-000024570000}"/>
    <cellStyle name="Normal 5 4 6 2 3 2 3" xfId="29296" xr:uid="{00000000-0005-0000-0000-000025570000}"/>
    <cellStyle name="Normal 5 4 6 2 3 2 4" xfId="29297" xr:uid="{00000000-0005-0000-0000-000026570000}"/>
    <cellStyle name="Normal 5 4 6 2 3 3" xfId="29298" xr:uid="{00000000-0005-0000-0000-000027570000}"/>
    <cellStyle name="Normal 5 4 6 2 3 3 2" xfId="29299" xr:uid="{00000000-0005-0000-0000-000028570000}"/>
    <cellStyle name="Normal 5 4 6 2 3 3 3" xfId="29300" xr:uid="{00000000-0005-0000-0000-000029570000}"/>
    <cellStyle name="Normal 5 4 6 2 3 4" xfId="29301" xr:uid="{00000000-0005-0000-0000-00002A570000}"/>
    <cellStyle name="Normal 5 4 6 2 3 5" xfId="29302" xr:uid="{00000000-0005-0000-0000-00002B570000}"/>
    <cellStyle name="Normal 5 4 6 2 3 6" xfId="29303" xr:uid="{00000000-0005-0000-0000-00002C570000}"/>
    <cellStyle name="Normal 5 4 6 2 4" xfId="6135" xr:uid="{00000000-0005-0000-0000-00002D570000}"/>
    <cellStyle name="Normal 5 4 6 2 4 2" xfId="11077" xr:uid="{00000000-0005-0000-0000-00002E570000}"/>
    <cellStyle name="Normal 5 4 6 2 4 3" xfId="29304" xr:uid="{00000000-0005-0000-0000-00002F570000}"/>
    <cellStyle name="Normal 5 4 6 2 4 4" xfId="29305" xr:uid="{00000000-0005-0000-0000-000030570000}"/>
    <cellStyle name="Normal 5 4 6 2 5" xfId="7643" xr:uid="{00000000-0005-0000-0000-000031570000}"/>
    <cellStyle name="Normal 5 4 6 2 5 2" xfId="29306" xr:uid="{00000000-0005-0000-0000-000032570000}"/>
    <cellStyle name="Normal 5 4 6 2 5 3" xfId="29307" xr:uid="{00000000-0005-0000-0000-000033570000}"/>
    <cellStyle name="Normal 5 4 6 2 5 4" xfId="29308" xr:uid="{00000000-0005-0000-0000-000034570000}"/>
    <cellStyle name="Normal 5 4 6 2 6" xfId="2681" xr:uid="{00000000-0005-0000-0000-000035570000}"/>
    <cellStyle name="Normal 5 4 6 2 6 2" xfId="29309" xr:uid="{00000000-0005-0000-0000-000036570000}"/>
    <cellStyle name="Normal 5 4 6 2 6 3" xfId="29310" xr:uid="{00000000-0005-0000-0000-000037570000}"/>
    <cellStyle name="Normal 5 4 6 2 6 4" xfId="29311" xr:uid="{00000000-0005-0000-0000-000038570000}"/>
    <cellStyle name="Normal 5 4 6 2 7" xfId="29312" xr:uid="{00000000-0005-0000-0000-000039570000}"/>
    <cellStyle name="Normal 5 4 6 2 7 2" xfId="29313" xr:uid="{00000000-0005-0000-0000-00003A570000}"/>
    <cellStyle name="Normal 5 4 6 2 7 3" xfId="29314" xr:uid="{00000000-0005-0000-0000-00003B570000}"/>
    <cellStyle name="Normal 5 4 6 2 8" xfId="29315" xr:uid="{00000000-0005-0000-0000-00003C570000}"/>
    <cellStyle name="Normal 5 4 6 2 9" xfId="29316" xr:uid="{00000000-0005-0000-0000-00003D570000}"/>
    <cellStyle name="Normal 5 4 6 3" xfId="1584" xr:uid="{00000000-0005-0000-0000-00003E570000}"/>
    <cellStyle name="Normal 5 4 6 3 2" xfId="4942" xr:uid="{00000000-0005-0000-0000-00003F570000}"/>
    <cellStyle name="Normal 5 4 6 3 2 2" xfId="9926" xr:uid="{00000000-0005-0000-0000-000040570000}"/>
    <cellStyle name="Normal 5 4 6 3 2 2 2" xfId="29317" xr:uid="{00000000-0005-0000-0000-000041570000}"/>
    <cellStyle name="Normal 5 4 6 3 2 2 3" xfId="29318" xr:uid="{00000000-0005-0000-0000-000042570000}"/>
    <cellStyle name="Normal 5 4 6 3 2 2 4" xfId="29319" xr:uid="{00000000-0005-0000-0000-000043570000}"/>
    <cellStyle name="Normal 5 4 6 3 2 3" xfId="29320" xr:uid="{00000000-0005-0000-0000-000044570000}"/>
    <cellStyle name="Normal 5 4 6 3 2 3 2" xfId="29321" xr:uid="{00000000-0005-0000-0000-000045570000}"/>
    <cellStyle name="Normal 5 4 6 3 2 3 3" xfId="29322" xr:uid="{00000000-0005-0000-0000-000046570000}"/>
    <cellStyle name="Normal 5 4 6 3 2 4" xfId="29323" xr:uid="{00000000-0005-0000-0000-000047570000}"/>
    <cellStyle name="Normal 5 4 6 3 2 5" xfId="29324" xr:uid="{00000000-0005-0000-0000-000048570000}"/>
    <cellStyle name="Normal 5 4 6 3 2 6" xfId="29325" xr:uid="{00000000-0005-0000-0000-000049570000}"/>
    <cellStyle name="Normal 5 4 6 3 3" xfId="6671" xr:uid="{00000000-0005-0000-0000-00004A570000}"/>
    <cellStyle name="Normal 5 4 6 3 3 2" xfId="11613" xr:uid="{00000000-0005-0000-0000-00004B570000}"/>
    <cellStyle name="Normal 5 4 6 3 3 3" xfId="29326" xr:uid="{00000000-0005-0000-0000-00004C570000}"/>
    <cellStyle name="Normal 5 4 6 3 3 4" xfId="29327" xr:uid="{00000000-0005-0000-0000-00004D570000}"/>
    <cellStyle name="Normal 5 4 6 3 4" xfId="8179" xr:uid="{00000000-0005-0000-0000-00004E570000}"/>
    <cellStyle name="Normal 5 4 6 3 4 2" xfId="29328" xr:uid="{00000000-0005-0000-0000-00004F570000}"/>
    <cellStyle name="Normal 5 4 6 3 4 3" xfId="29329" xr:uid="{00000000-0005-0000-0000-000050570000}"/>
    <cellStyle name="Normal 5 4 6 3 4 4" xfId="29330" xr:uid="{00000000-0005-0000-0000-000051570000}"/>
    <cellStyle name="Normal 5 4 6 3 5" xfId="3217" xr:uid="{00000000-0005-0000-0000-000052570000}"/>
    <cellStyle name="Normal 5 4 6 3 5 2" xfId="29331" xr:uid="{00000000-0005-0000-0000-000053570000}"/>
    <cellStyle name="Normal 5 4 6 3 5 3" xfId="29332" xr:uid="{00000000-0005-0000-0000-000054570000}"/>
    <cellStyle name="Normal 5 4 6 3 5 4" xfId="29333" xr:uid="{00000000-0005-0000-0000-000055570000}"/>
    <cellStyle name="Normal 5 4 6 3 6" xfId="29334" xr:uid="{00000000-0005-0000-0000-000056570000}"/>
    <cellStyle name="Normal 5 4 6 3 6 2" xfId="29335" xr:uid="{00000000-0005-0000-0000-000057570000}"/>
    <cellStyle name="Normal 5 4 6 3 6 3" xfId="29336" xr:uid="{00000000-0005-0000-0000-000058570000}"/>
    <cellStyle name="Normal 5 4 6 3 7" xfId="29337" xr:uid="{00000000-0005-0000-0000-000059570000}"/>
    <cellStyle name="Normal 5 4 6 3 8" xfId="29338" xr:uid="{00000000-0005-0000-0000-00005A570000}"/>
    <cellStyle name="Normal 5 4 6 3 9" xfId="29339" xr:uid="{00000000-0005-0000-0000-00005B570000}"/>
    <cellStyle name="Normal 5 4 6 4" xfId="3910" xr:uid="{00000000-0005-0000-0000-00005C570000}"/>
    <cellStyle name="Normal 5 4 6 4 2" xfId="8990" xr:uid="{00000000-0005-0000-0000-00005D570000}"/>
    <cellStyle name="Normal 5 4 6 4 2 2" xfId="29340" xr:uid="{00000000-0005-0000-0000-00005E570000}"/>
    <cellStyle name="Normal 5 4 6 4 2 3" xfId="29341" xr:uid="{00000000-0005-0000-0000-00005F570000}"/>
    <cellStyle name="Normal 5 4 6 4 2 4" xfId="29342" xr:uid="{00000000-0005-0000-0000-000060570000}"/>
    <cellStyle name="Normal 5 4 6 4 3" xfId="29343" xr:uid="{00000000-0005-0000-0000-000061570000}"/>
    <cellStyle name="Normal 5 4 6 4 3 2" xfId="29344" xr:uid="{00000000-0005-0000-0000-000062570000}"/>
    <cellStyle name="Normal 5 4 6 4 3 3" xfId="29345" xr:uid="{00000000-0005-0000-0000-000063570000}"/>
    <cellStyle name="Normal 5 4 6 4 4" xfId="29346" xr:uid="{00000000-0005-0000-0000-000064570000}"/>
    <cellStyle name="Normal 5 4 6 4 5" xfId="29347" xr:uid="{00000000-0005-0000-0000-000065570000}"/>
    <cellStyle name="Normal 5 4 6 4 6" xfId="29348" xr:uid="{00000000-0005-0000-0000-000066570000}"/>
    <cellStyle name="Normal 5 4 6 5" xfId="5678" xr:uid="{00000000-0005-0000-0000-000067570000}"/>
    <cellStyle name="Normal 5 4 6 5 2" xfId="10620" xr:uid="{00000000-0005-0000-0000-000068570000}"/>
    <cellStyle name="Normal 5 4 6 5 3" xfId="29349" xr:uid="{00000000-0005-0000-0000-000069570000}"/>
    <cellStyle name="Normal 5 4 6 5 4" xfId="29350" xr:uid="{00000000-0005-0000-0000-00006A570000}"/>
    <cellStyle name="Normal 5 4 6 6" xfId="7186" xr:uid="{00000000-0005-0000-0000-00006B570000}"/>
    <cellStyle name="Normal 5 4 6 6 2" xfId="29351" xr:uid="{00000000-0005-0000-0000-00006C570000}"/>
    <cellStyle name="Normal 5 4 6 6 3" xfId="29352" xr:uid="{00000000-0005-0000-0000-00006D570000}"/>
    <cellStyle name="Normal 5 4 6 6 4" xfId="29353" xr:uid="{00000000-0005-0000-0000-00006E570000}"/>
    <cellStyle name="Normal 5 4 6 7" xfId="2224" xr:uid="{00000000-0005-0000-0000-00006F570000}"/>
    <cellStyle name="Normal 5 4 6 7 2" xfId="29354" xr:uid="{00000000-0005-0000-0000-000070570000}"/>
    <cellStyle name="Normal 5 4 6 7 3" xfId="29355" xr:uid="{00000000-0005-0000-0000-000071570000}"/>
    <cellStyle name="Normal 5 4 6 7 4" xfId="29356" xr:uid="{00000000-0005-0000-0000-000072570000}"/>
    <cellStyle name="Normal 5 4 6 8" xfId="29357" xr:uid="{00000000-0005-0000-0000-000073570000}"/>
    <cellStyle name="Normal 5 4 6 8 2" xfId="29358" xr:uid="{00000000-0005-0000-0000-000074570000}"/>
    <cellStyle name="Normal 5 4 6 8 3" xfId="29359" xr:uid="{00000000-0005-0000-0000-000075570000}"/>
    <cellStyle name="Normal 5 4 6 9" xfId="29360" xr:uid="{00000000-0005-0000-0000-000076570000}"/>
    <cellStyle name="Normal 5 4 7" xfId="813" xr:uid="{00000000-0005-0000-0000-000077570000}"/>
    <cellStyle name="Normal 5 4 7 10" xfId="29361" xr:uid="{00000000-0005-0000-0000-000078570000}"/>
    <cellStyle name="Normal 5 4 7 2" xfId="1586" xr:uid="{00000000-0005-0000-0000-000079570000}"/>
    <cellStyle name="Normal 5 4 7 2 2" xfId="4944" xr:uid="{00000000-0005-0000-0000-00007A570000}"/>
    <cellStyle name="Normal 5 4 7 2 2 2" xfId="9928" xr:uid="{00000000-0005-0000-0000-00007B570000}"/>
    <cellStyle name="Normal 5 4 7 2 2 2 2" xfId="29362" xr:uid="{00000000-0005-0000-0000-00007C570000}"/>
    <cellStyle name="Normal 5 4 7 2 2 2 3" xfId="29363" xr:uid="{00000000-0005-0000-0000-00007D570000}"/>
    <cellStyle name="Normal 5 4 7 2 2 2 4" xfId="29364" xr:uid="{00000000-0005-0000-0000-00007E570000}"/>
    <cellStyle name="Normal 5 4 7 2 2 3" xfId="29365" xr:uid="{00000000-0005-0000-0000-00007F570000}"/>
    <cellStyle name="Normal 5 4 7 2 2 3 2" xfId="29366" xr:uid="{00000000-0005-0000-0000-000080570000}"/>
    <cellStyle name="Normal 5 4 7 2 2 3 3" xfId="29367" xr:uid="{00000000-0005-0000-0000-000081570000}"/>
    <cellStyle name="Normal 5 4 7 2 2 4" xfId="29368" xr:uid="{00000000-0005-0000-0000-000082570000}"/>
    <cellStyle name="Normal 5 4 7 2 2 5" xfId="29369" xr:uid="{00000000-0005-0000-0000-000083570000}"/>
    <cellStyle name="Normal 5 4 7 2 2 6" xfId="29370" xr:uid="{00000000-0005-0000-0000-000084570000}"/>
    <cellStyle name="Normal 5 4 7 2 3" xfId="6673" xr:uid="{00000000-0005-0000-0000-000085570000}"/>
    <cellStyle name="Normal 5 4 7 2 3 2" xfId="11615" xr:uid="{00000000-0005-0000-0000-000086570000}"/>
    <cellStyle name="Normal 5 4 7 2 3 3" xfId="29371" xr:uid="{00000000-0005-0000-0000-000087570000}"/>
    <cellStyle name="Normal 5 4 7 2 3 4" xfId="29372" xr:uid="{00000000-0005-0000-0000-000088570000}"/>
    <cellStyle name="Normal 5 4 7 2 4" xfId="8181" xr:uid="{00000000-0005-0000-0000-000089570000}"/>
    <cellStyle name="Normal 5 4 7 2 4 2" xfId="29373" xr:uid="{00000000-0005-0000-0000-00008A570000}"/>
    <cellStyle name="Normal 5 4 7 2 4 3" xfId="29374" xr:uid="{00000000-0005-0000-0000-00008B570000}"/>
    <cellStyle name="Normal 5 4 7 2 4 4" xfId="29375" xr:uid="{00000000-0005-0000-0000-00008C570000}"/>
    <cellStyle name="Normal 5 4 7 2 5" xfId="3219" xr:uid="{00000000-0005-0000-0000-00008D570000}"/>
    <cellStyle name="Normal 5 4 7 2 5 2" xfId="29376" xr:uid="{00000000-0005-0000-0000-00008E570000}"/>
    <cellStyle name="Normal 5 4 7 2 5 3" xfId="29377" xr:uid="{00000000-0005-0000-0000-00008F570000}"/>
    <cellStyle name="Normal 5 4 7 2 5 4" xfId="29378" xr:uid="{00000000-0005-0000-0000-000090570000}"/>
    <cellStyle name="Normal 5 4 7 2 6" xfId="29379" xr:uid="{00000000-0005-0000-0000-000091570000}"/>
    <cellStyle name="Normal 5 4 7 2 6 2" xfId="29380" xr:uid="{00000000-0005-0000-0000-000092570000}"/>
    <cellStyle name="Normal 5 4 7 2 6 3" xfId="29381" xr:uid="{00000000-0005-0000-0000-000093570000}"/>
    <cellStyle name="Normal 5 4 7 2 7" xfId="29382" xr:uid="{00000000-0005-0000-0000-000094570000}"/>
    <cellStyle name="Normal 5 4 7 2 8" xfId="29383" xr:uid="{00000000-0005-0000-0000-000095570000}"/>
    <cellStyle name="Normal 5 4 7 2 9" xfId="29384" xr:uid="{00000000-0005-0000-0000-000096570000}"/>
    <cellStyle name="Normal 5 4 7 3" xfId="4255" xr:uid="{00000000-0005-0000-0000-000097570000}"/>
    <cellStyle name="Normal 5 4 7 3 2" xfId="9241" xr:uid="{00000000-0005-0000-0000-000098570000}"/>
    <cellStyle name="Normal 5 4 7 3 2 2" xfId="29385" xr:uid="{00000000-0005-0000-0000-000099570000}"/>
    <cellStyle name="Normal 5 4 7 3 2 3" xfId="29386" xr:uid="{00000000-0005-0000-0000-00009A570000}"/>
    <cellStyle name="Normal 5 4 7 3 2 4" xfId="29387" xr:uid="{00000000-0005-0000-0000-00009B570000}"/>
    <cellStyle name="Normal 5 4 7 3 3" xfId="29388" xr:uid="{00000000-0005-0000-0000-00009C570000}"/>
    <cellStyle name="Normal 5 4 7 3 3 2" xfId="29389" xr:uid="{00000000-0005-0000-0000-00009D570000}"/>
    <cellStyle name="Normal 5 4 7 3 3 3" xfId="29390" xr:uid="{00000000-0005-0000-0000-00009E570000}"/>
    <cellStyle name="Normal 5 4 7 3 4" xfId="29391" xr:uid="{00000000-0005-0000-0000-00009F570000}"/>
    <cellStyle name="Normal 5 4 7 3 5" xfId="29392" xr:uid="{00000000-0005-0000-0000-0000A0570000}"/>
    <cellStyle name="Normal 5 4 7 3 6" xfId="29393" xr:uid="{00000000-0005-0000-0000-0000A1570000}"/>
    <cellStyle name="Normal 5 4 7 4" xfId="6000" xr:uid="{00000000-0005-0000-0000-0000A2570000}"/>
    <cellStyle name="Normal 5 4 7 4 2" xfId="10942" xr:uid="{00000000-0005-0000-0000-0000A3570000}"/>
    <cellStyle name="Normal 5 4 7 4 3" xfId="29394" xr:uid="{00000000-0005-0000-0000-0000A4570000}"/>
    <cellStyle name="Normal 5 4 7 4 4" xfId="29395" xr:uid="{00000000-0005-0000-0000-0000A5570000}"/>
    <cellStyle name="Normal 5 4 7 5" xfId="7508" xr:uid="{00000000-0005-0000-0000-0000A6570000}"/>
    <cellStyle name="Normal 5 4 7 5 2" xfId="29396" xr:uid="{00000000-0005-0000-0000-0000A7570000}"/>
    <cellStyle name="Normal 5 4 7 5 3" xfId="29397" xr:uid="{00000000-0005-0000-0000-0000A8570000}"/>
    <cellStyle name="Normal 5 4 7 5 4" xfId="29398" xr:uid="{00000000-0005-0000-0000-0000A9570000}"/>
    <cellStyle name="Normal 5 4 7 6" xfId="2546" xr:uid="{00000000-0005-0000-0000-0000AA570000}"/>
    <cellStyle name="Normal 5 4 7 6 2" xfId="29399" xr:uid="{00000000-0005-0000-0000-0000AB570000}"/>
    <cellStyle name="Normal 5 4 7 6 3" xfId="29400" xr:uid="{00000000-0005-0000-0000-0000AC570000}"/>
    <cellStyle name="Normal 5 4 7 6 4" xfId="29401" xr:uid="{00000000-0005-0000-0000-0000AD570000}"/>
    <cellStyle name="Normal 5 4 7 7" xfId="29402" xr:uid="{00000000-0005-0000-0000-0000AE570000}"/>
    <cellStyle name="Normal 5 4 7 7 2" xfId="29403" xr:uid="{00000000-0005-0000-0000-0000AF570000}"/>
    <cellStyle name="Normal 5 4 7 7 3" xfId="29404" xr:uid="{00000000-0005-0000-0000-0000B0570000}"/>
    <cellStyle name="Normal 5 4 7 8" xfId="29405" xr:uid="{00000000-0005-0000-0000-0000B1570000}"/>
    <cellStyle name="Normal 5 4 7 9" xfId="29406" xr:uid="{00000000-0005-0000-0000-0000B2570000}"/>
    <cellStyle name="Normal 5 4 8" xfId="1280" xr:uid="{00000000-0005-0000-0000-0000B3570000}"/>
    <cellStyle name="Normal 5 4 8 2" xfId="4638" xr:uid="{00000000-0005-0000-0000-0000B4570000}"/>
    <cellStyle name="Normal 5 4 8 2 2" xfId="9622" xr:uid="{00000000-0005-0000-0000-0000B5570000}"/>
    <cellStyle name="Normal 5 4 8 2 2 2" xfId="29407" xr:uid="{00000000-0005-0000-0000-0000B6570000}"/>
    <cellStyle name="Normal 5 4 8 2 2 3" xfId="29408" xr:uid="{00000000-0005-0000-0000-0000B7570000}"/>
    <cellStyle name="Normal 5 4 8 2 2 4" xfId="29409" xr:uid="{00000000-0005-0000-0000-0000B8570000}"/>
    <cellStyle name="Normal 5 4 8 2 3" xfId="29410" xr:uid="{00000000-0005-0000-0000-0000B9570000}"/>
    <cellStyle name="Normal 5 4 8 2 3 2" xfId="29411" xr:uid="{00000000-0005-0000-0000-0000BA570000}"/>
    <cellStyle name="Normal 5 4 8 2 3 3" xfId="29412" xr:uid="{00000000-0005-0000-0000-0000BB570000}"/>
    <cellStyle name="Normal 5 4 8 2 4" xfId="29413" xr:uid="{00000000-0005-0000-0000-0000BC570000}"/>
    <cellStyle name="Normal 5 4 8 2 5" xfId="29414" xr:uid="{00000000-0005-0000-0000-0000BD570000}"/>
    <cellStyle name="Normal 5 4 8 2 6" xfId="29415" xr:uid="{00000000-0005-0000-0000-0000BE570000}"/>
    <cellStyle name="Normal 5 4 8 3" xfId="6367" xr:uid="{00000000-0005-0000-0000-0000BF570000}"/>
    <cellStyle name="Normal 5 4 8 3 2" xfId="11309" xr:uid="{00000000-0005-0000-0000-0000C0570000}"/>
    <cellStyle name="Normal 5 4 8 3 3" xfId="29416" xr:uid="{00000000-0005-0000-0000-0000C1570000}"/>
    <cellStyle name="Normal 5 4 8 3 4" xfId="29417" xr:uid="{00000000-0005-0000-0000-0000C2570000}"/>
    <cellStyle name="Normal 5 4 8 4" xfId="7875" xr:uid="{00000000-0005-0000-0000-0000C3570000}"/>
    <cellStyle name="Normal 5 4 8 4 2" xfId="29418" xr:uid="{00000000-0005-0000-0000-0000C4570000}"/>
    <cellStyle name="Normal 5 4 8 4 3" xfId="29419" xr:uid="{00000000-0005-0000-0000-0000C5570000}"/>
    <cellStyle name="Normal 5 4 8 4 4" xfId="29420" xr:uid="{00000000-0005-0000-0000-0000C6570000}"/>
    <cellStyle name="Normal 5 4 8 5" xfId="2913" xr:uid="{00000000-0005-0000-0000-0000C7570000}"/>
    <cellStyle name="Normal 5 4 8 5 2" xfId="29421" xr:uid="{00000000-0005-0000-0000-0000C8570000}"/>
    <cellStyle name="Normal 5 4 8 5 3" xfId="29422" xr:uid="{00000000-0005-0000-0000-0000C9570000}"/>
    <cellStyle name="Normal 5 4 8 5 4" xfId="29423" xr:uid="{00000000-0005-0000-0000-0000CA570000}"/>
    <cellStyle name="Normal 5 4 8 6" xfId="29424" xr:uid="{00000000-0005-0000-0000-0000CB570000}"/>
    <cellStyle name="Normal 5 4 8 6 2" xfId="29425" xr:uid="{00000000-0005-0000-0000-0000CC570000}"/>
    <cellStyle name="Normal 5 4 8 6 3" xfId="29426" xr:uid="{00000000-0005-0000-0000-0000CD570000}"/>
    <cellStyle name="Normal 5 4 8 7" xfId="29427" xr:uid="{00000000-0005-0000-0000-0000CE570000}"/>
    <cellStyle name="Normal 5 4 8 8" xfId="29428" xr:uid="{00000000-0005-0000-0000-0000CF570000}"/>
    <cellStyle name="Normal 5 4 8 9" xfId="29429" xr:uid="{00000000-0005-0000-0000-0000D0570000}"/>
    <cellStyle name="Normal 5 4 9" xfId="223" xr:uid="{00000000-0005-0000-0000-0000D1570000}"/>
    <cellStyle name="Normal 5 4 9 2" xfId="3856" xr:uid="{00000000-0005-0000-0000-0000D2570000}"/>
    <cellStyle name="Normal 5 4 9 2 2" xfId="8943" xr:uid="{00000000-0005-0000-0000-0000D3570000}"/>
    <cellStyle name="Normal 5 4 9 2 2 2" xfId="29430" xr:uid="{00000000-0005-0000-0000-0000D4570000}"/>
    <cellStyle name="Normal 5 4 9 2 2 3" xfId="29431" xr:uid="{00000000-0005-0000-0000-0000D5570000}"/>
    <cellStyle name="Normal 5 4 9 2 2 4" xfId="29432" xr:uid="{00000000-0005-0000-0000-0000D6570000}"/>
    <cellStyle name="Normal 5 4 9 2 3" xfId="29433" xr:uid="{00000000-0005-0000-0000-0000D7570000}"/>
    <cellStyle name="Normal 5 4 9 2 3 2" xfId="29434" xr:uid="{00000000-0005-0000-0000-0000D8570000}"/>
    <cellStyle name="Normal 5 4 9 2 3 3" xfId="29435" xr:uid="{00000000-0005-0000-0000-0000D9570000}"/>
    <cellStyle name="Normal 5 4 9 2 4" xfId="29436" xr:uid="{00000000-0005-0000-0000-0000DA570000}"/>
    <cellStyle name="Normal 5 4 9 2 5" xfId="29437" xr:uid="{00000000-0005-0000-0000-0000DB570000}"/>
    <cellStyle name="Normal 5 4 9 2 6" xfId="29438" xr:uid="{00000000-0005-0000-0000-0000DC570000}"/>
    <cellStyle name="Normal 5 4 9 3" xfId="5634" xr:uid="{00000000-0005-0000-0000-0000DD570000}"/>
    <cellStyle name="Normal 5 4 9 3 2" xfId="10576" xr:uid="{00000000-0005-0000-0000-0000DE570000}"/>
    <cellStyle name="Normal 5 4 9 3 3" xfId="29439" xr:uid="{00000000-0005-0000-0000-0000DF570000}"/>
    <cellStyle name="Normal 5 4 9 3 4" xfId="29440" xr:uid="{00000000-0005-0000-0000-0000E0570000}"/>
    <cellStyle name="Normal 5 4 9 4" xfId="7142" xr:uid="{00000000-0005-0000-0000-0000E1570000}"/>
    <cellStyle name="Normal 5 4 9 4 2" xfId="29441" xr:uid="{00000000-0005-0000-0000-0000E2570000}"/>
    <cellStyle name="Normal 5 4 9 4 3" xfId="29442" xr:uid="{00000000-0005-0000-0000-0000E3570000}"/>
    <cellStyle name="Normal 5 4 9 4 4" xfId="29443" xr:uid="{00000000-0005-0000-0000-0000E4570000}"/>
    <cellStyle name="Normal 5 4 9 5" xfId="2179" xr:uid="{00000000-0005-0000-0000-0000E5570000}"/>
    <cellStyle name="Normal 5 4 9 5 2" xfId="29444" xr:uid="{00000000-0005-0000-0000-0000E6570000}"/>
    <cellStyle name="Normal 5 4 9 5 3" xfId="29445" xr:uid="{00000000-0005-0000-0000-0000E7570000}"/>
    <cellStyle name="Normal 5 4 9 5 4" xfId="29446" xr:uid="{00000000-0005-0000-0000-0000E8570000}"/>
    <cellStyle name="Normal 5 4 9 6" xfId="29447" xr:uid="{00000000-0005-0000-0000-0000E9570000}"/>
    <cellStyle name="Normal 5 4 9 6 2" xfId="29448" xr:uid="{00000000-0005-0000-0000-0000EA570000}"/>
    <cellStyle name="Normal 5 4 9 6 3" xfId="29449" xr:uid="{00000000-0005-0000-0000-0000EB570000}"/>
    <cellStyle name="Normal 5 4 9 7" xfId="29450" xr:uid="{00000000-0005-0000-0000-0000EC570000}"/>
    <cellStyle name="Normal 5 4 9 8" xfId="29451" xr:uid="{00000000-0005-0000-0000-0000ED570000}"/>
    <cellStyle name="Normal 5 4 9 9" xfId="29452" xr:uid="{00000000-0005-0000-0000-0000EE570000}"/>
    <cellStyle name="Normal 5 5" xfId="534" xr:uid="{00000000-0005-0000-0000-0000EF570000}"/>
    <cellStyle name="Normal 5 5 10" xfId="2314" xr:uid="{00000000-0005-0000-0000-0000F0570000}"/>
    <cellStyle name="Normal 5 5 10 2" xfId="29453" xr:uid="{00000000-0005-0000-0000-0000F1570000}"/>
    <cellStyle name="Normal 5 5 10 3" xfId="29454" xr:uid="{00000000-0005-0000-0000-0000F2570000}"/>
    <cellStyle name="Normal 5 5 10 4" xfId="29455" xr:uid="{00000000-0005-0000-0000-0000F3570000}"/>
    <cellStyle name="Normal 5 5 11" xfId="29456" xr:uid="{00000000-0005-0000-0000-0000F4570000}"/>
    <cellStyle name="Normal 5 5 11 2" xfId="29457" xr:uid="{00000000-0005-0000-0000-0000F5570000}"/>
    <cellStyle name="Normal 5 5 11 3" xfId="29458" xr:uid="{00000000-0005-0000-0000-0000F6570000}"/>
    <cellStyle name="Normal 5 5 12" xfId="29459" xr:uid="{00000000-0005-0000-0000-0000F7570000}"/>
    <cellStyle name="Normal 5 5 13" xfId="29460" xr:uid="{00000000-0005-0000-0000-0000F8570000}"/>
    <cellStyle name="Normal 5 5 14" xfId="29461" xr:uid="{00000000-0005-0000-0000-0000F9570000}"/>
    <cellStyle name="Normal 5 5 2" xfId="705" xr:uid="{00000000-0005-0000-0000-0000FA570000}"/>
    <cellStyle name="Normal 5 5 2 10" xfId="29462" xr:uid="{00000000-0005-0000-0000-0000FB570000}"/>
    <cellStyle name="Normal 5 5 2 11" xfId="29463" xr:uid="{00000000-0005-0000-0000-0000FC570000}"/>
    <cellStyle name="Normal 5 5 2 2" xfId="1171" xr:uid="{00000000-0005-0000-0000-0000FD570000}"/>
    <cellStyle name="Normal 5 5 2 2 10" xfId="29464" xr:uid="{00000000-0005-0000-0000-0000FE570000}"/>
    <cellStyle name="Normal 5 5 2 2 2" xfId="1589" xr:uid="{00000000-0005-0000-0000-0000FF570000}"/>
    <cellStyle name="Normal 5 5 2 2 2 2" xfId="4947" xr:uid="{00000000-0005-0000-0000-000000580000}"/>
    <cellStyle name="Normal 5 5 2 2 2 2 2" xfId="9931" xr:uid="{00000000-0005-0000-0000-000001580000}"/>
    <cellStyle name="Normal 5 5 2 2 2 2 2 2" xfId="29465" xr:uid="{00000000-0005-0000-0000-000002580000}"/>
    <cellStyle name="Normal 5 5 2 2 2 2 2 3" xfId="29466" xr:uid="{00000000-0005-0000-0000-000003580000}"/>
    <cellStyle name="Normal 5 5 2 2 2 2 2 4" xfId="29467" xr:uid="{00000000-0005-0000-0000-000004580000}"/>
    <cellStyle name="Normal 5 5 2 2 2 2 3" xfId="29468" xr:uid="{00000000-0005-0000-0000-000005580000}"/>
    <cellStyle name="Normal 5 5 2 2 2 2 3 2" xfId="29469" xr:uid="{00000000-0005-0000-0000-000006580000}"/>
    <cellStyle name="Normal 5 5 2 2 2 2 3 3" xfId="29470" xr:uid="{00000000-0005-0000-0000-000007580000}"/>
    <cellStyle name="Normal 5 5 2 2 2 2 4" xfId="29471" xr:uid="{00000000-0005-0000-0000-000008580000}"/>
    <cellStyle name="Normal 5 5 2 2 2 2 5" xfId="29472" xr:uid="{00000000-0005-0000-0000-000009580000}"/>
    <cellStyle name="Normal 5 5 2 2 2 2 6" xfId="29473" xr:uid="{00000000-0005-0000-0000-00000A580000}"/>
    <cellStyle name="Normal 5 5 2 2 2 3" xfId="6676" xr:uid="{00000000-0005-0000-0000-00000B580000}"/>
    <cellStyle name="Normal 5 5 2 2 2 3 2" xfId="11618" xr:uid="{00000000-0005-0000-0000-00000C580000}"/>
    <cellStyle name="Normal 5 5 2 2 2 3 3" xfId="29474" xr:uid="{00000000-0005-0000-0000-00000D580000}"/>
    <cellStyle name="Normal 5 5 2 2 2 3 4" xfId="29475" xr:uid="{00000000-0005-0000-0000-00000E580000}"/>
    <cellStyle name="Normal 5 5 2 2 2 4" xfId="8184" xr:uid="{00000000-0005-0000-0000-00000F580000}"/>
    <cellStyle name="Normal 5 5 2 2 2 4 2" xfId="29476" xr:uid="{00000000-0005-0000-0000-000010580000}"/>
    <cellStyle name="Normal 5 5 2 2 2 4 3" xfId="29477" xr:uid="{00000000-0005-0000-0000-000011580000}"/>
    <cellStyle name="Normal 5 5 2 2 2 4 4" xfId="29478" xr:uid="{00000000-0005-0000-0000-000012580000}"/>
    <cellStyle name="Normal 5 5 2 2 2 5" xfId="3222" xr:uid="{00000000-0005-0000-0000-000013580000}"/>
    <cellStyle name="Normal 5 5 2 2 2 5 2" xfId="29479" xr:uid="{00000000-0005-0000-0000-000014580000}"/>
    <cellStyle name="Normal 5 5 2 2 2 5 3" xfId="29480" xr:uid="{00000000-0005-0000-0000-000015580000}"/>
    <cellStyle name="Normal 5 5 2 2 2 5 4" xfId="29481" xr:uid="{00000000-0005-0000-0000-000016580000}"/>
    <cellStyle name="Normal 5 5 2 2 2 6" xfId="29482" xr:uid="{00000000-0005-0000-0000-000017580000}"/>
    <cellStyle name="Normal 5 5 2 2 2 6 2" xfId="29483" xr:uid="{00000000-0005-0000-0000-000018580000}"/>
    <cellStyle name="Normal 5 5 2 2 2 6 3" xfId="29484" xr:uid="{00000000-0005-0000-0000-000019580000}"/>
    <cellStyle name="Normal 5 5 2 2 2 7" xfId="29485" xr:uid="{00000000-0005-0000-0000-00001A580000}"/>
    <cellStyle name="Normal 5 5 2 2 2 8" xfId="29486" xr:uid="{00000000-0005-0000-0000-00001B580000}"/>
    <cellStyle name="Normal 5 5 2 2 2 9" xfId="29487" xr:uid="{00000000-0005-0000-0000-00001C580000}"/>
    <cellStyle name="Normal 5 5 2 2 3" xfId="4539" xr:uid="{00000000-0005-0000-0000-00001D580000}"/>
    <cellStyle name="Normal 5 5 2 2 3 2" xfId="9523" xr:uid="{00000000-0005-0000-0000-00001E580000}"/>
    <cellStyle name="Normal 5 5 2 2 3 2 2" xfId="29488" xr:uid="{00000000-0005-0000-0000-00001F580000}"/>
    <cellStyle name="Normal 5 5 2 2 3 2 3" xfId="29489" xr:uid="{00000000-0005-0000-0000-000020580000}"/>
    <cellStyle name="Normal 5 5 2 2 3 2 4" xfId="29490" xr:uid="{00000000-0005-0000-0000-000021580000}"/>
    <cellStyle name="Normal 5 5 2 2 3 3" xfId="29491" xr:uid="{00000000-0005-0000-0000-000022580000}"/>
    <cellStyle name="Normal 5 5 2 2 3 3 2" xfId="29492" xr:uid="{00000000-0005-0000-0000-000023580000}"/>
    <cellStyle name="Normal 5 5 2 2 3 3 3" xfId="29493" xr:uid="{00000000-0005-0000-0000-000024580000}"/>
    <cellStyle name="Normal 5 5 2 2 3 4" xfId="29494" xr:uid="{00000000-0005-0000-0000-000025580000}"/>
    <cellStyle name="Normal 5 5 2 2 3 5" xfId="29495" xr:uid="{00000000-0005-0000-0000-000026580000}"/>
    <cellStyle name="Normal 5 5 2 2 3 6" xfId="29496" xr:uid="{00000000-0005-0000-0000-000027580000}"/>
    <cellStyle name="Normal 5 5 2 2 4" xfId="6270" xr:uid="{00000000-0005-0000-0000-000028580000}"/>
    <cellStyle name="Normal 5 5 2 2 4 2" xfId="11212" xr:uid="{00000000-0005-0000-0000-000029580000}"/>
    <cellStyle name="Normal 5 5 2 2 4 3" xfId="29497" xr:uid="{00000000-0005-0000-0000-00002A580000}"/>
    <cellStyle name="Normal 5 5 2 2 4 4" xfId="29498" xr:uid="{00000000-0005-0000-0000-00002B580000}"/>
    <cellStyle name="Normal 5 5 2 2 5" xfId="7778" xr:uid="{00000000-0005-0000-0000-00002C580000}"/>
    <cellStyle name="Normal 5 5 2 2 5 2" xfId="29499" xr:uid="{00000000-0005-0000-0000-00002D580000}"/>
    <cellStyle name="Normal 5 5 2 2 5 3" xfId="29500" xr:uid="{00000000-0005-0000-0000-00002E580000}"/>
    <cellStyle name="Normal 5 5 2 2 5 4" xfId="29501" xr:uid="{00000000-0005-0000-0000-00002F580000}"/>
    <cellStyle name="Normal 5 5 2 2 6" xfId="2816" xr:uid="{00000000-0005-0000-0000-000030580000}"/>
    <cellStyle name="Normal 5 5 2 2 6 2" xfId="29502" xr:uid="{00000000-0005-0000-0000-000031580000}"/>
    <cellStyle name="Normal 5 5 2 2 6 3" xfId="29503" xr:uid="{00000000-0005-0000-0000-000032580000}"/>
    <cellStyle name="Normal 5 5 2 2 6 4" xfId="29504" xr:uid="{00000000-0005-0000-0000-000033580000}"/>
    <cellStyle name="Normal 5 5 2 2 7" xfId="29505" xr:uid="{00000000-0005-0000-0000-000034580000}"/>
    <cellStyle name="Normal 5 5 2 2 7 2" xfId="29506" xr:uid="{00000000-0005-0000-0000-000035580000}"/>
    <cellStyle name="Normal 5 5 2 2 7 3" xfId="29507" xr:uid="{00000000-0005-0000-0000-000036580000}"/>
    <cellStyle name="Normal 5 5 2 2 8" xfId="29508" xr:uid="{00000000-0005-0000-0000-000037580000}"/>
    <cellStyle name="Normal 5 5 2 2 9" xfId="29509" xr:uid="{00000000-0005-0000-0000-000038580000}"/>
    <cellStyle name="Normal 5 5 2 3" xfId="1588" xr:uid="{00000000-0005-0000-0000-000039580000}"/>
    <cellStyle name="Normal 5 5 2 3 2" xfId="4946" xr:uid="{00000000-0005-0000-0000-00003A580000}"/>
    <cellStyle name="Normal 5 5 2 3 2 2" xfId="9930" xr:uid="{00000000-0005-0000-0000-00003B580000}"/>
    <cellStyle name="Normal 5 5 2 3 2 2 2" xfId="29510" xr:uid="{00000000-0005-0000-0000-00003C580000}"/>
    <cellStyle name="Normal 5 5 2 3 2 2 3" xfId="29511" xr:uid="{00000000-0005-0000-0000-00003D580000}"/>
    <cellStyle name="Normal 5 5 2 3 2 2 4" xfId="29512" xr:uid="{00000000-0005-0000-0000-00003E580000}"/>
    <cellStyle name="Normal 5 5 2 3 2 3" xfId="29513" xr:uid="{00000000-0005-0000-0000-00003F580000}"/>
    <cellStyle name="Normal 5 5 2 3 2 3 2" xfId="29514" xr:uid="{00000000-0005-0000-0000-000040580000}"/>
    <cellStyle name="Normal 5 5 2 3 2 3 3" xfId="29515" xr:uid="{00000000-0005-0000-0000-000041580000}"/>
    <cellStyle name="Normal 5 5 2 3 2 4" xfId="29516" xr:uid="{00000000-0005-0000-0000-000042580000}"/>
    <cellStyle name="Normal 5 5 2 3 2 5" xfId="29517" xr:uid="{00000000-0005-0000-0000-000043580000}"/>
    <cellStyle name="Normal 5 5 2 3 2 6" xfId="29518" xr:uid="{00000000-0005-0000-0000-000044580000}"/>
    <cellStyle name="Normal 5 5 2 3 3" xfId="6675" xr:uid="{00000000-0005-0000-0000-000045580000}"/>
    <cellStyle name="Normal 5 5 2 3 3 2" xfId="11617" xr:uid="{00000000-0005-0000-0000-000046580000}"/>
    <cellStyle name="Normal 5 5 2 3 3 3" xfId="29519" xr:uid="{00000000-0005-0000-0000-000047580000}"/>
    <cellStyle name="Normal 5 5 2 3 3 4" xfId="29520" xr:uid="{00000000-0005-0000-0000-000048580000}"/>
    <cellStyle name="Normal 5 5 2 3 4" xfId="8183" xr:uid="{00000000-0005-0000-0000-000049580000}"/>
    <cellStyle name="Normal 5 5 2 3 4 2" xfId="29521" xr:uid="{00000000-0005-0000-0000-00004A580000}"/>
    <cellStyle name="Normal 5 5 2 3 4 3" xfId="29522" xr:uid="{00000000-0005-0000-0000-00004B580000}"/>
    <cellStyle name="Normal 5 5 2 3 4 4" xfId="29523" xr:uid="{00000000-0005-0000-0000-00004C580000}"/>
    <cellStyle name="Normal 5 5 2 3 5" xfId="3221" xr:uid="{00000000-0005-0000-0000-00004D580000}"/>
    <cellStyle name="Normal 5 5 2 3 5 2" xfId="29524" xr:uid="{00000000-0005-0000-0000-00004E580000}"/>
    <cellStyle name="Normal 5 5 2 3 5 3" xfId="29525" xr:uid="{00000000-0005-0000-0000-00004F580000}"/>
    <cellStyle name="Normal 5 5 2 3 5 4" xfId="29526" xr:uid="{00000000-0005-0000-0000-000050580000}"/>
    <cellStyle name="Normal 5 5 2 3 6" xfId="29527" xr:uid="{00000000-0005-0000-0000-000051580000}"/>
    <cellStyle name="Normal 5 5 2 3 6 2" xfId="29528" xr:uid="{00000000-0005-0000-0000-000052580000}"/>
    <cellStyle name="Normal 5 5 2 3 6 3" xfId="29529" xr:uid="{00000000-0005-0000-0000-000053580000}"/>
    <cellStyle name="Normal 5 5 2 3 7" xfId="29530" xr:uid="{00000000-0005-0000-0000-000054580000}"/>
    <cellStyle name="Normal 5 5 2 3 8" xfId="29531" xr:uid="{00000000-0005-0000-0000-000055580000}"/>
    <cellStyle name="Normal 5 5 2 3 9" xfId="29532" xr:uid="{00000000-0005-0000-0000-000056580000}"/>
    <cellStyle name="Normal 5 5 2 4" xfId="4156" xr:uid="{00000000-0005-0000-0000-000057580000}"/>
    <cellStyle name="Normal 5 5 2 4 2" xfId="9142" xr:uid="{00000000-0005-0000-0000-000058580000}"/>
    <cellStyle name="Normal 5 5 2 4 2 2" xfId="29533" xr:uid="{00000000-0005-0000-0000-000059580000}"/>
    <cellStyle name="Normal 5 5 2 4 2 3" xfId="29534" xr:uid="{00000000-0005-0000-0000-00005A580000}"/>
    <cellStyle name="Normal 5 5 2 4 2 4" xfId="29535" xr:uid="{00000000-0005-0000-0000-00005B580000}"/>
    <cellStyle name="Normal 5 5 2 4 3" xfId="29536" xr:uid="{00000000-0005-0000-0000-00005C580000}"/>
    <cellStyle name="Normal 5 5 2 4 3 2" xfId="29537" xr:uid="{00000000-0005-0000-0000-00005D580000}"/>
    <cellStyle name="Normal 5 5 2 4 3 3" xfId="29538" xr:uid="{00000000-0005-0000-0000-00005E580000}"/>
    <cellStyle name="Normal 5 5 2 4 4" xfId="29539" xr:uid="{00000000-0005-0000-0000-00005F580000}"/>
    <cellStyle name="Normal 5 5 2 4 5" xfId="29540" xr:uid="{00000000-0005-0000-0000-000060580000}"/>
    <cellStyle name="Normal 5 5 2 4 6" xfId="29541" xr:uid="{00000000-0005-0000-0000-000061580000}"/>
    <cellStyle name="Normal 5 5 2 5" xfId="5903" xr:uid="{00000000-0005-0000-0000-000062580000}"/>
    <cellStyle name="Normal 5 5 2 5 2" xfId="10845" xr:uid="{00000000-0005-0000-0000-000063580000}"/>
    <cellStyle name="Normal 5 5 2 5 3" xfId="29542" xr:uid="{00000000-0005-0000-0000-000064580000}"/>
    <cellStyle name="Normal 5 5 2 5 4" xfId="29543" xr:uid="{00000000-0005-0000-0000-000065580000}"/>
    <cellStyle name="Normal 5 5 2 6" xfId="7411" xr:uid="{00000000-0005-0000-0000-000066580000}"/>
    <cellStyle name="Normal 5 5 2 6 2" xfId="29544" xr:uid="{00000000-0005-0000-0000-000067580000}"/>
    <cellStyle name="Normal 5 5 2 6 3" xfId="29545" xr:uid="{00000000-0005-0000-0000-000068580000}"/>
    <cellStyle name="Normal 5 5 2 6 4" xfId="29546" xr:uid="{00000000-0005-0000-0000-000069580000}"/>
    <cellStyle name="Normal 5 5 2 7" xfId="2449" xr:uid="{00000000-0005-0000-0000-00006A580000}"/>
    <cellStyle name="Normal 5 5 2 7 2" xfId="29547" xr:uid="{00000000-0005-0000-0000-00006B580000}"/>
    <cellStyle name="Normal 5 5 2 7 3" xfId="29548" xr:uid="{00000000-0005-0000-0000-00006C580000}"/>
    <cellStyle name="Normal 5 5 2 7 4" xfId="29549" xr:uid="{00000000-0005-0000-0000-00006D580000}"/>
    <cellStyle name="Normal 5 5 2 8" xfId="29550" xr:uid="{00000000-0005-0000-0000-00006E580000}"/>
    <cellStyle name="Normal 5 5 2 8 2" xfId="29551" xr:uid="{00000000-0005-0000-0000-00006F580000}"/>
    <cellStyle name="Normal 5 5 2 8 3" xfId="29552" xr:uid="{00000000-0005-0000-0000-000070580000}"/>
    <cellStyle name="Normal 5 5 2 9" xfId="29553" xr:uid="{00000000-0005-0000-0000-000071580000}"/>
    <cellStyle name="Normal 5 5 3" xfId="858" xr:uid="{00000000-0005-0000-0000-000072580000}"/>
    <cellStyle name="Normal 5 5 3 10" xfId="29554" xr:uid="{00000000-0005-0000-0000-000073580000}"/>
    <cellStyle name="Normal 5 5 3 2" xfId="1590" xr:uid="{00000000-0005-0000-0000-000074580000}"/>
    <cellStyle name="Normal 5 5 3 2 2" xfId="4948" xr:uid="{00000000-0005-0000-0000-000075580000}"/>
    <cellStyle name="Normal 5 5 3 2 2 2" xfId="9932" xr:uid="{00000000-0005-0000-0000-000076580000}"/>
    <cellStyle name="Normal 5 5 3 2 2 2 2" xfId="29555" xr:uid="{00000000-0005-0000-0000-000077580000}"/>
    <cellStyle name="Normal 5 5 3 2 2 2 3" xfId="29556" xr:uid="{00000000-0005-0000-0000-000078580000}"/>
    <cellStyle name="Normal 5 5 3 2 2 2 4" xfId="29557" xr:uid="{00000000-0005-0000-0000-000079580000}"/>
    <cellStyle name="Normal 5 5 3 2 2 3" xfId="29558" xr:uid="{00000000-0005-0000-0000-00007A580000}"/>
    <cellStyle name="Normal 5 5 3 2 2 3 2" xfId="29559" xr:uid="{00000000-0005-0000-0000-00007B580000}"/>
    <cellStyle name="Normal 5 5 3 2 2 3 3" xfId="29560" xr:uid="{00000000-0005-0000-0000-00007C580000}"/>
    <cellStyle name="Normal 5 5 3 2 2 4" xfId="29561" xr:uid="{00000000-0005-0000-0000-00007D580000}"/>
    <cellStyle name="Normal 5 5 3 2 2 5" xfId="29562" xr:uid="{00000000-0005-0000-0000-00007E580000}"/>
    <cellStyle name="Normal 5 5 3 2 2 6" xfId="29563" xr:uid="{00000000-0005-0000-0000-00007F580000}"/>
    <cellStyle name="Normal 5 5 3 2 3" xfId="6677" xr:uid="{00000000-0005-0000-0000-000080580000}"/>
    <cellStyle name="Normal 5 5 3 2 3 2" xfId="11619" xr:uid="{00000000-0005-0000-0000-000081580000}"/>
    <cellStyle name="Normal 5 5 3 2 3 3" xfId="29564" xr:uid="{00000000-0005-0000-0000-000082580000}"/>
    <cellStyle name="Normal 5 5 3 2 3 4" xfId="29565" xr:uid="{00000000-0005-0000-0000-000083580000}"/>
    <cellStyle name="Normal 5 5 3 2 4" xfId="8185" xr:uid="{00000000-0005-0000-0000-000084580000}"/>
    <cellStyle name="Normal 5 5 3 2 4 2" xfId="29566" xr:uid="{00000000-0005-0000-0000-000085580000}"/>
    <cellStyle name="Normal 5 5 3 2 4 3" xfId="29567" xr:uid="{00000000-0005-0000-0000-000086580000}"/>
    <cellStyle name="Normal 5 5 3 2 4 4" xfId="29568" xr:uid="{00000000-0005-0000-0000-000087580000}"/>
    <cellStyle name="Normal 5 5 3 2 5" xfId="3223" xr:uid="{00000000-0005-0000-0000-000088580000}"/>
    <cellStyle name="Normal 5 5 3 2 5 2" xfId="29569" xr:uid="{00000000-0005-0000-0000-000089580000}"/>
    <cellStyle name="Normal 5 5 3 2 5 3" xfId="29570" xr:uid="{00000000-0005-0000-0000-00008A580000}"/>
    <cellStyle name="Normal 5 5 3 2 5 4" xfId="29571" xr:uid="{00000000-0005-0000-0000-00008B580000}"/>
    <cellStyle name="Normal 5 5 3 2 6" xfId="29572" xr:uid="{00000000-0005-0000-0000-00008C580000}"/>
    <cellStyle name="Normal 5 5 3 2 6 2" xfId="29573" xr:uid="{00000000-0005-0000-0000-00008D580000}"/>
    <cellStyle name="Normal 5 5 3 2 6 3" xfId="29574" xr:uid="{00000000-0005-0000-0000-00008E580000}"/>
    <cellStyle name="Normal 5 5 3 2 7" xfId="29575" xr:uid="{00000000-0005-0000-0000-00008F580000}"/>
    <cellStyle name="Normal 5 5 3 2 8" xfId="29576" xr:uid="{00000000-0005-0000-0000-000090580000}"/>
    <cellStyle name="Normal 5 5 3 2 9" xfId="29577" xr:uid="{00000000-0005-0000-0000-000091580000}"/>
    <cellStyle name="Normal 5 5 3 3" xfId="4298" xr:uid="{00000000-0005-0000-0000-000092580000}"/>
    <cellStyle name="Normal 5 5 3 3 2" xfId="9283" xr:uid="{00000000-0005-0000-0000-000093580000}"/>
    <cellStyle name="Normal 5 5 3 3 2 2" xfId="29578" xr:uid="{00000000-0005-0000-0000-000094580000}"/>
    <cellStyle name="Normal 5 5 3 3 2 3" xfId="29579" xr:uid="{00000000-0005-0000-0000-000095580000}"/>
    <cellStyle name="Normal 5 5 3 3 2 4" xfId="29580" xr:uid="{00000000-0005-0000-0000-000096580000}"/>
    <cellStyle name="Normal 5 5 3 3 3" xfId="29581" xr:uid="{00000000-0005-0000-0000-000097580000}"/>
    <cellStyle name="Normal 5 5 3 3 3 2" xfId="29582" xr:uid="{00000000-0005-0000-0000-000098580000}"/>
    <cellStyle name="Normal 5 5 3 3 3 3" xfId="29583" xr:uid="{00000000-0005-0000-0000-000099580000}"/>
    <cellStyle name="Normal 5 5 3 3 4" xfId="29584" xr:uid="{00000000-0005-0000-0000-00009A580000}"/>
    <cellStyle name="Normal 5 5 3 3 5" xfId="29585" xr:uid="{00000000-0005-0000-0000-00009B580000}"/>
    <cellStyle name="Normal 5 5 3 3 6" xfId="29586" xr:uid="{00000000-0005-0000-0000-00009C580000}"/>
    <cellStyle name="Normal 5 5 3 4" xfId="6041" xr:uid="{00000000-0005-0000-0000-00009D580000}"/>
    <cellStyle name="Normal 5 5 3 4 2" xfId="10983" xr:uid="{00000000-0005-0000-0000-00009E580000}"/>
    <cellStyle name="Normal 5 5 3 4 3" xfId="29587" xr:uid="{00000000-0005-0000-0000-00009F580000}"/>
    <cellStyle name="Normal 5 5 3 4 4" xfId="29588" xr:uid="{00000000-0005-0000-0000-0000A0580000}"/>
    <cellStyle name="Normal 5 5 3 5" xfId="7549" xr:uid="{00000000-0005-0000-0000-0000A1580000}"/>
    <cellStyle name="Normal 5 5 3 5 2" xfId="29589" xr:uid="{00000000-0005-0000-0000-0000A2580000}"/>
    <cellStyle name="Normal 5 5 3 5 3" xfId="29590" xr:uid="{00000000-0005-0000-0000-0000A3580000}"/>
    <cellStyle name="Normal 5 5 3 5 4" xfId="29591" xr:uid="{00000000-0005-0000-0000-0000A4580000}"/>
    <cellStyle name="Normal 5 5 3 6" xfId="2587" xr:uid="{00000000-0005-0000-0000-0000A5580000}"/>
    <cellStyle name="Normal 5 5 3 6 2" xfId="29592" xr:uid="{00000000-0005-0000-0000-0000A6580000}"/>
    <cellStyle name="Normal 5 5 3 6 3" xfId="29593" xr:uid="{00000000-0005-0000-0000-0000A7580000}"/>
    <cellStyle name="Normal 5 5 3 6 4" xfId="29594" xr:uid="{00000000-0005-0000-0000-0000A8580000}"/>
    <cellStyle name="Normal 5 5 3 7" xfId="29595" xr:uid="{00000000-0005-0000-0000-0000A9580000}"/>
    <cellStyle name="Normal 5 5 3 7 2" xfId="29596" xr:uid="{00000000-0005-0000-0000-0000AA580000}"/>
    <cellStyle name="Normal 5 5 3 7 3" xfId="29597" xr:uid="{00000000-0005-0000-0000-0000AB580000}"/>
    <cellStyle name="Normal 5 5 3 8" xfId="29598" xr:uid="{00000000-0005-0000-0000-0000AC580000}"/>
    <cellStyle name="Normal 5 5 3 9" xfId="29599" xr:uid="{00000000-0005-0000-0000-0000AD580000}"/>
    <cellStyle name="Normal 5 5 4" xfId="1587" xr:uid="{00000000-0005-0000-0000-0000AE580000}"/>
    <cellStyle name="Normal 5 5 4 2" xfId="4945" xr:uid="{00000000-0005-0000-0000-0000AF580000}"/>
    <cellStyle name="Normal 5 5 4 2 2" xfId="9929" xr:uid="{00000000-0005-0000-0000-0000B0580000}"/>
    <cellStyle name="Normal 5 5 4 2 2 2" xfId="29600" xr:uid="{00000000-0005-0000-0000-0000B1580000}"/>
    <cellStyle name="Normal 5 5 4 2 2 3" xfId="29601" xr:uid="{00000000-0005-0000-0000-0000B2580000}"/>
    <cellStyle name="Normal 5 5 4 2 2 4" xfId="29602" xr:uid="{00000000-0005-0000-0000-0000B3580000}"/>
    <cellStyle name="Normal 5 5 4 2 3" xfId="29603" xr:uid="{00000000-0005-0000-0000-0000B4580000}"/>
    <cellStyle name="Normal 5 5 4 2 3 2" xfId="29604" xr:uid="{00000000-0005-0000-0000-0000B5580000}"/>
    <cellStyle name="Normal 5 5 4 2 3 3" xfId="29605" xr:uid="{00000000-0005-0000-0000-0000B6580000}"/>
    <cellStyle name="Normal 5 5 4 2 4" xfId="29606" xr:uid="{00000000-0005-0000-0000-0000B7580000}"/>
    <cellStyle name="Normal 5 5 4 2 5" xfId="29607" xr:uid="{00000000-0005-0000-0000-0000B8580000}"/>
    <cellStyle name="Normal 5 5 4 2 6" xfId="29608" xr:uid="{00000000-0005-0000-0000-0000B9580000}"/>
    <cellStyle name="Normal 5 5 4 3" xfId="6674" xr:uid="{00000000-0005-0000-0000-0000BA580000}"/>
    <cellStyle name="Normal 5 5 4 3 2" xfId="11616" xr:uid="{00000000-0005-0000-0000-0000BB580000}"/>
    <cellStyle name="Normal 5 5 4 3 3" xfId="29609" xr:uid="{00000000-0005-0000-0000-0000BC580000}"/>
    <cellStyle name="Normal 5 5 4 3 4" xfId="29610" xr:uid="{00000000-0005-0000-0000-0000BD580000}"/>
    <cellStyle name="Normal 5 5 4 4" xfId="8182" xr:uid="{00000000-0005-0000-0000-0000BE580000}"/>
    <cellStyle name="Normal 5 5 4 4 2" xfId="29611" xr:uid="{00000000-0005-0000-0000-0000BF580000}"/>
    <cellStyle name="Normal 5 5 4 4 3" xfId="29612" xr:uid="{00000000-0005-0000-0000-0000C0580000}"/>
    <cellStyle name="Normal 5 5 4 4 4" xfId="29613" xr:uid="{00000000-0005-0000-0000-0000C1580000}"/>
    <cellStyle name="Normal 5 5 4 5" xfId="3220" xr:uid="{00000000-0005-0000-0000-0000C2580000}"/>
    <cellStyle name="Normal 5 5 4 5 2" xfId="29614" xr:uid="{00000000-0005-0000-0000-0000C3580000}"/>
    <cellStyle name="Normal 5 5 4 5 3" xfId="29615" xr:uid="{00000000-0005-0000-0000-0000C4580000}"/>
    <cellStyle name="Normal 5 5 4 5 4" xfId="29616" xr:uid="{00000000-0005-0000-0000-0000C5580000}"/>
    <cellStyle name="Normal 5 5 4 6" xfId="29617" xr:uid="{00000000-0005-0000-0000-0000C6580000}"/>
    <cellStyle name="Normal 5 5 4 6 2" xfId="29618" xr:uid="{00000000-0005-0000-0000-0000C7580000}"/>
    <cellStyle name="Normal 5 5 4 6 3" xfId="29619" xr:uid="{00000000-0005-0000-0000-0000C8580000}"/>
    <cellStyle name="Normal 5 5 4 7" xfId="29620" xr:uid="{00000000-0005-0000-0000-0000C9580000}"/>
    <cellStyle name="Normal 5 5 4 8" xfId="29621" xr:uid="{00000000-0005-0000-0000-0000CA580000}"/>
    <cellStyle name="Normal 5 5 4 9" xfId="29622" xr:uid="{00000000-0005-0000-0000-0000CB580000}"/>
    <cellStyle name="Normal 5 5 5" xfId="3695" xr:uid="{00000000-0005-0000-0000-0000CC580000}"/>
    <cellStyle name="Normal 5 5 5 2" xfId="5541" xr:uid="{00000000-0005-0000-0000-0000CD580000}"/>
    <cellStyle name="Normal 5 5 5 2 2" xfId="10490" xr:uid="{00000000-0005-0000-0000-0000CE580000}"/>
    <cellStyle name="Normal 5 5 5 2 2 2" xfId="29623" xr:uid="{00000000-0005-0000-0000-0000CF580000}"/>
    <cellStyle name="Normal 5 5 5 2 2 3" xfId="29624" xr:uid="{00000000-0005-0000-0000-0000D0580000}"/>
    <cellStyle name="Normal 5 5 5 2 2 4" xfId="29625" xr:uid="{00000000-0005-0000-0000-0000D1580000}"/>
    <cellStyle name="Normal 5 5 5 2 3" xfId="29626" xr:uid="{00000000-0005-0000-0000-0000D2580000}"/>
    <cellStyle name="Normal 5 5 5 2 3 2" xfId="29627" xr:uid="{00000000-0005-0000-0000-0000D3580000}"/>
    <cellStyle name="Normal 5 5 5 2 3 3" xfId="29628" xr:uid="{00000000-0005-0000-0000-0000D4580000}"/>
    <cellStyle name="Normal 5 5 5 2 4" xfId="29629" xr:uid="{00000000-0005-0000-0000-0000D5580000}"/>
    <cellStyle name="Normal 5 5 5 2 5" xfId="29630" xr:uid="{00000000-0005-0000-0000-0000D6580000}"/>
    <cellStyle name="Normal 5 5 5 2 6" xfId="29631" xr:uid="{00000000-0005-0000-0000-0000D7580000}"/>
    <cellStyle name="Normal 5 5 5 3" xfId="8656" xr:uid="{00000000-0005-0000-0000-0000D8580000}"/>
    <cellStyle name="Normal 5 5 5 3 2" xfId="29632" xr:uid="{00000000-0005-0000-0000-0000D9580000}"/>
    <cellStyle name="Normal 5 5 5 3 3" xfId="29633" xr:uid="{00000000-0005-0000-0000-0000DA580000}"/>
    <cellStyle name="Normal 5 5 5 3 4" xfId="29634" xr:uid="{00000000-0005-0000-0000-0000DB580000}"/>
    <cellStyle name="Normal 5 5 5 4" xfId="29635" xr:uid="{00000000-0005-0000-0000-0000DC580000}"/>
    <cellStyle name="Normal 5 5 5 4 2" xfId="29636" xr:uid="{00000000-0005-0000-0000-0000DD580000}"/>
    <cellStyle name="Normal 5 5 5 4 3" xfId="29637" xr:uid="{00000000-0005-0000-0000-0000DE580000}"/>
    <cellStyle name="Normal 5 5 5 4 4" xfId="29638" xr:uid="{00000000-0005-0000-0000-0000DF580000}"/>
    <cellStyle name="Normal 5 5 5 5" xfId="29639" xr:uid="{00000000-0005-0000-0000-0000E0580000}"/>
    <cellStyle name="Normal 5 5 5 5 2" xfId="29640" xr:uid="{00000000-0005-0000-0000-0000E1580000}"/>
    <cellStyle name="Normal 5 5 5 5 3" xfId="29641" xr:uid="{00000000-0005-0000-0000-0000E2580000}"/>
    <cellStyle name="Normal 5 5 5 5 4" xfId="29642" xr:uid="{00000000-0005-0000-0000-0000E3580000}"/>
    <cellStyle name="Normal 5 5 5 6" xfId="29643" xr:uid="{00000000-0005-0000-0000-0000E4580000}"/>
    <cellStyle name="Normal 5 5 5 6 2" xfId="29644" xr:uid="{00000000-0005-0000-0000-0000E5580000}"/>
    <cellStyle name="Normal 5 5 5 6 3" xfId="29645" xr:uid="{00000000-0005-0000-0000-0000E6580000}"/>
    <cellStyle name="Normal 5 5 5 7" xfId="29646" xr:uid="{00000000-0005-0000-0000-0000E7580000}"/>
    <cellStyle name="Normal 5 5 5 8" xfId="29647" xr:uid="{00000000-0005-0000-0000-0000E8580000}"/>
    <cellStyle name="Normal 5 5 5 9" xfId="29648" xr:uid="{00000000-0005-0000-0000-0000E9580000}"/>
    <cellStyle name="Normal 5 5 6" xfId="4018" xr:uid="{00000000-0005-0000-0000-0000EA580000}"/>
    <cellStyle name="Normal 5 5 6 2" xfId="8792" xr:uid="{00000000-0005-0000-0000-0000EB580000}"/>
    <cellStyle name="Normal 5 5 6 2 2" xfId="29649" xr:uid="{00000000-0005-0000-0000-0000EC580000}"/>
    <cellStyle name="Normal 5 5 6 2 2 2" xfId="29650" xr:uid="{00000000-0005-0000-0000-0000ED580000}"/>
    <cellStyle name="Normal 5 5 6 2 2 3" xfId="29651" xr:uid="{00000000-0005-0000-0000-0000EE580000}"/>
    <cellStyle name="Normal 5 5 6 2 2 4" xfId="29652" xr:uid="{00000000-0005-0000-0000-0000EF580000}"/>
    <cellStyle name="Normal 5 5 6 2 3" xfId="29653" xr:uid="{00000000-0005-0000-0000-0000F0580000}"/>
    <cellStyle name="Normal 5 5 6 2 3 2" xfId="29654" xr:uid="{00000000-0005-0000-0000-0000F1580000}"/>
    <cellStyle name="Normal 5 5 6 2 3 3" xfId="29655" xr:uid="{00000000-0005-0000-0000-0000F2580000}"/>
    <cellStyle name="Normal 5 5 6 2 4" xfId="29656" xr:uid="{00000000-0005-0000-0000-0000F3580000}"/>
    <cellStyle name="Normal 5 5 6 2 5" xfId="29657" xr:uid="{00000000-0005-0000-0000-0000F4580000}"/>
    <cellStyle name="Normal 5 5 6 2 6" xfId="29658" xr:uid="{00000000-0005-0000-0000-0000F5580000}"/>
    <cellStyle name="Normal 5 5 6 3" xfId="29659" xr:uid="{00000000-0005-0000-0000-0000F6580000}"/>
    <cellStyle name="Normal 5 5 6 3 2" xfId="29660" xr:uid="{00000000-0005-0000-0000-0000F7580000}"/>
    <cellStyle name="Normal 5 5 6 3 3" xfId="29661" xr:uid="{00000000-0005-0000-0000-0000F8580000}"/>
    <cellStyle name="Normal 5 5 6 3 4" xfId="29662" xr:uid="{00000000-0005-0000-0000-0000F9580000}"/>
    <cellStyle name="Normal 5 5 6 4" xfId="29663" xr:uid="{00000000-0005-0000-0000-0000FA580000}"/>
    <cellStyle name="Normal 5 5 6 4 2" xfId="29664" xr:uid="{00000000-0005-0000-0000-0000FB580000}"/>
    <cellStyle name="Normal 5 5 6 4 3" xfId="29665" xr:uid="{00000000-0005-0000-0000-0000FC580000}"/>
    <cellStyle name="Normal 5 5 6 4 4" xfId="29666" xr:uid="{00000000-0005-0000-0000-0000FD580000}"/>
    <cellStyle name="Normal 5 5 6 5" xfId="29667" xr:uid="{00000000-0005-0000-0000-0000FE580000}"/>
    <cellStyle name="Normal 5 5 6 5 2" xfId="29668" xr:uid="{00000000-0005-0000-0000-0000FF580000}"/>
    <cellStyle name="Normal 5 5 6 5 3" xfId="29669" xr:uid="{00000000-0005-0000-0000-000000590000}"/>
    <cellStyle name="Normal 5 5 6 6" xfId="29670" xr:uid="{00000000-0005-0000-0000-000001590000}"/>
    <cellStyle name="Normal 5 5 6 7" xfId="29671" xr:uid="{00000000-0005-0000-0000-000002590000}"/>
    <cellStyle name="Normal 5 5 6 8" xfId="29672" xr:uid="{00000000-0005-0000-0000-000003590000}"/>
    <cellStyle name="Normal 5 5 7" xfId="4269" xr:uid="{00000000-0005-0000-0000-000004590000}"/>
    <cellStyle name="Normal 5 5 7 2" xfId="9255" xr:uid="{00000000-0005-0000-0000-000005590000}"/>
    <cellStyle name="Normal 5 5 7 2 2" xfId="29673" xr:uid="{00000000-0005-0000-0000-000006590000}"/>
    <cellStyle name="Normal 5 5 7 2 3" xfId="29674" xr:uid="{00000000-0005-0000-0000-000007590000}"/>
    <cellStyle name="Normal 5 5 7 2 4" xfId="29675" xr:uid="{00000000-0005-0000-0000-000008590000}"/>
    <cellStyle name="Normal 5 5 7 3" xfId="29676" xr:uid="{00000000-0005-0000-0000-000009590000}"/>
    <cellStyle name="Normal 5 5 7 3 2" xfId="29677" xr:uid="{00000000-0005-0000-0000-00000A590000}"/>
    <cellStyle name="Normal 5 5 7 3 3" xfId="29678" xr:uid="{00000000-0005-0000-0000-00000B590000}"/>
    <cellStyle name="Normal 5 5 7 4" xfId="29679" xr:uid="{00000000-0005-0000-0000-00000C590000}"/>
    <cellStyle name="Normal 5 5 7 5" xfId="29680" xr:uid="{00000000-0005-0000-0000-00000D590000}"/>
    <cellStyle name="Normal 5 5 7 6" xfId="29681" xr:uid="{00000000-0005-0000-0000-00000E590000}"/>
    <cellStyle name="Normal 5 5 8" xfId="5768" xr:uid="{00000000-0005-0000-0000-00000F590000}"/>
    <cellStyle name="Normal 5 5 8 2" xfId="10710" xr:uid="{00000000-0005-0000-0000-000010590000}"/>
    <cellStyle name="Normal 5 5 8 3" xfId="29682" xr:uid="{00000000-0005-0000-0000-000011590000}"/>
    <cellStyle name="Normal 5 5 8 4" xfId="29683" xr:uid="{00000000-0005-0000-0000-000012590000}"/>
    <cellStyle name="Normal 5 5 9" xfId="7276" xr:uid="{00000000-0005-0000-0000-000013590000}"/>
    <cellStyle name="Normal 5 5 9 2" xfId="29684" xr:uid="{00000000-0005-0000-0000-000014590000}"/>
    <cellStyle name="Normal 5 5 9 3" xfId="29685" xr:uid="{00000000-0005-0000-0000-000015590000}"/>
    <cellStyle name="Normal 5 5 9 4" xfId="29686" xr:uid="{00000000-0005-0000-0000-000016590000}"/>
    <cellStyle name="Normal 5 6" xfId="608" xr:uid="{00000000-0005-0000-0000-000017590000}"/>
    <cellStyle name="Normal 5 6 10" xfId="2357" xr:uid="{00000000-0005-0000-0000-000018590000}"/>
    <cellStyle name="Normal 5 6 10 2" xfId="29687" xr:uid="{00000000-0005-0000-0000-000019590000}"/>
    <cellStyle name="Normal 5 6 10 3" xfId="29688" xr:uid="{00000000-0005-0000-0000-00001A590000}"/>
    <cellStyle name="Normal 5 6 10 4" xfId="29689" xr:uid="{00000000-0005-0000-0000-00001B590000}"/>
    <cellStyle name="Normal 5 6 11" xfId="29690" xr:uid="{00000000-0005-0000-0000-00001C590000}"/>
    <cellStyle name="Normal 5 6 11 2" xfId="29691" xr:uid="{00000000-0005-0000-0000-00001D590000}"/>
    <cellStyle name="Normal 5 6 11 3" xfId="29692" xr:uid="{00000000-0005-0000-0000-00001E590000}"/>
    <cellStyle name="Normal 5 6 12" xfId="29693" xr:uid="{00000000-0005-0000-0000-00001F590000}"/>
    <cellStyle name="Normal 5 6 13" xfId="29694" xr:uid="{00000000-0005-0000-0000-000020590000}"/>
    <cellStyle name="Normal 5 6 14" xfId="29695" xr:uid="{00000000-0005-0000-0000-000021590000}"/>
    <cellStyle name="Normal 5 6 2" xfId="749" xr:uid="{00000000-0005-0000-0000-000022590000}"/>
    <cellStyle name="Normal 5 6 2 10" xfId="29696" xr:uid="{00000000-0005-0000-0000-000023590000}"/>
    <cellStyle name="Normal 5 6 2 11" xfId="29697" xr:uid="{00000000-0005-0000-0000-000024590000}"/>
    <cellStyle name="Normal 5 6 2 2" xfId="1214" xr:uid="{00000000-0005-0000-0000-000025590000}"/>
    <cellStyle name="Normal 5 6 2 2 10" xfId="29698" xr:uid="{00000000-0005-0000-0000-000026590000}"/>
    <cellStyle name="Normal 5 6 2 2 2" xfId="1593" xr:uid="{00000000-0005-0000-0000-000027590000}"/>
    <cellStyle name="Normal 5 6 2 2 2 2" xfId="4951" xr:uid="{00000000-0005-0000-0000-000028590000}"/>
    <cellStyle name="Normal 5 6 2 2 2 2 2" xfId="9935" xr:uid="{00000000-0005-0000-0000-000029590000}"/>
    <cellStyle name="Normal 5 6 2 2 2 2 2 2" xfId="29699" xr:uid="{00000000-0005-0000-0000-00002A590000}"/>
    <cellStyle name="Normal 5 6 2 2 2 2 2 3" xfId="29700" xr:uid="{00000000-0005-0000-0000-00002B590000}"/>
    <cellStyle name="Normal 5 6 2 2 2 2 2 4" xfId="29701" xr:uid="{00000000-0005-0000-0000-00002C590000}"/>
    <cellStyle name="Normal 5 6 2 2 2 2 3" xfId="29702" xr:uid="{00000000-0005-0000-0000-00002D590000}"/>
    <cellStyle name="Normal 5 6 2 2 2 2 3 2" xfId="29703" xr:uid="{00000000-0005-0000-0000-00002E590000}"/>
    <cellStyle name="Normal 5 6 2 2 2 2 3 3" xfId="29704" xr:uid="{00000000-0005-0000-0000-00002F590000}"/>
    <cellStyle name="Normal 5 6 2 2 2 2 4" xfId="29705" xr:uid="{00000000-0005-0000-0000-000030590000}"/>
    <cellStyle name="Normal 5 6 2 2 2 2 5" xfId="29706" xr:uid="{00000000-0005-0000-0000-000031590000}"/>
    <cellStyle name="Normal 5 6 2 2 2 2 6" xfId="29707" xr:uid="{00000000-0005-0000-0000-000032590000}"/>
    <cellStyle name="Normal 5 6 2 2 2 3" xfId="6680" xr:uid="{00000000-0005-0000-0000-000033590000}"/>
    <cellStyle name="Normal 5 6 2 2 2 3 2" xfId="11622" xr:uid="{00000000-0005-0000-0000-000034590000}"/>
    <cellStyle name="Normal 5 6 2 2 2 3 3" xfId="29708" xr:uid="{00000000-0005-0000-0000-000035590000}"/>
    <cellStyle name="Normal 5 6 2 2 2 3 4" xfId="29709" xr:uid="{00000000-0005-0000-0000-000036590000}"/>
    <cellStyle name="Normal 5 6 2 2 2 4" xfId="8188" xr:uid="{00000000-0005-0000-0000-000037590000}"/>
    <cellStyle name="Normal 5 6 2 2 2 4 2" xfId="29710" xr:uid="{00000000-0005-0000-0000-000038590000}"/>
    <cellStyle name="Normal 5 6 2 2 2 4 3" xfId="29711" xr:uid="{00000000-0005-0000-0000-000039590000}"/>
    <cellStyle name="Normal 5 6 2 2 2 4 4" xfId="29712" xr:uid="{00000000-0005-0000-0000-00003A590000}"/>
    <cellStyle name="Normal 5 6 2 2 2 5" xfId="3226" xr:uid="{00000000-0005-0000-0000-00003B590000}"/>
    <cellStyle name="Normal 5 6 2 2 2 5 2" xfId="29713" xr:uid="{00000000-0005-0000-0000-00003C590000}"/>
    <cellStyle name="Normal 5 6 2 2 2 5 3" xfId="29714" xr:uid="{00000000-0005-0000-0000-00003D590000}"/>
    <cellStyle name="Normal 5 6 2 2 2 5 4" xfId="29715" xr:uid="{00000000-0005-0000-0000-00003E590000}"/>
    <cellStyle name="Normal 5 6 2 2 2 6" xfId="29716" xr:uid="{00000000-0005-0000-0000-00003F590000}"/>
    <cellStyle name="Normal 5 6 2 2 2 6 2" xfId="29717" xr:uid="{00000000-0005-0000-0000-000040590000}"/>
    <cellStyle name="Normal 5 6 2 2 2 6 3" xfId="29718" xr:uid="{00000000-0005-0000-0000-000041590000}"/>
    <cellStyle name="Normal 5 6 2 2 2 7" xfId="29719" xr:uid="{00000000-0005-0000-0000-000042590000}"/>
    <cellStyle name="Normal 5 6 2 2 2 8" xfId="29720" xr:uid="{00000000-0005-0000-0000-000043590000}"/>
    <cellStyle name="Normal 5 6 2 2 2 9" xfId="29721" xr:uid="{00000000-0005-0000-0000-000044590000}"/>
    <cellStyle name="Normal 5 6 2 2 3" xfId="4582" xr:uid="{00000000-0005-0000-0000-000045590000}"/>
    <cellStyle name="Normal 5 6 2 2 3 2" xfId="9566" xr:uid="{00000000-0005-0000-0000-000046590000}"/>
    <cellStyle name="Normal 5 6 2 2 3 2 2" xfId="29722" xr:uid="{00000000-0005-0000-0000-000047590000}"/>
    <cellStyle name="Normal 5 6 2 2 3 2 3" xfId="29723" xr:uid="{00000000-0005-0000-0000-000048590000}"/>
    <cellStyle name="Normal 5 6 2 2 3 2 4" xfId="29724" xr:uid="{00000000-0005-0000-0000-000049590000}"/>
    <cellStyle name="Normal 5 6 2 2 3 3" xfId="29725" xr:uid="{00000000-0005-0000-0000-00004A590000}"/>
    <cellStyle name="Normal 5 6 2 2 3 3 2" xfId="29726" xr:uid="{00000000-0005-0000-0000-00004B590000}"/>
    <cellStyle name="Normal 5 6 2 2 3 3 3" xfId="29727" xr:uid="{00000000-0005-0000-0000-00004C590000}"/>
    <cellStyle name="Normal 5 6 2 2 3 4" xfId="29728" xr:uid="{00000000-0005-0000-0000-00004D590000}"/>
    <cellStyle name="Normal 5 6 2 2 3 5" xfId="29729" xr:uid="{00000000-0005-0000-0000-00004E590000}"/>
    <cellStyle name="Normal 5 6 2 2 3 6" xfId="29730" xr:uid="{00000000-0005-0000-0000-00004F590000}"/>
    <cellStyle name="Normal 5 6 2 2 4" xfId="6313" xr:uid="{00000000-0005-0000-0000-000050590000}"/>
    <cellStyle name="Normal 5 6 2 2 4 2" xfId="11255" xr:uid="{00000000-0005-0000-0000-000051590000}"/>
    <cellStyle name="Normal 5 6 2 2 4 3" xfId="29731" xr:uid="{00000000-0005-0000-0000-000052590000}"/>
    <cellStyle name="Normal 5 6 2 2 4 4" xfId="29732" xr:uid="{00000000-0005-0000-0000-000053590000}"/>
    <cellStyle name="Normal 5 6 2 2 5" xfId="7821" xr:uid="{00000000-0005-0000-0000-000054590000}"/>
    <cellStyle name="Normal 5 6 2 2 5 2" xfId="29733" xr:uid="{00000000-0005-0000-0000-000055590000}"/>
    <cellStyle name="Normal 5 6 2 2 5 3" xfId="29734" xr:uid="{00000000-0005-0000-0000-000056590000}"/>
    <cellStyle name="Normal 5 6 2 2 5 4" xfId="29735" xr:uid="{00000000-0005-0000-0000-000057590000}"/>
    <cellStyle name="Normal 5 6 2 2 6" xfId="2859" xr:uid="{00000000-0005-0000-0000-000058590000}"/>
    <cellStyle name="Normal 5 6 2 2 6 2" xfId="29736" xr:uid="{00000000-0005-0000-0000-000059590000}"/>
    <cellStyle name="Normal 5 6 2 2 6 3" xfId="29737" xr:uid="{00000000-0005-0000-0000-00005A590000}"/>
    <cellStyle name="Normal 5 6 2 2 6 4" xfId="29738" xr:uid="{00000000-0005-0000-0000-00005B590000}"/>
    <cellStyle name="Normal 5 6 2 2 7" xfId="29739" xr:uid="{00000000-0005-0000-0000-00005C590000}"/>
    <cellStyle name="Normal 5 6 2 2 7 2" xfId="29740" xr:uid="{00000000-0005-0000-0000-00005D590000}"/>
    <cellStyle name="Normal 5 6 2 2 7 3" xfId="29741" xr:uid="{00000000-0005-0000-0000-00005E590000}"/>
    <cellStyle name="Normal 5 6 2 2 8" xfId="29742" xr:uid="{00000000-0005-0000-0000-00005F590000}"/>
    <cellStyle name="Normal 5 6 2 2 9" xfId="29743" xr:uid="{00000000-0005-0000-0000-000060590000}"/>
    <cellStyle name="Normal 5 6 2 3" xfId="1592" xr:uid="{00000000-0005-0000-0000-000061590000}"/>
    <cellStyle name="Normal 5 6 2 3 2" xfId="4950" xr:uid="{00000000-0005-0000-0000-000062590000}"/>
    <cellStyle name="Normal 5 6 2 3 2 2" xfId="9934" xr:uid="{00000000-0005-0000-0000-000063590000}"/>
    <cellStyle name="Normal 5 6 2 3 2 2 2" xfId="29744" xr:uid="{00000000-0005-0000-0000-000064590000}"/>
    <cellStyle name="Normal 5 6 2 3 2 2 3" xfId="29745" xr:uid="{00000000-0005-0000-0000-000065590000}"/>
    <cellStyle name="Normal 5 6 2 3 2 2 4" xfId="29746" xr:uid="{00000000-0005-0000-0000-000066590000}"/>
    <cellStyle name="Normal 5 6 2 3 2 3" xfId="29747" xr:uid="{00000000-0005-0000-0000-000067590000}"/>
    <cellStyle name="Normal 5 6 2 3 2 3 2" xfId="29748" xr:uid="{00000000-0005-0000-0000-000068590000}"/>
    <cellStyle name="Normal 5 6 2 3 2 3 3" xfId="29749" xr:uid="{00000000-0005-0000-0000-000069590000}"/>
    <cellStyle name="Normal 5 6 2 3 2 4" xfId="29750" xr:uid="{00000000-0005-0000-0000-00006A590000}"/>
    <cellStyle name="Normal 5 6 2 3 2 5" xfId="29751" xr:uid="{00000000-0005-0000-0000-00006B590000}"/>
    <cellStyle name="Normal 5 6 2 3 2 6" xfId="29752" xr:uid="{00000000-0005-0000-0000-00006C590000}"/>
    <cellStyle name="Normal 5 6 2 3 3" xfId="6679" xr:uid="{00000000-0005-0000-0000-00006D590000}"/>
    <cellStyle name="Normal 5 6 2 3 3 2" xfId="11621" xr:uid="{00000000-0005-0000-0000-00006E590000}"/>
    <cellStyle name="Normal 5 6 2 3 3 3" xfId="29753" xr:uid="{00000000-0005-0000-0000-00006F590000}"/>
    <cellStyle name="Normal 5 6 2 3 3 4" xfId="29754" xr:uid="{00000000-0005-0000-0000-000070590000}"/>
    <cellStyle name="Normal 5 6 2 3 4" xfId="8187" xr:uid="{00000000-0005-0000-0000-000071590000}"/>
    <cellStyle name="Normal 5 6 2 3 4 2" xfId="29755" xr:uid="{00000000-0005-0000-0000-000072590000}"/>
    <cellStyle name="Normal 5 6 2 3 4 3" xfId="29756" xr:uid="{00000000-0005-0000-0000-000073590000}"/>
    <cellStyle name="Normal 5 6 2 3 4 4" xfId="29757" xr:uid="{00000000-0005-0000-0000-000074590000}"/>
    <cellStyle name="Normal 5 6 2 3 5" xfId="3225" xr:uid="{00000000-0005-0000-0000-000075590000}"/>
    <cellStyle name="Normal 5 6 2 3 5 2" xfId="29758" xr:uid="{00000000-0005-0000-0000-000076590000}"/>
    <cellStyle name="Normal 5 6 2 3 5 3" xfId="29759" xr:uid="{00000000-0005-0000-0000-000077590000}"/>
    <cellStyle name="Normal 5 6 2 3 5 4" xfId="29760" xr:uid="{00000000-0005-0000-0000-000078590000}"/>
    <cellStyle name="Normal 5 6 2 3 6" xfId="29761" xr:uid="{00000000-0005-0000-0000-000079590000}"/>
    <cellStyle name="Normal 5 6 2 3 6 2" xfId="29762" xr:uid="{00000000-0005-0000-0000-00007A590000}"/>
    <cellStyle name="Normal 5 6 2 3 6 3" xfId="29763" xr:uid="{00000000-0005-0000-0000-00007B590000}"/>
    <cellStyle name="Normal 5 6 2 3 7" xfId="29764" xr:uid="{00000000-0005-0000-0000-00007C590000}"/>
    <cellStyle name="Normal 5 6 2 3 8" xfId="29765" xr:uid="{00000000-0005-0000-0000-00007D590000}"/>
    <cellStyle name="Normal 5 6 2 3 9" xfId="29766" xr:uid="{00000000-0005-0000-0000-00007E590000}"/>
    <cellStyle name="Normal 5 6 2 4" xfId="4199" xr:uid="{00000000-0005-0000-0000-00007F590000}"/>
    <cellStyle name="Normal 5 6 2 4 2" xfId="9185" xr:uid="{00000000-0005-0000-0000-000080590000}"/>
    <cellStyle name="Normal 5 6 2 4 2 2" xfId="29767" xr:uid="{00000000-0005-0000-0000-000081590000}"/>
    <cellStyle name="Normal 5 6 2 4 2 3" xfId="29768" xr:uid="{00000000-0005-0000-0000-000082590000}"/>
    <cellStyle name="Normal 5 6 2 4 2 4" xfId="29769" xr:uid="{00000000-0005-0000-0000-000083590000}"/>
    <cellStyle name="Normal 5 6 2 4 3" xfId="29770" xr:uid="{00000000-0005-0000-0000-000084590000}"/>
    <cellStyle name="Normal 5 6 2 4 3 2" xfId="29771" xr:uid="{00000000-0005-0000-0000-000085590000}"/>
    <cellStyle name="Normal 5 6 2 4 3 3" xfId="29772" xr:uid="{00000000-0005-0000-0000-000086590000}"/>
    <cellStyle name="Normal 5 6 2 4 4" xfId="29773" xr:uid="{00000000-0005-0000-0000-000087590000}"/>
    <cellStyle name="Normal 5 6 2 4 5" xfId="29774" xr:uid="{00000000-0005-0000-0000-000088590000}"/>
    <cellStyle name="Normal 5 6 2 4 6" xfId="29775" xr:uid="{00000000-0005-0000-0000-000089590000}"/>
    <cellStyle name="Normal 5 6 2 5" xfId="5946" xr:uid="{00000000-0005-0000-0000-00008A590000}"/>
    <cellStyle name="Normal 5 6 2 5 2" xfId="10888" xr:uid="{00000000-0005-0000-0000-00008B590000}"/>
    <cellStyle name="Normal 5 6 2 5 3" xfId="29776" xr:uid="{00000000-0005-0000-0000-00008C590000}"/>
    <cellStyle name="Normal 5 6 2 5 4" xfId="29777" xr:uid="{00000000-0005-0000-0000-00008D590000}"/>
    <cellStyle name="Normal 5 6 2 6" xfId="7454" xr:uid="{00000000-0005-0000-0000-00008E590000}"/>
    <cellStyle name="Normal 5 6 2 6 2" xfId="29778" xr:uid="{00000000-0005-0000-0000-00008F590000}"/>
    <cellStyle name="Normal 5 6 2 6 3" xfId="29779" xr:uid="{00000000-0005-0000-0000-000090590000}"/>
    <cellStyle name="Normal 5 6 2 6 4" xfId="29780" xr:uid="{00000000-0005-0000-0000-000091590000}"/>
    <cellStyle name="Normal 5 6 2 7" xfId="2492" xr:uid="{00000000-0005-0000-0000-000092590000}"/>
    <cellStyle name="Normal 5 6 2 7 2" xfId="29781" xr:uid="{00000000-0005-0000-0000-000093590000}"/>
    <cellStyle name="Normal 5 6 2 7 3" xfId="29782" xr:uid="{00000000-0005-0000-0000-000094590000}"/>
    <cellStyle name="Normal 5 6 2 7 4" xfId="29783" xr:uid="{00000000-0005-0000-0000-000095590000}"/>
    <cellStyle name="Normal 5 6 2 8" xfId="29784" xr:uid="{00000000-0005-0000-0000-000096590000}"/>
    <cellStyle name="Normal 5 6 2 8 2" xfId="29785" xr:uid="{00000000-0005-0000-0000-000097590000}"/>
    <cellStyle name="Normal 5 6 2 8 3" xfId="29786" xr:uid="{00000000-0005-0000-0000-000098590000}"/>
    <cellStyle name="Normal 5 6 2 9" xfId="29787" xr:uid="{00000000-0005-0000-0000-000099590000}"/>
    <cellStyle name="Normal 5 6 3" xfId="902" xr:uid="{00000000-0005-0000-0000-00009A590000}"/>
    <cellStyle name="Normal 5 6 3 10" xfId="29788" xr:uid="{00000000-0005-0000-0000-00009B590000}"/>
    <cellStyle name="Normal 5 6 3 2" xfId="1594" xr:uid="{00000000-0005-0000-0000-00009C590000}"/>
    <cellStyle name="Normal 5 6 3 2 2" xfId="4952" xr:uid="{00000000-0005-0000-0000-00009D590000}"/>
    <cellStyle name="Normal 5 6 3 2 2 2" xfId="9936" xr:uid="{00000000-0005-0000-0000-00009E590000}"/>
    <cellStyle name="Normal 5 6 3 2 2 2 2" xfId="29789" xr:uid="{00000000-0005-0000-0000-00009F590000}"/>
    <cellStyle name="Normal 5 6 3 2 2 2 3" xfId="29790" xr:uid="{00000000-0005-0000-0000-0000A0590000}"/>
    <cellStyle name="Normal 5 6 3 2 2 2 4" xfId="29791" xr:uid="{00000000-0005-0000-0000-0000A1590000}"/>
    <cellStyle name="Normal 5 6 3 2 2 3" xfId="29792" xr:uid="{00000000-0005-0000-0000-0000A2590000}"/>
    <cellStyle name="Normal 5 6 3 2 2 3 2" xfId="29793" xr:uid="{00000000-0005-0000-0000-0000A3590000}"/>
    <cellStyle name="Normal 5 6 3 2 2 3 3" xfId="29794" xr:uid="{00000000-0005-0000-0000-0000A4590000}"/>
    <cellStyle name="Normal 5 6 3 2 2 4" xfId="29795" xr:uid="{00000000-0005-0000-0000-0000A5590000}"/>
    <cellStyle name="Normal 5 6 3 2 2 5" xfId="29796" xr:uid="{00000000-0005-0000-0000-0000A6590000}"/>
    <cellStyle name="Normal 5 6 3 2 2 6" xfId="29797" xr:uid="{00000000-0005-0000-0000-0000A7590000}"/>
    <cellStyle name="Normal 5 6 3 2 3" xfId="6681" xr:uid="{00000000-0005-0000-0000-0000A8590000}"/>
    <cellStyle name="Normal 5 6 3 2 3 2" xfId="11623" xr:uid="{00000000-0005-0000-0000-0000A9590000}"/>
    <cellStyle name="Normal 5 6 3 2 3 3" xfId="29798" xr:uid="{00000000-0005-0000-0000-0000AA590000}"/>
    <cellStyle name="Normal 5 6 3 2 3 4" xfId="29799" xr:uid="{00000000-0005-0000-0000-0000AB590000}"/>
    <cellStyle name="Normal 5 6 3 2 4" xfId="8189" xr:uid="{00000000-0005-0000-0000-0000AC590000}"/>
    <cellStyle name="Normal 5 6 3 2 4 2" xfId="29800" xr:uid="{00000000-0005-0000-0000-0000AD590000}"/>
    <cellStyle name="Normal 5 6 3 2 4 3" xfId="29801" xr:uid="{00000000-0005-0000-0000-0000AE590000}"/>
    <cellStyle name="Normal 5 6 3 2 4 4" xfId="29802" xr:uid="{00000000-0005-0000-0000-0000AF590000}"/>
    <cellStyle name="Normal 5 6 3 2 5" xfId="3227" xr:uid="{00000000-0005-0000-0000-0000B0590000}"/>
    <cellStyle name="Normal 5 6 3 2 5 2" xfId="29803" xr:uid="{00000000-0005-0000-0000-0000B1590000}"/>
    <cellStyle name="Normal 5 6 3 2 5 3" xfId="29804" xr:uid="{00000000-0005-0000-0000-0000B2590000}"/>
    <cellStyle name="Normal 5 6 3 2 5 4" xfId="29805" xr:uid="{00000000-0005-0000-0000-0000B3590000}"/>
    <cellStyle name="Normal 5 6 3 2 6" xfId="29806" xr:uid="{00000000-0005-0000-0000-0000B4590000}"/>
    <cellStyle name="Normal 5 6 3 2 6 2" xfId="29807" xr:uid="{00000000-0005-0000-0000-0000B5590000}"/>
    <cellStyle name="Normal 5 6 3 2 6 3" xfId="29808" xr:uid="{00000000-0005-0000-0000-0000B6590000}"/>
    <cellStyle name="Normal 5 6 3 2 7" xfId="29809" xr:uid="{00000000-0005-0000-0000-0000B7590000}"/>
    <cellStyle name="Normal 5 6 3 2 8" xfId="29810" xr:uid="{00000000-0005-0000-0000-0000B8590000}"/>
    <cellStyle name="Normal 5 6 3 2 9" xfId="29811" xr:uid="{00000000-0005-0000-0000-0000B9590000}"/>
    <cellStyle name="Normal 5 6 3 3" xfId="4341" xr:uid="{00000000-0005-0000-0000-0000BA590000}"/>
    <cellStyle name="Normal 5 6 3 3 2" xfId="9326" xr:uid="{00000000-0005-0000-0000-0000BB590000}"/>
    <cellStyle name="Normal 5 6 3 3 2 2" xfId="29812" xr:uid="{00000000-0005-0000-0000-0000BC590000}"/>
    <cellStyle name="Normal 5 6 3 3 2 3" xfId="29813" xr:uid="{00000000-0005-0000-0000-0000BD590000}"/>
    <cellStyle name="Normal 5 6 3 3 2 4" xfId="29814" xr:uid="{00000000-0005-0000-0000-0000BE590000}"/>
    <cellStyle name="Normal 5 6 3 3 3" xfId="29815" xr:uid="{00000000-0005-0000-0000-0000BF590000}"/>
    <cellStyle name="Normal 5 6 3 3 3 2" xfId="29816" xr:uid="{00000000-0005-0000-0000-0000C0590000}"/>
    <cellStyle name="Normal 5 6 3 3 3 3" xfId="29817" xr:uid="{00000000-0005-0000-0000-0000C1590000}"/>
    <cellStyle name="Normal 5 6 3 3 4" xfId="29818" xr:uid="{00000000-0005-0000-0000-0000C2590000}"/>
    <cellStyle name="Normal 5 6 3 3 5" xfId="29819" xr:uid="{00000000-0005-0000-0000-0000C3590000}"/>
    <cellStyle name="Normal 5 6 3 3 6" xfId="29820" xr:uid="{00000000-0005-0000-0000-0000C4590000}"/>
    <cellStyle name="Normal 5 6 3 4" xfId="6084" xr:uid="{00000000-0005-0000-0000-0000C5590000}"/>
    <cellStyle name="Normal 5 6 3 4 2" xfId="11026" xr:uid="{00000000-0005-0000-0000-0000C6590000}"/>
    <cellStyle name="Normal 5 6 3 4 3" xfId="29821" xr:uid="{00000000-0005-0000-0000-0000C7590000}"/>
    <cellStyle name="Normal 5 6 3 4 4" xfId="29822" xr:uid="{00000000-0005-0000-0000-0000C8590000}"/>
    <cellStyle name="Normal 5 6 3 5" xfId="7592" xr:uid="{00000000-0005-0000-0000-0000C9590000}"/>
    <cellStyle name="Normal 5 6 3 5 2" xfId="29823" xr:uid="{00000000-0005-0000-0000-0000CA590000}"/>
    <cellStyle name="Normal 5 6 3 5 3" xfId="29824" xr:uid="{00000000-0005-0000-0000-0000CB590000}"/>
    <cellStyle name="Normal 5 6 3 5 4" xfId="29825" xr:uid="{00000000-0005-0000-0000-0000CC590000}"/>
    <cellStyle name="Normal 5 6 3 6" xfId="2630" xr:uid="{00000000-0005-0000-0000-0000CD590000}"/>
    <cellStyle name="Normal 5 6 3 6 2" xfId="29826" xr:uid="{00000000-0005-0000-0000-0000CE590000}"/>
    <cellStyle name="Normal 5 6 3 6 3" xfId="29827" xr:uid="{00000000-0005-0000-0000-0000CF590000}"/>
    <cellStyle name="Normal 5 6 3 6 4" xfId="29828" xr:uid="{00000000-0005-0000-0000-0000D0590000}"/>
    <cellStyle name="Normal 5 6 3 7" xfId="29829" xr:uid="{00000000-0005-0000-0000-0000D1590000}"/>
    <cellStyle name="Normal 5 6 3 7 2" xfId="29830" xr:uid="{00000000-0005-0000-0000-0000D2590000}"/>
    <cellStyle name="Normal 5 6 3 7 3" xfId="29831" xr:uid="{00000000-0005-0000-0000-0000D3590000}"/>
    <cellStyle name="Normal 5 6 3 8" xfId="29832" xr:uid="{00000000-0005-0000-0000-0000D4590000}"/>
    <cellStyle name="Normal 5 6 3 9" xfId="29833" xr:uid="{00000000-0005-0000-0000-0000D5590000}"/>
    <cellStyle name="Normal 5 6 4" xfId="1591" xr:uid="{00000000-0005-0000-0000-0000D6590000}"/>
    <cellStyle name="Normal 5 6 4 2" xfId="4949" xr:uid="{00000000-0005-0000-0000-0000D7590000}"/>
    <cellStyle name="Normal 5 6 4 2 2" xfId="9933" xr:uid="{00000000-0005-0000-0000-0000D8590000}"/>
    <cellStyle name="Normal 5 6 4 2 2 2" xfId="29834" xr:uid="{00000000-0005-0000-0000-0000D9590000}"/>
    <cellStyle name="Normal 5 6 4 2 2 3" xfId="29835" xr:uid="{00000000-0005-0000-0000-0000DA590000}"/>
    <cellStyle name="Normal 5 6 4 2 2 4" xfId="29836" xr:uid="{00000000-0005-0000-0000-0000DB590000}"/>
    <cellStyle name="Normal 5 6 4 2 3" xfId="29837" xr:uid="{00000000-0005-0000-0000-0000DC590000}"/>
    <cellStyle name="Normal 5 6 4 2 3 2" xfId="29838" xr:uid="{00000000-0005-0000-0000-0000DD590000}"/>
    <cellStyle name="Normal 5 6 4 2 3 3" xfId="29839" xr:uid="{00000000-0005-0000-0000-0000DE590000}"/>
    <cellStyle name="Normal 5 6 4 2 4" xfId="29840" xr:uid="{00000000-0005-0000-0000-0000DF590000}"/>
    <cellStyle name="Normal 5 6 4 2 5" xfId="29841" xr:uid="{00000000-0005-0000-0000-0000E0590000}"/>
    <cellStyle name="Normal 5 6 4 2 6" xfId="29842" xr:uid="{00000000-0005-0000-0000-0000E1590000}"/>
    <cellStyle name="Normal 5 6 4 3" xfId="6678" xr:uid="{00000000-0005-0000-0000-0000E2590000}"/>
    <cellStyle name="Normal 5 6 4 3 2" xfId="11620" xr:uid="{00000000-0005-0000-0000-0000E3590000}"/>
    <cellStyle name="Normal 5 6 4 3 3" xfId="29843" xr:uid="{00000000-0005-0000-0000-0000E4590000}"/>
    <cellStyle name="Normal 5 6 4 3 4" xfId="29844" xr:uid="{00000000-0005-0000-0000-0000E5590000}"/>
    <cellStyle name="Normal 5 6 4 4" xfId="8186" xr:uid="{00000000-0005-0000-0000-0000E6590000}"/>
    <cellStyle name="Normal 5 6 4 4 2" xfId="29845" xr:uid="{00000000-0005-0000-0000-0000E7590000}"/>
    <cellStyle name="Normal 5 6 4 4 3" xfId="29846" xr:uid="{00000000-0005-0000-0000-0000E8590000}"/>
    <cellStyle name="Normal 5 6 4 4 4" xfId="29847" xr:uid="{00000000-0005-0000-0000-0000E9590000}"/>
    <cellStyle name="Normal 5 6 4 5" xfId="3224" xr:uid="{00000000-0005-0000-0000-0000EA590000}"/>
    <cellStyle name="Normal 5 6 4 5 2" xfId="29848" xr:uid="{00000000-0005-0000-0000-0000EB590000}"/>
    <cellStyle name="Normal 5 6 4 5 3" xfId="29849" xr:uid="{00000000-0005-0000-0000-0000EC590000}"/>
    <cellStyle name="Normal 5 6 4 5 4" xfId="29850" xr:uid="{00000000-0005-0000-0000-0000ED590000}"/>
    <cellStyle name="Normal 5 6 4 6" xfId="29851" xr:uid="{00000000-0005-0000-0000-0000EE590000}"/>
    <cellStyle name="Normal 5 6 4 6 2" xfId="29852" xr:uid="{00000000-0005-0000-0000-0000EF590000}"/>
    <cellStyle name="Normal 5 6 4 6 3" xfId="29853" xr:uid="{00000000-0005-0000-0000-0000F0590000}"/>
    <cellStyle name="Normal 5 6 4 7" xfId="29854" xr:uid="{00000000-0005-0000-0000-0000F1590000}"/>
    <cellStyle name="Normal 5 6 4 8" xfId="29855" xr:uid="{00000000-0005-0000-0000-0000F2590000}"/>
    <cellStyle name="Normal 5 6 4 9" xfId="29856" xr:uid="{00000000-0005-0000-0000-0000F3590000}"/>
    <cellStyle name="Normal 5 6 5" xfId="3739" xr:uid="{00000000-0005-0000-0000-0000F4590000}"/>
    <cellStyle name="Normal 5 6 5 2" xfId="5446" xr:uid="{00000000-0005-0000-0000-0000F5590000}"/>
    <cellStyle name="Normal 5 6 5 2 2" xfId="10412" xr:uid="{00000000-0005-0000-0000-0000F6590000}"/>
    <cellStyle name="Normal 5 6 5 2 2 2" xfId="29857" xr:uid="{00000000-0005-0000-0000-0000F7590000}"/>
    <cellStyle name="Normal 5 6 5 2 2 3" xfId="29858" xr:uid="{00000000-0005-0000-0000-0000F8590000}"/>
    <cellStyle name="Normal 5 6 5 2 2 4" xfId="29859" xr:uid="{00000000-0005-0000-0000-0000F9590000}"/>
    <cellStyle name="Normal 5 6 5 2 3" xfId="29860" xr:uid="{00000000-0005-0000-0000-0000FA590000}"/>
    <cellStyle name="Normal 5 6 5 2 3 2" xfId="29861" xr:uid="{00000000-0005-0000-0000-0000FB590000}"/>
    <cellStyle name="Normal 5 6 5 2 3 3" xfId="29862" xr:uid="{00000000-0005-0000-0000-0000FC590000}"/>
    <cellStyle name="Normal 5 6 5 2 4" xfId="29863" xr:uid="{00000000-0005-0000-0000-0000FD590000}"/>
    <cellStyle name="Normal 5 6 5 2 5" xfId="29864" xr:uid="{00000000-0005-0000-0000-0000FE590000}"/>
    <cellStyle name="Normal 5 6 5 2 6" xfId="29865" xr:uid="{00000000-0005-0000-0000-0000FF590000}"/>
    <cellStyle name="Normal 5 6 5 3" xfId="8699" xr:uid="{00000000-0005-0000-0000-0000005A0000}"/>
    <cellStyle name="Normal 5 6 5 3 2" xfId="29866" xr:uid="{00000000-0005-0000-0000-0000015A0000}"/>
    <cellStyle name="Normal 5 6 5 3 3" xfId="29867" xr:uid="{00000000-0005-0000-0000-0000025A0000}"/>
    <cellStyle name="Normal 5 6 5 3 4" xfId="29868" xr:uid="{00000000-0005-0000-0000-0000035A0000}"/>
    <cellStyle name="Normal 5 6 5 4" xfId="29869" xr:uid="{00000000-0005-0000-0000-0000045A0000}"/>
    <cellStyle name="Normal 5 6 5 4 2" xfId="29870" xr:uid="{00000000-0005-0000-0000-0000055A0000}"/>
    <cellStyle name="Normal 5 6 5 4 3" xfId="29871" xr:uid="{00000000-0005-0000-0000-0000065A0000}"/>
    <cellStyle name="Normal 5 6 5 4 4" xfId="29872" xr:uid="{00000000-0005-0000-0000-0000075A0000}"/>
    <cellStyle name="Normal 5 6 5 5" xfId="29873" xr:uid="{00000000-0005-0000-0000-0000085A0000}"/>
    <cellStyle name="Normal 5 6 5 5 2" xfId="29874" xr:uid="{00000000-0005-0000-0000-0000095A0000}"/>
    <cellStyle name="Normal 5 6 5 5 3" xfId="29875" xr:uid="{00000000-0005-0000-0000-00000A5A0000}"/>
    <cellStyle name="Normal 5 6 5 5 4" xfId="29876" xr:uid="{00000000-0005-0000-0000-00000B5A0000}"/>
    <cellStyle name="Normal 5 6 5 6" xfId="29877" xr:uid="{00000000-0005-0000-0000-00000C5A0000}"/>
    <cellStyle name="Normal 5 6 5 6 2" xfId="29878" xr:uid="{00000000-0005-0000-0000-00000D5A0000}"/>
    <cellStyle name="Normal 5 6 5 6 3" xfId="29879" xr:uid="{00000000-0005-0000-0000-00000E5A0000}"/>
    <cellStyle name="Normal 5 6 5 7" xfId="29880" xr:uid="{00000000-0005-0000-0000-00000F5A0000}"/>
    <cellStyle name="Normal 5 6 5 8" xfId="29881" xr:uid="{00000000-0005-0000-0000-0000105A0000}"/>
    <cellStyle name="Normal 5 6 5 9" xfId="29882" xr:uid="{00000000-0005-0000-0000-0000115A0000}"/>
    <cellStyle name="Normal 5 6 6" xfId="4064" xr:uid="{00000000-0005-0000-0000-0000125A0000}"/>
    <cellStyle name="Normal 5 6 6 2" xfId="8835" xr:uid="{00000000-0005-0000-0000-0000135A0000}"/>
    <cellStyle name="Normal 5 6 6 2 2" xfId="29883" xr:uid="{00000000-0005-0000-0000-0000145A0000}"/>
    <cellStyle name="Normal 5 6 6 2 2 2" xfId="29884" xr:uid="{00000000-0005-0000-0000-0000155A0000}"/>
    <cellStyle name="Normal 5 6 6 2 2 3" xfId="29885" xr:uid="{00000000-0005-0000-0000-0000165A0000}"/>
    <cellStyle name="Normal 5 6 6 2 2 4" xfId="29886" xr:uid="{00000000-0005-0000-0000-0000175A0000}"/>
    <cellStyle name="Normal 5 6 6 2 3" xfId="29887" xr:uid="{00000000-0005-0000-0000-0000185A0000}"/>
    <cellStyle name="Normal 5 6 6 2 3 2" xfId="29888" xr:uid="{00000000-0005-0000-0000-0000195A0000}"/>
    <cellStyle name="Normal 5 6 6 2 3 3" xfId="29889" xr:uid="{00000000-0005-0000-0000-00001A5A0000}"/>
    <cellStyle name="Normal 5 6 6 2 4" xfId="29890" xr:uid="{00000000-0005-0000-0000-00001B5A0000}"/>
    <cellStyle name="Normal 5 6 6 2 5" xfId="29891" xr:uid="{00000000-0005-0000-0000-00001C5A0000}"/>
    <cellStyle name="Normal 5 6 6 2 6" xfId="29892" xr:uid="{00000000-0005-0000-0000-00001D5A0000}"/>
    <cellStyle name="Normal 5 6 6 3" xfId="29893" xr:uid="{00000000-0005-0000-0000-00001E5A0000}"/>
    <cellStyle name="Normal 5 6 6 3 2" xfId="29894" xr:uid="{00000000-0005-0000-0000-00001F5A0000}"/>
    <cellStyle name="Normal 5 6 6 3 3" xfId="29895" xr:uid="{00000000-0005-0000-0000-0000205A0000}"/>
    <cellStyle name="Normal 5 6 6 3 4" xfId="29896" xr:uid="{00000000-0005-0000-0000-0000215A0000}"/>
    <cellStyle name="Normal 5 6 6 4" xfId="29897" xr:uid="{00000000-0005-0000-0000-0000225A0000}"/>
    <cellStyle name="Normal 5 6 6 4 2" xfId="29898" xr:uid="{00000000-0005-0000-0000-0000235A0000}"/>
    <cellStyle name="Normal 5 6 6 4 3" xfId="29899" xr:uid="{00000000-0005-0000-0000-0000245A0000}"/>
    <cellStyle name="Normal 5 6 6 4 4" xfId="29900" xr:uid="{00000000-0005-0000-0000-0000255A0000}"/>
    <cellStyle name="Normal 5 6 6 5" xfId="29901" xr:uid="{00000000-0005-0000-0000-0000265A0000}"/>
    <cellStyle name="Normal 5 6 6 5 2" xfId="29902" xr:uid="{00000000-0005-0000-0000-0000275A0000}"/>
    <cellStyle name="Normal 5 6 6 5 3" xfId="29903" xr:uid="{00000000-0005-0000-0000-0000285A0000}"/>
    <cellStyle name="Normal 5 6 6 6" xfId="29904" xr:uid="{00000000-0005-0000-0000-0000295A0000}"/>
    <cellStyle name="Normal 5 6 6 7" xfId="29905" xr:uid="{00000000-0005-0000-0000-00002A5A0000}"/>
    <cellStyle name="Normal 5 6 6 8" xfId="29906" xr:uid="{00000000-0005-0000-0000-00002B5A0000}"/>
    <cellStyle name="Normal 5 6 7" xfId="5481" xr:uid="{00000000-0005-0000-0000-00002C5A0000}"/>
    <cellStyle name="Normal 5 6 7 2" xfId="10442" xr:uid="{00000000-0005-0000-0000-00002D5A0000}"/>
    <cellStyle name="Normal 5 6 7 2 2" xfId="29907" xr:uid="{00000000-0005-0000-0000-00002E5A0000}"/>
    <cellStyle name="Normal 5 6 7 2 3" xfId="29908" xr:uid="{00000000-0005-0000-0000-00002F5A0000}"/>
    <cellStyle name="Normal 5 6 7 2 4" xfId="29909" xr:uid="{00000000-0005-0000-0000-0000305A0000}"/>
    <cellStyle name="Normal 5 6 7 3" xfId="29910" xr:uid="{00000000-0005-0000-0000-0000315A0000}"/>
    <cellStyle name="Normal 5 6 7 3 2" xfId="29911" xr:uid="{00000000-0005-0000-0000-0000325A0000}"/>
    <cellStyle name="Normal 5 6 7 3 3" xfId="29912" xr:uid="{00000000-0005-0000-0000-0000335A0000}"/>
    <cellStyle name="Normal 5 6 7 4" xfId="29913" xr:uid="{00000000-0005-0000-0000-0000345A0000}"/>
    <cellStyle name="Normal 5 6 7 5" xfId="29914" xr:uid="{00000000-0005-0000-0000-0000355A0000}"/>
    <cellStyle name="Normal 5 6 7 6" xfId="29915" xr:uid="{00000000-0005-0000-0000-0000365A0000}"/>
    <cellStyle name="Normal 5 6 8" xfId="5811" xr:uid="{00000000-0005-0000-0000-0000375A0000}"/>
    <cellStyle name="Normal 5 6 8 2" xfId="10753" xr:uid="{00000000-0005-0000-0000-0000385A0000}"/>
    <cellStyle name="Normal 5 6 8 3" xfId="29916" xr:uid="{00000000-0005-0000-0000-0000395A0000}"/>
    <cellStyle name="Normal 5 6 8 4" xfId="29917" xr:uid="{00000000-0005-0000-0000-00003A5A0000}"/>
    <cellStyle name="Normal 5 6 9" xfId="7319" xr:uid="{00000000-0005-0000-0000-00003B5A0000}"/>
    <cellStyle name="Normal 5 6 9 2" xfId="29918" xr:uid="{00000000-0005-0000-0000-00003C5A0000}"/>
    <cellStyle name="Normal 5 6 9 3" xfId="29919" xr:uid="{00000000-0005-0000-0000-00003D5A0000}"/>
    <cellStyle name="Normal 5 6 9 4" xfId="29920" xr:uid="{00000000-0005-0000-0000-00003E5A0000}"/>
    <cellStyle name="Normal 5 7" xfId="442" xr:uid="{00000000-0005-0000-0000-00003F5A0000}"/>
    <cellStyle name="Normal 5 7 10" xfId="29921" xr:uid="{00000000-0005-0000-0000-0000405A0000}"/>
    <cellStyle name="Normal 5 7 11" xfId="29922" xr:uid="{00000000-0005-0000-0000-0000415A0000}"/>
    <cellStyle name="Normal 5 7 2" xfId="1012" xr:uid="{00000000-0005-0000-0000-0000425A0000}"/>
    <cellStyle name="Normal 5 7 2 10" xfId="29923" xr:uid="{00000000-0005-0000-0000-0000435A0000}"/>
    <cellStyle name="Normal 5 7 2 2" xfId="1596" xr:uid="{00000000-0005-0000-0000-0000445A0000}"/>
    <cellStyle name="Normal 5 7 2 2 2" xfId="4954" xr:uid="{00000000-0005-0000-0000-0000455A0000}"/>
    <cellStyle name="Normal 5 7 2 2 2 2" xfId="9938" xr:uid="{00000000-0005-0000-0000-0000465A0000}"/>
    <cellStyle name="Normal 5 7 2 2 2 2 2" xfId="29924" xr:uid="{00000000-0005-0000-0000-0000475A0000}"/>
    <cellStyle name="Normal 5 7 2 2 2 2 3" xfId="29925" xr:uid="{00000000-0005-0000-0000-0000485A0000}"/>
    <cellStyle name="Normal 5 7 2 2 2 2 4" xfId="29926" xr:uid="{00000000-0005-0000-0000-0000495A0000}"/>
    <cellStyle name="Normal 5 7 2 2 2 3" xfId="29927" xr:uid="{00000000-0005-0000-0000-00004A5A0000}"/>
    <cellStyle name="Normal 5 7 2 2 2 3 2" xfId="29928" xr:uid="{00000000-0005-0000-0000-00004B5A0000}"/>
    <cellStyle name="Normal 5 7 2 2 2 3 3" xfId="29929" xr:uid="{00000000-0005-0000-0000-00004C5A0000}"/>
    <cellStyle name="Normal 5 7 2 2 2 4" xfId="29930" xr:uid="{00000000-0005-0000-0000-00004D5A0000}"/>
    <cellStyle name="Normal 5 7 2 2 2 5" xfId="29931" xr:uid="{00000000-0005-0000-0000-00004E5A0000}"/>
    <cellStyle name="Normal 5 7 2 2 2 6" xfId="29932" xr:uid="{00000000-0005-0000-0000-00004F5A0000}"/>
    <cellStyle name="Normal 5 7 2 2 3" xfId="6683" xr:uid="{00000000-0005-0000-0000-0000505A0000}"/>
    <cellStyle name="Normal 5 7 2 2 3 2" xfId="11625" xr:uid="{00000000-0005-0000-0000-0000515A0000}"/>
    <cellStyle name="Normal 5 7 2 2 3 3" xfId="29933" xr:uid="{00000000-0005-0000-0000-0000525A0000}"/>
    <cellStyle name="Normal 5 7 2 2 3 4" xfId="29934" xr:uid="{00000000-0005-0000-0000-0000535A0000}"/>
    <cellStyle name="Normal 5 7 2 2 4" xfId="8191" xr:uid="{00000000-0005-0000-0000-0000545A0000}"/>
    <cellStyle name="Normal 5 7 2 2 4 2" xfId="29935" xr:uid="{00000000-0005-0000-0000-0000555A0000}"/>
    <cellStyle name="Normal 5 7 2 2 4 3" xfId="29936" xr:uid="{00000000-0005-0000-0000-0000565A0000}"/>
    <cellStyle name="Normal 5 7 2 2 4 4" xfId="29937" xr:uid="{00000000-0005-0000-0000-0000575A0000}"/>
    <cellStyle name="Normal 5 7 2 2 5" xfId="3229" xr:uid="{00000000-0005-0000-0000-0000585A0000}"/>
    <cellStyle name="Normal 5 7 2 2 5 2" xfId="29938" xr:uid="{00000000-0005-0000-0000-0000595A0000}"/>
    <cellStyle name="Normal 5 7 2 2 5 3" xfId="29939" xr:uid="{00000000-0005-0000-0000-00005A5A0000}"/>
    <cellStyle name="Normal 5 7 2 2 5 4" xfId="29940" xr:uid="{00000000-0005-0000-0000-00005B5A0000}"/>
    <cellStyle name="Normal 5 7 2 2 6" xfId="29941" xr:uid="{00000000-0005-0000-0000-00005C5A0000}"/>
    <cellStyle name="Normal 5 7 2 2 6 2" xfId="29942" xr:uid="{00000000-0005-0000-0000-00005D5A0000}"/>
    <cellStyle name="Normal 5 7 2 2 6 3" xfId="29943" xr:uid="{00000000-0005-0000-0000-00005E5A0000}"/>
    <cellStyle name="Normal 5 7 2 2 7" xfId="29944" xr:uid="{00000000-0005-0000-0000-00005F5A0000}"/>
    <cellStyle name="Normal 5 7 2 2 8" xfId="29945" xr:uid="{00000000-0005-0000-0000-0000605A0000}"/>
    <cellStyle name="Normal 5 7 2 2 9" xfId="29946" xr:uid="{00000000-0005-0000-0000-0000615A0000}"/>
    <cellStyle name="Normal 5 7 2 3" xfId="4434" xr:uid="{00000000-0005-0000-0000-0000625A0000}"/>
    <cellStyle name="Normal 5 7 2 3 2" xfId="9419" xr:uid="{00000000-0005-0000-0000-0000635A0000}"/>
    <cellStyle name="Normal 5 7 2 3 2 2" xfId="29947" xr:uid="{00000000-0005-0000-0000-0000645A0000}"/>
    <cellStyle name="Normal 5 7 2 3 2 3" xfId="29948" xr:uid="{00000000-0005-0000-0000-0000655A0000}"/>
    <cellStyle name="Normal 5 7 2 3 2 4" xfId="29949" xr:uid="{00000000-0005-0000-0000-0000665A0000}"/>
    <cellStyle name="Normal 5 7 2 3 3" xfId="29950" xr:uid="{00000000-0005-0000-0000-0000675A0000}"/>
    <cellStyle name="Normal 5 7 2 3 3 2" xfId="29951" xr:uid="{00000000-0005-0000-0000-0000685A0000}"/>
    <cellStyle name="Normal 5 7 2 3 3 3" xfId="29952" xr:uid="{00000000-0005-0000-0000-0000695A0000}"/>
    <cellStyle name="Normal 5 7 2 3 4" xfId="29953" xr:uid="{00000000-0005-0000-0000-00006A5A0000}"/>
    <cellStyle name="Normal 5 7 2 3 5" xfId="29954" xr:uid="{00000000-0005-0000-0000-00006B5A0000}"/>
    <cellStyle name="Normal 5 7 2 3 6" xfId="29955" xr:uid="{00000000-0005-0000-0000-00006C5A0000}"/>
    <cellStyle name="Normal 5 7 2 4" xfId="6174" xr:uid="{00000000-0005-0000-0000-00006D5A0000}"/>
    <cellStyle name="Normal 5 7 2 4 2" xfId="11116" xr:uid="{00000000-0005-0000-0000-00006E5A0000}"/>
    <cellStyle name="Normal 5 7 2 4 3" xfId="29956" xr:uid="{00000000-0005-0000-0000-00006F5A0000}"/>
    <cellStyle name="Normal 5 7 2 4 4" xfId="29957" xr:uid="{00000000-0005-0000-0000-0000705A0000}"/>
    <cellStyle name="Normal 5 7 2 5" xfId="7682" xr:uid="{00000000-0005-0000-0000-0000715A0000}"/>
    <cellStyle name="Normal 5 7 2 5 2" xfId="29958" xr:uid="{00000000-0005-0000-0000-0000725A0000}"/>
    <cellStyle name="Normal 5 7 2 5 3" xfId="29959" xr:uid="{00000000-0005-0000-0000-0000735A0000}"/>
    <cellStyle name="Normal 5 7 2 5 4" xfId="29960" xr:uid="{00000000-0005-0000-0000-0000745A0000}"/>
    <cellStyle name="Normal 5 7 2 6" xfId="2720" xr:uid="{00000000-0005-0000-0000-0000755A0000}"/>
    <cellStyle name="Normal 5 7 2 6 2" xfId="29961" xr:uid="{00000000-0005-0000-0000-0000765A0000}"/>
    <cellStyle name="Normal 5 7 2 6 3" xfId="29962" xr:uid="{00000000-0005-0000-0000-0000775A0000}"/>
    <cellStyle name="Normal 5 7 2 6 4" xfId="29963" xr:uid="{00000000-0005-0000-0000-0000785A0000}"/>
    <cellStyle name="Normal 5 7 2 7" xfId="29964" xr:uid="{00000000-0005-0000-0000-0000795A0000}"/>
    <cellStyle name="Normal 5 7 2 7 2" xfId="29965" xr:uid="{00000000-0005-0000-0000-00007A5A0000}"/>
    <cellStyle name="Normal 5 7 2 7 3" xfId="29966" xr:uid="{00000000-0005-0000-0000-00007B5A0000}"/>
    <cellStyle name="Normal 5 7 2 8" xfId="29967" xr:uid="{00000000-0005-0000-0000-00007C5A0000}"/>
    <cellStyle name="Normal 5 7 2 9" xfId="29968" xr:uid="{00000000-0005-0000-0000-00007D5A0000}"/>
    <cellStyle name="Normal 5 7 3" xfId="1595" xr:uid="{00000000-0005-0000-0000-00007E5A0000}"/>
    <cellStyle name="Normal 5 7 3 2" xfId="4953" xr:uid="{00000000-0005-0000-0000-00007F5A0000}"/>
    <cellStyle name="Normal 5 7 3 2 2" xfId="9937" xr:uid="{00000000-0005-0000-0000-0000805A0000}"/>
    <cellStyle name="Normal 5 7 3 2 2 2" xfId="29969" xr:uid="{00000000-0005-0000-0000-0000815A0000}"/>
    <cellStyle name="Normal 5 7 3 2 2 3" xfId="29970" xr:uid="{00000000-0005-0000-0000-0000825A0000}"/>
    <cellStyle name="Normal 5 7 3 2 2 4" xfId="29971" xr:uid="{00000000-0005-0000-0000-0000835A0000}"/>
    <cellStyle name="Normal 5 7 3 2 3" xfId="29972" xr:uid="{00000000-0005-0000-0000-0000845A0000}"/>
    <cellStyle name="Normal 5 7 3 2 3 2" xfId="29973" xr:uid="{00000000-0005-0000-0000-0000855A0000}"/>
    <cellStyle name="Normal 5 7 3 2 3 3" xfId="29974" xr:uid="{00000000-0005-0000-0000-0000865A0000}"/>
    <cellStyle name="Normal 5 7 3 2 4" xfId="29975" xr:uid="{00000000-0005-0000-0000-0000875A0000}"/>
    <cellStyle name="Normal 5 7 3 2 5" xfId="29976" xr:uid="{00000000-0005-0000-0000-0000885A0000}"/>
    <cellStyle name="Normal 5 7 3 2 6" xfId="29977" xr:uid="{00000000-0005-0000-0000-0000895A0000}"/>
    <cellStyle name="Normal 5 7 3 3" xfId="6682" xr:uid="{00000000-0005-0000-0000-00008A5A0000}"/>
    <cellStyle name="Normal 5 7 3 3 2" xfId="11624" xr:uid="{00000000-0005-0000-0000-00008B5A0000}"/>
    <cellStyle name="Normal 5 7 3 3 3" xfId="29978" xr:uid="{00000000-0005-0000-0000-00008C5A0000}"/>
    <cellStyle name="Normal 5 7 3 3 4" xfId="29979" xr:uid="{00000000-0005-0000-0000-00008D5A0000}"/>
    <cellStyle name="Normal 5 7 3 4" xfId="8190" xr:uid="{00000000-0005-0000-0000-00008E5A0000}"/>
    <cellStyle name="Normal 5 7 3 4 2" xfId="29980" xr:uid="{00000000-0005-0000-0000-00008F5A0000}"/>
    <cellStyle name="Normal 5 7 3 4 3" xfId="29981" xr:uid="{00000000-0005-0000-0000-0000905A0000}"/>
    <cellStyle name="Normal 5 7 3 4 4" xfId="29982" xr:uid="{00000000-0005-0000-0000-0000915A0000}"/>
    <cellStyle name="Normal 5 7 3 5" xfId="3228" xr:uid="{00000000-0005-0000-0000-0000925A0000}"/>
    <cellStyle name="Normal 5 7 3 5 2" xfId="29983" xr:uid="{00000000-0005-0000-0000-0000935A0000}"/>
    <cellStyle name="Normal 5 7 3 5 3" xfId="29984" xr:uid="{00000000-0005-0000-0000-0000945A0000}"/>
    <cellStyle name="Normal 5 7 3 5 4" xfId="29985" xr:uid="{00000000-0005-0000-0000-0000955A0000}"/>
    <cellStyle name="Normal 5 7 3 6" xfId="29986" xr:uid="{00000000-0005-0000-0000-0000965A0000}"/>
    <cellStyle name="Normal 5 7 3 6 2" xfId="29987" xr:uid="{00000000-0005-0000-0000-0000975A0000}"/>
    <cellStyle name="Normal 5 7 3 6 3" xfId="29988" xr:uid="{00000000-0005-0000-0000-0000985A0000}"/>
    <cellStyle name="Normal 5 7 3 7" xfId="29989" xr:uid="{00000000-0005-0000-0000-0000995A0000}"/>
    <cellStyle name="Normal 5 7 3 8" xfId="29990" xr:uid="{00000000-0005-0000-0000-00009A5A0000}"/>
    <cellStyle name="Normal 5 7 3 9" xfId="29991" xr:uid="{00000000-0005-0000-0000-00009B5A0000}"/>
    <cellStyle name="Normal 5 7 4" xfId="3965" xr:uid="{00000000-0005-0000-0000-00009C5A0000}"/>
    <cellStyle name="Normal 5 7 4 2" xfId="9037" xr:uid="{00000000-0005-0000-0000-00009D5A0000}"/>
    <cellStyle name="Normal 5 7 4 2 2" xfId="29992" xr:uid="{00000000-0005-0000-0000-00009E5A0000}"/>
    <cellStyle name="Normal 5 7 4 2 3" xfId="29993" xr:uid="{00000000-0005-0000-0000-00009F5A0000}"/>
    <cellStyle name="Normal 5 7 4 2 4" xfId="29994" xr:uid="{00000000-0005-0000-0000-0000A05A0000}"/>
    <cellStyle name="Normal 5 7 4 3" xfId="29995" xr:uid="{00000000-0005-0000-0000-0000A15A0000}"/>
    <cellStyle name="Normal 5 7 4 3 2" xfId="29996" xr:uid="{00000000-0005-0000-0000-0000A25A0000}"/>
    <cellStyle name="Normal 5 7 4 3 3" xfId="29997" xr:uid="{00000000-0005-0000-0000-0000A35A0000}"/>
    <cellStyle name="Normal 5 7 4 4" xfId="29998" xr:uid="{00000000-0005-0000-0000-0000A45A0000}"/>
    <cellStyle name="Normal 5 7 4 5" xfId="29999" xr:uid="{00000000-0005-0000-0000-0000A55A0000}"/>
    <cellStyle name="Normal 5 7 4 6" xfId="30000" xr:uid="{00000000-0005-0000-0000-0000A65A0000}"/>
    <cellStyle name="Normal 5 7 5" xfId="5722" xr:uid="{00000000-0005-0000-0000-0000A75A0000}"/>
    <cellStyle name="Normal 5 7 5 2" xfId="10664" xr:uid="{00000000-0005-0000-0000-0000A85A0000}"/>
    <cellStyle name="Normal 5 7 5 3" xfId="30001" xr:uid="{00000000-0005-0000-0000-0000A95A0000}"/>
    <cellStyle name="Normal 5 7 5 4" xfId="30002" xr:uid="{00000000-0005-0000-0000-0000AA5A0000}"/>
    <cellStyle name="Normal 5 7 6" xfId="7230" xr:uid="{00000000-0005-0000-0000-0000AB5A0000}"/>
    <cellStyle name="Normal 5 7 6 2" xfId="30003" xr:uid="{00000000-0005-0000-0000-0000AC5A0000}"/>
    <cellStyle name="Normal 5 7 6 3" xfId="30004" xr:uid="{00000000-0005-0000-0000-0000AD5A0000}"/>
    <cellStyle name="Normal 5 7 6 4" xfId="30005" xr:uid="{00000000-0005-0000-0000-0000AE5A0000}"/>
    <cellStyle name="Normal 5 7 7" xfId="2268" xr:uid="{00000000-0005-0000-0000-0000AF5A0000}"/>
    <cellStyle name="Normal 5 7 7 2" xfId="30006" xr:uid="{00000000-0005-0000-0000-0000B05A0000}"/>
    <cellStyle name="Normal 5 7 7 3" xfId="30007" xr:uid="{00000000-0005-0000-0000-0000B15A0000}"/>
    <cellStyle name="Normal 5 7 7 4" xfId="30008" xr:uid="{00000000-0005-0000-0000-0000B25A0000}"/>
    <cellStyle name="Normal 5 7 8" xfId="30009" xr:uid="{00000000-0005-0000-0000-0000B35A0000}"/>
    <cellStyle name="Normal 5 7 8 2" xfId="30010" xr:uid="{00000000-0005-0000-0000-0000B45A0000}"/>
    <cellStyle name="Normal 5 7 8 3" xfId="30011" xr:uid="{00000000-0005-0000-0000-0000B55A0000}"/>
    <cellStyle name="Normal 5 7 9" xfId="30012" xr:uid="{00000000-0005-0000-0000-0000B65A0000}"/>
    <cellStyle name="Normal 5 8" xfId="659" xr:uid="{00000000-0005-0000-0000-0000B75A0000}"/>
    <cellStyle name="Normal 5 8 10" xfId="30013" xr:uid="{00000000-0005-0000-0000-0000B85A0000}"/>
    <cellStyle name="Normal 5 8 11" xfId="30014" xr:uid="{00000000-0005-0000-0000-0000B95A0000}"/>
    <cellStyle name="Normal 5 8 2" xfId="1125" xr:uid="{00000000-0005-0000-0000-0000BA5A0000}"/>
    <cellStyle name="Normal 5 8 2 10" xfId="30015" xr:uid="{00000000-0005-0000-0000-0000BB5A0000}"/>
    <cellStyle name="Normal 5 8 2 2" xfId="1598" xr:uid="{00000000-0005-0000-0000-0000BC5A0000}"/>
    <cellStyle name="Normal 5 8 2 2 2" xfId="4956" xr:uid="{00000000-0005-0000-0000-0000BD5A0000}"/>
    <cellStyle name="Normal 5 8 2 2 2 2" xfId="9940" xr:uid="{00000000-0005-0000-0000-0000BE5A0000}"/>
    <cellStyle name="Normal 5 8 2 2 2 2 2" xfId="30016" xr:uid="{00000000-0005-0000-0000-0000BF5A0000}"/>
    <cellStyle name="Normal 5 8 2 2 2 2 3" xfId="30017" xr:uid="{00000000-0005-0000-0000-0000C05A0000}"/>
    <cellStyle name="Normal 5 8 2 2 2 2 4" xfId="30018" xr:uid="{00000000-0005-0000-0000-0000C15A0000}"/>
    <cellStyle name="Normal 5 8 2 2 2 3" xfId="30019" xr:uid="{00000000-0005-0000-0000-0000C25A0000}"/>
    <cellStyle name="Normal 5 8 2 2 2 3 2" xfId="30020" xr:uid="{00000000-0005-0000-0000-0000C35A0000}"/>
    <cellStyle name="Normal 5 8 2 2 2 3 3" xfId="30021" xr:uid="{00000000-0005-0000-0000-0000C45A0000}"/>
    <cellStyle name="Normal 5 8 2 2 2 4" xfId="30022" xr:uid="{00000000-0005-0000-0000-0000C55A0000}"/>
    <cellStyle name="Normal 5 8 2 2 2 5" xfId="30023" xr:uid="{00000000-0005-0000-0000-0000C65A0000}"/>
    <cellStyle name="Normal 5 8 2 2 2 6" xfId="30024" xr:uid="{00000000-0005-0000-0000-0000C75A0000}"/>
    <cellStyle name="Normal 5 8 2 2 3" xfId="6685" xr:uid="{00000000-0005-0000-0000-0000C85A0000}"/>
    <cellStyle name="Normal 5 8 2 2 3 2" xfId="11627" xr:uid="{00000000-0005-0000-0000-0000C95A0000}"/>
    <cellStyle name="Normal 5 8 2 2 3 3" xfId="30025" xr:uid="{00000000-0005-0000-0000-0000CA5A0000}"/>
    <cellStyle name="Normal 5 8 2 2 3 4" xfId="30026" xr:uid="{00000000-0005-0000-0000-0000CB5A0000}"/>
    <cellStyle name="Normal 5 8 2 2 4" xfId="8193" xr:uid="{00000000-0005-0000-0000-0000CC5A0000}"/>
    <cellStyle name="Normal 5 8 2 2 4 2" xfId="30027" xr:uid="{00000000-0005-0000-0000-0000CD5A0000}"/>
    <cellStyle name="Normal 5 8 2 2 4 3" xfId="30028" xr:uid="{00000000-0005-0000-0000-0000CE5A0000}"/>
    <cellStyle name="Normal 5 8 2 2 4 4" xfId="30029" xr:uid="{00000000-0005-0000-0000-0000CF5A0000}"/>
    <cellStyle name="Normal 5 8 2 2 5" xfId="3231" xr:uid="{00000000-0005-0000-0000-0000D05A0000}"/>
    <cellStyle name="Normal 5 8 2 2 5 2" xfId="30030" xr:uid="{00000000-0005-0000-0000-0000D15A0000}"/>
    <cellStyle name="Normal 5 8 2 2 5 3" xfId="30031" xr:uid="{00000000-0005-0000-0000-0000D25A0000}"/>
    <cellStyle name="Normal 5 8 2 2 5 4" xfId="30032" xr:uid="{00000000-0005-0000-0000-0000D35A0000}"/>
    <cellStyle name="Normal 5 8 2 2 6" xfId="30033" xr:uid="{00000000-0005-0000-0000-0000D45A0000}"/>
    <cellStyle name="Normal 5 8 2 2 6 2" xfId="30034" xr:uid="{00000000-0005-0000-0000-0000D55A0000}"/>
    <cellStyle name="Normal 5 8 2 2 6 3" xfId="30035" xr:uid="{00000000-0005-0000-0000-0000D65A0000}"/>
    <cellStyle name="Normal 5 8 2 2 7" xfId="30036" xr:uid="{00000000-0005-0000-0000-0000D75A0000}"/>
    <cellStyle name="Normal 5 8 2 2 8" xfId="30037" xr:uid="{00000000-0005-0000-0000-0000D85A0000}"/>
    <cellStyle name="Normal 5 8 2 2 9" xfId="30038" xr:uid="{00000000-0005-0000-0000-0000D95A0000}"/>
    <cellStyle name="Normal 5 8 2 3" xfId="4493" xr:uid="{00000000-0005-0000-0000-0000DA5A0000}"/>
    <cellStyle name="Normal 5 8 2 3 2" xfId="9477" xr:uid="{00000000-0005-0000-0000-0000DB5A0000}"/>
    <cellStyle name="Normal 5 8 2 3 2 2" xfId="30039" xr:uid="{00000000-0005-0000-0000-0000DC5A0000}"/>
    <cellStyle name="Normal 5 8 2 3 2 3" xfId="30040" xr:uid="{00000000-0005-0000-0000-0000DD5A0000}"/>
    <cellStyle name="Normal 5 8 2 3 2 4" xfId="30041" xr:uid="{00000000-0005-0000-0000-0000DE5A0000}"/>
    <cellStyle name="Normal 5 8 2 3 3" xfId="30042" xr:uid="{00000000-0005-0000-0000-0000DF5A0000}"/>
    <cellStyle name="Normal 5 8 2 3 3 2" xfId="30043" xr:uid="{00000000-0005-0000-0000-0000E05A0000}"/>
    <cellStyle name="Normal 5 8 2 3 3 3" xfId="30044" xr:uid="{00000000-0005-0000-0000-0000E15A0000}"/>
    <cellStyle name="Normal 5 8 2 3 4" xfId="30045" xr:uid="{00000000-0005-0000-0000-0000E25A0000}"/>
    <cellStyle name="Normal 5 8 2 3 5" xfId="30046" xr:uid="{00000000-0005-0000-0000-0000E35A0000}"/>
    <cellStyle name="Normal 5 8 2 3 6" xfId="30047" xr:uid="{00000000-0005-0000-0000-0000E45A0000}"/>
    <cellStyle name="Normal 5 8 2 4" xfId="6224" xr:uid="{00000000-0005-0000-0000-0000E55A0000}"/>
    <cellStyle name="Normal 5 8 2 4 2" xfId="11166" xr:uid="{00000000-0005-0000-0000-0000E65A0000}"/>
    <cellStyle name="Normal 5 8 2 4 3" xfId="30048" xr:uid="{00000000-0005-0000-0000-0000E75A0000}"/>
    <cellStyle name="Normal 5 8 2 4 4" xfId="30049" xr:uid="{00000000-0005-0000-0000-0000E85A0000}"/>
    <cellStyle name="Normal 5 8 2 5" xfId="7732" xr:uid="{00000000-0005-0000-0000-0000E95A0000}"/>
    <cellStyle name="Normal 5 8 2 5 2" xfId="30050" xr:uid="{00000000-0005-0000-0000-0000EA5A0000}"/>
    <cellStyle name="Normal 5 8 2 5 3" xfId="30051" xr:uid="{00000000-0005-0000-0000-0000EB5A0000}"/>
    <cellStyle name="Normal 5 8 2 5 4" xfId="30052" xr:uid="{00000000-0005-0000-0000-0000EC5A0000}"/>
    <cellStyle name="Normal 5 8 2 6" xfId="2770" xr:uid="{00000000-0005-0000-0000-0000ED5A0000}"/>
    <cellStyle name="Normal 5 8 2 6 2" xfId="30053" xr:uid="{00000000-0005-0000-0000-0000EE5A0000}"/>
    <cellStyle name="Normal 5 8 2 6 3" xfId="30054" xr:uid="{00000000-0005-0000-0000-0000EF5A0000}"/>
    <cellStyle name="Normal 5 8 2 6 4" xfId="30055" xr:uid="{00000000-0005-0000-0000-0000F05A0000}"/>
    <cellStyle name="Normal 5 8 2 7" xfId="30056" xr:uid="{00000000-0005-0000-0000-0000F15A0000}"/>
    <cellStyle name="Normal 5 8 2 7 2" xfId="30057" xr:uid="{00000000-0005-0000-0000-0000F25A0000}"/>
    <cellStyle name="Normal 5 8 2 7 3" xfId="30058" xr:uid="{00000000-0005-0000-0000-0000F35A0000}"/>
    <cellStyle name="Normal 5 8 2 8" xfId="30059" xr:uid="{00000000-0005-0000-0000-0000F45A0000}"/>
    <cellStyle name="Normal 5 8 2 9" xfId="30060" xr:uid="{00000000-0005-0000-0000-0000F55A0000}"/>
    <cellStyle name="Normal 5 8 3" xfId="1597" xr:uid="{00000000-0005-0000-0000-0000F65A0000}"/>
    <cellStyle name="Normal 5 8 3 2" xfId="4955" xr:uid="{00000000-0005-0000-0000-0000F75A0000}"/>
    <cellStyle name="Normal 5 8 3 2 2" xfId="9939" xr:uid="{00000000-0005-0000-0000-0000F85A0000}"/>
    <cellStyle name="Normal 5 8 3 2 2 2" xfId="30061" xr:uid="{00000000-0005-0000-0000-0000F95A0000}"/>
    <cellStyle name="Normal 5 8 3 2 2 3" xfId="30062" xr:uid="{00000000-0005-0000-0000-0000FA5A0000}"/>
    <cellStyle name="Normal 5 8 3 2 2 4" xfId="30063" xr:uid="{00000000-0005-0000-0000-0000FB5A0000}"/>
    <cellStyle name="Normal 5 8 3 2 3" xfId="30064" xr:uid="{00000000-0005-0000-0000-0000FC5A0000}"/>
    <cellStyle name="Normal 5 8 3 2 3 2" xfId="30065" xr:uid="{00000000-0005-0000-0000-0000FD5A0000}"/>
    <cellStyle name="Normal 5 8 3 2 3 3" xfId="30066" xr:uid="{00000000-0005-0000-0000-0000FE5A0000}"/>
    <cellStyle name="Normal 5 8 3 2 4" xfId="30067" xr:uid="{00000000-0005-0000-0000-0000FF5A0000}"/>
    <cellStyle name="Normal 5 8 3 2 5" xfId="30068" xr:uid="{00000000-0005-0000-0000-0000005B0000}"/>
    <cellStyle name="Normal 5 8 3 2 6" xfId="30069" xr:uid="{00000000-0005-0000-0000-0000015B0000}"/>
    <cellStyle name="Normal 5 8 3 3" xfId="6684" xr:uid="{00000000-0005-0000-0000-0000025B0000}"/>
    <cellStyle name="Normal 5 8 3 3 2" xfId="11626" xr:uid="{00000000-0005-0000-0000-0000035B0000}"/>
    <cellStyle name="Normal 5 8 3 3 3" xfId="30070" xr:uid="{00000000-0005-0000-0000-0000045B0000}"/>
    <cellStyle name="Normal 5 8 3 3 4" xfId="30071" xr:uid="{00000000-0005-0000-0000-0000055B0000}"/>
    <cellStyle name="Normal 5 8 3 4" xfId="8192" xr:uid="{00000000-0005-0000-0000-0000065B0000}"/>
    <cellStyle name="Normal 5 8 3 4 2" xfId="30072" xr:uid="{00000000-0005-0000-0000-0000075B0000}"/>
    <cellStyle name="Normal 5 8 3 4 3" xfId="30073" xr:uid="{00000000-0005-0000-0000-0000085B0000}"/>
    <cellStyle name="Normal 5 8 3 4 4" xfId="30074" xr:uid="{00000000-0005-0000-0000-0000095B0000}"/>
    <cellStyle name="Normal 5 8 3 5" xfId="3230" xr:uid="{00000000-0005-0000-0000-00000A5B0000}"/>
    <cellStyle name="Normal 5 8 3 5 2" xfId="30075" xr:uid="{00000000-0005-0000-0000-00000B5B0000}"/>
    <cellStyle name="Normal 5 8 3 5 3" xfId="30076" xr:uid="{00000000-0005-0000-0000-00000C5B0000}"/>
    <cellStyle name="Normal 5 8 3 5 4" xfId="30077" xr:uid="{00000000-0005-0000-0000-00000D5B0000}"/>
    <cellStyle name="Normal 5 8 3 6" xfId="30078" xr:uid="{00000000-0005-0000-0000-00000E5B0000}"/>
    <cellStyle name="Normal 5 8 3 6 2" xfId="30079" xr:uid="{00000000-0005-0000-0000-00000F5B0000}"/>
    <cellStyle name="Normal 5 8 3 6 3" xfId="30080" xr:uid="{00000000-0005-0000-0000-0000105B0000}"/>
    <cellStyle name="Normal 5 8 3 7" xfId="30081" xr:uid="{00000000-0005-0000-0000-0000115B0000}"/>
    <cellStyle name="Normal 5 8 3 8" xfId="30082" xr:uid="{00000000-0005-0000-0000-0000125B0000}"/>
    <cellStyle name="Normal 5 8 3 9" xfId="30083" xr:uid="{00000000-0005-0000-0000-0000135B0000}"/>
    <cellStyle name="Normal 5 8 4" xfId="4110" xr:uid="{00000000-0005-0000-0000-0000145B0000}"/>
    <cellStyle name="Normal 5 8 4 2" xfId="9096" xr:uid="{00000000-0005-0000-0000-0000155B0000}"/>
    <cellStyle name="Normal 5 8 4 2 2" xfId="30084" xr:uid="{00000000-0005-0000-0000-0000165B0000}"/>
    <cellStyle name="Normal 5 8 4 2 3" xfId="30085" xr:uid="{00000000-0005-0000-0000-0000175B0000}"/>
    <cellStyle name="Normal 5 8 4 2 4" xfId="30086" xr:uid="{00000000-0005-0000-0000-0000185B0000}"/>
    <cellStyle name="Normal 5 8 4 3" xfId="30087" xr:uid="{00000000-0005-0000-0000-0000195B0000}"/>
    <cellStyle name="Normal 5 8 4 3 2" xfId="30088" xr:uid="{00000000-0005-0000-0000-00001A5B0000}"/>
    <cellStyle name="Normal 5 8 4 3 3" xfId="30089" xr:uid="{00000000-0005-0000-0000-00001B5B0000}"/>
    <cellStyle name="Normal 5 8 4 4" xfId="30090" xr:uid="{00000000-0005-0000-0000-00001C5B0000}"/>
    <cellStyle name="Normal 5 8 4 5" xfId="30091" xr:uid="{00000000-0005-0000-0000-00001D5B0000}"/>
    <cellStyle name="Normal 5 8 4 6" xfId="30092" xr:uid="{00000000-0005-0000-0000-00001E5B0000}"/>
    <cellStyle name="Normal 5 8 5" xfId="5857" xr:uid="{00000000-0005-0000-0000-00001F5B0000}"/>
    <cellStyle name="Normal 5 8 5 2" xfId="10799" xr:uid="{00000000-0005-0000-0000-0000205B0000}"/>
    <cellStyle name="Normal 5 8 5 3" xfId="30093" xr:uid="{00000000-0005-0000-0000-0000215B0000}"/>
    <cellStyle name="Normal 5 8 5 4" xfId="30094" xr:uid="{00000000-0005-0000-0000-0000225B0000}"/>
    <cellStyle name="Normal 5 8 6" xfId="7365" xr:uid="{00000000-0005-0000-0000-0000235B0000}"/>
    <cellStyle name="Normal 5 8 6 2" xfId="30095" xr:uid="{00000000-0005-0000-0000-0000245B0000}"/>
    <cellStyle name="Normal 5 8 6 3" xfId="30096" xr:uid="{00000000-0005-0000-0000-0000255B0000}"/>
    <cellStyle name="Normal 5 8 6 4" xfId="30097" xr:uid="{00000000-0005-0000-0000-0000265B0000}"/>
    <cellStyle name="Normal 5 8 7" xfId="2403" xr:uid="{00000000-0005-0000-0000-0000275B0000}"/>
    <cellStyle name="Normal 5 8 7 2" xfId="30098" xr:uid="{00000000-0005-0000-0000-0000285B0000}"/>
    <cellStyle name="Normal 5 8 7 3" xfId="30099" xr:uid="{00000000-0005-0000-0000-0000295B0000}"/>
    <cellStyle name="Normal 5 8 7 4" xfId="30100" xr:uid="{00000000-0005-0000-0000-00002A5B0000}"/>
    <cellStyle name="Normal 5 8 8" xfId="30101" xr:uid="{00000000-0005-0000-0000-00002B5B0000}"/>
    <cellStyle name="Normal 5 8 8 2" xfId="30102" xr:uid="{00000000-0005-0000-0000-00002C5B0000}"/>
    <cellStyle name="Normal 5 8 8 3" xfId="30103" xr:uid="{00000000-0005-0000-0000-00002D5B0000}"/>
    <cellStyle name="Normal 5 8 9" xfId="30104" xr:uid="{00000000-0005-0000-0000-00002E5B0000}"/>
    <cellStyle name="Normal 5 9" xfId="326" xr:uid="{00000000-0005-0000-0000-00002F5B0000}"/>
    <cellStyle name="Normal 5 9 10" xfId="30105" xr:uid="{00000000-0005-0000-0000-0000305B0000}"/>
    <cellStyle name="Normal 5 9 11" xfId="30106" xr:uid="{00000000-0005-0000-0000-0000315B0000}"/>
    <cellStyle name="Normal 5 9 2" xfId="954" xr:uid="{00000000-0005-0000-0000-0000325B0000}"/>
    <cellStyle name="Normal 5 9 2 10" xfId="30107" xr:uid="{00000000-0005-0000-0000-0000335B0000}"/>
    <cellStyle name="Normal 5 9 2 2" xfId="1600" xr:uid="{00000000-0005-0000-0000-0000345B0000}"/>
    <cellStyle name="Normal 5 9 2 2 2" xfId="4958" xr:uid="{00000000-0005-0000-0000-0000355B0000}"/>
    <cellStyle name="Normal 5 9 2 2 2 2" xfId="9942" xr:uid="{00000000-0005-0000-0000-0000365B0000}"/>
    <cellStyle name="Normal 5 9 2 2 2 2 2" xfId="30108" xr:uid="{00000000-0005-0000-0000-0000375B0000}"/>
    <cellStyle name="Normal 5 9 2 2 2 2 3" xfId="30109" xr:uid="{00000000-0005-0000-0000-0000385B0000}"/>
    <cellStyle name="Normal 5 9 2 2 2 2 4" xfId="30110" xr:uid="{00000000-0005-0000-0000-0000395B0000}"/>
    <cellStyle name="Normal 5 9 2 2 2 3" xfId="30111" xr:uid="{00000000-0005-0000-0000-00003A5B0000}"/>
    <cellStyle name="Normal 5 9 2 2 2 3 2" xfId="30112" xr:uid="{00000000-0005-0000-0000-00003B5B0000}"/>
    <cellStyle name="Normal 5 9 2 2 2 3 3" xfId="30113" xr:uid="{00000000-0005-0000-0000-00003C5B0000}"/>
    <cellStyle name="Normal 5 9 2 2 2 4" xfId="30114" xr:uid="{00000000-0005-0000-0000-00003D5B0000}"/>
    <cellStyle name="Normal 5 9 2 2 2 5" xfId="30115" xr:uid="{00000000-0005-0000-0000-00003E5B0000}"/>
    <cellStyle name="Normal 5 9 2 2 2 6" xfId="30116" xr:uid="{00000000-0005-0000-0000-00003F5B0000}"/>
    <cellStyle name="Normal 5 9 2 2 3" xfId="6687" xr:uid="{00000000-0005-0000-0000-0000405B0000}"/>
    <cellStyle name="Normal 5 9 2 2 3 2" xfId="11629" xr:uid="{00000000-0005-0000-0000-0000415B0000}"/>
    <cellStyle name="Normal 5 9 2 2 3 3" xfId="30117" xr:uid="{00000000-0005-0000-0000-0000425B0000}"/>
    <cellStyle name="Normal 5 9 2 2 3 4" xfId="30118" xr:uid="{00000000-0005-0000-0000-0000435B0000}"/>
    <cellStyle name="Normal 5 9 2 2 4" xfId="8195" xr:uid="{00000000-0005-0000-0000-0000445B0000}"/>
    <cellStyle name="Normal 5 9 2 2 4 2" xfId="30119" xr:uid="{00000000-0005-0000-0000-0000455B0000}"/>
    <cellStyle name="Normal 5 9 2 2 4 3" xfId="30120" xr:uid="{00000000-0005-0000-0000-0000465B0000}"/>
    <cellStyle name="Normal 5 9 2 2 4 4" xfId="30121" xr:uid="{00000000-0005-0000-0000-0000475B0000}"/>
    <cellStyle name="Normal 5 9 2 2 5" xfId="3233" xr:uid="{00000000-0005-0000-0000-0000485B0000}"/>
    <cellStyle name="Normal 5 9 2 2 5 2" xfId="30122" xr:uid="{00000000-0005-0000-0000-0000495B0000}"/>
    <cellStyle name="Normal 5 9 2 2 5 3" xfId="30123" xr:uid="{00000000-0005-0000-0000-00004A5B0000}"/>
    <cellStyle name="Normal 5 9 2 2 5 4" xfId="30124" xr:uid="{00000000-0005-0000-0000-00004B5B0000}"/>
    <cellStyle name="Normal 5 9 2 2 6" xfId="30125" xr:uid="{00000000-0005-0000-0000-00004C5B0000}"/>
    <cellStyle name="Normal 5 9 2 2 6 2" xfId="30126" xr:uid="{00000000-0005-0000-0000-00004D5B0000}"/>
    <cellStyle name="Normal 5 9 2 2 6 3" xfId="30127" xr:uid="{00000000-0005-0000-0000-00004E5B0000}"/>
    <cellStyle name="Normal 5 9 2 2 7" xfId="30128" xr:uid="{00000000-0005-0000-0000-00004F5B0000}"/>
    <cellStyle name="Normal 5 9 2 2 8" xfId="30129" xr:uid="{00000000-0005-0000-0000-0000505B0000}"/>
    <cellStyle name="Normal 5 9 2 2 9" xfId="30130" xr:uid="{00000000-0005-0000-0000-0000515B0000}"/>
    <cellStyle name="Normal 5 9 2 3" xfId="4388" xr:uid="{00000000-0005-0000-0000-0000525B0000}"/>
    <cellStyle name="Normal 5 9 2 3 2" xfId="9373" xr:uid="{00000000-0005-0000-0000-0000535B0000}"/>
    <cellStyle name="Normal 5 9 2 3 2 2" xfId="30131" xr:uid="{00000000-0005-0000-0000-0000545B0000}"/>
    <cellStyle name="Normal 5 9 2 3 2 3" xfId="30132" xr:uid="{00000000-0005-0000-0000-0000555B0000}"/>
    <cellStyle name="Normal 5 9 2 3 2 4" xfId="30133" xr:uid="{00000000-0005-0000-0000-0000565B0000}"/>
    <cellStyle name="Normal 5 9 2 3 3" xfId="30134" xr:uid="{00000000-0005-0000-0000-0000575B0000}"/>
    <cellStyle name="Normal 5 9 2 3 3 2" xfId="30135" xr:uid="{00000000-0005-0000-0000-0000585B0000}"/>
    <cellStyle name="Normal 5 9 2 3 3 3" xfId="30136" xr:uid="{00000000-0005-0000-0000-0000595B0000}"/>
    <cellStyle name="Normal 5 9 2 3 4" xfId="30137" xr:uid="{00000000-0005-0000-0000-00005A5B0000}"/>
    <cellStyle name="Normal 5 9 2 3 5" xfId="30138" xr:uid="{00000000-0005-0000-0000-00005B5B0000}"/>
    <cellStyle name="Normal 5 9 2 3 6" xfId="30139" xr:uid="{00000000-0005-0000-0000-00005C5B0000}"/>
    <cellStyle name="Normal 5 9 2 4" xfId="6130" xr:uid="{00000000-0005-0000-0000-00005D5B0000}"/>
    <cellStyle name="Normal 5 9 2 4 2" xfId="11072" xr:uid="{00000000-0005-0000-0000-00005E5B0000}"/>
    <cellStyle name="Normal 5 9 2 4 3" xfId="30140" xr:uid="{00000000-0005-0000-0000-00005F5B0000}"/>
    <cellStyle name="Normal 5 9 2 4 4" xfId="30141" xr:uid="{00000000-0005-0000-0000-0000605B0000}"/>
    <cellStyle name="Normal 5 9 2 5" xfId="7638" xr:uid="{00000000-0005-0000-0000-0000615B0000}"/>
    <cellStyle name="Normal 5 9 2 5 2" xfId="30142" xr:uid="{00000000-0005-0000-0000-0000625B0000}"/>
    <cellStyle name="Normal 5 9 2 5 3" xfId="30143" xr:uid="{00000000-0005-0000-0000-0000635B0000}"/>
    <cellStyle name="Normal 5 9 2 5 4" xfId="30144" xr:uid="{00000000-0005-0000-0000-0000645B0000}"/>
    <cellStyle name="Normal 5 9 2 6" xfId="2676" xr:uid="{00000000-0005-0000-0000-0000655B0000}"/>
    <cellStyle name="Normal 5 9 2 6 2" xfId="30145" xr:uid="{00000000-0005-0000-0000-0000665B0000}"/>
    <cellStyle name="Normal 5 9 2 6 3" xfId="30146" xr:uid="{00000000-0005-0000-0000-0000675B0000}"/>
    <cellStyle name="Normal 5 9 2 6 4" xfId="30147" xr:uid="{00000000-0005-0000-0000-0000685B0000}"/>
    <cellStyle name="Normal 5 9 2 7" xfId="30148" xr:uid="{00000000-0005-0000-0000-0000695B0000}"/>
    <cellStyle name="Normal 5 9 2 7 2" xfId="30149" xr:uid="{00000000-0005-0000-0000-00006A5B0000}"/>
    <cellStyle name="Normal 5 9 2 7 3" xfId="30150" xr:uid="{00000000-0005-0000-0000-00006B5B0000}"/>
    <cellStyle name="Normal 5 9 2 8" xfId="30151" xr:uid="{00000000-0005-0000-0000-00006C5B0000}"/>
    <cellStyle name="Normal 5 9 2 9" xfId="30152" xr:uid="{00000000-0005-0000-0000-00006D5B0000}"/>
    <cellStyle name="Normal 5 9 3" xfId="1599" xr:uid="{00000000-0005-0000-0000-00006E5B0000}"/>
    <cellStyle name="Normal 5 9 3 2" xfId="4957" xr:uid="{00000000-0005-0000-0000-00006F5B0000}"/>
    <cellStyle name="Normal 5 9 3 2 2" xfId="9941" xr:uid="{00000000-0005-0000-0000-0000705B0000}"/>
    <cellStyle name="Normal 5 9 3 2 2 2" xfId="30153" xr:uid="{00000000-0005-0000-0000-0000715B0000}"/>
    <cellStyle name="Normal 5 9 3 2 2 3" xfId="30154" xr:uid="{00000000-0005-0000-0000-0000725B0000}"/>
    <cellStyle name="Normal 5 9 3 2 2 4" xfId="30155" xr:uid="{00000000-0005-0000-0000-0000735B0000}"/>
    <cellStyle name="Normal 5 9 3 2 3" xfId="30156" xr:uid="{00000000-0005-0000-0000-0000745B0000}"/>
    <cellStyle name="Normal 5 9 3 2 3 2" xfId="30157" xr:uid="{00000000-0005-0000-0000-0000755B0000}"/>
    <cellStyle name="Normal 5 9 3 2 3 3" xfId="30158" xr:uid="{00000000-0005-0000-0000-0000765B0000}"/>
    <cellStyle name="Normal 5 9 3 2 4" xfId="30159" xr:uid="{00000000-0005-0000-0000-0000775B0000}"/>
    <cellStyle name="Normal 5 9 3 2 5" xfId="30160" xr:uid="{00000000-0005-0000-0000-0000785B0000}"/>
    <cellStyle name="Normal 5 9 3 2 6" xfId="30161" xr:uid="{00000000-0005-0000-0000-0000795B0000}"/>
    <cellStyle name="Normal 5 9 3 3" xfId="6686" xr:uid="{00000000-0005-0000-0000-00007A5B0000}"/>
    <cellStyle name="Normal 5 9 3 3 2" xfId="11628" xr:uid="{00000000-0005-0000-0000-00007B5B0000}"/>
    <cellStyle name="Normal 5 9 3 3 3" xfId="30162" xr:uid="{00000000-0005-0000-0000-00007C5B0000}"/>
    <cellStyle name="Normal 5 9 3 3 4" xfId="30163" xr:uid="{00000000-0005-0000-0000-00007D5B0000}"/>
    <cellStyle name="Normal 5 9 3 4" xfId="8194" xr:uid="{00000000-0005-0000-0000-00007E5B0000}"/>
    <cellStyle name="Normal 5 9 3 4 2" xfId="30164" xr:uid="{00000000-0005-0000-0000-00007F5B0000}"/>
    <cellStyle name="Normal 5 9 3 4 3" xfId="30165" xr:uid="{00000000-0005-0000-0000-0000805B0000}"/>
    <cellStyle name="Normal 5 9 3 4 4" xfId="30166" xr:uid="{00000000-0005-0000-0000-0000815B0000}"/>
    <cellStyle name="Normal 5 9 3 5" xfId="3232" xr:uid="{00000000-0005-0000-0000-0000825B0000}"/>
    <cellStyle name="Normal 5 9 3 5 2" xfId="30167" xr:uid="{00000000-0005-0000-0000-0000835B0000}"/>
    <cellStyle name="Normal 5 9 3 5 3" xfId="30168" xr:uid="{00000000-0005-0000-0000-0000845B0000}"/>
    <cellStyle name="Normal 5 9 3 5 4" xfId="30169" xr:uid="{00000000-0005-0000-0000-0000855B0000}"/>
    <cellStyle name="Normal 5 9 3 6" xfId="30170" xr:uid="{00000000-0005-0000-0000-0000865B0000}"/>
    <cellStyle name="Normal 5 9 3 6 2" xfId="30171" xr:uid="{00000000-0005-0000-0000-0000875B0000}"/>
    <cellStyle name="Normal 5 9 3 6 3" xfId="30172" xr:uid="{00000000-0005-0000-0000-0000885B0000}"/>
    <cellStyle name="Normal 5 9 3 7" xfId="30173" xr:uid="{00000000-0005-0000-0000-0000895B0000}"/>
    <cellStyle name="Normal 5 9 3 8" xfId="30174" xr:uid="{00000000-0005-0000-0000-00008A5B0000}"/>
    <cellStyle name="Normal 5 9 3 9" xfId="30175" xr:uid="{00000000-0005-0000-0000-00008B5B0000}"/>
    <cellStyle name="Normal 5 9 4" xfId="3905" xr:uid="{00000000-0005-0000-0000-00008C5B0000}"/>
    <cellStyle name="Normal 5 9 4 2" xfId="8985" xr:uid="{00000000-0005-0000-0000-00008D5B0000}"/>
    <cellStyle name="Normal 5 9 4 2 2" xfId="30176" xr:uid="{00000000-0005-0000-0000-00008E5B0000}"/>
    <cellStyle name="Normal 5 9 4 2 3" xfId="30177" xr:uid="{00000000-0005-0000-0000-00008F5B0000}"/>
    <cellStyle name="Normal 5 9 4 2 4" xfId="30178" xr:uid="{00000000-0005-0000-0000-0000905B0000}"/>
    <cellStyle name="Normal 5 9 4 3" xfId="30179" xr:uid="{00000000-0005-0000-0000-0000915B0000}"/>
    <cellStyle name="Normal 5 9 4 3 2" xfId="30180" xr:uid="{00000000-0005-0000-0000-0000925B0000}"/>
    <cellStyle name="Normal 5 9 4 3 3" xfId="30181" xr:uid="{00000000-0005-0000-0000-0000935B0000}"/>
    <cellStyle name="Normal 5 9 4 4" xfId="30182" xr:uid="{00000000-0005-0000-0000-0000945B0000}"/>
    <cellStyle name="Normal 5 9 4 5" xfId="30183" xr:uid="{00000000-0005-0000-0000-0000955B0000}"/>
    <cellStyle name="Normal 5 9 4 6" xfId="30184" xr:uid="{00000000-0005-0000-0000-0000965B0000}"/>
    <cellStyle name="Normal 5 9 5" xfId="5673" xr:uid="{00000000-0005-0000-0000-0000975B0000}"/>
    <cellStyle name="Normal 5 9 5 2" xfId="10615" xr:uid="{00000000-0005-0000-0000-0000985B0000}"/>
    <cellStyle name="Normal 5 9 5 3" xfId="30185" xr:uid="{00000000-0005-0000-0000-0000995B0000}"/>
    <cellStyle name="Normal 5 9 5 4" xfId="30186" xr:uid="{00000000-0005-0000-0000-00009A5B0000}"/>
    <cellStyle name="Normal 5 9 6" xfId="7181" xr:uid="{00000000-0005-0000-0000-00009B5B0000}"/>
    <cellStyle name="Normal 5 9 6 2" xfId="30187" xr:uid="{00000000-0005-0000-0000-00009C5B0000}"/>
    <cellStyle name="Normal 5 9 6 3" xfId="30188" xr:uid="{00000000-0005-0000-0000-00009D5B0000}"/>
    <cellStyle name="Normal 5 9 6 4" xfId="30189" xr:uid="{00000000-0005-0000-0000-00009E5B0000}"/>
    <cellStyle name="Normal 5 9 7" xfId="2219" xr:uid="{00000000-0005-0000-0000-00009F5B0000}"/>
    <cellStyle name="Normal 5 9 7 2" xfId="30190" xr:uid="{00000000-0005-0000-0000-0000A05B0000}"/>
    <cellStyle name="Normal 5 9 7 3" xfId="30191" xr:uid="{00000000-0005-0000-0000-0000A15B0000}"/>
    <cellStyle name="Normal 5 9 7 4" xfId="30192" xr:uid="{00000000-0005-0000-0000-0000A25B0000}"/>
    <cellStyle name="Normal 5 9 8" xfId="30193" xr:uid="{00000000-0005-0000-0000-0000A35B0000}"/>
    <cellStyle name="Normal 5 9 8 2" xfId="30194" xr:uid="{00000000-0005-0000-0000-0000A45B0000}"/>
    <cellStyle name="Normal 5 9 8 3" xfId="30195" xr:uid="{00000000-0005-0000-0000-0000A55B0000}"/>
    <cellStyle name="Normal 5 9 9" xfId="30196" xr:uid="{00000000-0005-0000-0000-0000A65B0000}"/>
    <cellStyle name="Normal 50" xfId="159" xr:uid="{00000000-0005-0000-0000-0000A75B0000}"/>
    <cellStyle name="Normal 50 2" xfId="540" xr:uid="{00000000-0005-0000-0000-0000A85B0000}"/>
    <cellStyle name="Normal 50 2 2" xfId="1081" xr:uid="{00000000-0005-0000-0000-0000A95B0000}"/>
    <cellStyle name="Normal 50 3" xfId="403" xr:uid="{00000000-0005-0000-0000-0000AA5B0000}"/>
    <cellStyle name="Normal 50 4" xfId="287" xr:uid="{00000000-0005-0000-0000-0000AB5B0000}"/>
    <cellStyle name="Normal 50 5" xfId="192" xr:uid="{00000000-0005-0000-0000-0000AC5B0000}"/>
    <cellStyle name="Normal 50 6" xfId="2145" xr:uid="{00000000-0005-0000-0000-0000AD5B0000}"/>
    <cellStyle name="Normal 50 7" xfId="30197" xr:uid="{00000000-0005-0000-0000-0000AE5B0000}"/>
    <cellStyle name="Normal 51" xfId="160" xr:uid="{00000000-0005-0000-0000-0000AF5B0000}"/>
    <cellStyle name="Normal 51 2" xfId="541" xr:uid="{00000000-0005-0000-0000-0000B05B0000}"/>
    <cellStyle name="Normal 51 2 2" xfId="1082" xr:uid="{00000000-0005-0000-0000-0000B15B0000}"/>
    <cellStyle name="Normal 51 3" xfId="404" xr:uid="{00000000-0005-0000-0000-0000B25B0000}"/>
    <cellStyle name="Normal 51 4" xfId="288" xr:uid="{00000000-0005-0000-0000-0000B35B0000}"/>
    <cellStyle name="Normal 51 5" xfId="193" xr:uid="{00000000-0005-0000-0000-0000B45B0000}"/>
    <cellStyle name="Normal 51 6" xfId="2146" xr:uid="{00000000-0005-0000-0000-0000B55B0000}"/>
    <cellStyle name="Normal 51 7" xfId="30198" xr:uid="{00000000-0005-0000-0000-0000B65B0000}"/>
    <cellStyle name="Normal 52" xfId="161" xr:uid="{00000000-0005-0000-0000-0000B75B0000}"/>
    <cellStyle name="Normal 52 2" xfId="542" xr:uid="{00000000-0005-0000-0000-0000B85B0000}"/>
    <cellStyle name="Normal 52 2 2" xfId="1083" xr:uid="{00000000-0005-0000-0000-0000B95B0000}"/>
    <cellStyle name="Normal 52 3" xfId="405" xr:uid="{00000000-0005-0000-0000-0000BA5B0000}"/>
    <cellStyle name="Normal 52 4" xfId="289" xr:uid="{00000000-0005-0000-0000-0000BB5B0000}"/>
    <cellStyle name="Normal 52 5" xfId="194" xr:uid="{00000000-0005-0000-0000-0000BC5B0000}"/>
    <cellStyle name="Normal 52 6" xfId="2147" xr:uid="{00000000-0005-0000-0000-0000BD5B0000}"/>
    <cellStyle name="Normal 52 7" xfId="30199" xr:uid="{00000000-0005-0000-0000-0000BE5B0000}"/>
    <cellStyle name="Normal 53" xfId="162" xr:uid="{00000000-0005-0000-0000-0000BF5B0000}"/>
    <cellStyle name="Normal 53 2" xfId="543" xr:uid="{00000000-0005-0000-0000-0000C05B0000}"/>
    <cellStyle name="Normal 53 2 2" xfId="1084" xr:uid="{00000000-0005-0000-0000-0000C15B0000}"/>
    <cellStyle name="Normal 53 3" xfId="407" xr:uid="{00000000-0005-0000-0000-0000C25B0000}"/>
    <cellStyle name="Normal 53 4" xfId="291" xr:uid="{00000000-0005-0000-0000-0000C35B0000}"/>
    <cellStyle name="Normal 53 5" xfId="195" xr:uid="{00000000-0005-0000-0000-0000C45B0000}"/>
    <cellStyle name="Normal 53 6" xfId="2148" xr:uid="{00000000-0005-0000-0000-0000C55B0000}"/>
    <cellStyle name="Normal 53 7" xfId="30200" xr:uid="{00000000-0005-0000-0000-0000C65B0000}"/>
    <cellStyle name="Normal 54" xfId="163" xr:uid="{00000000-0005-0000-0000-0000C75B0000}"/>
    <cellStyle name="Normal 54 2" xfId="544" xr:uid="{00000000-0005-0000-0000-0000C85B0000}"/>
    <cellStyle name="Normal 54 2 2" xfId="1085" xr:uid="{00000000-0005-0000-0000-0000C95B0000}"/>
    <cellStyle name="Normal 54 3" xfId="410" xr:uid="{00000000-0005-0000-0000-0000CA5B0000}"/>
    <cellStyle name="Normal 54 4" xfId="294" xr:uid="{00000000-0005-0000-0000-0000CB5B0000}"/>
    <cellStyle name="Normal 54 5" xfId="196" xr:uid="{00000000-0005-0000-0000-0000CC5B0000}"/>
    <cellStyle name="Normal 54 6" xfId="2149" xr:uid="{00000000-0005-0000-0000-0000CD5B0000}"/>
    <cellStyle name="Normal 54 7" xfId="30201" xr:uid="{00000000-0005-0000-0000-0000CE5B0000}"/>
    <cellStyle name="Normal 55" xfId="164" xr:uid="{00000000-0005-0000-0000-0000CF5B0000}"/>
    <cellStyle name="Normal 55 2" xfId="545" xr:uid="{00000000-0005-0000-0000-0000D05B0000}"/>
    <cellStyle name="Normal 55 2 2" xfId="1086" xr:uid="{00000000-0005-0000-0000-0000D15B0000}"/>
    <cellStyle name="Normal 55 3" xfId="412" xr:uid="{00000000-0005-0000-0000-0000D25B0000}"/>
    <cellStyle name="Normal 55 4" xfId="296" xr:uid="{00000000-0005-0000-0000-0000D35B0000}"/>
    <cellStyle name="Normal 55 5" xfId="197" xr:uid="{00000000-0005-0000-0000-0000D45B0000}"/>
    <cellStyle name="Normal 55 6" xfId="2150" xr:uid="{00000000-0005-0000-0000-0000D55B0000}"/>
    <cellStyle name="Normal 55 7" xfId="30202" xr:uid="{00000000-0005-0000-0000-0000D65B0000}"/>
    <cellStyle name="Normal 56" xfId="165" xr:uid="{00000000-0005-0000-0000-0000D75B0000}"/>
    <cellStyle name="Normal 56 2" xfId="546" xr:uid="{00000000-0005-0000-0000-0000D85B0000}"/>
    <cellStyle name="Normal 56 2 2" xfId="1087" xr:uid="{00000000-0005-0000-0000-0000D95B0000}"/>
    <cellStyle name="Normal 56 3" xfId="414" xr:uid="{00000000-0005-0000-0000-0000DA5B0000}"/>
    <cellStyle name="Normal 56 4" xfId="298" xr:uid="{00000000-0005-0000-0000-0000DB5B0000}"/>
    <cellStyle name="Normal 56 5" xfId="198" xr:uid="{00000000-0005-0000-0000-0000DC5B0000}"/>
    <cellStyle name="Normal 56 6" xfId="2151" xr:uid="{00000000-0005-0000-0000-0000DD5B0000}"/>
    <cellStyle name="Normal 56 7" xfId="30203" xr:uid="{00000000-0005-0000-0000-0000DE5B0000}"/>
    <cellStyle name="Normal 57" xfId="166" xr:uid="{00000000-0005-0000-0000-0000DF5B0000}"/>
    <cellStyle name="Normal 57 2" xfId="547" xr:uid="{00000000-0005-0000-0000-0000E05B0000}"/>
    <cellStyle name="Normal 57 2 2" xfId="1088" xr:uid="{00000000-0005-0000-0000-0000E15B0000}"/>
    <cellStyle name="Normal 57 3" xfId="416" xr:uid="{00000000-0005-0000-0000-0000E25B0000}"/>
    <cellStyle name="Normal 57 4" xfId="300" xr:uid="{00000000-0005-0000-0000-0000E35B0000}"/>
    <cellStyle name="Normal 57 5" xfId="199" xr:uid="{00000000-0005-0000-0000-0000E45B0000}"/>
    <cellStyle name="Normal 57 6" xfId="2152" xr:uid="{00000000-0005-0000-0000-0000E55B0000}"/>
    <cellStyle name="Normal 57 7" xfId="30204" xr:uid="{00000000-0005-0000-0000-0000E65B0000}"/>
    <cellStyle name="Normal 58" xfId="167" xr:uid="{00000000-0005-0000-0000-0000E75B0000}"/>
    <cellStyle name="Normal 58 2" xfId="548" xr:uid="{00000000-0005-0000-0000-0000E85B0000}"/>
    <cellStyle name="Normal 58 2 2" xfId="1089" xr:uid="{00000000-0005-0000-0000-0000E95B0000}"/>
    <cellStyle name="Normal 58 3" xfId="418" xr:uid="{00000000-0005-0000-0000-0000EA5B0000}"/>
    <cellStyle name="Normal 58 4" xfId="302" xr:uid="{00000000-0005-0000-0000-0000EB5B0000}"/>
    <cellStyle name="Normal 58 5" xfId="200" xr:uid="{00000000-0005-0000-0000-0000EC5B0000}"/>
    <cellStyle name="Normal 58 6" xfId="2153" xr:uid="{00000000-0005-0000-0000-0000ED5B0000}"/>
    <cellStyle name="Normal 58 7" xfId="30205" xr:uid="{00000000-0005-0000-0000-0000EE5B0000}"/>
    <cellStyle name="Normal 59" xfId="168" xr:uid="{00000000-0005-0000-0000-0000EF5B0000}"/>
    <cellStyle name="Normal 59 2" xfId="549" xr:uid="{00000000-0005-0000-0000-0000F05B0000}"/>
    <cellStyle name="Normal 59 2 2" xfId="1090" xr:uid="{00000000-0005-0000-0000-0000F15B0000}"/>
    <cellStyle name="Normal 59 3" xfId="419" xr:uid="{00000000-0005-0000-0000-0000F25B0000}"/>
    <cellStyle name="Normal 59 4" xfId="303" xr:uid="{00000000-0005-0000-0000-0000F35B0000}"/>
    <cellStyle name="Normal 59 5" xfId="201" xr:uid="{00000000-0005-0000-0000-0000F45B0000}"/>
    <cellStyle name="Normal 59 6" xfId="2154" xr:uid="{00000000-0005-0000-0000-0000F55B0000}"/>
    <cellStyle name="Normal 59 7" xfId="30206" xr:uid="{00000000-0005-0000-0000-0000F65B0000}"/>
    <cellStyle name="Normal 6" xfId="24" xr:uid="{00000000-0005-0000-0000-0000F75B0000}"/>
    <cellStyle name="Normal 6 10" xfId="260" xr:uid="{00000000-0005-0000-0000-0000F85B0000}"/>
    <cellStyle name="Normal 6 10 10" xfId="30207" xr:uid="{00000000-0005-0000-0000-0000F95B0000}"/>
    <cellStyle name="Normal 6 10 11" xfId="30208" xr:uid="{00000000-0005-0000-0000-0000FA5B0000}"/>
    <cellStyle name="Normal 6 10 2" xfId="936" xr:uid="{00000000-0005-0000-0000-0000FB5B0000}"/>
    <cellStyle name="Normal 6 10 2 10" xfId="30209" xr:uid="{00000000-0005-0000-0000-0000FC5B0000}"/>
    <cellStyle name="Normal 6 10 2 2" xfId="1602" xr:uid="{00000000-0005-0000-0000-0000FD5B0000}"/>
    <cellStyle name="Normal 6 10 2 2 2" xfId="4960" xr:uid="{00000000-0005-0000-0000-0000FE5B0000}"/>
    <cellStyle name="Normal 6 10 2 2 2 2" xfId="9944" xr:uid="{00000000-0005-0000-0000-0000FF5B0000}"/>
    <cellStyle name="Normal 6 10 2 2 2 2 2" xfId="30210" xr:uid="{00000000-0005-0000-0000-0000005C0000}"/>
    <cellStyle name="Normal 6 10 2 2 2 2 3" xfId="30211" xr:uid="{00000000-0005-0000-0000-0000015C0000}"/>
    <cellStyle name="Normal 6 10 2 2 2 2 4" xfId="30212" xr:uid="{00000000-0005-0000-0000-0000025C0000}"/>
    <cellStyle name="Normal 6 10 2 2 2 3" xfId="30213" xr:uid="{00000000-0005-0000-0000-0000035C0000}"/>
    <cellStyle name="Normal 6 10 2 2 2 3 2" xfId="30214" xr:uid="{00000000-0005-0000-0000-0000045C0000}"/>
    <cellStyle name="Normal 6 10 2 2 2 3 3" xfId="30215" xr:uid="{00000000-0005-0000-0000-0000055C0000}"/>
    <cellStyle name="Normal 6 10 2 2 2 4" xfId="30216" xr:uid="{00000000-0005-0000-0000-0000065C0000}"/>
    <cellStyle name="Normal 6 10 2 2 2 5" xfId="30217" xr:uid="{00000000-0005-0000-0000-0000075C0000}"/>
    <cellStyle name="Normal 6 10 2 2 2 6" xfId="30218" xr:uid="{00000000-0005-0000-0000-0000085C0000}"/>
    <cellStyle name="Normal 6 10 2 2 3" xfId="6689" xr:uid="{00000000-0005-0000-0000-0000095C0000}"/>
    <cellStyle name="Normal 6 10 2 2 3 2" xfId="11631" xr:uid="{00000000-0005-0000-0000-00000A5C0000}"/>
    <cellStyle name="Normal 6 10 2 2 3 3" xfId="30219" xr:uid="{00000000-0005-0000-0000-00000B5C0000}"/>
    <cellStyle name="Normal 6 10 2 2 3 4" xfId="30220" xr:uid="{00000000-0005-0000-0000-00000C5C0000}"/>
    <cellStyle name="Normal 6 10 2 2 4" xfId="8197" xr:uid="{00000000-0005-0000-0000-00000D5C0000}"/>
    <cellStyle name="Normal 6 10 2 2 4 2" xfId="30221" xr:uid="{00000000-0005-0000-0000-00000E5C0000}"/>
    <cellStyle name="Normal 6 10 2 2 4 3" xfId="30222" xr:uid="{00000000-0005-0000-0000-00000F5C0000}"/>
    <cellStyle name="Normal 6 10 2 2 4 4" xfId="30223" xr:uid="{00000000-0005-0000-0000-0000105C0000}"/>
    <cellStyle name="Normal 6 10 2 2 5" xfId="3235" xr:uid="{00000000-0005-0000-0000-0000115C0000}"/>
    <cellStyle name="Normal 6 10 2 2 5 2" xfId="30224" xr:uid="{00000000-0005-0000-0000-0000125C0000}"/>
    <cellStyle name="Normal 6 10 2 2 5 3" xfId="30225" xr:uid="{00000000-0005-0000-0000-0000135C0000}"/>
    <cellStyle name="Normal 6 10 2 2 5 4" xfId="30226" xr:uid="{00000000-0005-0000-0000-0000145C0000}"/>
    <cellStyle name="Normal 6 10 2 2 6" xfId="30227" xr:uid="{00000000-0005-0000-0000-0000155C0000}"/>
    <cellStyle name="Normal 6 10 2 2 6 2" xfId="30228" xr:uid="{00000000-0005-0000-0000-0000165C0000}"/>
    <cellStyle name="Normal 6 10 2 2 6 3" xfId="30229" xr:uid="{00000000-0005-0000-0000-0000175C0000}"/>
    <cellStyle name="Normal 6 10 2 2 7" xfId="30230" xr:uid="{00000000-0005-0000-0000-0000185C0000}"/>
    <cellStyle name="Normal 6 10 2 2 8" xfId="30231" xr:uid="{00000000-0005-0000-0000-0000195C0000}"/>
    <cellStyle name="Normal 6 10 2 2 9" xfId="30232" xr:uid="{00000000-0005-0000-0000-00001A5C0000}"/>
    <cellStyle name="Normal 6 10 2 3" xfId="4374" xr:uid="{00000000-0005-0000-0000-00001B5C0000}"/>
    <cellStyle name="Normal 6 10 2 3 2" xfId="9359" xr:uid="{00000000-0005-0000-0000-00001C5C0000}"/>
    <cellStyle name="Normal 6 10 2 3 2 2" xfId="30233" xr:uid="{00000000-0005-0000-0000-00001D5C0000}"/>
    <cellStyle name="Normal 6 10 2 3 2 3" xfId="30234" xr:uid="{00000000-0005-0000-0000-00001E5C0000}"/>
    <cellStyle name="Normal 6 10 2 3 2 4" xfId="30235" xr:uid="{00000000-0005-0000-0000-00001F5C0000}"/>
    <cellStyle name="Normal 6 10 2 3 3" xfId="30236" xr:uid="{00000000-0005-0000-0000-0000205C0000}"/>
    <cellStyle name="Normal 6 10 2 3 3 2" xfId="30237" xr:uid="{00000000-0005-0000-0000-0000215C0000}"/>
    <cellStyle name="Normal 6 10 2 3 3 3" xfId="30238" xr:uid="{00000000-0005-0000-0000-0000225C0000}"/>
    <cellStyle name="Normal 6 10 2 3 4" xfId="30239" xr:uid="{00000000-0005-0000-0000-0000235C0000}"/>
    <cellStyle name="Normal 6 10 2 3 5" xfId="30240" xr:uid="{00000000-0005-0000-0000-0000245C0000}"/>
    <cellStyle name="Normal 6 10 2 3 6" xfId="30241" xr:uid="{00000000-0005-0000-0000-0000255C0000}"/>
    <cellStyle name="Normal 6 10 2 4" xfId="6117" xr:uid="{00000000-0005-0000-0000-0000265C0000}"/>
    <cellStyle name="Normal 6 10 2 4 2" xfId="11059" xr:uid="{00000000-0005-0000-0000-0000275C0000}"/>
    <cellStyle name="Normal 6 10 2 4 3" xfId="30242" xr:uid="{00000000-0005-0000-0000-0000285C0000}"/>
    <cellStyle name="Normal 6 10 2 4 4" xfId="30243" xr:uid="{00000000-0005-0000-0000-0000295C0000}"/>
    <cellStyle name="Normal 6 10 2 5" xfId="7625" xr:uid="{00000000-0005-0000-0000-00002A5C0000}"/>
    <cellStyle name="Normal 6 10 2 5 2" xfId="30244" xr:uid="{00000000-0005-0000-0000-00002B5C0000}"/>
    <cellStyle name="Normal 6 10 2 5 3" xfId="30245" xr:uid="{00000000-0005-0000-0000-00002C5C0000}"/>
    <cellStyle name="Normal 6 10 2 5 4" xfId="30246" xr:uid="{00000000-0005-0000-0000-00002D5C0000}"/>
    <cellStyle name="Normal 6 10 2 6" xfId="2663" xr:uid="{00000000-0005-0000-0000-00002E5C0000}"/>
    <cellStyle name="Normal 6 10 2 6 2" xfId="30247" xr:uid="{00000000-0005-0000-0000-00002F5C0000}"/>
    <cellStyle name="Normal 6 10 2 6 3" xfId="30248" xr:uid="{00000000-0005-0000-0000-0000305C0000}"/>
    <cellStyle name="Normal 6 10 2 6 4" xfId="30249" xr:uid="{00000000-0005-0000-0000-0000315C0000}"/>
    <cellStyle name="Normal 6 10 2 7" xfId="30250" xr:uid="{00000000-0005-0000-0000-0000325C0000}"/>
    <cellStyle name="Normal 6 10 2 7 2" xfId="30251" xr:uid="{00000000-0005-0000-0000-0000335C0000}"/>
    <cellStyle name="Normal 6 10 2 7 3" xfId="30252" xr:uid="{00000000-0005-0000-0000-0000345C0000}"/>
    <cellStyle name="Normal 6 10 2 8" xfId="30253" xr:uid="{00000000-0005-0000-0000-0000355C0000}"/>
    <cellStyle name="Normal 6 10 2 9" xfId="30254" xr:uid="{00000000-0005-0000-0000-0000365C0000}"/>
    <cellStyle name="Normal 6 10 3" xfId="1601" xr:uid="{00000000-0005-0000-0000-0000375C0000}"/>
    <cellStyle name="Normal 6 10 3 2" xfId="4959" xr:uid="{00000000-0005-0000-0000-0000385C0000}"/>
    <cellStyle name="Normal 6 10 3 2 2" xfId="9943" xr:uid="{00000000-0005-0000-0000-0000395C0000}"/>
    <cellStyle name="Normal 6 10 3 2 2 2" xfId="30255" xr:uid="{00000000-0005-0000-0000-00003A5C0000}"/>
    <cellStyle name="Normal 6 10 3 2 2 3" xfId="30256" xr:uid="{00000000-0005-0000-0000-00003B5C0000}"/>
    <cellStyle name="Normal 6 10 3 2 2 4" xfId="30257" xr:uid="{00000000-0005-0000-0000-00003C5C0000}"/>
    <cellStyle name="Normal 6 10 3 2 3" xfId="30258" xr:uid="{00000000-0005-0000-0000-00003D5C0000}"/>
    <cellStyle name="Normal 6 10 3 2 3 2" xfId="30259" xr:uid="{00000000-0005-0000-0000-00003E5C0000}"/>
    <cellStyle name="Normal 6 10 3 2 3 3" xfId="30260" xr:uid="{00000000-0005-0000-0000-00003F5C0000}"/>
    <cellStyle name="Normal 6 10 3 2 4" xfId="30261" xr:uid="{00000000-0005-0000-0000-0000405C0000}"/>
    <cellStyle name="Normal 6 10 3 2 5" xfId="30262" xr:uid="{00000000-0005-0000-0000-0000415C0000}"/>
    <cellStyle name="Normal 6 10 3 2 6" xfId="30263" xr:uid="{00000000-0005-0000-0000-0000425C0000}"/>
    <cellStyle name="Normal 6 10 3 3" xfId="6688" xr:uid="{00000000-0005-0000-0000-0000435C0000}"/>
    <cellStyle name="Normal 6 10 3 3 2" xfId="11630" xr:uid="{00000000-0005-0000-0000-0000445C0000}"/>
    <cellStyle name="Normal 6 10 3 3 3" xfId="30264" xr:uid="{00000000-0005-0000-0000-0000455C0000}"/>
    <cellStyle name="Normal 6 10 3 3 4" xfId="30265" xr:uid="{00000000-0005-0000-0000-0000465C0000}"/>
    <cellStyle name="Normal 6 10 3 4" xfId="8196" xr:uid="{00000000-0005-0000-0000-0000475C0000}"/>
    <cellStyle name="Normal 6 10 3 4 2" xfId="30266" xr:uid="{00000000-0005-0000-0000-0000485C0000}"/>
    <cellStyle name="Normal 6 10 3 4 3" xfId="30267" xr:uid="{00000000-0005-0000-0000-0000495C0000}"/>
    <cellStyle name="Normal 6 10 3 4 4" xfId="30268" xr:uid="{00000000-0005-0000-0000-00004A5C0000}"/>
    <cellStyle name="Normal 6 10 3 5" xfId="3234" xr:uid="{00000000-0005-0000-0000-00004B5C0000}"/>
    <cellStyle name="Normal 6 10 3 5 2" xfId="30269" xr:uid="{00000000-0005-0000-0000-00004C5C0000}"/>
    <cellStyle name="Normal 6 10 3 5 3" xfId="30270" xr:uid="{00000000-0005-0000-0000-00004D5C0000}"/>
    <cellStyle name="Normal 6 10 3 5 4" xfId="30271" xr:uid="{00000000-0005-0000-0000-00004E5C0000}"/>
    <cellStyle name="Normal 6 10 3 6" xfId="30272" xr:uid="{00000000-0005-0000-0000-00004F5C0000}"/>
    <cellStyle name="Normal 6 10 3 6 2" xfId="30273" xr:uid="{00000000-0005-0000-0000-0000505C0000}"/>
    <cellStyle name="Normal 6 10 3 6 3" xfId="30274" xr:uid="{00000000-0005-0000-0000-0000515C0000}"/>
    <cellStyle name="Normal 6 10 3 7" xfId="30275" xr:uid="{00000000-0005-0000-0000-0000525C0000}"/>
    <cellStyle name="Normal 6 10 3 8" xfId="30276" xr:uid="{00000000-0005-0000-0000-0000535C0000}"/>
    <cellStyle name="Normal 6 10 3 9" xfId="30277" xr:uid="{00000000-0005-0000-0000-0000545C0000}"/>
    <cellStyle name="Normal 6 10 4" xfId="3885" xr:uid="{00000000-0005-0000-0000-0000555C0000}"/>
    <cellStyle name="Normal 6 10 4 2" xfId="8969" xr:uid="{00000000-0005-0000-0000-0000565C0000}"/>
    <cellStyle name="Normal 6 10 4 2 2" xfId="30278" xr:uid="{00000000-0005-0000-0000-0000575C0000}"/>
    <cellStyle name="Normal 6 10 4 2 3" xfId="30279" xr:uid="{00000000-0005-0000-0000-0000585C0000}"/>
    <cellStyle name="Normal 6 10 4 2 4" xfId="30280" xr:uid="{00000000-0005-0000-0000-0000595C0000}"/>
    <cellStyle name="Normal 6 10 4 3" xfId="30281" xr:uid="{00000000-0005-0000-0000-00005A5C0000}"/>
    <cellStyle name="Normal 6 10 4 3 2" xfId="30282" xr:uid="{00000000-0005-0000-0000-00005B5C0000}"/>
    <cellStyle name="Normal 6 10 4 3 3" xfId="30283" xr:uid="{00000000-0005-0000-0000-00005C5C0000}"/>
    <cellStyle name="Normal 6 10 4 4" xfId="30284" xr:uid="{00000000-0005-0000-0000-00005D5C0000}"/>
    <cellStyle name="Normal 6 10 4 5" xfId="30285" xr:uid="{00000000-0005-0000-0000-00005E5C0000}"/>
    <cellStyle name="Normal 6 10 4 6" xfId="30286" xr:uid="{00000000-0005-0000-0000-00005F5C0000}"/>
    <cellStyle name="Normal 6 10 5" xfId="5660" xr:uid="{00000000-0005-0000-0000-0000605C0000}"/>
    <cellStyle name="Normal 6 10 5 2" xfId="10602" xr:uid="{00000000-0005-0000-0000-0000615C0000}"/>
    <cellStyle name="Normal 6 10 5 3" xfId="30287" xr:uid="{00000000-0005-0000-0000-0000625C0000}"/>
    <cellStyle name="Normal 6 10 5 4" xfId="30288" xr:uid="{00000000-0005-0000-0000-0000635C0000}"/>
    <cellStyle name="Normal 6 10 6" xfId="7168" xr:uid="{00000000-0005-0000-0000-0000645C0000}"/>
    <cellStyle name="Normal 6 10 6 2" xfId="30289" xr:uid="{00000000-0005-0000-0000-0000655C0000}"/>
    <cellStyle name="Normal 6 10 6 3" xfId="30290" xr:uid="{00000000-0005-0000-0000-0000665C0000}"/>
    <cellStyle name="Normal 6 10 6 4" xfId="30291" xr:uid="{00000000-0005-0000-0000-0000675C0000}"/>
    <cellStyle name="Normal 6 10 7" xfId="2206" xr:uid="{00000000-0005-0000-0000-0000685C0000}"/>
    <cellStyle name="Normal 6 10 7 2" xfId="30292" xr:uid="{00000000-0005-0000-0000-0000695C0000}"/>
    <cellStyle name="Normal 6 10 7 3" xfId="30293" xr:uid="{00000000-0005-0000-0000-00006A5C0000}"/>
    <cellStyle name="Normal 6 10 7 4" xfId="30294" xr:uid="{00000000-0005-0000-0000-00006B5C0000}"/>
    <cellStyle name="Normal 6 10 8" xfId="30295" xr:uid="{00000000-0005-0000-0000-00006C5C0000}"/>
    <cellStyle name="Normal 6 10 8 2" xfId="30296" xr:uid="{00000000-0005-0000-0000-00006D5C0000}"/>
    <cellStyle name="Normal 6 10 8 3" xfId="30297" xr:uid="{00000000-0005-0000-0000-00006E5C0000}"/>
    <cellStyle name="Normal 6 10 9" xfId="30298" xr:uid="{00000000-0005-0000-0000-00006F5C0000}"/>
    <cellStyle name="Normal 6 11" xfId="793" xr:uid="{00000000-0005-0000-0000-0000705C0000}"/>
    <cellStyle name="Normal 6 11 10" xfId="30299" xr:uid="{00000000-0005-0000-0000-0000715C0000}"/>
    <cellStyle name="Normal 6 11 2" xfId="1603" xr:uid="{00000000-0005-0000-0000-0000725C0000}"/>
    <cellStyle name="Normal 6 11 2 2" xfId="4961" xr:uid="{00000000-0005-0000-0000-0000735C0000}"/>
    <cellStyle name="Normal 6 11 2 2 2" xfId="9945" xr:uid="{00000000-0005-0000-0000-0000745C0000}"/>
    <cellStyle name="Normal 6 11 2 2 2 2" xfId="30300" xr:uid="{00000000-0005-0000-0000-0000755C0000}"/>
    <cellStyle name="Normal 6 11 2 2 2 3" xfId="30301" xr:uid="{00000000-0005-0000-0000-0000765C0000}"/>
    <cellStyle name="Normal 6 11 2 2 2 4" xfId="30302" xr:uid="{00000000-0005-0000-0000-0000775C0000}"/>
    <cellStyle name="Normal 6 11 2 2 3" xfId="30303" xr:uid="{00000000-0005-0000-0000-0000785C0000}"/>
    <cellStyle name="Normal 6 11 2 2 3 2" xfId="30304" xr:uid="{00000000-0005-0000-0000-0000795C0000}"/>
    <cellStyle name="Normal 6 11 2 2 3 3" xfId="30305" xr:uid="{00000000-0005-0000-0000-00007A5C0000}"/>
    <cellStyle name="Normal 6 11 2 2 4" xfId="30306" xr:uid="{00000000-0005-0000-0000-00007B5C0000}"/>
    <cellStyle name="Normal 6 11 2 2 5" xfId="30307" xr:uid="{00000000-0005-0000-0000-00007C5C0000}"/>
    <cellStyle name="Normal 6 11 2 2 6" xfId="30308" xr:uid="{00000000-0005-0000-0000-00007D5C0000}"/>
    <cellStyle name="Normal 6 11 2 3" xfId="6690" xr:uid="{00000000-0005-0000-0000-00007E5C0000}"/>
    <cellStyle name="Normal 6 11 2 3 2" xfId="11632" xr:uid="{00000000-0005-0000-0000-00007F5C0000}"/>
    <cellStyle name="Normal 6 11 2 3 3" xfId="30309" xr:uid="{00000000-0005-0000-0000-0000805C0000}"/>
    <cellStyle name="Normal 6 11 2 3 4" xfId="30310" xr:uid="{00000000-0005-0000-0000-0000815C0000}"/>
    <cellStyle name="Normal 6 11 2 4" xfId="8198" xr:uid="{00000000-0005-0000-0000-0000825C0000}"/>
    <cellStyle name="Normal 6 11 2 4 2" xfId="30311" xr:uid="{00000000-0005-0000-0000-0000835C0000}"/>
    <cellStyle name="Normal 6 11 2 4 3" xfId="30312" xr:uid="{00000000-0005-0000-0000-0000845C0000}"/>
    <cellStyle name="Normal 6 11 2 4 4" xfId="30313" xr:uid="{00000000-0005-0000-0000-0000855C0000}"/>
    <cellStyle name="Normal 6 11 2 5" xfId="3236" xr:uid="{00000000-0005-0000-0000-0000865C0000}"/>
    <cellStyle name="Normal 6 11 2 5 2" xfId="30314" xr:uid="{00000000-0005-0000-0000-0000875C0000}"/>
    <cellStyle name="Normal 6 11 2 5 3" xfId="30315" xr:uid="{00000000-0005-0000-0000-0000885C0000}"/>
    <cellStyle name="Normal 6 11 2 5 4" xfId="30316" xr:uid="{00000000-0005-0000-0000-0000895C0000}"/>
    <cellStyle name="Normal 6 11 2 6" xfId="30317" xr:uid="{00000000-0005-0000-0000-00008A5C0000}"/>
    <cellStyle name="Normal 6 11 2 6 2" xfId="30318" xr:uid="{00000000-0005-0000-0000-00008B5C0000}"/>
    <cellStyle name="Normal 6 11 2 6 3" xfId="30319" xr:uid="{00000000-0005-0000-0000-00008C5C0000}"/>
    <cellStyle name="Normal 6 11 2 7" xfId="30320" xr:uid="{00000000-0005-0000-0000-00008D5C0000}"/>
    <cellStyle name="Normal 6 11 2 8" xfId="30321" xr:uid="{00000000-0005-0000-0000-00008E5C0000}"/>
    <cellStyle name="Normal 6 11 2 9" xfId="30322" xr:uid="{00000000-0005-0000-0000-00008F5C0000}"/>
    <cellStyle name="Normal 6 11 3" xfId="4237" xr:uid="{00000000-0005-0000-0000-0000905C0000}"/>
    <cellStyle name="Normal 6 11 3 2" xfId="9223" xr:uid="{00000000-0005-0000-0000-0000915C0000}"/>
    <cellStyle name="Normal 6 11 3 2 2" xfId="30323" xr:uid="{00000000-0005-0000-0000-0000925C0000}"/>
    <cellStyle name="Normal 6 11 3 2 3" xfId="30324" xr:uid="{00000000-0005-0000-0000-0000935C0000}"/>
    <cellStyle name="Normal 6 11 3 2 4" xfId="30325" xr:uid="{00000000-0005-0000-0000-0000945C0000}"/>
    <cellStyle name="Normal 6 11 3 3" xfId="30326" xr:uid="{00000000-0005-0000-0000-0000955C0000}"/>
    <cellStyle name="Normal 6 11 3 3 2" xfId="30327" xr:uid="{00000000-0005-0000-0000-0000965C0000}"/>
    <cellStyle name="Normal 6 11 3 3 3" xfId="30328" xr:uid="{00000000-0005-0000-0000-0000975C0000}"/>
    <cellStyle name="Normal 6 11 3 4" xfId="30329" xr:uid="{00000000-0005-0000-0000-0000985C0000}"/>
    <cellStyle name="Normal 6 11 3 5" xfId="30330" xr:uid="{00000000-0005-0000-0000-0000995C0000}"/>
    <cellStyle name="Normal 6 11 3 6" xfId="30331" xr:uid="{00000000-0005-0000-0000-00009A5C0000}"/>
    <cellStyle name="Normal 6 11 4" xfId="5982" xr:uid="{00000000-0005-0000-0000-00009B5C0000}"/>
    <cellStyle name="Normal 6 11 4 2" xfId="10924" xr:uid="{00000000-0005-0000-0000-00009C5C0000}"/>
    <cellStyle name="Normal 6 11 4 3" xfId="30332" xr:uid="{00000000-0005-0000-0000-00009D5C0000}"/>
    <cellStyle name="Normal 6 11 4 4" xfId="30333" xr:uid="{00000000-0005-0000-0000-00009E5C0000}"/>
    <cellStyle name="Normal 6 11 5" xfId="7490" xr:uid="{00000000-0005-0000-0000-00009F5C0000}"/>
    <cellStyle name="Normal 6 11 5 2" xfId="30334" xr:uid="{00000000-0005-0000-0000-0000A05C0000}"/>
    <cellStyle name="Normal 6 11 5 3" xfId="30335" xr:uid="{00000000-0005-0000-0000-0000A15C0000}"/>
    <cellStyle name="Normal 6 11 5 4" xfId="30336" xr:uid="{00000000-0005-0000-0000-0000A25C0000}"/>
    <cellStyle name="Normal 6 11 6" xfId="2528" xr:uid="{00000000-0005-0000-0000-0000A35C0000}"/>
    <cellStyle name="Normal 6 11 6 2" xfId="30337" xr:uid="{00000000-0005-0000-0000-0000A45C0000}"/>
    <cellStyle name="Normal 6 11 6 3" xfId="30338" xr:uid="{00000000-0005-0000-0000-0000A55C0000}"/>
    <cellStyle name="Normal 6 11 6 4" xfId="30339" xr:uid="{00000000-0005-0000-0000-0000A65C0000}"/>
    <cellStyle name="Normal 6 11 7" xfId="30340" xr:uid="{00000000-0005-0000-0000-0000A75C0000}"/>
    <cellStyle name="Normal 6 11 7 2" xfId="30341" xr:uid="{00000000-0005-0000-0000-0000A85C0000}"/>
    <cellStyle name="Normal 6 11 7 3" xfId="30342" xr:uid="{00000000-0005-0000-0000-0000A95C0000}"/>
    <cellStyle name="Normal 6 11 8" xfId="30343" xr:uid="{00000000-0005-0000-0000-0000AA5C0000}"/>
    <cellStyle name="Normal 6 11 9" xfId="30344" xr:uid="{00000000-0005-0000-0000-0000AB5C0000}"/>
    <cellStyle name="Normal 6 12" xfId="1262" xr:uid="{00000000-0005-0000-0000-0000AC5C0000}"/>
    <cellStyle name="Normal 6 12 2" xfId="4620" xr:uid="{00000000-0005-0000-0000-0000AD5C0000}"/>
    <cellStyle name="Normal 6 12 2 2" xfId="9604" xr:uid="{00000000-0005-0000-0000-0000AE5C0000}"/>
    <cellStyle name="Normal 6 12 2 2 2" xfId="30345" xr:uid="{00000000-0005-0000-0000-0000AF5C0000}"/>
    <cellStyle name="Normal 6 12 2 2 3" xfId="30346" xr:uid="{00000000-0005-0000-0000-0000B05C0000}"/>
    <cellStyle name="Normal 6 12 2 2 4" xfId="30347" xr:uid="{00000000-0005-0000-0000-0000B15C0000}"/>
    <cellStyle name="Normal 6 12 2 3" xfId="30348" xr:uid="{00000000-0005-0000-0000-0000B25C0000}"/>
    <cellStyle name="Normal 6 12 2 3 2" xfId="30349" xr:uid="{00000000-0005-0000-0000-0000B35C0000}"/>
    <cellStyle name="Normal 6 12 2 3 3" xfId="30350" xr:uid="{00000000-0005-0000-0000-0000B45C0000}"/>
    <cellStyle name="Normal 6 12 2 4" xfId="30351" xr:uid="{00000000-0005-0000-0000-0000B55C0000}"/>
    <cellStyle name="Normal 6 12 2 5" xfId="30352" xr:uid="{00000000-0005-0000-0000-0000B65C0000}"/>
    <cellStyle name="Normal 6 12 2 6" xfId="30353" xr:uid="{00000000-0005-0000-0000-0000B75C0000}"/>
    <cellStyle name="Normal 6 12 3" xfId="6349" xr:uid="{00000000-0005-0000-0000-0000B85C0000}"/>
    <cellStyle name="Normal 6 12 3 2" xfId="11291" xr:uid="{00000000-0005-0000-0000-0000B95C0000}"/>
    <cellStyle name="Normal 6 12 3 3" xfId="30354" xr:uid="{00000000-0005-0000-0000-0000BA5C0000}"/>
    <cellStyle name="Normal 6 12 3 4" xfId="30355" xr:uid="{00000000-0005-0000-0000-0000BB5C0000}"/>
    <cellStyle name="Normal 6 12 4" xfId="7857" xr:uid="{00000000-0005-0000-0000-0000BC5C0000}"/>
    <cellStyle name="Normal 6 12 4 2" xfId="30356" xr:uid="{00000000-0005-0000-0000-0000BD5C0000}"/>
    <cellStyle name="Normal 6 12 4 3" xfId="30357" xr:uid="{00000000-0005-0000-0000-0000BE5C0000}"/>
    <cellStyle name="Normal 6 12 4 4" xfId="30358" xr:uid="{00000000-0005-0000-0000-0000BF5C0000}"/>
    <cellStyle name="Normal 6 12 5" xfId="2895" xr:uid="{00000000-0005-0000-0000-0000C05C0000}"/>
    <cellStyle name="Normal 6 12 5 2" xfId="30359" xr:uid="{00000000-0005-0000-0000-0000C15C0000}"/>
    <cellStyle name="Normal 6 12 5 3" xfId="30360" xr:uid="{00000000-0005-0000-0000-0000C25C0000}"/>
    <cellStyle name="Normal 6 12 5 4" xfId="30361" xr:uid="{00000000-0005-0000-0000-0000C35C0000}"/>
    <cellStyle name="Normal 6 12 6" xfId="30362" xr:uid="{00000000-0005-0000-0000-0000C45C0000}"/>
    <cellStyle name="Normal 6 12 6 2" xfId="30363" xr:uid="{00000000-0005-0000-0000-0000C55C0000}"/>
    <cellStyle name="Normal 6 12 6 3" xfId="30364" xr:uid="{00000000-0005-0000-0000-0000C65C0000}"/>
    <cellStyle name="Normal 6 12 7" xfId="30365" xr:uid="{00000000-0005-0000-0000-0000C75C0000}"/>
    <cellStyle name="Normal 6 12 8" xfId="30366" xr:uid="{00000000-0005-0000-0000-0000C85C0000}"/>
    <cellStyle name="Normal 6 12 9" xfId="30367" xr:uid="{00000000-0005-0000-0000-0000C95C0000}"/>
    <cellStyle name="Normal 6 13" xfId="180" xr:uid="{00000000-0005-0000-0000-0000CA5C0000}"/>
    <cellStyle name="Normal 6 13 2" xfId="3835" xr:uid="{00000000-0005-0000-0000-0000CB5C0000}"/>
    <cellStyle name="Normal 6 13 2 2" xfId="8924" xr:uid="{00000000-0005-0000-0000-0000CC5C0000}"/>
    <cellStyle name="Normal 6 13 2 2 2" xfId="30368" xr:uid="{00000000-0005-0000-0000-0000CD5C0000}"/>
    <cellStyle name="Normal 6 13 2 2 3" xfId="30369" xr:uid="{00000000-0005-0000-0000-0000CE5C0000}"/>
    <cellStyle name="Normal 6 13 2 2 4" xfId="30370" xr:uid="{00000000-0005-0000-0000-0000CF5C0000}"/>
    <cellStyle name="Normal 6 13 2 3" xfId="30371" xr:uid="{00000000-0005-0000-0000-0000D05C0000}"/>
    <cellStyle name="Normal 6 13 2 3 2" xfId="30372" xr:uid="{00000000-0005-0000-0000-0000D15C0000}"/>
    <cellStyle name="Normal 6 13 2 3 3" xfId="30373" xr:uid="{00000000-0005-0000-0000-0000D25C0000}"/>
    <cellStyle name="Normal 6 13 2 4" xfId="30374" xr:uid="{00000000-0005-0000-0000-0000D35C0000}"/>
    <cellStyle name="Normal 6 13 2 5" xfId="30375" xr:uid="{00000000-0005-0000-0000-0000D45C0000}"/>
    <cellStyle name="Normal 6 13 2 6" xfId="30376" xr:uid="{00000000-0005-0000-0000-0000D55C0000}"/>
    <cellStyle name="Normal 6 13 3" xfId="5616" xr:uid="{00000000-0005-0000-0000-0000D65C0000}"/>
    <cellStyle name="Normal 6 13 3 2" xfId="10558" xr:uid="{00000000-0005-0000-0000-0000D75C0000}"/>
    <cellStyle name="Normal 6 13 3 3" xfId="30377" xr:uid="{00000000-0005-0000-0000-0000D85C0000}"/>
    <cellStyle name="Normal 6 13 3 4" xfId="30378" xr:uid="{00000000-0005-0000-0000-0000D95C0000}"/>
    <cellStyle name="Normal 6 13 4" xfId="7124" xr:uid="{00000000-0005-0000-0000-0000DA5C0000}"/>
    <cellStyle name="Normal 6 13 4 2" xfId="30379" xr:uid="{00000000-0005-0000-0000-0000DB5C0000}"/>
    <cellStyle name="Normal 6 13 4 3" xfId="30380" xr:uid="{00000000-0005-0000-0000-0000DC5C0000}"/>
    <cellStyle name="Normal 6 13 4 4" xfId="30381" xr:uid="{00000000-0005-0000-0000-0000DD5C0000}"/>
    <cellStyle name="Normal 6 13 5" xfId="2161" xr:uid="{00000000-0005-0000-0000-0000DE5C0000}"/>
    <cellStyle name="Normal 6 13 5 2" xfId="30382" xr:uid="{00000000-0005-0000-0000-0000DF5C0000}"/>
    <cellStyle name="Normal 6 13 5 3" xfId="30383" xr:uid="{00000000-0005-0000-0000-0000E05C0000}"/>
    <cellStyle name="Normal 6 13 5 4" xfId="30384" xr:uid="{00000000-0005-0000-0000-0000E15C0000}"/>
    <cellStyle name="Normal 6 13 6" xfId="30385" xr:uid="{00000000-0005-0000-0000-0000E25C0000}"/>
    <cellStyle name="Normal 6 13 6 2" xfId="30386" xr:uid="{00000000-0005-0000-0000-0000E35C0000}"/>
    <cellStyle name="Normal 6 13 6 3" xfId="30387" xr:uid="{00000000-0005-0000-0000-0000E45C0000}"/>
    <cellStyle name="Normal 6 13 7" xfId="30388" xr:uid="{00000000-0005-0000-0000-0000E55C0000}"/>
    <cellStyle name="Normal 6 13 8" xfId="30389" xr:uid="{00000000-0005-0000-0000-0000E65C0000}"/>
    <cellStyle name="Normal 6 13 9" xfId="30390" xr:uid="{00000000-0005-0000-0000-0000E75C0000}"/>
    <cellStyle name="Normal 6 14" xfId="2094" xr:uid="{00000000-0005-0000-0000-0000E85C0000}"/>
    <cellStyle name="Normal 6 14 2" xfId="5471" xr:uid="{00000000-0005-0000-0000-0000E95C0000}"/>
    <cellStyle name="Normal 6 14 2 2" xfId="10433" xr:uid="{00000000-0005-0000-0000-0000EA5C0000}"/>
    <cellStyle name="Normal 6 14 2 2 2" xfId="30391" xr:uid="{00000000-0005-0000-0000-0000EB5C0000}"/>
    <cellStyle name="Normal 6 14 2 2 3" xfId="30392" xr:uid="{00000000-0005-0000-0000-0000EC5C0000}"/>
    <cellStyle name="Normal 6 14 2 2 4" xfId="30393" xr:uid="{00000000-0005-0000-0000-0000ED5C0000}"/>
    <cellStyle name="Normal 6 14 2 3" xfId="30394" xr:uid="{00000000-0005-0000-0000-0000EE5C0000}"/>
    <cellStyle name="Normal 6 14 2 3 2" xfId="30395" xr:uid="{00000000-0005-0000-0000-0000EF5C0000}"/>
    <cellStyle name="Normal 6 14 2 3 3" xfId="30396" xr:uid="{00000000-0005-0000-0000-0000F05C0000}"/>
    <cellStyle name="Normal 6 14 2 4" xfId="30397" xr:uid="{00000000-0005-0000-0000-0000F15C0000}"/>
    <cellStyle name="Normal 6 14 2 5" xfId="30398" xr:uid="{00000000-0005-0000-0000-0000F25C0000}"/>
    <cellStyle name="Normal 6 14 2 6" xfId="30399" xr:uid="{00000000-0005-0000-0000-0000F35C0000}"/>
    <cellStyle name="Normal 6 14 3" xfId="8596" xr:uid="{00000000-0005-0000-0000-0000F45C0000}"/>
    <cellStyle name="Normal 6 14 3 2" xfId="30400" xr:uid="{00000000-0005-0000-0000-0000F55C0000}"/>
    <cellStyle name="Normal 6 14 3 3" xfId="30401" xr:uid="{00000000-0005-0000-0000-0000F65C0000}"/>
    <cellStyle name="Normal 6 14 3 4" xfId="30402" xr:uid="{00000000-0005-0000-0000-0000F75C0000}"/>
    <cellStyle name="Normal 6 14 4" xfId="30403" xr:uid="{00000000-0005-0000-0000-0000F85C0000}"/>
    <cellStyle name="Normal 6 14 4 2" xfId="30404" xr:uid="{00000000-0005-0000-0000-0000F95C0000}"/>
    <cellStyle name="Normal 6 14 4 3" xfId="30405" xr:uid="{00000000-0005-0000-0000-0000FA5C0000}"/>
    <cellStyle name="Normal 6 14 4 4" xfId="30406" xr:uid="{00000000-0005-0000-0000-0000FB5C0000}"/>
    <cellStyle name="Normal 6 14 5" xfId="30407" xr:uid="{00000000-0005-0000-0000-0000FC5C0000}"/>
    <cellStyle name="Normal 6 14 5 2" xfId="30408" xr:uid="{00000000-0005-0000-0000-0000FD5C0000}"/>
    <cellStyle name="Normal 6 14 5 3" xfId="30409" xr:uid="{00000000-0005-0000-0000-0000FE5C0000}"/>
    <cellStyle name="Normal 6 14 5 4" xfId="30410" xr:uid="{00000000-0005-0000-0000-0000FF5C0000}"/>
    <cellStyle name="Normal 6 14 6" xfId="30411" xr:uid="{00000000-0005-0000-0000-0000005D0000}"/>
    <cellStyle name="Normal 6 14 6 2" xfId="30412" xr:uid="{00000000-0005-0000-0000-0000015D0000}"/>
    <cellStyle name="Normal 6 14 6 3" xfId="30413" xr:uid="{00000000-0005-0000-0000-0000025D0000}"/>
    <cellStyle name="Normal 6 14 7" xfId="30414" xr:uid="{00000000-0005-0000-0000-0000035D0000}"/>
    <cellStyle name="Normal 6 14 8" xfId="30415" xr:uid="{00000000-0005-0000-0000-0000045D0000}"/>
    <cellStyle name="Normal 6 14 9" xfId="30416" xr:uid="{00000000-0005-0000-0000-0000055D0000}"/>
    <cellStyle name="Normal 6 15" xfId="3632" xr:uid="{00000000-0005-0000-0000-0000065D0000}"/>
    <cellStyle name="Normal 6 15 2" xfId="8733" xr:uid="{00000000-0005-0000-0000-0000075D0000}"/>
    <cellStyle name="Normal 6 15 2 2" xfId="30417" xr:uid="{00000000-0005-0000-0000-0000085D0000}"/>
    <cellStyle name="Normal 6 15 2 2 2" xfId="30418" xr:uid="{00000000-0005-0000-0000-0000095D0000}"/>
    <cellStyle name="Normal 6 15 2 2 3" xfId="30419" xr:uid="{00000000-0005-0000-0000-00000A5D0000}"/>
    <cellStyle name="Normal 6 15 2 2 4" xfId="30420" xr:uid="{00000000-0005-0000-0000-00000B5D0000}"/>
    <cellStyle name="Normal 6 15 2 3" xfId="30421" xr:uid="{00000000-0005-0000-0000-00000C5D0000}"/>
    <cellStyle name="Normal 6 15 2 3 2" xfId="30422" xr:uid="{00000000-0005-0000-0000-00000D5D0000}"/>
    <cellStyle name="Normal 6 15 2 3 3" xfId="30423" xr:uid="{00000000-0005-0000-0000-00000E5D0000}"/>
    <cellStyle name="Normal 6 15 2 4" xfId="30424" xr:uid="{00000000-0005-0000-0000-00000F5D0000}"/>
    <cellStyle name="Normal 6 15 2 5" xfId="30425" xr:uid="{00000000-0005-0000-0000-0000105D0000}"/>
    <cellStyle name="Normal 6 15 2 6" xfId="30426" xr:uid="{00000000-0005-0000-0000-0000115D0000}"/>
    <cellStyle name="Normal 6 15 3" xfId="30427" xr:uid="{00000000-0005-0000-0000-0000125D0000}"/>
    <cellStyle name="Normal 6 15 3 2" xfId="30428" xr:uid="{00000000-0005-0000-0000-0000135D0000}"/>
    <cellStyle name="Normal 6 15 3 3" xfId="30429" xr:uid="{00000000-0005-0000-0000-0000145D0000}"/>
    <cellStyle name="Normal 6 15 3 4" xfId="30430" xr:uid="{00000000-0005-0000-0000-0000155D0000}"/>
    <cellStyle name="Normal 6 15 4" xfId="30431" xr:uid="{00000000-0005-0000-0000-0000165D0000}"/>
    <cellStyle name="Normal 6 15 4 2" xfId="30432" xr:uid="{00000000-0005-0000-0000-0000175D0000}"/>
    <cellStyle name="Normal 6 15 4 3" xfId="30433" xr:uid="{00000000-0005-0000-0000-0000185D0000}"/>
    <cellStyle name="Normal 6 15 4 4" xfId="30434" xr:uid="{00000000-0005-0000-0000-0000195D0000}"/>
    <cellStyle name="Normal 6 15 5" xfId="30435" xr:uid="{00000000-0005-0000-0000-00001A5D0000}"/>
    <cellStyle name="Normal 6 15 5 2" xfId="30436" xr:uid="{00000000-0005-0000-0000-00001B5D0000}"/>
    <cellStyle name="Normal 6 15 5 3" xfId="30437" xr:uid="{00000000-0005-0000-0000-00001C5D0000}"/>
    <cellStyle name="Normal 6 15 6" xfId="30438" xr:uid="{00000000-0005-0000-0000-00001D5D0000}"/>
    <cellStyle name="Normal 6 15 7" xfId="30439" xr:uid="{00000000-0005-0000-0000-00001E5D0000}"/>
    <cellStyle name="Normal 6 15 8" xfId="30440" xr:uid="{00000000-0005-0000-0000-00001F5D0000}"/>
    <cellStyle name="Normal 6 16" xfId="3777" xr:uid="{00000000-0005-0000-0000-0000205D0000}"/>
    <cellStyle name="Normal 6 16 2" xfId="8872" xr:uid="{00000000-0005-0000-0000-0000215D0000}"/>
    <cellStyle name="Normal 6 16 2 2" xfId="30441" xr:uid="{00000000-0005-0000-0000-0000225D0000}"/>
    <cellStyle name="Normal 6 16 2 2 2" xfId="30442" xr:uid="{00000000-0005-0000-0000-0000235D0000}"/>
    <cellStyle name="Normal 6 16 2 2 3" xfId="30443" xr:uid="{00000000-0005-0000-0000-0000245D0000}"/>
    <cellStyle name="Normal 6 16 2 2 4" xfId="30444" xr:uid="{00000000-0005-0000-0000-0000255D0000}"/>
    <cellStyle name="Normal 6 16 2 3" xfId="30445" xr:uid="{00000000-0005-0000-0000-0000265D0000}"/>
    <cellStyle name="Normal 6 16 2 3 2" xfId="30446" xr:uid="{00000000-0005-0000-0000-0000275D0000}"/>
    <cellStyle name="Normal 6 16 2 3 3" xfId="30447" xr:uid="{00000000-0005-0000-0000-0000285D0000}"/>
    <cellStyle name="Normal 6 16 2 4" xfId="30448" xr:uid="{00000000-0005-0000-0000-0000295D0000}"/>
    <cellStyle name="Normal 6 16 2 5" xfId="30449" xr:uid="{00000000-0005-0000-0000-00002A5D0000}"/>
    <cellStyle name="Normal 6 16 2 6" xfId="30450" xr:uid="{00000000-0005-0000-0000-00002B5D0000}"/>
    <cellStyle name="Normal 6 16 3" xfId="30451" xr:uid="{00000000-0005-0000-0000-00002C5D0000}"/>
    <cellStyle name="Normal 6 16 3 2" xfId="30452" xr:uid="{00000000-0005-0000-0000-00002D5D0000}"/>
    <cellStyle name="Normal 6 16 3 3" xfId="30453" xr:uid="{00000000-0005-0000-0000-00002E5D0000}"/>
    <cellStyle name="Normal 6 16 3 4" xfId="30454" xr:uid="{00000000-0005-0000-0000-00002F5D0000}"/>
    <cellStyle name="Normal 6 16 4" xfId="30455" xr:uid="{00000000-0005-0000-0000-0000305D0000}"/>
    <cellStyle name="Normal 6 16 4 2" xfId="30456" xr:uid="{00000000-0005-0000-0000-0000315D0000}"/>
    <cellStyle name="Normal 6 16 4 3" xfId="30457" xr:uid="{00000000-0005-0000-0000-0000325D0000}"/>
    <cellStyle name="Normal 6 16 5" xfId="30458" xr:uid="{00000000-0005-0000-0000-0000335D0000}"/>
    <cellStyle name="Normal 6 16 6" xfId="30459" xr:uid="{00000000-0005-0000-0000-0000345D0000}"/>
    <cellStyle name="Normal 6 16 7" xfId="30460" xr:uid="{00000000-0005-0000-0000-0000355D0000}"/>
    <cellStyle name="Normal 6 17" xfId="5576" xr:uid="{00000000-0005-0000-0000-0000365D0000}"/>
    <cellStyle name="Normal 6 17 2" xfId="10518" xr:uid="{00000000-0005-0000-0000-0000375D0000}"/>
    <cellStyle name="Normal 6 17 2 2" xfId="30461" xr:uid="{00000000-0005-0000-0000-0000385D0000}"/>
    <cellStyle name="Normal 6 17 2 3" xfId="30462" xr:uid="{00000000-0005-0000-0000-0000395D0000}"/>
    <cellStyle name="Normal 6 17 2 4" xfId="30463" xr:uid="{00000000-0005-0000-0000-00003A5D0000}"/>
    <cellStyle name="Normal 6 17 3" xfId="30464" xr:uid="{00000000-0005-0000-0000-00003B5D0000}"/>
    <cellStyle name="Normal 6 17 3 2" xfId="30465" xr:uid="{00000000-0005-0000-0000-00003C5D0000}"/>
    <cellStyle name="Normal 6 17 3 3" xfId="30466" xr:uid="{00000000-0005-0000-0000-00003D5D0000}"/>
    <cellStyle name="Normal 6 17 4" xfId="30467" xr:uid="{00000000-0005-0000-0000-00003E5D0000}"/>
    <cellStyle name="Normal 6 17 5" xfId="30468" xr:uid="{00000000-0005-0000-0000-00003F5D0000}"/>
    <cellStyle name="Normal 6 17 6" xfId="30469" xr:uid="{00000000-0005-0000-0000-0000405D0000}"/>
    <cellStyle name="Normal 6 18" xfId="7084" xr:uid="{00000000-0005-0000-0000-0000415D0000}"/>
    <cellStyle name="Normal 6 18 2" xfId="30470" xr:uid="{00000000-0005-0000-0000-0000425D0000}"/>
    <cellStyle name="Normal 6 18 3" xfId="30471" xr:uid="{00000000-0005-0000-0000-0000435D0000}"/>
    <cellStyle name="Normal 6 18 4" xfId="30472" xr:uid="{00000000-0005-0000-0000-0000445D0000}"/>
    <cellStyle name="Normal 6 19" xfId="2053" xr:uid="{00000000-0005-0000-0000-0000455D0000}"/>
    <cellStyle name="Normal 6 19 2" xfId="30473" xr:uid="{00000000-0005-0000-0000-0000465D0000}"/>
    <cellStyle name="Normal 6 19 3" xfId="30474" xr:uid="{00000000-0005-0000-0000-0000475D0000}"/>
    <cellStyle name="Normal 6 19 4" xfId="30475" xr:uid="{00000000-0005-0000-0000-0000485D0000}"/>
    <cellStyle name="Normal 6 2" xfId="42" xr:uid="{00000000-0005-0000-0000-0000495D0000}"/>
    <cellStyle name="Normal 6 2 10" xfId="814" xr:uid="{00000000-0005-0000-0000-00004A5D0000}"/>
    <cellStyle name="Normal 6 2 10 10" xfId="30476" xr:uid="{00000000-0005-0000-0000-00004B5D0000}"/>
    <cellStyle name="Normal 6 2 10 2" xfId="1604" xr:uid="{00000000-0005-0000-0000-00004C5D0000}"/>
    <cellStyle name="Normal 6 2 10 2 2" xfId="4962" xr:uid="{00000000-0005-0000-0000-00004D5D0000}"/>
    <cellStyle name="Normal 6 2 10 2 2 2" xfId="9946" xr:uid="{00000000-0005-0000-0000-00004E5D0000}"/>
    <cellStyle name="Normal 6 2 10 2 2 2 2" xfId="30477" xr:uid="{00000000-0005-0000-0000-00004F5D0000}"/>
    <cellStyle name="Normal 6 2 10 2 2 2 3" xfId="30478" xr:uid="{00000000-0005-0000-0000-0000505D0000}"/>
    <cellStyle name="Normal 6 2 10 2 2 2 4" xfId="30479" xr:uid="{00000000-0005-0000-0000-0000515D0000}"/>
    <cellStyle name="Normal 6 2 10 2 2 3" xfId="30480" xr:uid="{00000000-0005-0000-0000-0000525D0000}"/>
    <cellStyle name="Normal 6 2 10 2 2 3 2" xfId="30481" xr:uid="{00000000-0005-0000-0000-0000535D0000}"/>
    <cellStyle name="Normal 6 2 10 2 2 3 3" xfId="30482" xr:uid="{00000000-0005-0000-0000-0000545D0000}"/>
    <cellStyle name="Normal 6 2 10 2 2 4" xfId="30483" xr:uid="{00000000-0005-0000-0000-0000555D0000}"/>
    <cellStyle name="Normal 6 2 10 2 2 5" xfId="30484" xr:uid="{00000000-0005-0000-0000-0000565D0000}"/>
    <cellStyle name="Normal 6 2 10 2 2 6" xfId="30485" xr:uid="{00000000-0005-0000-0000-0000575D0000}"/>
    <cellStyle name="Normal 6 2 10 2 3" xfId="6691" xr:uid="{00000000-0005-0000-0000-0000585D0000}"/>
    <cellStyle name="Normal 6 2 10 2 3 2" xfId="11633" xr:uid="{00000000-0005-0000-0000-0000595D0000}"/>
    <cellStyle name="Normal 6 2 10 2 3 3" xfId="30486" xr:uid="{00000000-0005-0000-0000-00005A5D0000}"/>
    <cellStyle name="Normal 6 2 10 2 3 4" xfId="30487" xr:uid="{00000000-0005-0000-0000-00005B5D0000}"/>
    <cellStyle name="Normal 6 2 10 2 4" xfId="8199" xr:uid="{00000000-0005-0000-0000-00005C5D0000}"/>
    <cellStyle name="Normal 6 2 10 2 4 2" xfId="30488" xr:uid="{00000000-0005-0000-0000-00005D5D0000}"/>
    <cellStyle name="Normal 6 2 10 2 4 3" xfId="30489" xr:uid="{00000000-0005-0000-0000-00005E5D0000}"/>
    <cellStyle name="Normal 6 2 10 2 4 4" xfId="30490" xr:uid="{00000000-0005-0000-0000-00005F5D0000}"/>
    <cellStyle name="Normal 6 2 10 2 5" xfId="3237" xr:uid="{00000000-0005-0000-0000-0000605D0000}"/>
    <cellStyle name="Normal 6 2 10 2 5 2" xfId="30491" xr:uid="{00000000-0005-0000-0000-0000615D0000}"/>
    <cellStyle name="Normal 6 2 10 2 5 3" xfId="30492" xr:uid="{00000000-0005-0000-0000-0000625D0000}"/>
    <cellStyle name="Normal 6 2 10 2 5 4" xfId="30493" xr:uid="{00000000-0005-0000-0000-0000635D0000}"/>
    <cellStyle name="Normal 6 2 10 2 6" xfId="30494" xr:uid="{00000000-0005-0000-0000-0000645D0000}"/>
    <cellStyle name="Normal 6 2 10 2 6 2" xfId="30495" xr:uid="{00000000-0005-0000-0000-0000655D0000}"/>
    <cellStyle name="Normal 6 2 10 2 6 3" xfId="30496" xr:uid="{00000000-0005-0000-0000-0000665D0000}"/>
    <cellStyle name="Normal 6 2 10 2 7" xfId="30497" xr:uid="{00000000-0005-0000-0000-0000675D0000}"/>
    <cellStyle name="Normal 6 2 10 2 8" xfId="30498" xr:uid="{00000000-0005-0000-0000-0000685D0000}"/>
    <cellStyle name="Normal 6 2 10 2 9" xfId="30499" xr:uid="{00000000-0005-0000-0000-0000695D0000}"/>
    <cellStyle name="Normal 6 2 10 3" xfId="4256" xr:uid="{00000000-0005-0000-0000-00006A5D0000}"/>
    <cellStyle name="Normal 6 2 10 3 2" xfId="9242" xr:uid="{00000000-0005-0000-0000-00006B5D0000}"/>
    <cellStyle name="Normal 6 2 10 3 2 2" xfId="30500" xr:uid="{00000000-0005-0000-0000-00006C5D0000}"/>
    <cellStyle name="Normal 6 2 10 3 2 3" xfId="30501" xr:uid="{00000000-0005-0000-0000-00006D5D0000}"/>
    <cellStyle name="Normal 6 2 10 3 2 4" xfId="30502" xr:uid="{00000000-0005-0000-0000-00006E5D0000}"/>
    <cellStyle name="Normal 6 2 10 3 3" xfId="30503" xr:uid="{00000000-0005-0000-0000-00006F5D0000}"/>
    <cellStyle name="Normal 6 2 10 3 3 2" xfId="30504" xr:uid="{00000000-0005-0000-0000-0000705D0000}"/>
    <cellStyle name="Normal 6 2 10 3 3 3" xfId="30505" xr:uid="{00000000-0005-0000-0000-0000715D0000}"/>
    <cellStyle name="Normal 6 2 10 3 4" xfId="30506" xr:uid="{00000000-0005-0000-0000-0000725D0000}"/>
    <cellStyle name="Normal 6 2 10 3 5" xfId="30507" xr:uid="{00000000-0005-0000-0000-0000735D0000}"/>
    <cellStyle name="Normal 6 2 10 3 6" xfId="30508" xr:uid="{00000000-0005-0000-0000-0000745D0000}"/>
    <cellStyle name="Normal 6 2 10 4" xfId="6001" xr:uid="{00000000-0005-0000-0000-0000755D0000}"/>
    <cellStyle name="Normal 6 2 10 4 2" xfId="10943" xr:uid="{00000000-0005-0000-0000-0000765D0000}"/>
    <cellStyle name="Normal 6 2 10 4 3" xfId="30509" xr:uid="{00000000-0005-0000-0000-0000775D0000}"/>
    <cellStyle name="Normal 6 2 10 4 4" xfId="30510" xr:uid="{00000000-0005-0000-0000-0000785D0000}"/>
    <cellStyle name="Normal 6 2 10 5" xfId="7509" xr:uid="{00000000-0005-0000-0000-0000795D0000}"/>
    <cellStyle name="Normal 6 2 10 5 2" xfId="30511" xr:uid="{00000000-0005-0000-0000-00007A5D0000}"/>
    <cellStyle name="Normal 6 2 10 5 3" xfId="30512" xr:uid="{00000000-0005-0000-0000-00007B5D0000}"/>
    <cellStyle name="Normal 6 2 10 5 4" xfId="30513" xr:uid="{00000000-0005-0000-0000-00007C5D0000}"/>
    <cellStyle name="Normal 6 2 10 6" xfId="2547" xr:uid="{00000000-0005-0000-0000-00007D5D0000}"/>
    <cellStyle name="Normal 6 2 10 6 2" xfId="30514" xr:uid="{00000000-0005-0000-0000-00007E5D0000}"/>
    <cellStyle name="Normal 6 2 10 6 3" xfId="30515" xr:uid="{00000000-0005-0000-0000-00007F5D0000}"/>
    <cellStyle name="Normal 6 2 10 6 4" xfId="30516" xr:uid="{00000000-0005-0000-0000-0000805D0000}"/>
    <cellStyle name="Normal 6 2 10 7" xfId="30517" xr:uid="{00000000-0005-0000-0000-0000815D0000}"/>
    <cellStyle name="Normal 6 2 10 7 2" xfId="30518" xr:uid="{00000000-0005-0000-0000-0000825D0000}"/>
    <cellStyle name="Normal 6 2 10 7 3" xfId="30519" xr:uid="{00000000-0005-0000-0000-0000835D0000}"/>
    <cellStyle name="Normal 6 2 10 8" xfId="30520" xr:uid="{00000000-0005-0000-0000-0000845D0000}"/>
    <cellStyle name="Normal 6 2 10 9" xfId="30521" xr:uid="{00000000-0005-0000-0000-0000855D0000}"/>
    <cellStyle name="Normal 6 2 11" xfId="1281" xr:uid="{00000000-0005-0000-0000-0000865D0000}"/>
    <cellStyle name="Normal 6 2 11 2" xfId="4639" xr:uid="{00000000-0005-0000-0000-0000875D0000}"/>
    <cellStyle name="Normal 6 2 11 2 2" xfId="9623" xr:uid="{00000000-0005-0000-0000-0000885D0000}"/>
    <cellStyle name="Normal 6 2 11 2 2 2" xfId="30522" xr:uid="{00000000-0005-0000-0000-0000895D0000}"/>
    <cellStyle name="Normal 6 2 11 2 2 3" xfId="30523" xr:uid="{00000000-0005-0000-0000-00008A5D0000}"/>
    <cellStyle name="Normal 6 2 11 2 2 4" xfId="30524" xr:uid="{00000000-0005-0000-0000-00008B5D0000}"/>
    <cellStyle name="Normal 6 2 11 2 3" xfId="30525" xr:uid="{00000000-0005-0000-0000-00008C5D0000}"/>
    <cellStyle name="Normal 6 2 11 2 3 2" xfId="30526" xr:uid="{00000000-0005-0000-0000-00008D5D0000}"/>
    <cellStyle name="Normal 6 2 11 2 3 3" xfId="30527" xr:uid="{00000000-0005-0000-0000-00008E5D0000}"/>
    <cellStyle name="Normal 6 2 11 2 4" xfId="30528" xr:uid="{00000000-0005-0000-0000-00008F5D0000}"/>
    <cellStyle name="Normal 6 2 11 2 5" xfId="30529" xr:uid="{00000000-0005-0000-0000-0000905D0000}"/>
    <cellStyle name="Normal 6 2 11 2 6" xfId="30530" xr:uid="{00000000-0005-0000-0000-0000915D0000}"/>
    <cellStyle name="Normal 6 2 11 3" xfId="6368" xr:uid="{00000000-0005-0000-0000-0000925D0000}"/>
    <cellStyle name="Normal 6 2 11 3 2" xfId="11310" xr:uid="{00000000-0005-0000-0000-0000935D0000}"/>
    <cellStyle name="Normal 6 2 11 3 3" xfId="30531" xr:uid="{00000000-0005-0000-0000-0000945D0000}"/>
    <cellStyle name="Normal 6 2 11 3 4" xfId="30532" xr:uid="{00000000-0005-0000-0000-0000955D0000}"/>
    <cellStyle name="Normal 6 2 11 4" xfId="7876" xr:uid="{00000000-0005-0000-0000-0000965D0000}"/>
    <cellStyle name="Normal 6 2 11 4 2" xfId="30533" xr:uid="{00000000-0005-0000-0000-0000975D0000}"/>
    <cellStyle name="Normal 6 2 11 4 3" xfId="30534" xr:uid="{00000000-0005-0000-0000-0000985D0000}"/>
    <cellStyle name="Normal 6 2 11 4 4" xfId="30535" xr:uid="{00000000-0005-0000-0000-0000995D0000}"/>
    <cellStyle name="Normal 6 2 11 5" xfId="2914" xr:uid="{00000000-0005-0000-0000-00009A5D0000}"/>
    <cellStyle name="Normal 6 2 11 5 2" xfId="30536" xr:uid="{00000000-0005-0000-0000-00009B5D0000}"/>
    <cellStyle name="Normal 6 2 11 5 3" xfId="30537" xr:uid="{00000000-0005-0000-0000-00009C5D0000}"/>
    <cellStyle name="Normal 6 2 11 5 4" xfId="30538" xr:uid="{00000000-0005-0000-0000-00009D5D0000}"/>
    <cellStyle name="Normal 6 2 11 6" xfId="30539" xr:uid="{00000000-0005-0000-0000-00009E5D0000}"/>
    <cellStyle name="Normal 6 2 11 6 2" xfId="30540" xr:uid="{00000000-0005-0000-0000-00009F5D0000}"/>
    <cellStyle name="Normal 6 2 11 6 3" xfId="30541" xr:uid="{00000000-0005-0000-0000-0000A05D0000}"/>
    <cellStyle name="Normal 6 2 11 7" xfId="30542" xr:uid="{00000000-0005-0000-0000-0000A15D0000}"/>
    <cellStyle name="Normal 6 2 11 8" xfId="30543" xr:uid="{00000000-0005-0000-0000-0000A25D0000}"/>
    <cellStyle name="Normal 6 2 11 9" xfId="30544" xr:uid="{00000000-0005-0000-0000-0000A35D0000}"/>
    <cellStyle name="Normal 6 2 12" xfId="224" xr:uid="{00000000-0005-0000-0000-0000A45D0000}"/>
    <cellStyle name="Normal 6 2 12 2" xfId="3857" xr:uid="{00000000-0005-0000-0000-0000A55D0000}"/>
    <cellStyle name="Normal 6 2 12 2 2" xfId="8944" xr:uid="{00000000-0005-0000-0000-0000A65D0000}"/>
    <cellStyle name="Normal 6 2 12 2 2 2" xfId="30545" xr:uid="{00000000-0005-0000-0000-0000A75D0000}"/>
    <cellStyle name="Normal 6 2 12 2 2 3" xfId="30546" xr:uid="{00000000-0005-0000-0000-0000A85D0000}"/>
    <cellStyle name="Normal 6 2 12 2 2 4" xfId="30547" xr:uid="{00000000-0005-0000-0000-0000A95D0000}"/>
    <cellStyle name="Normal 6 2 12 2 3" xfId="30548" xr:uid="{00000000-0005-0000-0000-0000AA5D0000}"/>
    <cellStyle name="Normal 6 2 12 2 3 2" xfId="30549" xr:uid="{00000000-0005-0000-0000-0000AB5D0000}"/>
    <cellStyle name="Normal 6 2 12 2 3 3" xfId="30550" xr:uid="{00000000-0005-0000-0000-0000AC5D0000}"/>
    <cellStyle name="Normal 6 2 12 2 4" xfId="30551" xr:uid="{00000000-0005-0000-0000-0000AD5D0000}"/>
    <cellStyle name="Normal 6 2 12 2 5" xfId="30552" xr:uid="{00000000-0005-0000-0000-0000AE5D0000}"/>
    <cellStyle name="Normal 6 2 12 2 6" xfId="30553" xr:uid="{00000000-0005-0000-0000-0000AF5D0000}"/>
    <cellStyle name="Normal 6 2 12 3" xfId="5635" xr:uid="{00000000-0005-0000-0000-0000B05D0000}"/>
    <cellStyle name="Normal 6 2 12 3 2" xfId="10577" xr:uid="{00000000-0005-0000-0000-0000B15D0000}"/>
    <cellStyle name="Normal 6 2 12 3 3" xfId="30554" xr:uid="{00000000-0005-0000-0000-0000B25D0000}"/>
    <cellStyle name="Normal 6 2 12 3 4" xfId="30555" xr:uid="{00000000-0005-0000-0000-0000B35D0000}"/>
    <cellStyle name="Normal 6 2 12 4" xfId="7143" xr:uid="{00000000-0005-0000-0000-0000B45D0000}"/>
    <cellStyle name="Normal 6 2 12 4 2" xfId="30556" xr:uid="{00000000-0005-0000-0000-0000B55D0000}"/>
    <cellStyle name="Normal 6 2 12 4 3" xfId="30557" xr:uid="{00000000-0005-0000-0000-0000B65D0000}"/>
    <cellStyle name="Normal 6 2 12 4 4" xfId="30558" xr:uid="{00000000-0005-0000-0000-0000B75D0000}"/>
    <cellStyle name="Normal 6 2 12 5" xfId="2180" xr:uid="{00000000-0005-0000-0000-0000B85D0000}"/>
    <cellStyle name="Normal 6 2 12 5 2" xfId="30559" xr:uid="{00000000-0005-0000-0000-0000B95D0000}"/>
    <cellStyle name="Normal 6 2 12 5 3" xfId="30560" xr:uid="{00000000-0005-0000-0000-0000BA5D0000}"/>
    <cellStyle name="Normal 6 2 12 5 4" xfId="30561" xr:uid="{00000000-0005-0000-0000-0000BB5D0000}"/>
    <cellStyle name="Normal 6 2 12 6" xfId="30562" xr:uid="{00000000-0005-0000-0000-0000BC5D0000}"/>
    <cellStyle name="Normal 6 2 12 6 2" xfId="30563" xr:uid="{00000000-0005-0000-0000-0000BD5D0000}"/>
    <cellStyle name="Normal 6 2 12 6 3" xfId="30564" xr:uid="{00000000-0005-0000-0000-0000BE5D0000}"/>
    <cellStyle name="Normal 6 2 12 7" xfId="30565" xr:uid="{00000000-0005-0000-0000-0000BF5D0000}"/>
    <cellStyle name="Normal 6 2 12 8" xfId="30566" xr:uid="{00000000-0005-0000-0000-0000C05D0000}"/>
    <cellStyle name="Normal 6 2 12 9" xfId="30567" xr:uid="{00000000-0005-0000-0000-0000C15D0000}"/>
    <cellStyle name="Normal 6 2 13" xfId="2095" xr:uid="{00000000-0005-0000-0000-0000C25D0000}"/>
    <cellStyle name="Normal 6 2 13 2" xfId="5483" xr:uid="{00000000-0005-0000-0000-0000C35D0000}"/>
    <cellStyle name="Normal 6 2 13 2 2" xfId="10444" xr:uid="{00000000-0005-0000-0000-0000C45D0000}"/>
    <cellStyle name="Normal 6 2 13 2 2 2" xfId="30568" xr:uid="{00000000-0005-0000-0000-0000C55D0000}"/>
    <cellStyle name="Normal 6 2 13 2 2 3" xfId="30569" xr:uid="{00000000-0005-0000-0000-0000C65D0000}"/>
    <cellStyle name="Normal 6 2 13 2 2 4" xfId="30570" xr:uid="{00000000-0005-0000-0000-0000C75D0000}"/>
    <cellStyle name="Normal 6 2 13 2 3" xfId="30571" xr:uid="{00000000-0005-0000-0000-0000C85D0000}"/>
    <cellStyle name="Normal 6 2 13 2 3 2" xfId="30572" xr:uid="{00000000-0005-0000-0000-0000C95D0000}"/>
    <cellStyle name="Normal 6 2 13 2 3 3" xfId="30573" xr:uid="{00000000-0005-0000-0000-0000CA5D0000}"/>
    <cellStyle name="Normal 6 2 13 2 4" xfId="30574" xr:uid="{00000000-0005-0000-0000-0000CB5D0000}"/>
    <cellStyle name="Normal 6 2 13 2 5" xfId="30575" xr:uid="{00000000-0005-0000-0000-0000CC5D0000}"/>
    <cellStyle name="Normal 6 2 13 2 6" xfId="30576" xr:uid="{00000000-0005-0000-0000-0000CD5D0000}"/>
    <cellStyle name="Normal 6 2 13 3" xfId="8615" xr:uid="{00000000-0005-0000-0000-0000CE5D0000}"/>
    <cellStyle name="Normal 6 2 13 3 2" xfId="30577" xr:uid="{00000000-0005-0000-0000-0000CF5D0000}"/>
    <cellStyle name="Normal 6 2 13 3 3" xfId="30578" xr:uid="{00000000-0005-0000-0000-0000D05D0000}"/>
    <cellStyle name="Normal 6 2 13 3 4" xfId="30579" xr:uid="{00000000-0005-0000-0000-0000D15D0000}"/>
    <cellStyle name="Normal 6 2 13 4" xfId="30580" xr:uid="{00000000-0005-0000-0000-0000D25D0000}"/>
    <cellStyle name="Normal 6 2 13 4 2" xfId="30581" xr:uid="{00000000-0005-0000-0000-0000D35D0000}"/>
    <cellStyle name="Normal 6 2 13 4 3" xfId="30582" xr:uid="{00000000-0005-0000-0000-0000D45D0000}"/>
    <cellStyle name="Normal 6 2 13 4 4" xfId="30583" xr:uid="{00000000-0005-0000-0000-0000D55D0000}"/>
    <cellStyle name="Normal 6 2 13 5" xfId="30584" xr:uid="{00000000-0005-0000-0000-0000D65D0000}"/>
    <cellStyle name="Normal 6 2 13 5 2" xfId="30585" xr:uid="{00000000-0005-0000-0000-0000D75D0000}"/>
    <cellStyle name="Normal 6 2 13 5 3" xfId="30586" xr:uid="{00000000-0005-0000-0000-0000D85D0000}"/>
    <cellStyle name="Normal 6 2 13 5 4" xfId="30587" xr:uid="{00000000-0005-0000-0000-0000D95D0000}"/>
    <cellStyle name="Normal 6 2 13 6" xfId="30588" xr:uid="{00000000-0005-0000-0000-0000DA5D0000}"/>
    <cellStyle name="Normal 6 2 13 6 2" xfId="30589" xr:uid="{00000000-0005-0000-0000-0000DB5D0000}"/>
    <cellStyle name="Normal 6 2 13 6 3" xfId="30590" xr:uid="{00000000-0005-0000-0000-0000DC5D0000}"/>
    <cellStyle name="Normal 6 2 13 7" xfId="30591" xr:uid="{00000000-0005-0000-0000-0000DD5D0000}"/>
    <cellStyle name="Normal 6 2 13 8" xfId="30592" xr:uid="{00000000-0005-0000-0000-0000DE5D0000}"/>
    <cellStyle name="Normal 6 2 13 9" xfId="30593" xr:uid="{00000000-0005-0000-0000-0000DF5D0000}"/>
    <cellStyle name="Normal 6 2 14" xfId="3654" xr:uid="{00000000-0005-0000-0000-0000E05D0000}"/>
    <cellStyle name="Normal 6 2 14 2" xfId="8752" xr:uid="{00000000-0005-0000-0000-0000E15D0000}"/>
    <cellStyle name="Normal 6 2 14 2 2" xfId="30594" xr:uid="{00000000-0005-0000-0000-0000E25D0000}"/>
    <cellStyle name="Normal 6 2 14 2 2 2" xfId="30595" xr:uid="{00000000-0005-0000-0000-0000E35D0000}"/>
    <cellStyle name="Normal 6 2 14 2 2 3" xfId="30596" xr:uid="{00000000-0005-0000-0000-0000E45D0000}"/>
    <cellStyle name="Normal 6 2 14 2 2 4" xfId="30597" xr:uid="{00000000-0005-0000-0000-0000E55D0000}"/>
    <cellStyle name="Normal 6 2 14 2 3" xfId="30598" xr:uid="{00000000-0005-0000-0000-0000E65D0000}"/>
    <cellStyle name="Normal 6 2 14 2 3 2" xfId="30599" xr:uid="{00000000-0005-0000-0000-0000E75D0000}"/>
    <cellStyle name="Normal 6 2 14 2 3 3" xfId="30600" xr:uid="{00000000-0005-0000-0000-0000E85D0000}"/>
    <cellStyle name="Normal 6 2 14 2 4" xfId="30601" xr:uid="{00000000-0005-0000-0000-0000E95D0000}"/>
    <cellStyle name="Normal 6 2 14 2 5" xfId="30602" xr:uid="{00000000-0005-0000-0000-0000EA5D0000}"/>
    <cellStyle name="Normal 6 2 14 2 6" xfId="30603" xr:uid="{00000000-0005-0000-0000-0000EB5D0000}"/>
    <cellStyle name="Normal 6 2 14 3" xfId="30604" xr:uid="{00000000-0005-0000-0000-0000EC5D0000}"/>
    <cellStyle name="Normal 6 2 14 3 2" xfId="30605" xr:uid="{00000000-0005-0000-0000-0000ED5D0000}"/>
    <cellStyle name="Normal 6 2 14 3 3" xfId="30606" xr:uid="{00000000-0005-0000-0000-0000EE5D0000}"/>
    <cellStyle name="Normal 6 2 14 3 4" xfId="30607" xr:uid="{00000000-0005-0000-0000-0000EF5D0000}"/>
    <cellStyle name="Normal 6 2 14 4" xfId="30608" xr:uid="{00000000-0005-0000-0000-0000F05D0000}"/>
    <cellStyle name="Normal 6 2 14 4 2" xfId="30609" xr:uid="{00000000-0005-0000-0000-0000F15D0000}"/>
    <cellStyle name="Normal 6 2 14 4 3" xfId="30610" xr:uid="{00000000-0005-0000-0000-0000F25D0000}"/>
    <cellStyle name="Normal 6 2 14 4 4" xfId="30611" xr:uid="{00000000-0005-0000-0000-0000F35D0000}"/>
    <cellStyle name="Normal 6 2 14 5" xfId="30612" xr:uid="{00000000-0005-0000-0000-0000F45D0000}"/>
    <cellStyle name="Normal 6 2 14 5 2" xfId="30613" xr:uid="{00000000-0005-0000-0000-0000F55D0000}"/>
    <cellStyle name="Normal 6 2 14 5 3" xfId="30614" xr:uid="{00000000-0005-0000-0000-0000F65D0000}"/>
    <cellStyle name="Normal 6 2 14 6" xfId="30615" xr:uid="{00000000-0005-0000-0000-0000F75D0000}"/>
    <cellStyle name="Normal 6 2 14 7" xfId="30616" xr:uid="{00000000-0005-0000-0000-0000F85D0000}"/>
    <cellStyle name="Normal 6 2 14 8" xfId="30617" xr:uid="{00000000-0005-0000-0000-0000F95D0000}"/>
    <cellStyle name="Normal 6 2 15" xfId="3782" xr:uid="{00000000-0005-0000-0000-0000FA5D0000}"/>
    <cellStyle name="Normal 6 2 15 2" xfId="8875" xr:uid="{00000000-0005-0000-0000-0000FB5D0000}"/>
    <cellStyle name="Normal 6 2 15 2 2" xfId="30618" xr:uid="{00000000-0005-0000-0000-0000FC5D0000}"/>
    <cellStyle name="Normal 6 2 15 2 3" xfId="30619" xr:uid="{00000000-0005-0000-0000-0000FD5D0000}"/>
    <cellStyle name="Normal 6 2 15 2 4" xfId="30620" xr:uid="{00000000-0005-0000-0000-0000FE5D0000}"/>
    <cellStyle name="Normal 6 2 15 3" xfId="30621" xr:uid="{00000000-0005-0000-0000-0000FF5D0000}"/>
    <cellStyle name="Normal 6 2 15 3 2" xfId="30622" xr:uid="{00000000-0005-0000-0000-0000005E0000}"/>
    <cellStyle name="Normal 6 2 15 3 3" xfId="30623" xr:uid="{00000000-0005-0000-0000-0000015E0000}"/>
    <cellStyle name="Normal 6 2 15 3 4" xfId="30624" xr:uid="{00000000-0005-0000-0000-0000025E0000}"/>
    <cellStyle name="Normal 6 2 15 4" xfId="30625" xr:uid="{00000000-0005-0000-0000-0000035E0000}"/>
    <cellStyle name="Normal 6 2 15 4 2" xfId="30626" xr:uid="{00000000-0005-0000-0000-0000045E0000}"/>
    <cellStyle name="Normal 6 2 15 4 3" xfId="30627" xr:uid="{00000000-0005-0000-0000-0000055E0000}"/>
    <cellStyle name="Normal 6 2 15 5" xfId="30628" xr:uid="{00000000-0005-0000-0000-0000065E0000}"/>
    <cellStyle name="Normal 6 2 15 6" xfId="30629" xr:uid="{00000000-0005-0000-0000-0000075E0000}"/>
    <cellStyle name="Normal 6 2 15 7" xfId="30630" xr:uid="{00000000-0005-0000-0000-0000085E0000}"/>
    <cellStyle name="Normal 6 2 16" xfId="5577" xr:uid="{00000000-0005-0000-0000-0000095E0000}"/>
    <cellStyle name="Normal 6 2 16 2" xfId="10519" xr:uid="{00000000-0005-0000-0000-00000A5E0000}"/>
    <cellStyle name="Normal 6 2 16 3" xfId="30631" xr:uid="{00000000-0005-0000-0000-00000B5E0000}"/>
    <cellStyle name="Normal 6 2 16 4" xfId="30632" xr:uid="{00000000-0005-0000-0000-00000C5E0000}"/>
    <cellStyle name="Normal 6 2 17" xfId="7085" xr:uid="{00000000-0005-0000-0000-00000D5E0000}"/>
    <cellStyle name="Normal 6 2 17 2" xfId="30633" xr:uid="{00000000-0005-0000-0000-00000E5E0000}"/>
    <cellStyle name="Normal 6 2 17 3" xfId="30634" xr:uid="{00000000-0005-0000-0000-00000F5E0000}"/>
    <cellStyle name="Normal 6 2 17 4" xfId="30635" xr:uid="{00000000-0005-0000-0000-0000105E0000}"/>
    <cellStyle name="Normal 6 2 18" xfId="2054" xr:uid="{00000000-0005-0000-0000-0000115E0000}"/>
    <cellStyle name="Normal 6 2 18 2" xfId="30636" xr:uid="{00000000-0005-0000-0000-0000125E0000}"/>
    <cellStyle name="Normal 6 2 18 3" xfId="30637" xr:uid="{00000000-0005-0000-0000-0000135E0000}"/>
    <cellStyle name="Normal 6 2 18 4" xfId="30638" xr:uid="{00000000-0005-0000-0000-0000145E0000}"/>
    <cellStyle name="Normal 6 2 19" xfId="30639" xr:uid="{00000000-0005-0000-0000-0000155E0000}"/>
    <cellStyle name="Normal 6 2 19 2" xfId="30640" xr:uid="{00000000-0005-0000-0000-0000165E0000}"/>
    <cellStyle name="Normal 6 2 19 3" xfId="30641" xr:uid="{00000000-0005-0000-0000-0000175E0000}"/>
    <cellStyle name="Normal 6 2 2" xfId="54" xr:uid="{00000000-0005-0000-0000-0000185E0000}"/>
    <cellStyle name="Normal 6 2 2 10" xfId="1282" xr:uid="{00000000-0005-0000-0000-0000195E0000}"/>
    <cellStyle name="Normal 6 2 2 10 2" xfId="4640" xr:uid="{00000000-0005-0000-0000-00001A5E0000}"/>
    <cellStyle name="Normal 6 2 2 10 2 2" xfId="9624" xr:uid="{00000000-0005-0000-0000-00001B5E0000}"/>
    <cellStyle name="Normal 6 2 2 10 2 2 2" xfId="30642" xr:uid="{00000000-0005-0000-0000-00001C5E0000}"/>
    <cellStyle name="Normal 6 2 2 10 2 2 3" xfId="30643" xr:uid="{00000000-0005-0000-0000-00001D5E0000}"/>
    <cellStyle name="Normal 6 2 2 10 2 2 4" xfId="30644" xr:uid="{00000000-0005-0000-0000-00001E5E0000}"/>
    <cellStyle name="Normal 6 2 2 10 2 3" xfId="30645" xr:uid="{00000000-0005-0000-0000-00001F5E0000}"/>
    <cellStyle name="Normal 6 2 2 10 2 3 2" xfId="30646" xr:uid="{00000000-0005-0000-0000-0000205E0000}"/>
    <cellStyle name="Normal 6 2 2 10 2 3 3" xfId="30647" xr:uid="{00000000-0005-0000-0000-0000215E0000}"/>
    <cellStyle name="Normal 6 2 2 10 2 4" xfId="30648" xr:uid="{00000000-0005-0000-0000-0000225E0000}"/>
    <cellStyle name="Normal 6 2 2 10 2 5" xfId="30649" xr:uid="{00000000-0005-0000-0000-0000235E0000}"/>
    <cellStyle name="Normal 6 2 2 10 2 6" xfId="30650" xr:uid="{00000000-0005-0000-0000-0000245E0000}"/>
    <cellStyle name="Normal 6 2 2 10 3" xfId="6369" xr:uid="{00000000-0005-0000-0000-0000255E0000}"/>
    <cellStyle name="Normal 6 2 2 10 3 2" xfId="11311" xr:uid="{00000000-0005-0000-0000-0000265E0000}"/>
    <cellStyle name="Normal 6 2 2 10 3 3" xfId="30651" xr:uid="{00000000-0005-0000-0000-0000275E0000}"/>
    <cellStyle name="Normal 6 2 2 10 3 4" xfId="30652" xr:uid="{00000000-0005-0000-0000-0000285E0000}"/>
    <cellStyle name="Normal 6 2 2 10 4" xfId="7877" xr:uid="{00000000-0005-0000-0000-0000295E0000}"/>
    <cellStyle name="Normal 6 2 2 10 4 2" xfId="30653" xr:uid="{00000000-0005-0000-0000-00002A5E0000}"/>
    <cellStyle name="Normal 6 2 2 10 4 3" xfId="30654" xr:uid="{00000000-0005-0000-0000-00002B5E0000}"/>
    <cellStyle name="Normal 6 2 2 10 4 4" xfId="30655" xr:uid="{00000000-0005-0000-0000-00002C5E0000}"/>
    <cellStyle name="Normal 6 2 2 10 5" xfId="2915" xr:uid="{00000000-0005-0000-0000-00002D5E0000}"/>
    <cellStyle name="Normal 6 2 2 10 5 2" xfId="30656" xr:uid="{00000000-0005-0000-0000-00002E5E0000}"/>
    <cellStyle name="Normal 6 2 2 10 5 3" xfId="30657" xr:uid="{00000000-0005-0000-0000-00002F5E0000}"/>
    <cellStyle name="Normal 6 2 2 10 5 4" xfId="30658" xr:uid="{00000000-0005-0000-0000-0000305E0000}"/>
    <cellStyle name="Normal 6 2 2 10 6" xfId="30659" xr:uid="{00000000-0005-0000-0000-0000315E0000}"/>
    <cellStyle name="Normal 6 2 2 10 6 2" xfId="30660" xr:uid="{00000000-0005-0000-0000-0000325E0000}"/>
    <cellStyle name="Normal 6 2 2 10 6 3" xfId="30661" xr:uid="{00000000-0005-0000-0000-0000335E0000}"/>
    <cellStyle name="Normal 6 2 2 10 7" xfId="30662" xr:uid="{00000000-0005-0000-0000-0000345E0000}"/>
    <cellStyle name="Normal 6 2 2 10 8" xfId="30663" xr:uid="{00000000-0005-0000-0000-0000355E0000}"/>
    <cellStyle name="Normal 6 2 2 10 9" xfId="30664" xr:uid="{00000000-0005-0000-0000-0000365E0000}"/>
    <cellStyle name="Normal 6 2 2 11" xfId="225" xr:uid="{00000000-0005-0000-0000-0000375E0000}"/>
    <cellStyle name="Normal 6 2 2 11 2" xfId="3858" xr:uid="{00000000-0005-0000-0000-0000385E0000}"/>
    <cellStyle name="Normal 6 2 2 11 2 2" xfId="8945" xr:uid="{00000000-0005-0000-0000-0000395E0000}"/>
    <cellStyle name="Normal 6 2 2 11 2 2 2" xfId="30665" xr:uid="{00000000-0005-0000-0000-00003A5E0000}"/>
    <cellStyle name="Normal 6 2 2 11 2 2 3" xfId="30666" xr:uid="{00000000-0005-0000-0000-00003B5E0000}"/>
    <cellStyle name="Normal 6 2 2 11 2 2 4" xfId="30667" xr:uid="{00000000-0005-0000-0000-00003C5E0000}"/>
    <cellStyle name="Normal 6 2 2 11 2 3" xfId="30668" xr:uid="{00000000-0005-0000-0000-00003D5E0000}"/>
    <cellStyle name="Normal 6 2 2 11 2 3 2" xfId="30669" xr:uid="{00000000-0005-0000-0000-00003E5E0000}"/>
    <cellStyle name="Normal 6 2 2 11 2 3 3" xfId="30670" xr:uid="{00000000-0005-0000-0000-00003F5E0000}"/>
    <cellStyle name="Normal 6 2 2 11 2 4" xfId="30671" xr:uid="{00000000-0005-0000-0000-0000405E0000}"/>
    <cellStyle name="Normal 6 2 2 11 2 5" xfId="30672" xr:uid="{00000000-0005-0000-0000-0000415E0000}"/>
    <cellStyle name="Normal 6 2 2 11 2 6" xfId="30673" xr:uid="{00000000-0005-0000-0000-0000425E0000}"/>
    <cellStyle name="Normal 6 2 2 11 3" xfId="5636" xr:uid="{00000000-0005-0000-0000-0000435E0000}"/>
    <cellStyle name="Normal 6 2 2 11 3 2" xfId="10578" xr:uid="{00000000-0005-0000-0000-0000445E0000}"/>
    <cellStyle name="Normal 6 2 2 11 3 3" xfId="30674" xr:uid="{00000000-0005-0000-0000-0000455E0000}"/>
    <cellStyle name="Normal 6 2 2 11 3 4" xfId="30675" xr:uid="{00000000-0005-0000-0000-0000465E0000}"/>
    <cellStyle name="Normal 6 2 2 11 4" xfId="7144" xr:uid="{00000000-0005-0000-0000-0000475E0000}"/>
    <cellStyle name="Normal 6 2 2 11 4 2" xfId="30676" xr:uid="{00000000-0005-0000-0000-0000485E0000}"/>
    <cellStyle name="Normal 6 2 2 11 4 3" xfId="30677" xr:uid="{00000000-0005-0000-0000-0000495E0000}"/>
    <cellStyle name="Normal 6 2 2 11 4 4" xfId="30678" xr:uid="{00000000-0005-0000-0000-00004A5E0000}"/>
    <cellStyle name="Normal 6 2 2 11 5" xfId="2181" xr:uid="{00000000-0005-0000-0000-00004B5E0000}"/>
    <cellStyle name="Normal 6 2 2 11 5 2" xfId="30679" xr:uid="{00000000-0005-0000-0000-00004C5E0000}"/>
    <cellStyle name="Normal 6 2 2 11 5 3" xfId="30680" xr:uid="{00000000-0005-0000-0000-00004D5E0000}"/>
    <cellStyle name="Normal 6 2 2 11 5 4" xfId="30681" xr:uid="{00000000-0005-0000-0000-00004E5E0000}"/>
    <cellStyle name="Normal 6 2 2 11 6" xfId="30682" xr:uid="{00000000-0005-0000-0000-00004F5E0000}"/>
    <cellStyle name="Normal 6 2 2 11 6 2" xfId="30683" xr:uid="{00000000-0005-0000-0000-0000505E0000}"/>
    <cellStyle name="Normal 6 2 2 11 6 3" xfId="30684" xr:uid="{00000000-0005-0000-0000-0000515E0000}"/>
    <cellStyle name="Normal 6 2 2 11 7" xfId="30685" xr:uid="{00000000-0005-0000-0000-0000525E0000}"/>
    <cellStyle name="Normal 6 2 2 11 8" xfId="30686" xr:uid="{00000000-0005-0000-0000-0000535E0000}"/>
    <cellStyle name="Normal 6 2 2 11 9" xfId="30687" xr:uid="{00000000-0005-0000-0000-0000545E0000}"/>
    <cellStyle name="Normal 6 2 2 12" xfId="2100" xr:uid="{00000000-0005-0000-0000-0000555E0000}"/>
    <cellStyle name="Normal 6 2 2 12 2" xfId="5414" xr:uid="{00000000-0005-0000-0000-0000565E0000}"/>
    <cellStyle name="Normal 6 2 2 12 2 2" xfId="10388" xr:uid="{00000000-0005-0000-0000-0000575E0000}"/>
    <cellStyle name="Normal 6 2 2 12 2 2 2" xfId="30688" xr:uid="{00000000-0005-0000-0000-0000585E0000}"/>
    <cellStyle name="Normal 6 2 2 12 2 2 3" xfId="30689" xr:uid="{00000000-0005-0000-0000-0000595E0000}"/>
    <cellStyle name="Normal 6 2 2 12 2 2 4" xfId="30690" xr:uid="{00000000-0005-0000-0000-00005A5E0000}"/>
    <cellStyle name="Normal 6 2 2 12 2 3" xfId="30691" xr:uid="{00000000-0005-0000-0000-00005B5E0000}"/>
    <cellStyle name="Normal 6 2 2 12 2 3 2" xfId="30692" xr:uid="{00000000-0005-0000-0000-00005C5E0000}"/>
    <cellStyle name="Normal 6 2 2 12 2 3 3" xfId="30693" xr:uid="{00000000-0005-0000-0000-00005D5E0000}"/>
    <cellStyle name="Normal 6 2 2 12 2 4" xfId="30694" xr:uid="{00000000-0005-0000-0000-00005E5E0000}"/>
    <cellStyle name="Normal 6 2 2 12 2 5" xfId="30695" xr:uid="{00000000-0005-0000-0000-00005F5E0000}"/>
    <cellStyle name="Normal 6 2 2 12 2 6" xfId="30696" xr:uid="{00000000-0005-0000-0000-0000605E0000}"/>
    <cellStyle name="Normal 6 2 2 12 3" xfId="8616" xr:uid="{00000000-0005-0000-0000-0000615E0000}"/>
    <cellStyle name="Normal 6 2 2 12 3 2" xfId="30697" xr:uid="{00000000-0005-0000-0000-0000625E0000}"/>
    <cellStyle name="Normal 6 2 2 12 3 3" xfId="30698" xr:uid="{00000000-0005-0000-0000-0000635E0000}"/>
    <cellStyle name="Normal 6 2 2 12 3 4" xfId="30699" xr:uid="{00000000-0005-0000-0000-0000645E0000}"/>
    <cellStyle name="Normal 6 2 2 12 4" xfId="30700" xr:uid="{00000000-0005-0000-0000-0000655E0000}"/>
    <cellStyle name="Normal 6 2 2 12 4 2" xfId="30701" xr:uid="{00000000-0005-0000-0000-0000665E0000}"/>
    <cellStyle name="Normal 6 2 2 12 4 3" xfId="30702" xr:uid="{00000000-0005-0000-0000-0000675E0000}"/>
    <cellStyle name="Normal 6 2 2 12 4 4" xfId="30703" xr:uid="{00000000-0005-0000-0000-0000685E0000}"/>
    <cellStyle name="Normal 6 2 2 12 5" xfId="30704" xr:uid="{00000000-0005-0000-0000-0000695E0000}"/>
    <cellStyle name="Normal 6 2 2 12 5 2" xfId="30705" xr:uid="{00000000-0005-0000-0000-00006A5E0000}"/>
    <cellStyle name="Normal 6 2 2 12 5 3" xfId="30706" xr:uid="{00000000-0005-0000-0000-00006B5E0000}"/>
    <cellStyle name="Normal 6 2 2 12 5 4" xfId="30707" xr:uid="{00000000-0005-0000-0000-00006C5E0000}"/>
    <cellStyle name="Normal 6 2 2 12 6" xfId="30708" xr:uid="{00000000-0005-0000-0000-00006D5E0000}"/>
    <cellStyle name="Normal 6 2 2 12 6 2" xfId="30709" xr:uid="{00000000-0005-0000-0000-00006E5E0000}"/>
    <cellStyle name="Normal 6 2 2 12 6 3" xfId="30710" xr:uid="{00000000-0005-0000-0000-00006F5E0000}"/>
    <cellStyle name="Normal 6 2 2 12 7" xfId="30711" xr:uid="{00000000-0005-0000-0000-0000705E0000}"/>
    <cellStyle name="Normal 6 2 2 12 8" xfId="30712" xr:uid="{00000000-0005-0000-0000-0000715E0000}"/>
    <cellStyle name="Normal 6 2 2 12 9" xfId="30713" xr:uid="{00000000-0005-0000-0000-0000725E0000}"/>
    <cellStyle name="Normal 6 2 2 13" xfId="3655" xr:uid="{00000000-0005-0000-0000-0000735E0000}"/>
    <cellStyle name="Normal 6 2 2 13 2" xfId="8753" xr:uid="{00000000-0005-0000-0000-0000745E0000}"/>
    <cellStyle name="Normal 6 2 2 13 2 2" xfId="30714" xr:uid="{00000000-0005-0000-0000-0000755E0000}"/>
    <cellStyle name="Normal 6 2 2 13 2 2 2" xfId="30715" xr:uid="{00000000-0005-0000-0000-0000765E0000}"/>
    <cellStyle name="Normal 6 2 2 13 2 2 3" xfId="30716" xr:uid="{00000000-0005-0000-0000-0000775E0000}"/>
    <cellStyle name="Normal 6 2 2 13 2 2 4" xfId="30717" xr:uid="{00000000-0005-0000-0000-0000785E0000}"/>
    <cellStyle name="Normal 6 2 2 13 2 3" xfId="30718" xr:uid="{00000000-0005-0000-0000-0000795E0000}"/>
    <cellStyle name="Normal 6 2 2 13 2 3 2" xfId="30719" xr:uid="{00000000-0005-0000-0000-00007A5E0000}"/>
    <cellStyle name="Normal 6 2 2 13 2 3 3" xfId="30720" xr:uid="{00000000-0005-0000-0000-00007B5E0000}"/>
    <cellStyle name="Normal 6 2 2 13 2 4" xfId="30721" xr:uid="{00000000-0005-0000-0000-00007C5E0000}"/>
    <cellStyle name="Normal 6 2 2 13 2 5" xfId="30722" xr:uid="{00000000-0005-0000-0000-00007D5E0000}"/>
    <cellStyle name="Normal 6 2 2 13 2 6" xfId="30723" xr:uid="{00000000-0005-0000-0000-00007E5E0000}"/>
    <cellStyle name="Normal 6 2 2 13 3" xfId="30724" xr:uid="{00000000-0005-0000-0000-00007F5E0000}"/>
    <cellStyle name="Normal 6 2 2 13 3 2" xfId="30725" xr:uid="{00000000-0005-0000-0000-0000805E0000}"/>
    <cellStyle name="Normal 6 2 2 13 3 3" xfId="30726" xr:uid="{00000000-0005-0000-0000-0000815E0000}"/>
    <cellStyle name="Normal 6 2 2 13 3 4" xfId="30727" xr:uid="{00000000-0005-0000-0000-0000825E0000}"/>
    <cellStyle name="Normal 6 2 2 13 4" xfId="30728" xr:uid="{00000000-0005-0000-0000-0000835E0000}"/>
    <cellStyle name="Normal 6 2 2 13 4 2" xfId="30729" xr:uid="{00000000-0005-0000-0000-0000845E0000}"/>
    <cellStyle name="Normal 6 2 2 13 4 3" xfId="30730" xr:uid="{00000000-0005-0000-0000-0000855E0000}"/>
    <cellStyle name="Normal 6 2 2 13 4 4" xfId="30731" xr:uid="{00000000-0005-0000-0000-0000865E0000}"/>
    <cellStyle name="Normal 6 2 2 13 5" xfId="30732" xr:uid="{00000000-0005-0000-0000-0000875E0000}"/>
    <cellStyle name="Normal 6 2 2 13 5 2" xfId="30733" xr:uid="{00000000-0005-0000-0000-0000885E0000}"/>
    <cellStyle name="Normal 6 2 2 13 5 3" xfId="30734" xr:uid="{00000000-0005-0000-0000-0000895E0000}"/>
    <cellStyle name="Normal 6 2 2 13 6" xfId="30735" xr:uid="{00000000-0005-0000-0000-00008A5E0000}"/>
    <cellStyle name="Normal 6 2 2 13 7" xfId="30736" xr:uid="{00000000-0005-0000-0000-00008B5E0000}"/>
    <cellStyle name="Normal 6 2 2 13 8" xfId="30737" xr:uid="{00000000-0005-0000-0000-00008C5E0000}"/>
    <cellStyle name="Normal 6 2 2 14" xfId="3788" xr:uid="{00000000-0005-0000-0000-00008D5E0000}"/>
    <cellStyle name="Normal 6 2 2 14 2" xfId="8881" xr:uid="{00000000-0005-0000-0000-00008E5E0000}"/>
    <cellStyle name="Normal 6 2 2 14 2 2" xfId="30738" xr:uid="{00000000-0005-0000-0000-00008F5E0000}"/>
    <cellStyle name="Normal 6 2 2 14 2 3" xfId="30739" xr:uid="{00000000-0005-0000-0000-0000905E0000}"/>
    <cellStyle name="Normal 6 2 2 14 2 4" xfId="30740" xr:uid="{00000000-0005-0000-0000-0000915E0000}"/>
    <cellStyle name="Normal 6 2 2 14 3" xfId="30741" xr:uid="{00000000-0005-0000-0000-0000925E0000}"/>
    <cellStyle name="Normal 6 2 2 14 3 2" xfId="30742" xr:uid="{00000000-0005-0000-0000-0000935E0000}"/>
    <cellStyle name="Normal 6 2 2 14 3 3" xfId="30743" xr:uid="{00000000-0005-0000-0000-0000945E0000}"/>
    <cellStyle name="Normal 6 2 2 14 3 4" xfId="30744" xr:uid="{00000000-0005-0000-0000-0000955E0000}"/>
    <cellStyle name="Normal 6 2 2 14 4" xfId="30745" xr:uid="{00000000-0005-0000-0000-0000965E0000}"/>
    <cellStyle name="Normal 6 2 2 14 4 2" xfId="30746" xr:uid="{00000000-0005-0000-0000-0000975E0000}"/>
    <cellStyle name="Normal 6 2 2 14 4 3" xfId="30747" xr:uid="{00000000-0005-0000-0000-0000985E0000}"/>
    <cellStyle name="Normal 6 2 2 14 5" xfId="30748" xr:uid="{00000000-0005-0000-0000-0000995E0000}"/>
    <cellStyle name="Normal 6 2 2 14 6" xfId="30749" xr:uid="{00000000-0005-0000-0000-00009A5E0000}"/>
    <cellStyle name="Normal 6 2 2 14 7" xfId="30750" xr:uid="{00000000-0005-0000-0000-00009B5E0000}"/>
    <cellStyle name="Normal 6 2 2 15" xfId="5582" xr:uid="{00000000-0005-0000-0000-00009C5E0000}"/>
    <cellStyle name="Normal 6 2 2 15 2" xfId="10524" xr:uid="{00000000-0005-0000-0000-00009D5E0000}"/>
    <cellStyle name="Normal 6 2 2 15 3" xfId="30751" xr:uid="{00000000-0005-0000-0000-00009E5E0000}"/>
    <cellStyle name="Normal 6 2 2 15 4" xfId="30752" xr:uid="{00000000-0005-0000-0000-00009F5E0000}"/>
    <cellStyle name="Normal 6 2 2 16" xfId="7090" xr:uid="{00000000-0005-0000-0000-0000A05E0000}"/>
    <cellStyle name="Normal 6 2 2 16 2" xfId="30753" xr:uid="{00000000-0005-0000-0000-0000A15E0000}"/>
    <cellStyle name="Normal 6 2 2 16 3" xfId="30754" xr:uid="{00000000-0005-0000-0000-0000A25E0000}"/>
    <cellStyle name="Normal 6 2 2 16 4" xfId="30755" xr:uid="{00000000-0005-0000-0000-0000A35E0000}"/>
    <cellStyle name="Normal 6 2 2 17" xfId="2059" xr:uid="{00000000-0005-0000-0000-0000A45E0000}"/>
    <cellStyle name="Normal 6 2 2 17 2" xfId="30756" xr:uid="{00000000-0005-0000-0000-0000A55E0000}"/>
    <cellStyle name="Normal 6 2 2 17 3" xfId="30757" xr:uid="{00000000-0005-0000-0000-0000A65E0000}"/>
    <cellStyle name="Normal 6 2 2 17 4" xfId="30758" xr:uid="{00000000-0005-0000-0000-0000A75E0000}"/>
    <cellStyle name="Normal 6 2 2 18" xfId="30759" xr:uid="{00000000-0005-0000-0000-0000A85E0000}"/>
    <cellStyle name="Normal 6 2 2 18 2" xfId="30760" xr:uid="{00000000-0005-0000-0000-0000A95E0000}"/>
    <cellStyle name="Normal 6 2 2 18 3" xfId="30761" xr:uid="{00000000-0005-0000-0000-0000AA5E0000}"/>
    <cellStyle name="Normal 6 2 2 19" xfId="30762" xr:uid="{00000000-0005-0000-0000-0000AB5E0000}"/>
    <cellStyle name="Normal 6 2 2 2" xfId="102" xr:uid="{00000000-0005-0000-0000-0000AC5E0000}"/>
    <cellStyle name="Normal 6 2 2 2 10" xfId="2110" xr:uid="{00000000-0005-0000-0000-0000AD5E0000}"/>
    <cellStyle name="Normal 6 2 2 2 10 2" xfId="5413" xr:uid="{00000000-0005-0000-0000-0000AE5E0000}"/>
    <cellStyle name="Normal 6 2 2 2 10 2 2" xfId="10387" xr:uid="{00000000-0005-0000-0000-0000AF5E0000}"/>
    <cellStyle name="Normal 6 2 2 2 10 2 2 2" xfId="30763" xr:uid="{00000000-0005-0000-0000-0000B05E0000}"/>
    <cellStyle name="Normal 6 2 2 2 10 2 2 3" xfId="30764" xr:uid="{00000000-0005-0000-0000-0000B15E0000}"/>
    <cellStyle name="Normal 6 2 2 2 10 2 2 4" xfId="30765" xr:uid="{00000000-0005-0000-0000-0000B25E0000}"/>
    <cellStyle name="Normal 6 2 2 2 10 2 3" xfId="30766" xr:uid="{00000000-0005-0000-0000-0000B35E0000}"/>
    <cellStyle name="Normal 6 2 2 2 10 2 3 2" xfId="30767" xr:uid="{00000000-0005-0000-0000-0000B45E0000}"/>
    <cellStyle name="Normal 6 2 2 2 10 2 3 3" xfId="30768" xr:uid="{00000000-0005-0000-0000-0000B55E0000}"/>
    <cellStyle name="Normal 6 2 2 2 10 2 4" xfId="30769" xr:uid="{00000000-0005-0000-0000-0000B65E0000}"/>
    <cellStyle name="Normal 6 2 2 2 10 2 5" xfId="30770" xr:uid="{00000000-0005-0000-0000-0000B75E0000}"/>
    <cellStyle name="Normal 6 2 2 2 10 2 6" xfId="30771" xr:uid="{00000000-0005-0000-0000-0000B85E0000}"/>
    <cellStyle name="Normal 6 2 2 2 10 3" xfId="8617" xr:uid="{00000000-0005-0000-0000-0000B95E0000}"/>
    <cellStyle name="Normal 6 2 2 2 10 3 2" xfId="30772" xr:uid="{00000000-0005-0000-0000-0000BA5E0000}"/>
    <cellStyle name="Normal 6 2 2 2 10 3 3" xfId="30773" xr:uid="{00000000-0005-0000-0000-0000BB5E0000}"/>
    <cellStyle name="Normal 6 2 2 2 10 3 4" xfId="30774" xr:uid="{00000000-0005-0000-0000-0000BC5E0000}"/>
    <cellStyle name="Normal 6 2 2 2 10 4" xfId="30775" xr:uid="{00000000-0005-0000-0000-0000BD5E0000}"/>
    <cellStyle name="Normal 6 2 2 2 10 4 2" xfId="30776" xr:uid="{00000000-0005-0000-0000-0000BE5E0000}"/>
    <cellStyle name="Normal 6 2 2 2 10 4 3" xfId="30777" xr:uid="{00000000-0005-0000-0000-0000BF5E0000}"/>
    <cellStyle name="Normal 6 2 2 2 10 4 4" xfId="30778" xr:uid="{00000000-0005-0000-0000-0000C05E0000}"/>
    <cellStyle name="Normal 6 2 2 2 10 5" xfId="30779" xr:uid="{00000000-0005-0000-0000-0000C15E0000}"/>
    <cellStyle name="Normal 6 2 2 2 10 5 2" xfId="30780" xr:uid="{00000000-0005-0000-0000-0000C25E0000}"/>
    <cellStyle name="Normal 6 2 2 2 10 5 3" xfId="30781" xr:uid="{00000000-0005-0000-0000-0000C35E0000}"/>
    <cellStyle name="Normal 6 2 2 2 10 5 4" xfId="30782" xr:uid="{00000000-0005-0000-0000-0000C45E0000}"/>
    <cellStyle name="Normal 6 2 2 2 10 6" xfId="30783" xr:uid="{00000000-0005-0000-0000-0000C55E0000}"/>
    <cellStyle name="Normal 6 2 2 2 10 6 2" xfId="30784" xr:uid="{00000000-0005-0000-0000-0000C65E0000}"/>
    <cellStyle name="Normal 6 2 2 2 10 6 3" xfId="30785" xr:uid="{00000000-0005-0000-0000-0000C75E0000}"/>
    <cellStyle name="Normal 6 2 2 2 10 7" xfId="30786" xr:uid="{00000000-0005-0000-0000-0000C85E0000}"/>
    <cellStyle name="Normal 6 2 2 2 10 8" xfId="30787" xr:uid="{00000000-0005-0000-0000-0000C95E0000}"/>
    <cellStyle name="Normal 6 2 2 2 10 9" xfId="30788" xr:uid="{00000000-0005-0000-0000-0000CA5E0000}"/>
    <cellStyle name="Normal 6 2 2 2 11" xfId="3656" xr:uid="{00000000-0005-0000-0000-0000CB5E0000}"/>
    <cellStyle name="Normal 6 2 2 2 11 2" xfId="8754" xr:uid="{00000000-0005-0000-0000-0000CC5E0000}"/>
    <cellStyle name="Normal 6 2 2 2 11 2 2" xfId="30789" xr:uid="{00000000-0005-0000-0000-0000CD5E0000}"/>
    <cellStyle name="Normal 6 2 2 2 11 2 2 2" xfId="30790" xr:uid="{00000000-0005-0000-0000-0000CE5E0000}"/>
    <cellStyle name="Normal 6 2 2 2 11 2 2 3" xfId="30791" xr:uid="{00000000-0005-0000-0000-0000CF5E0000}"/>
    <cellStyle name="Normal 6 2 2 2 11 2 2 4" xfId="30792" xr:uid="{00000000-0005-0000-0000-0000D05E0000}"/>
    <cellStyle name="Normal 6 2 2 2 11 2 3" xfId="30793" xr:uid="{00000000-0005-0000-0000-0000D15E0000}"/>
    <cellStyle name="Normal 6 2 2 2 11 2 3 2" xfId="30794" xr:uid="{00000000-0005-0000-0000-0000D25E0000}"/>
    <cellStyle name="Normal 6 2 2 2 11 2 3 3" xfId="30795" xr:uid="{00000000-0005-0000-0000-0000D35E0000}"/>
    <cellStyle name="Normal 6 2 2 2 11 2 4" xfId="30796" xr:uid="{00000000-0005-0000-0000-0000D45E0000}"/>
    <cellStyle name="Normal 6 2 2 2 11 2 5" xfId="30797" xr:uid="{00000000-0005-0000-0000-0000D55E0000}"/>
    <cellStyle name="Normal 6 2 2 2 11 2 6" xfId="30798" xr:uid="{00000000-0005-0000-0000-0000D65E0000}"/>
    <cellStyle name="Normal 6 2 2 2 11 3" xfId="30799" xr:uid="{00000000-0005-0000-0000-0000D75E0000}"/>
    <cellStyle name="Normal 6 2 2 2 11 3 2" xfId="30800" xr:uid="{00000000-0005-0000-0000-0000D85E0000}"/>
    <cellStyle name="Normal 6 2 2 2 11 3 3" xfId="30801" xr:uid="{00000000-0005-0000-0000-0000D95E0000}"/>
    <cellStyle name="Normal 6 2 2 2 11 3 4" xfId="30802" xr:uid="{00000000-0005-0000-0000-0000DA5E0000}"/>
    <cellStyle name="Normal 6 2 2 2 11 4" xfId="30803" xr:uid="{00000000-0005-0000-0000-0000DB5E0000}"/>
    <cellStyle name="Normal 6 2 2 2 11 4 2" xfId="30804" xr:uid="{00000000-0005-0000-0000-0000DC5E0000}"/>
    <cellStyle name="Normal 6 2 2 2 11 4 3" xfId="30805" xr:uid="{00000000-0005-0000-0000-0000DD5E0000}"/>
    <cellStyle name="Normal 6 2 2 2 11 4 4" xfId="30806" xr:uid="{00000000-0005-0000-0000-0000DE5E0000}"/>
    <cellStyle name="Normal 6 2 2 2 11 5" xfId="30807" xr:uid="{00000000-0005-0000-0000-0000DF5E0000}"/>
    <cellStyle name="Normal 6 2 2 2 11 5 2" xfId="30808" xr:uid="{00000000-0005-0000-0000-0000E05E0000}"/>
    <cellStyle name="Normal 6 2 2 2 11 5 3" xfId="30809" xr:uid="{00000000-0005-0000-0000-0000E15E0000}"/>
    <cellStyle name="Normal 6 2 2 2 11 6" xfId="30810" xr:uid="{00000000-0005-0000-0000-0000E25E0000}"/>
    <cellStyle name="Normal 6 2 2 2 11 7" xfId="30811" xr:uid="{00000000-0005-0000-0000-0000E35E0000}"/>
    <cellStyle name="Normal 6 2 2 2 11 8" xfId="30812" xr:uid="{00000000-0005-0000-0000-0000E45E0000}"/>
    <cellStyle name="Normal 6 2 2 2 12" xfId="3803" xr:uid="{00000000-0005-0000-0000-0000E55E0000}"/>
    <cellStyle name="Normal 6 2 2 2 12 2" xfId="8895" xr:uid="{00000000-0005-0000-0000-0000E65E0000}"/>
    <cellStyle name="Normal 6 2 2 2 12 2 2" xfId="30813" xr:uid="{00000000-0005-0000-0000-0000E75E0000}"/>
    <cellStyle name="Normal 6 2 2 2 12 2 3" xfId="30814" xr:uid="{00000000-0005-0000-0000-0000E85E0000}"/>
    <cellStyle name="Normal 6 2 2 2 12 2 4" xfId="30815" xr:uid="{00000000-0005-0000-0000-0000E95E0000}"/>
    <cellStyle name="Normal 6 2 2 2 12 3" xfId="30816" xr:uid="{00000000-0005-0000-0000-0000EA5E0000}"/>
    <cellStyle name="Normal 6 2 2 2 12 3 2" xfId="30817" xr:uid="{00000000-0005-0000-0000-0000EB5E0000}"/>
    <cellStyle name="Normal 6 2 2 2 12 3 3" xfId="30818" xr:uid="{00000000-0005-0000-0000-0000EC5E0000}"/>
    <cellStyle name="Normal 6 2 2 2 12 3 4" xfId="30819" xr:uid="{00000000-0005-0000-0000-0000ED5E0000}"/>
    <cellStyle name="Normal 6 2 2 2 12 4" xfId="30820" xr:uid="{00000000-0005-0000-0000-0000EE5E0000}"/>
    <cellStyle name="Normal 6 2 2 2 12 4 2" xfId="30821" xr:uid="{00000000-0005-0000-0000-0000EF5E0000}"/>
    <cellStyle name="Normal 6 2 2 2 12 4 3" xfId="30822" xr:uid="{00000000-0005-0000-0000-0000F05E0000}"/>
    <cellStyle name="Normal 6 2 2 2 12 5" xfId="30823" xr:uid="{00000000-0005-0000-0000-0000F15E0000}"/>
    <cellStyle name="Normal 6 2 2 2 12 6" xfId="30824" xr:uid="{00000000-0005-0000-0000-0000F25E0000}"/>
    <cellStyle name="Normal 6 2 2 2 12 7" xfId="30825" xr:uid="{00000000-0005-0000-0000-0000F35E0000}"/>
    <cellStyle name="Normal 6 2 2 2 13" xfId="5592" xr:uid="{00000000-0005-0000-0000-0000F45E0000}"/>
    <cellStyle name="Normal 6 2 2 2 13 2" xfId="10534" xr:uid="{00000000-0005-0000-0000-0000F55E0000}"/>
    <cellStyle name="Normal 6 2 2 2 13 3" xfId="30826" xr:uid="{00000000-0005-0000-0000-0000F65E0000}"/>
    <cellStyle name="Normal 6 2 2 2 13 4" xfId="30827" xr:uid="{00000000-0005-0000-0000-0000F75E0000}"/>
    <cellStyle name="Normal 6 2 2 2 14" xfId="7100" xr:uid="{00000000-0005-0000-0000-0000F85E0000}"/>
    <cellStyle name="Normal 6 2 2 2 14 2" xfId="30828" xr:uid="{00000000-0005-0000-0000-0000F95E0000}"/>
    <cellStyle name="Normal 6 2 2 2 14 3" xfId="30829" xr:uid="{00000000-0005-0000-0000-0000FA5E0000}"/>
    <cellStyle name="Normal 6 2 2 2 14 4" xfId="30830" xr:uid="{00000000-0005-0000-0000-0000FB5E0000}"/>
    <cellStyle name="Normal 6 2 2 2 15" xfId="2077" xr:uid="{00000000-0005-0000-0000-0000FC5E0000}"/>
    <cellStyle name="Normal 6 2 2 2 15 2" xfId="30831" xr:uid="{00000000-0005-0000-0000-0000FD5E0000}"/>
    <cellStyle name="Normal 6 2 2 2 15 3" xfId="30832" xr:uid="{00000000-0005-0000-0000-0000FE5E0000}"/>
    <cellStyle name="Normal 6 2 2 2 15 4" xfId="30833" xr:uid="{00000000-0005-0000-0000-0000FF5E0000}"/>
    <cellStyle name="Normal 6 2 2 2 16" xfId="30834" xr:uid="{00000000-0005-0000-0000-0000005F0000}"/>
    <cellStyle name="Normal 6 2 2 2 16 2" xfId="30835" xr:uid="{00000000-0005-0000-0000-0000015F0000}"/>
    <cellStyle name="Normal 6 2 2 2 16 3" xfId="30836" xr:uid="{00000000-0005-0000-0000-0000025F0000}"/>
    <cellStyle name="Normal 6 2 2 2 17" xfId="30837" xr:uid="{00000000-0005-0000-0000-0000035F0000}"/>
    <cellStyle name="Normal 6 2 2 2 18" xfId="30838" xr:uid="{00000000-0005-0000-0000-0000045F0000}"/>
    <cellStyle name="Normal 6 2 2 2 19" xfId="30839" xr:uid="{00000000-0005-0000-0000-0000055F0000}"/>
    <cellStyle name="Normal 6 2 2 2 2" xfId="553" xr:uid="{00000000-0005-0000-0000-0000065F0000}"/>
    <cellStyle name="Normal 6 2 2 2 2 10" xfId="2323" xr:uid="{00000000-0005-0000-0000-0000075F0000}"/>
    <cellStyle name="Normal 6 2 2 2 2 10 2" xfId="30840" xr:uid="{00000000-0005-0000-0000-0000085F0000}"/>
    <cellStyle name="Normal 6 2 2 2 2 10 3" xfId="30841" xr:uid="{00000000-0005-0000-0000-0000095F0000}"/>
    <cellStyle name="Normal 6 2 2 2 2 10 4" xfId="30842" xr:uid="{00000000-0005-0000-0000-00000A5F0000}"/>
    <cellStyle name="Normal 6 2 2 2 2 11" xfId="30843" xr:uid="{00000000-0005-0000-0000-00000B5F0000}"/>
    <cellStyle name="Normal 6 2 2 2 2 11 2" xfId="30844" xr:uid="{00000000-0005-0000-0000-00000C5F0000}"/>
    <cellStyle name="Normal 6 2 2 2 2 11 3" xfId="30845" xr:uid="{00000000-0005-0000-0000-00000D5F0000}"/>
    <cellStyle name="Normal 6 2 2 2 2 12" xfId="30846" xr:uid="{00000000-0005-0000-0000-00000E5F0000}"/>
    <cellStyle name="Normal 6 2 2 2 2 13" xfId="30847" xr:uid="{00000000-0005-0000-0000-00000F5F0000}"/>
    <cellStyle name="Normal 6 2 2 2 2 14" xfId="30848" xr:uid="{00000000-0005-0000-0000-0000105F0000}"/>
    <cellStyle name="Normal 6 2 2 2 2 2" xfId="714" xr:uid="{00000000-0005-0000-0000-0000115F0000}"/>
    <cellStyle name="Normal 6 2 2 2 2 2 10" xfId="30849" xr:uid="{00000000-0005-0000-0000-0000125F0000}"/>
    <cellStyle name="Normal 6 2 2 2 2 2 11" xfId="30850" xr:uid="{00000000-0005-0000-0000-0000135F0000}"/>
    <cellStyle name="Normal 6 2 2 2 2 2 2" xfId="1180" xr:uid="{00000000-0005-0000-0000-0000145F0000}"/>
    <cellStyle name="Normal 6 2 2 2 2 2 2 10" xfId="30851" xr:uid="{00000000-0005-0000-0000-0000155F0000}"/>
    <cellStyle name="Normal 6 2 2 2 2 2 2 2" xfId="1607" xr:uid="{00000000-0005-0000-0000-0000165F0000}"/>
    <cellStyle name="Normal 6 2 2 2 2 2 2 2 2" xfId="4965" xr:uid="{00000000-0005-0000-0000-0000175F0000}"/>
    <cellStyle name="Normal 6 2 2 2 2 2 2 2 2 2" xfId="9949" xr:uid="{00000000-0005-0000-0000-0000185F0000}"/>
    <cellStyle name="Normal 6 2 2 2 2 2 2 2 2 2 2" xfId="30852" xr:uid="{00000000-0005-0000-0000-0000195F0000}"/>
    <cellStyle name="Normal 6 2 2 2 2 2 2 2 2 2 3" xfId="30853" xr:uid="{00000000-0005-0000-0000-00001A5F0000}"/>
    <cellStyle name="Normal 6 2 2 2 2 2 2 2 2 2 4" xfId="30854" xr:uid="{00000000-0005-0000-0000-00001B5F0000}"/>
    <cellStyle name="Normal 6 2 2 2 2 2 2 2 2 3" xfId="30855" xr:uid="{00000000-0005-0000-0000-00001C5F0000}"/>
    <cellStyle name="Normal 6 2 2 2 2 2 2 2 2 3 2" xfId="30856" xr:uid="{00000000-0005-0000-0000-00001D5F0000}"/>
    <cellStyle name="Normal 6 2 2 2 2 2 2 2 2 3 3" xfId="30857" xr:uid="{00000000-0005-0000-0000-00001E5F0000}"/>
    <cellStyle name="Normal 6 2 2 2 2 2 2 2 2 4" xfId="30858" xr:uid="{00000000-0005-0000-0000-00001F5F0000}"/>
    <cellStyle name="Normal 6 2 2 2 2 2 2 2 2 5" xfId="30859" xr:uid="{00000000-0005-0000-0000-0000205F0000}"/>
    <cellStyle name="Normal 6 2 2 2 2 2 2 2 2 6" xfId="30860" xr:uid="{00000000-0005-0000-0000-0000215F0000}"/>
    <cellStyle name="Normal 6 2 2 2 2 2 2 2 3" xfId="6694" xr:uid="{00000000-0005-0000-0000-0000225F0000}"/>
    <cellStyle name="Normal 6 2 2 2 2 2 2 2 3 2" xfId="11636" xr:uid="{00000000-0005-0000-0000-0000235F0000}"/>
    <cellStyle name="Normal 6 2 2 2 2 2 2 2 3 3" xfId="30861" xr:uid="{00000000-0005-0000-0000-0000245F0000}"/>
    <cellStyle name="Normal 6 2 2 2 2 2 2 2 3 4" xfId="30862" xr:uid="{00000000-0005-0000-0000-0000255F0000}"/>
    <cellStyle name="Normal 6 2 2 2 2 2 2 2 4" xfId="8202" xr:uid="{00000000-0005-0000-0000-0000265F0000}"/>
    <cellStyle name="Normal 6 2 2 2 2 2 2 2 4 2" xfId="30863" xr:uid="{00000000-0005-0000-0000-0000275F0000}"/>
    <cellStyle name="Normal 6 2 2 2 2 2 2 2 4 3" xfId="30864" xr:uid="{00000000-0005-0000-0000-0000285F0000}"/>
    <cellStyle name="Normal 6 2 2 2 2 2 2 2 4 4" xfId="30865" xr:uid="{00000000-0005-0000-0000-0000295F0000}"/>
    <cellStyle name="Normal 6 2 2 2 2 2 2 2 5" xfId="3240" xr:uid="{00000000-0005-0000-0000-00002A5F0000}"/>
    <cellStyle name="Normal 6 2 2 2 2 2 2 2 5 2" xfId="30866" xr:uid="{00000000-0005-0000-0000-00002B5F0000}"/>
    <cellStyle name="Normal 6 2 2 2 2 2 2 2 5 3" xfId="30867" xr:uid="{00000000-0005-0000-0000-00002C5F0000}"/>
    <cellStyle name="Normal 6 2 2 2 2 2 2 2 5 4" xfId="30868" xr:uid="{00000000-0005-0000-0000-00002D5F0000}"/>
    <cellStyle name="Normal 6 2 2 2 2 2 2 2 6" xfId="30869" xr:uid="{00000000-0005-0000-0000-00002E5F0000}"/>
    <cellStyle name="Normal 6 2 2 2 2 2 2 2 6 2" xfId="30870" xr:uid="{00000000-0005-0000-0000-00002F5F0000}"/>
    <cellStyle name="Normal 6 2 2 2 2 2 2 2 6 3" xfId="30871" xr:uid="{00000000-0005-0000-0000-0000305F0000}"/>
    <cellStyle name="Normal 6 2 2 2 2 2 2 2 7" xfId="30872" xr:uid="{00000000-0005-0000-0000-0000315F0000}"/>
    <cellStyle name="Normal 6 2 2 2 2 2 2 2 8" xfId="30873" xr:uid="{00000000-0005-0000-0000-0000325F0000}"/>
    <cellStyle name="Normal 6 2 2 2 2 2 2 2 9" xfId="30874" xr:uid="{00000000-0005-0000-0000-0000335F0000}"/>
    <cellStyle name="Normal 6 2 2 2 2 2 2 3" xfId="4548" xr:uid="{00000000-0005-0000-0000-0000345F0000}"/>
    <cellStyle name="Normal 6 2 2 2 2 2 2 3 2" xfId="9532" xr:uid="{00000000-0005-0000-0000-0000355F0000}"/>
    <cellStyle name="Normal 6 2 2 2 2 2 2 3 2 2" xfId="30875" xr:uid="{00000000-0005-0000-0000-0000365F0000}"/>
    <cellStyle name="Normal 6 2 2 2 2 2 2 3 2 3" xfId="30876" xr:uid="{00000000-0005-0000-0000-0000375F0000}"/>
    <cellStyle name="Normal 6 2 2 2 2 2 2 3 2 4" xfId="30877" xr:uid="{00000000-0005-0000-0000-0000385F0000}"/>
    <cellStyle name="Normal 6 2 2 2 2 2 2 3 3" xfId="30878" xr:uid="{00000000-0005-0000-0000-0000395F0000}"/>
    <cellStyle name="Normal 6 2 2 2 2 2 2 3 3 2" xfId="30879" xr:uid="{00000000-0005-0000-0000-00003A5F0000}"/>
    <cellStyle name="Normal 6 2 2 2 2 2 2 3 3 3" xfId="30880" xr:uid="{00000000-0005-0000-0000-00003B5F0000}"/>
    <cellStyle name="Normal 6 2 2 2 2 2 2 3 4" xfId="30881" xr:uid="{00000000-0005-0000-0000-00003C5F0000}"/>
    <cellStyle name="Normal 6 2 2 2 2 2 2 3 5" xfId="30882" xr:uid="{00000000-0005-0000-0000-00003D5F0000}"/>
    <cellStyle name="Normal 6 2 2 2 2 2 2 3 6" xfId="30883" xr:uid="{00000000-0005-0000-0000-00003E5F0000}"/>
    <cellStyle name="Normal 6 2 2 2 2 2 2 4" xfId="6279" xr:uid="{00000000-0005-0000-0000-00003F5F0000}"/>
    <cellStyle name="Normal 6 2 2 2 2 2 2 4 2" xfId="11221" xr:uid="{00000000-0005-0000-0000-0000405F0000}"/>
    <cellStyle name="Normal 6 2 2 2 2 2 2 4 3" xfId="30884" xr:uid="{00000000-0005-0000-0000-0000415F0000}"/>
    <cellStyle name="Normal 6 2 2 2 2 2 2 4 4" xfId="30885" xr:uid="{00000000-0005-0000-0000-0000425F0000}"/>
    <cellStyle name="Normal 6 2 2 2 2 2 2 5" xfId="7787" xr:uid="{00000000-0005-0000-0000-0000435F0000}"/>
    <cellStyle name="Normal 6 2 2 2 2 2 2 5 2" xfId="30886" xr:uid="{00000000-0005-0000-0000-0000445F0000}"/>
    <cellStyle name="Normal 6 2 2 2 2 2 2 5 3" xfId="30887" xr:uid="{00000000-0005-0000-0000-0000455F0000}"/>
    <cellStyle name="Normal 6 2 2 2 2 2 2 5 4" xfId="30888" xr:uid="{00000000-0005-0000-0000-0000465F0000}"/>
    <cellStyle name="Normal 6 2 2 2 2 2 2 6" xfId="2825" xr:uid="{00000000-0005-0000-0000-0000475F0000}"/>
    <cellStyle name="Normal 6 2 2 2 2 2 2 6 2" xfId="30889" xr:uid="{00000000-0005-0000-0000-0000485F0000}"/>
    <cellStyle name="Normal 6 2 2 2 2 2 2 6 3" xfId="30890" xr:uid="{00000000-0005-0000-0000-0000495F0000}"/>
    <cellStyle name="Normal 6 2 2 2 2 2 2 6 4" xfId="30891" xr:uid="{00000000-0005-0000-0000-00004A5F0000}"/>
    <cellStyle name="Normal 6 2 2 2 2 2 2 7" xfId="30892" xr:uid="{00000000-0005-0000-0000-00004B5F0000}"/>
    <cellStyle name="Normal 6 2 2 2 2 2 2 7 2" xfId="30893" xr:uid="{00000000-0005-0000-0000-00004C5F0000}"/>
    <cellStyle name="Normal 6 2 2 2 2 2 2 7 3" xfId="30894" xr:uid="{00000000-0005-0000-0000-00004D5F0000}"/>
    <cellStyle name="Normal 6 2 2 2 2 2 2 8" xfId="30895" xr:uid="{00000000-0005-0000-0000-00004E5F0000}"/>
    <cellStyle name="Normal 6 2 2 2 2 2 2 9" xfId="30896" xr:uid="{00000000-0005-0000-0000-00004F5F0000}"/>
    <cellStyle name="Normal 6 2 2 2 2 2 3" xfId="1606" xr:uid="{00000000-0005-0000-0000-0000505F0000}"/>
    <cellStyle name="Normal 6 2 2 2 2 2 3 2" xfId="4964" xr:uid="{00000000-0005-0000-0000-0000515F0000}"/>
    <cellStyle name="Normal 6 2 2 2 2 2 3 2 2" xfId="9948" xr:uid="{00000000-0005-0000-0000-0000525F0000}"/>
    <cellStyle name="Normal 6 2 2 2 2 2 3 2 2 2" xfId="30897" xr:uid="{00000000-0005-0000-0000-0000535F0000}"/>
    <cellStyle name="Normal 6 2 2 2 2 2 3 2 2 3" xfId="30898" xr:uid="{00000000-0005-0000-0000-0000545F0000}"/>
    <cellStyle name="Normal 6 2 2 2 2 2 3 2 2 4" xfId="30899" xr:uid="{00000000-0005-0000-0000-0000555F0000}"/>
    <cellStyle name="Normal 6 2 2 2 2 2 3 2 3" xfId="30900" xr:uid="{00000000-0005-0000-0000-0000565F0000}"/>
    <cellStyle name="Normal 6 2 2 2 2 2 3 2 3 2" xfId="30901" xr:uid="{00000000-0005-0000-0000-0000575F0000}"/>
    <cellStyle name="Normal 6 2 2 2 2 2 3 2 3 3" xfId="30902" xr:uid="{00000000-0005-0000-0000-0000585F0000}"/>
    <cellStyle name="Normal 6 2 2 2 2 2 3 2 4" xfId="30903" xr:uid="{00000000-0005-0000-0000-0000595F0000}"/>
    <cellStyle name="Normal 6 2 2 2 2 2 3 2 5" xfId="30904" xr:uid="{00000000-0005-0000-0000-00005A5F0000}"/>
    <cellStyle name="Normal 6 2 2 2 2 2 3 2 6" xfId="30905" xr:uid="{00000000-0005-0000-0000-00005B5F0000}"/>
    <cellStyle name="Normal 6 2 2 2 2 2 3 3" xfId="6693" xr:uid="{00000000-0005-0000-0000-00005C5F0000}"/>
    <cellStyle name="Normal 6 2 2 2 2 2 3 3 2" xfId="11635" xr:uid="{00000000-0005-0000-0000-00005D5F0000}"/>
    <cellStyle name="Normal 6 2 2 2 2 2 3 3 3" xfId="30906" xr:uid="{00000000-0005-0000-0000-00005E5F0000}"/>
    <cellStyle name="Normal 6 2 2 2 2 2 3 3 4" xfId="30907" xr:uid="{00000000-0005-0000-0000-00005F5F0000}"/>
    <cellStyle name="Normal 6 2 2 2 2 2 3 4" xfId="8201" xr:uid="{00000000-0005-0000-0000-0000605F0000}"/>
    <cellStyle name="Normal 6 2 2 2 2 2 3 4 2" xfId="30908" xr:uid="{00000000-0005-0000-0000-0000615F0000}"/>
    <cellStyle name="Normal 6 2 2 2 2 2 3 4 3" xfId="30909" xr:uid="{00000000-0005-0000-0000-0000625F0000}"/>
    <cellStyle name="Normal 6 2 2 2 2 2 3 4 4" xfId="30910" xr:uid="{00000000-0005-0000-0000-0000635F0000}"/>
    <cellStyle name="Normal 6 2 2 2 2 2 3 5" xfId="3239" xr:uid="{00000000-0005-0000-0000-0000645F0000}"/>
    <cellStyle name="Normal 6 2 2 2 2 2 3 5 2" xfId="30911" xr:uid="{00000000-0005-0000-0000-0000655F0000}"/>
    <cellStyle name="Normal 6 2 2 2 2 2 3 5 3" xfId="30912" xr:uid="{00000000-0005-0000-0000-0000665F0000}"/>
    <cellStyle name="Normal 6 2 2 2 2 2 3 5 4" xfId="30913" xr:uid="{00000000-0005-0000-0000-0000675F0000}"/>
    <cellStyle name="Normal 6 2 2 2 2 2 3 6" xfId="30914" xr:uid="{00000000-0005-0000-0000-0000685F0000}"/>
    <cellStyle name="Normal 6 2 2 2 2 2 3 6 2" xfId="30915" xr:uid="{00000000-0005-0000-0000-0000695F0000}"/>
    <cellStyle name="Normal 6 2 2 2 2 2 3 6 3" xfId="30916" xr:uid="{00000000-0005-0000-0000-00006A5F0000}"/>
    <cellStyle name="Normal 6 2 2 2 2 2 3 7" xfId="30917" xr:uid="{00000000-0005-0000-0000-00006B5F0000}"/>
    <cellStyle name="Normal 6 2 2 2 2 2 3 8" xfId="30918" xr:uid="{00000000-0005-0000-0000-00006C5F0000}"/>
    <cellStyle name="Normal 6 2 2 2 2 2 3 9" xfId="30919" xr:uid="{00000000-0005-0000-0000-00006D5F0000}"/>
    <cellStyle name="Normal 6 2 2 2 2 2 4" xfId="4165" xr:uid="{00000000-0005-0000-0000-00006E5F0000}"/>
    <cellStyle name="Normal 6 2 2 2 2 2 4 2" xfId="9151" xr:uid="{00000000-0005-0000-0000-00006F5F0000}"/>
    <cellStyle name="Normal 6 2 2 2 2 2 4 2 2" xfId="30920" xr:uid="{00000000-0005-0000-0000-0000705F0000}"/>
    <cellStyle name="Normal 6 2 2 2 2 2 4 2 3" xfId="30921" xr:uid="{00000000-0005-0000-0000-0000715F0000}"/>
    <cellStyle name="Normal 6 2 2 2 2 2 4 2 4" xfId="30922" xr:uid="{00000000-0005-0000-0000-0000725F0000}"/>
    <cellStyle name="Normal 6 2 2 2 2 2 4 3" xfId="30923" xr:uid="{00000000-0005-0000-0000-0000735F0000}"/>
    <cellStyle name="Normal 6 2 2 2 2 2 4 3 2" xfId="30924" xr:uid="{00000000-0005-0000-0000-0000745F0000}"/>
    <cellStyle name="Normal 6 2 2 2 2 2 4 3 3" xfId="30925" xr:uid="{00000000-0005-0000-0000-0000755F0000}"/>
    <cellStyle name="Normal 6 2 2 2 2 2 4 4" xfId="30926" xr:uid="{00000000-0005-0000-0000-0000765F0000}"/>
    <cellStyle name="Normal 6 2 2 2 2 2 4 5" xfId="30927" xr:uid="{00000000-0005-0000-0000-0000775F0000}"/>
    <cellStyle name="Normal 6 2 2 2 2 2 4 6" xfId="30928" xr:uid="{00000000-0005-0000-0000-0000785F0000}"/>
    <cellStyle name="Normal 6 2 2 2 2 2 5" xfId="5912" xr:uid="{00000000-0005-0000-0000-0000795F0000}"/>
    <cellStyle name="Normal 6 2 2 2 2 2 5 2" xfId="10854" xr:uid="{00000000-0005-0000-0000-00007A5F0000}"/>
    <cellStyle name="Normal 6 2 2 2 2 2 5 3" xfId="30929" xr:uid="{00000000-0005-0000-0000-00007B5F0000}"/>
    <cellStyle name="Normal 6 2 2 2 2 2 5 4" xfId="30930" xr:uid="{00000000-0005-0000-0000-00007C5F0000}"/>
    <cellStyle name="Normal 6 2 2 2 2 2 6" xfId="7420" xr:uid="{00000000-0005-0000-0000-00007D5F0000}"/>
    <cellStyle name="Normal 6 2 2 2 2 2 6 2" xfId="30931" xr:uid="{00000000-0005-0000-0000-00007E5F0000}"/>
    <cellStyle name="Normal 6 2 2 2 2 2 6 3" xfId="30932" xr:uid="{00000000-0005-0000-0000-00007F5F0000}"/>
    <cellStyle name="Normal 6 2 2 2 2 2 6 4" xfId="30933" xr:uid="{00000000-0005-0000-0000-0000805F0000}"/>
    <cellStyle name="Normal 6 2 2 2 2 2 7" xfId="2458" xr:uid="{00000000-0005-0000-0000-0000815F0000}"/>
    <cellStyle name="Normal 6 2 2 2 2 2 7 2" xfId="30934" xr:uid="{00000000-0005-0000-0000-0000825F0000}"/>
    <cellStyle name="Normal 6 2 2 2 2 2 7 3" xfId="30935" xr:uid="{00000000-0005-0000-0000-0000835F0000}"/>
    <cellStyle name="Normal 6 2 2 2 2 2 7 4" xfId="30936" xr:uid="{00000000-0005-0000-0000-0000845F0000}"/>
    <cellStyle name="Normal 6 2 2 2 2 2 8" xfId="30937" xr:uid="{00000000-0005-0000-0000-0000855F0000}"/>
    <cellStyle name="Normal 6 2 2 2 2 2 8 2" xfId="30938" xr:uid="{00000000-0005-0000-0000-0000865F0000}"/>
    <cellStyle name="Normal 6 2 2 2 2 2 8 3" xfId="30939" xr:uid="{00000000-0005-0000-0000-0000875F0000}"/>
    <cellStyle name="Normal 6 2 2 2 2 2 9" xfId="30940" xr:uid="{00000000-0005-0000-0000-0000885F0000}"/>
    <cellStyle name="Normal 6 2 2 2 2 3" xfId="867" xr:uid="{00000000-0005-0000-0000-0000895F0000}"/>
    <cellStyle name="Normal 6 2 2 2 2 3 10" xfId="30941" xr:uid="{00000000-0005-0000-0000-00008A5F0000}"/>
    <cellStyle name="Normal 6 2 2 2 2 3 2" xfId="1608" xr:uid="{00000000-0005-0000-0000-00008B5F0000}"/>
    <cellStyle name="Normal 6 2 2 2 2 3 2 2" xfId="4966" xr:uid="{00000000-0005-0000-0000-00008C5F0000}"/>
    <cellStyle name="Normal 6 2 2 2 2 3 2 2 2" xfId="9950" xr:uid="{00000000-0005-0000-0000-00008D5F0000}"/>
    <cellStyle name="Normal 6 2 2 2 2 3 2 2 2 2" xfId="30942" xr:uid="{00000000-0005-0000-0000-00008E5F0000}"/>
    <cellStyle name="Normal 6 2 2 2 2 3 2 2 2 3" xfId="30943" xr:uid="{00000000-0005-0000-0000-00008F5F0000}"/>
    <cellStyle name="Normal 6 2 2 2 2 3 2 2 2 4" xfId="30944" xr:uid="{00000000-0005-0000-0000-0000905F0000}"/>
    <cellStyle name="Normal 6 2 2 2 2 3 2 2 3" xfId="30945" xr:uid="{00000000-0005-0000-0000-0000915F0000}"/>
    <cellStyle name="Normal 6 2 2 2 2 3 2 2 3 2" xfId="30946" xr:uid="{00000000-0005-0000-0000-0000925F0000}"/>
    <cellStyle name="Normal 6 2 2 2 2 3 2 2 3 3" xfId="30947" xr:uid="{00000000-0005-0000-0000-0000935F0000}"/>
    <cellStyle name="Normal 6 2 2 2 2 3 2 2 4" xfId="30948" xr:uid="{00000000-0005-0000-0000-0000945F0000}"/>
    <cellStyle name="Normal 6 2 2 2 2 3 2 2 5" xfId="30949" xr:uid="{00000000-0005-0000-0000-0000955F0000}"/>
    <cellStyle name="Normal 6 2 2 2 2 3 2 2 6" xfId="30950" xr:uid="{00000000-0005-0000-0000-0000965F0000}"/>
    <cellStyle name="Normal 6 2 2 2 2 3 2 3" xfId="6695" xr:uid="{00000000-0005-0000-0000-0000975F0000}"/>
    <cellStyle name="Normal 6 2 2 2 2 3 2 3 2" xfId="11637" xr:uid="{00000000-0005-0000-0000-0000985F0000}"/>
    <cellStyle name="Normal 6 2 2 2 2 3 2 3 3" xfId="30951" xr:uid="{00000000-0005-0000-0000-0000995F0000}"/>
    <cellStyle name="Normal 6 2 2 2 2 3 2 3 4" xfId="30952" xr:uid="{00000000-0005-0000-0000-00009A5F0000}"/>
    <cellStyle name="Normal 6 2 2 2 2 3 2 4" xfId="8203" xr:uid="{00000000-0005-0000-0000-00009B5F0000}"/>
    <cellStyle name="Normal 6 2 2 2 2 3 2 4 2" xfId="30953" xr:uid="{00000000-0005-0000-0000-00009C5F0000}"/>
    <cellStyle name="Normal 6 2 2 2 2 3 2 4 3" xfId="30954" xr:uid="{00000000-0005-0000-0000-00009D5F0000}"/>
    <cellStyle name="Normal 6 2 2 2 2 3 2 4 4" xfId="30955" xr:uid="{00000000-0005-0000-0000-00009E5F0000}"/>
    <cellStyle name="Normal 6 2 2 2 2 3 2 5" xfId="3241" xr:uid="{00000000-0005-0000-0000-00009F5F0000}"/>
    <cellStyle name="Normal 6 2 2 2 2 3 2 5 2" xfId="30956" xr:uid="{00000000-0005-0000-0000-0000A05F0000}"/>
    <cellStyle name="Normal 6 2 2 2 2 3 2 5 3" xfId="30957" xr:uid="{00000000-0005-0000-0000-0000A15F0000}"/>
    <cellStyle name="Normal 6 2 2 2 2 3 2 5 4" xfId="30958" xr:uid="{00000000-0005-0000-0000-0000A25F0000}"/>
    <cellStyle name="Normal 6 2 2 2 2 3 2 6" xfId="30959" xr:uid="{00000000-0005-0000-0000-0000A35F0000}"/>
    <cellStyle name="Normal 6 2 2 2 2 3 2 6 2" xfId="30960" xr:uid="{00000000-0005-0000-0000-0000A45F0000}"/>
    <cellStyle name="Normal 6 2 2 2 2 3 2 6 3" xfId="30961" xr:uid="{00000000-0005-0000-0000-0000A55F0000}"/>
    <cellStyle name="Normal 6 2 2 2 2 3 2 7" xfId="30962" xr:uid="{00000000-0005-0000-0000-0000A65F0000}"/>
    <cellStyle name="Normal 6 2 2 2 2 3 2 8" xfId="30963" xr:uid="{00000000-0005-0000-0000-0000A75F0000}"/>
    <cellStyle name="Normal 6 2 2 2 2 3 2 9" xfId="30964" xr:uid="{00000000-0005-0000-0000-0000A85F0000}"/>
    <cellStyle name="Normal 6 2 2 2 2 3 3" xfId="4307" xr:uid="{00000000-0005-0000-0000-0000A95F0000}"/>
    <cellStyle name="Normal 6 2 2 2 2 3 3 2" xfId="9292" xr:uid="{00000000-0005-0000-0000-0000AA5F0000}"/>
    <cellStyle name="Normal 6 2 2 2 2 3 3 2 2" xfId="30965" xr:uid="{00000000-0005-0000-0000-0000AB5F0000}"/>
    <cellStyle name="Normal 6 2 2 2 2 3 3 2 3" xfId="30966" xr:uid="{00000000-0005-0000-0000-0000AC5F0000}"/>
    <cellStyle name="Normal 6 2 2 2 2 3 3 2 4" xfId="30967" xr:uid="{00000000-0005-0000-0000-0000AD5F0000}"/>
    <cellStyle name="Normal 6 2 2 2 2 3 3 3" xfId="30968" xr:uid="{00000000-0005-0000-0000-0000AE5F0000}"/>
    <cellStyle name="Normal 6 2 2 2 2 3 3 3 2" xfId="30969" xr:uid="{00000000-0005-0000-0000-0000AF5F0000}"/>
    <cellStyle name="Normal 6 2 2 2 2 3 3 3 3" xfId="30970" xr:uid="{00000000-0005-0000-0000-0000B05F0000}"/>
    <cellStyle name="Normal 6 2 2 2 2 3 3 4" xfId="30971" xr:uid="{00000000-0005-0000-0000-0000B15F0000}"/>
    <cellStyle name="Normal 6 2 2 2 2 3 3 5" xfId="30972" xr:uid="{00000000-0005-0000-0000-0000B25F0000}"/>
    <cellStyle name="Normal 6 2 2 2 2 3 3 6" xfId="30973" xr:uid="{00000000-0005-0000-0000-0000B35F0000}"/>
    <cellStyle name="Normal 6 2 2 2 2 3 4" xfId="6050" xr:uid="{00000000-0005-0000-0000-0000B45F0000}"/>
    <cellStyle name="Normal 6 2 2 2 2 3 4 2" xfId="10992" xr:uid="{00000000-0005-0000-0000-0000B55F0000}"/>
    <cellStyle name="Normal 6 2 2 2 2 3 4 3" xfId="30974" xr:uid="{00000000-0005-0000-0000-0000B65F0000}"/>
    <cellStyle name="Normal 6 2 2 2 2 3 4 4" xfId="30975" xr:uid="{00000000-0005-0000-0000-0000B75F0000}"/>
    <cellStyle name="Normal 6 2 2 2 2 3 5" xfId="7558" xr:uid="{00000000-0005-0000-0000-0000B85F0000}"/>
    <cellStyle name="Normal 6 2 2 2 2 3 5 2" xfId="30976" xr:uid="{00000000-0005-0000-0000-0000B95F0000}"/>
    <cellStyle name="Normal 6 2 2 2 2 3 5 3" xfId="30977" xr:uid="{00000000-0005-0000-0000-0000BA5F0000}"/>
    <cellStyle name="Normal 6 2 2 2 2 3 5 4" xfId="30978" xr:uid="{00000000-0005-0000-0000-0000BB5F0000}"/>
    <cellStyle name="Normal 6 2 2 2 2 3 6" xfId="2596" xr:uid="{00000000-0005-0000-0000-0000BC5F0000}"/>
    <cellStyle name="Normal 6 2 2 2 2 3 6 2" xfId="30979" xr:uid="{00000000-0005-0000-0000-0000BD5F0000}"/>
    <cellStyle name="Normal 6 2 2 2 2 3 6 3" xfId="30980" xr:uid="{00000000-0005-0000-0000-0000BE5F0000}"/>
    <cellStyle name="Normal 6 2 2 2 2 3 6 4" xfId="30981" xr:uid="{00000000-0005-0000-0000-0000BF5F0000}"/>
    <cellStyle name="Normal 6 2 2 2 2 3 7" xfId="30982" xr:uid="{00000000-0005-0000-0000-0000C05F0000}"/>
    <cellStyle name="Normal 6 2 2 2 2 3 7 2" xfId="30983" xr:uid="{00000000-0005-0000-0000-0000C15F0000}"/>
    <cellStyle name="Normal 6 2 2 2 2 3 7 3" xfId="30984" xr:uid="{00000000-0005-0000-0000-0000C25F0000}"/>
    <cellStyle name="Normal 6 2 2 2 2 3 8" xfId="30985" xr:uid="{00000000-0005-0000-0000-0000C35F0000}"/>
    <cellStyle name="Normal 6 2 2 2 2 3 9" xfId="30986" xr:uid="{00000000-0005-0000-0000-0000C45F0000}"/>
    <cellStyle name="Normal 6 2 2 2 2 4" xfId="1605" xr:uid="{00000000-0005-0000-0000-0000C55F0000}"/>
    <cellStyle name="Normal 6 2 2 2 2 4 2" xfId="4963" xr:uid="{00000000-0005-0000-0000-0000C65F0000}"/>
    <cellStyle name="Normal 6 2 2 2 2 4 2 2" xfId="9947" xr:uid="{00000000-0005-0000-0000-0000C75F0000}"/>
    <cellStyle name="Normal 6 2 2 2 2 4 2 2 2" xfId="30987" xr:uid="{00000000-0005-0000-0000-0000C85F0000}"/>
    <cellStyle name="Normal 6 2 2 2 2 4 2 2 3" xfId="30988" xr:uid="{00000000-0005-0000-0000-0000C95F0000}"/>
    <cellStyle name="Normal 6 2 2 2 2 4 2 2 4" xfId="30989" xr:uid="{00000000-0005-0000-0000-0000CA5F0000}"/>
    <cellStyle name="Normal 6 2 2 2 2 4 2 3" xfId="30990" xr:uid="{00000000-0005-0000-0000-0000CB5F0000}"/>
    <cellStyle name="Normal 6 2 2 2 2 4 2 3 2" xfId="30991" xr:uid="{00000000-0005-0000-0000-0000CC5F0000}"/>
    <cellStyle name="Normal 6 2 2 2 2 4 2 3 3" xfId="30992" xr:uid="{00000000-0005-0000-0000-0000CD5F0000}"/>
    <cellStyle name="Normal 6 2 2 2 2 4 2 4" xfId="30993" xr:uid="{00000000-0005-0000-0000-0000CE5F0000}"/>
    <cellStyle name="Normal 6 2 2 2 2 4 2 5" xfId="30994" xr:uid="{00000000-0005-0000-0000-0000CF5F0000}"/>
    <cellStyle name="Normal 6 2 2 2 2 4 2 6" xfId="30995" xr:uid="{00000000-0005-0000-0000-0000D05F0000}"/>
    <cellStyle name="Normal 6 2 2 2 2 4 3" xfId="6692" xr:uid="{00000000-0005-0000-0000-0000D15F0000}"/>
    <cellStyle name="Normal 6 2 2 2 2 4 3 2" xfId="11634" xr:uid="{00000000-0005-0000-0000-0000D25F0000}"/>
    <cellStyle name="Normal 6 2 2 2 2 4 3 3" xfId="30996" xr:uid="{00000000-0005-0000-0000-0000D35F0000}"/>
    <cellStyle name="Normal 6 2 2 2 2 4 3 4" xfId="30997" xr:uid="{00000000-0005-0000-0000-0000D45F0000}"/>
    <cellStyle name="Normal 6 2 2 2 2 4 4" xfId="8200" xr:uid="{00000000-0005-0000-0000-0000D55F0000}"/>
    <cellStyle name="Normal 6 2 2 2 2 4 4 2" xfId="30998" xr:uid="{00000000-0005-0000-0000-0000D65F0000}"/>
    <cellStyle name="Normal 6 2 2 2 2 4 4 3" xfId="30999" xr:uid="{00000000-0005-0000-0000-0000D75F0000}"/>
    <cellStyle name="Normal 6 2 2 2 2 4 4 4" xfId="31000" xr:uid="{00000000-0005-0000-0000-0000D85F0000}"/>
    <cellStyle name="Normal 6 2 2 2 2 4 5" xfId="3238" xr:uid="{00000000-0005-0000-0000-0000D95F0000}"/>
    <cellStyle name="Normal 6 2 2 2 2 4 5 2" xfId="31001" xr:uid="{00000000-0005-0000-0000-0000DA5F0000}"/>
    <cellStyle name="Normal 6 2 2 2 2 4 5 3" xfId="31002" xr:uid="{00000000-0005-0000-0000-0000DB5F0000}"/>
    <cellStyle name="Normal 6 2 2 2 2 4 5 4" xfId="31003" xr:uid="{00000000-0005-0000-0000-0000DC5F0000}"/>
    <cellStyle name="Normal 6 2 2 2 2 4 6" xfId="31004" xr:uid="{00000000-0005-0000-0000-0000DD5F0000}"/>
    <cellStyle name="Normal 6 2 2 2 2 4 6 2" xfId="31005" xr:uid="{00000000-0005-0000-0000-0000DE5F0000}"/>
    <cellStyle name="Normal 6 2 2 2 2 4 6 3" xfId="31006" xr:uid="{00000000-0005-0000-0000-0000DF5F0000}"/>
    <cellStyle name="Normal 6 2 2 2 2 4 7" xfId="31007" xr:uid="{00000000-0005-0000-0000-0000E05F0000}"/>
    <cellStyle name="Normal 6 2 2 2 2 4 8" xfId="31008" xr:uid="{00000000-0005-0000-0000-0000E15F0000}"/>
    <cellStyle name="Normal 6 2 2 2 2 4 9" xfId="31009" xr:uid="{00000000-0005-0000-0000-0000E25F0000}"/>
    <cellStyle name="Normal 6 2 2 2 2 5" xfId="3704" xr:uid="{00000000-0005-0000-0000-0000E35F0000}"/>
    <cellStyle name="Normal 6 2 2 2 2 5 2" xfId="4476" xr:uid="{00000000-0005-0000-0000-0000E45F0000}"/>
    <cellStyle name="Normal 6 2 2 2 2 5 2 2" xfId="9460" xr:uid="{00000000-0005-0000-0000-0000E55F0000}"/>
    <cellStyle name="Normal 6 2 2 2 2 5 2 2 2" xfId="31010" xr:uid="{00000000-0005-0000-0000-0000E65F0000}"/>
    <cellStyle name="Normal 6 2 2 2 2 5 2 2 3" xfId="31011" xr:uid="{00000000-0005-0000-0000-0000E75F0000}"/>
    <cellStyle name="Normal 6 2 2 2 2 5 2 2 4" xfId="31012" xr:uid="{00000000-0005-0000-0000-0000E85F0000}"/>
    <cellStyle name="Normal 6 2 2 2 2 5 2 3" xfId="31013" xr:uid="{00000000-0005-0000-0000-0000E95F0000}"/>
    <cellStyle name="Normal 6 2 2 2 2 5 2 3 2" xfId="31014" xr:uid="{00000000-0005-0000-0000-0000EA5F0000}"/>
    <cellStyle name="Normal 6 2 2 2 2 5 2 3 3" xfId="31015" xr:uid="{00000000-0005-0000-0000-0000EB5F0000}"/>
    <cellStyle name="Normal 6 2 2 2 2 5 2 4" xfId="31016" xr:uid="{00000000-0005-0000-0000-0000EC5F0000}"/>
    <cellStyle name="Normal 6 2 2 2 2 5 2 5" xfId="31017" xr:uid="{00000000-0005-0000-0000-0000ED5F0000}"/>
    <cellStyle name="Normal 6 2 2 2 2 5 2 6" xfId="31018" xr:uid="{00000000-0005-0000-0000-0000EE5F0000}"/>
    <cellStyle name="Normal 6 2 2 2 2 5 3" xfId="8665" xr:uid="{00000000-0005-0000-0000-0000EF5F0000}"/>
    <cellStyle name="Normal 6 2 2 2 2 5 3 2" xfId="31019" xr:uid="{00000000-0005-0000-0000-0000F05F0000}"/>
    <cellStyle name="Normal 6 2 2 2 2 5 3 3" xfId="31020" xr:uid="{00000000-0005-0000-0000-0000F15F0000}"/>
    <cellStyle name="Normal 6 2 2 2 2 5 3 4" xfId="31021" xr:uid="{00000000-0005-0000-0000-0000F25F0000}"/>
    <cellStyle name="Normal 6 2 2 2 2 5 4" xfId="31022" xr:uid="{00000000-0005-0000-0000-0000F35F0000}"/>
    <cellStyle name="Normal 6 2 2 2 2 5 4 2" xfId="31023" xr:uid="{00000000-0005-0000-0000-0000F45F0000}"/>
    <cellStyle name="Normal 6 2 2 2 2 5 4 3" xfId="31024" xr:uid="{00000000-0005-0000-0000-0000F55F0000}"/>
    <cellStyle name="Normal 6 2 2 2 2 5 4 4" xfId="31025" xr:uid="{00000000-0005-0000-0000-0000F65F0000}"/>
    <cellStyle name="Normal 6 2 2 2 2 5 5" xfId="31026" xr:uid="{00000000-0005-0000-0000-0000F75F0000}"/>
    <cellStyle name="Normal 6 2 2 2 2 5 5 2" xfId="31027" xr:uid="{00000000-0005-0000-0000-0000F85F0000}"/>
    <cellStyle name="Normal 6 2 2 2 2 5 5 3" xfId="31028" xr:uid="{00000000-0005-0000-0000-0000F95F0000}"/>
    <cellStyle name="Normal 6 2 2 2 2 5 5 4" xfId="31029" xr:uid="{00000000-0005-0000-0000-0000FA5F0000}"/>
    <cellStyle name="Normal 6 2 2 2 2 5 6" xfId="31030" xr:uid="{00000000-0005-0000-0000-0000FB5F0000}"/>
    <cellStyle name="Normal 6 2 2 2 2 5 6 2" xfId="31031" xr:uid="{00000000-0005-0000-0000-0000FC5F0000}"/>
    <cellStyle name="Normal 6 2 2 2 2 5 6 3" xfId="31032" xr:uid="{00000000-0005-0000-0000-0000FD5F0000}"/>
    <cellStyle name="Normal 6 2 2 2 2 5 7" xfId="31033" xr:uid="{00000000-0005-0000-0000-0000FE5F0000}"/>
    <cellStyle name="Normal 6 2 2 2 2 5 8" xfId="31034" xr:uid="{00000000-0005-0000-0000-0000FF5F0000}"/>
    <cellStyle name="Normal 6 2 2 2 2 5 9" xfId="31035" xr:uid="{00000000-0005-0000-0000-000000600000}"/>
    <cellStyle name="Normal 6 2 2 2 2 6" xfId="4029" xr:uid="{00000000-0005-0000-0000-000001600000}"/>
    <cellStyle name="Normal 6 2 2 2 2 6 2" xfId="8801" xr:uid="{00000000-0005-0000-0000-000002600000}"/>
    <cellStyle name="Normal 6 2 2 2 2 6 2 2" xfId="31036" xr:uid="{00000000-0005-0000-0000-000003600000}"/>
    <cellStyle name="Normal 6 2 2 2 2 6 2 2 2" xfId="31037" xr:uid="{00000000-0005-0000-0000-000004600000}"/>
    <cellStyle name="Normal 6 2 2 2 2 6 2 2 3" xfId="31038" xr:uid="{00000000-0005-0000-0000-000005600000}"/>
    <cellStyle name="Normal 6 2 2 2 2 6 2 2 4" xfId="31039" xr:uid="{00000000-0005-0000-0000-000006600000}"/>
    <cellStyle name="Normal 6 2 2 2 2 6 2 3" xfId="31040" xr:uid="{00000000-0005-0000-0000-000007600000}"/>
    <cellStyle name="Normal 6 2 2 2 2 6 2 3 2" xfId="31041" xr:uid="{00000000-0005-0000-0000-000008600000}"/>
    <cellStyle name="Normal 6 2 2 2 2 6 2 3 3" xfId="31042" xr:uid="{00000000-0005-0000-0000-000009600000}"/>
    <cellStyle name="Normal 6 2 2 2 2 6 2 4" xfId="31043" xr:uid="{00000000-0005-0000-0000-00000A600000}"/>
    <cellStyle name="Normal 6 2 2 2 2 6 2 5" xfId="31044" xr:uid="{00000000-0005-0000-0000-00000B600000}"/>
    <cellStyle name="Normal 6 2 2 2 2 6 2 6" xfId="31045" xr:uid="{00000000-0005-0000-0000-00000C600000}"/>
    <cellStyle name="Normal 6 2 2 2 2 6 3" xfId="31046" xr:uid="{00000000-0005-0000-0000-00000D600000}"/>
    <cellStyle name="Normal 6 2 2 2 2 6 3 2" xfId="31047" xr:uid="{00000000-0005-0000-0000-00000E600000}"/>
    <cellStyle name="Normal 6 2 2 2 2 6 3 3" xfId="31048" xr:uid="{00000000-0005-0000-0000-00000F600000}"/>
    <cellStyle name="Normal 6 2 2 2 2 6 3 4" xfId="31049" xr:uid="{00000000-0005-0000-0000-000010600000}"/>
    <cellStyle name="Normal 6 2 2 2 2 6 4" xfId="31050" xr:uid="{00000000-0005-0000-0000-000011600000}"/>
    <cellStyle name="Normal 6 2 2 2 2 6 4 2" xfId="31051" xr:uid="{00000000-0005-0000-0000-000012600000}"/>
    <cellStyle name="Normal 6 2 2 2 2 6 4 3" xfId="31052" xr:uid="{00000000-0005-0000-0000-000013600000}"/>
    <cellStyle name="Normal 6 2 2 2 2 6 4 4" xfId="31053" xr:uid="{00000000-0005-0000-0000-000014600000}"/>
    <cellStyle name="Normal 6 2 2 2 2 6 5" xfId="31054" xr:uid="{00000000-0005-0000-0000-000015600000}"/>
    <cellStyle name="Normal 6 2 2 2 2 6 5 2" xfId="31055" xr:uid="{00000000-0005-0000-0000-000016600000}"/>
    <cellStyle name="Normal 6 2 2 2 2 6 5 3" xfId="31056" xr:uid="{00000000-0005-0000-0000-000017600000}"/>
    <cellStyle name="Normal 6 2 2 2 2 6 6" xfId="31057" xr:uid="{00000000-0005-0000-0000-000018600000}"/>
    <cellStyle name="Normal 6 2 2 2 2 6 7" xfId="31058" xr:uid="{00000000-0005-0000-0000-000019600000}"/>
    <cellStyle name="Normal 6 2 2 2 2 6 8" xfId="31059" xr:uid="{00000000-0005-0000-0000-00001A600000}"/>
    <cellStyle name="Normal 6 2 2 2 2 7" xfId="5368" xr:uid="{00000000-0005-0000-0000-00001B600000}"/>
    <cellStyle name="Normal 6 2 2 2 2 7 2" xfId="10348" xr:uid="{00000000-0005-0000-0000-00001C600000}"/>
    <cellStyle name="Normal 6 2 2 2 2 7 2 2" xfId="31060" xr:uid="{00000000-0005-0000-0000-00001D600000}"/>
    <cellStyle name="Normal 6 2 2 2 2 7 2 3" xfId="31061" xr:uid="{00000000-0005-0000-0000-00001E600000}"/>
    <cellStyle name="Normal 6 2 2 2 2 7 2 4" xfId="31062" xr:uid="{00000000-0005-0000-0000-00001F600000}"/>
    <cellStyle name="Normal 6 2 2 2 2 7 3" xfId="31063" xr:uid="{00000000-0005-0000-0000-000020600000}"/>
    <cellStyle name="Normal 6 2 2 2 2 7 3 2" xfId="31064" xr:uid="{00000000-0005-0000-0000-000021600000}"/>
    <cellStyle name="Normal 6 2 2 2 2 7 3 3" xfId="31065" xr:uid="{00000000-0005-0000-0000-000022600000}"/>
    <cellStyle name="Normal 6 2 2 2 2 7 4" xfId="31066" xr:uid="{00000000-0005-0000-0000-000023600000}"/>
    <cellStyle name="Normal 6 2 2 2 2 7 5" xfId="31067" xr:uid="{00000000-0005-0000-0000-000024600000}"/>
    <cellStyle name="Normal 6 2 2 2 2 7 6" xfId="31068" xr:uid="{00000000-0005-0000-0000-000025600000}"/>
    <cellStyle name="Normal 6 2 2 2 2 8" xfId="5777" xr:uid="{00000000-0005-0000-0000-000026600000}"/>
    <cellStyle name="Normal 6 2 2 2 2 8 2" xfId="10719" xr:uid="{00000000-0005-0000-0000-000027600000}"/>
    <cellStyle name="Normal 6 2 2 2 2 8 3" xfId="31069" xr:uid="{00000000-0005-0000-0000-000028600000}"/>
    <cellStyle name="Normal 6 2 2 2 2 8 4" xfId="31070" xr:uid="{00000000-0005-0000-0000-000029600000}"/>
    <cellStyle name="Normal 6 2 2 2 2 9" xfId="7285" xr:uid="{00000000-0005-0000-0000-00002A600000}"/>
    <cellStyle name="Normal 6 2 2 2 2 9 2" xfId="31071" xr:uid="{00000000-0005-0000-0000-00002B600000}"/>
    <cellStyle name="Normal 6 2 2 2 2 9 3" xfId="31072" xr:uid="{00000000-0005-0000-0000-00002C600000}"/>
    <cellStyle name="Normal 6 2 2 2 2 9 4" xfId="31073" xr:uid="{00000000-0005-0000-0000-00002D600000}"/>
    <cellStyle name="Normal 6 2 2 2 3" xfId="616" xr:uid="{00000000-0005-0000-0000-00002E600000}"/>
    <cellStyle name="Normal 6 2 2 2 3 10" xfId="2365" xr:uid="{00000000-0005-0000-0000-00002F600000}"/>
    <cellStyle name="Normal 6 2 2 2 3 10 2" xfId="31074" xr:uid="{00000000-0005-0000-0000-000030600000}"/>
    <cellStyle name="Normal 6 2 2 2 3 10 3" xfId="31075" xr:uid="{00000000-0005-0000-0000-000031600000}"/>
    <cellStyle name="Normal 6 2 2 2 3 10 4" xfId="31076" xr:uid="{00000000-0005-0000-0000-000032600000}"/>
    <cellStyle name="Normal 6 2 2 2 3 11" xfId="31077" xr:uid="{00000000-0005-0000-0000-000033600000}"/>
    <cellStyle name="Normal 6 2 2 2 3 11 2" xfId="31078" xr:uid="{00000000-0005-0000-0000-000034600000}"/>
    <cellStyle name="Normal 6 2 2 2 3 11 3" xfId="31079" xr:uid="{00000000-0005-0000-0000-000035600000}"/>
    <cellStyle name="Normal 6 2 2 2 3 12" xfId="31080" xr:uid="{00000000-0005-0000-0000-000036600000}"/>
    <cellStyle name="Normal 6 2 2 2 3 13" xfId="31081" xr:uid="{00000000-0005-0000-0000-000037600000}"/>
    <cellStyle name="Normal 6 2 2 2 3 14" xfId="31082" xr:uid="{00000000-0005-0000-0000-000038600000}"/>
    <cellStyle name="Normal 6 2 2 2 3 2" xfId="757" xr:uid="{00000000-0005-0000-0000-000039600000}"/>
    <cellStyle name="Normal 6 2 2 2 3 2 10" xfId="31083" xr:uid="{00000000-0005-0000-0000-00003A600000}"/>
    <cellStyle name="Normal 6 2 2 2 3 2 11" xfId="31084" xr:uid="{00000000-0005-0000-0000-00003B600000}"/>
    <cellStyle name="Normal 6 2 2 2 3 2 2" xfId="1222" xr:uid="{00000000-0005-0000-0000-00003C600000}"/>
    <cellStyle name="Normal 6 2 2 2 3 2 2 10" xfId="31085" xr:uid="{00000000-0005-0000-0000-00003D600000}"/>
    <cellStyle name="Normal 6 2 2 2 3 2 2 2" xfId="1611" xr:uid="{00000000-0005-0000-0000-00003E600000}"/>
    <cellStyle name="Normal 6 2 2 2 3 2 2 2 2" xfId="4969" xr:uid="{00000000-0005-0000-0000-00003F600000}"/>
    <cellStyle name="Normal 6 2 2 2 3 2 2 2 2 2" xfId="9953" xr:uid="{00000000-0005-0000-0000-000040600000}"/>
    <cellStyle name="Normal 6 2 2 2 3 2 2 2 2 2 2" xfId="31086" xr:uid="{00000000-0005-0000-0000-000041600000}"/>
    <cellStyle name="Normal 6 2 2 2 3 2 2 2 2 2 3" xfId="31087" xr:uid="{00000000-0005-0000-0000-000042600000}"/>
    <cellStyle name="Normal 6 2 2 2 3 2 2 2 2 2 4" xfId="31088" xr:uid="{00000000-0005-0000-0000-000043600000}"/>
    <cellStyle name="Normal 6 2 2 2 3 2 2 2 2 3" xfId="31089" xr:uid="{00000000-0005-0000-0000-000044600000}"/>
    <cellStyle name="Normal 6 2 2 2 3 2 2 2 2 3 2" xfId="31090" xr:uid="{00000000-0005-0000-0000-000045600000}"/>
    <cellStyle name="Normal 6 2 2 2 3 2 2 2 2 3 3" xfId="31091" xr:uid="{00000000-0005-0000-0000-000046600000}"/>
    <cellStyle name="Normal 6 2 2 2 3 2 2 2 2 4" xfId="31092" xr:uid="{00000000-0005-0000-0000-000047600000}"/>
    <cellStyle name="Normal 6 2 2 2 3 2 2 2 2 5" xfId="31093" xr:uid="{00000000-0005-0000-0000-000048600000}"/>
    <cellStyle name="Normal 6 2 2 2 3 2 2 2 2 6" xfId="31094" xr:uid="{00000000-0005-0000-0000-000049600000}"/>
    <cellStyle name="Normal 6 2 2 2 3 2 2 2 3" xfId="6698" xr:uid="{00000000-0005-0000-0000-00004A600000}"/>
    <cellStyle name="Normal 6 2 2 2 3 2 2 2 3 2" xfId="11640" xr:uid="{00000000-0005-0000-0000-00004B600000}"/>
    <cellStyle name="Normal 6 2 2 2 3 2 2 2 3 3" xfId="31095" xr:uid="{00000000-0005-0000-0000-00004C600000}"/>
    <cellStyle name="Normal 6 2 2 2 3 2 2 2 3 4" xfId="31096" xr:uid="{00000000-0005-0000-0000-00004D600000}"/>
    <cellStyle name="Normal 6 2 2 2 3 2 2 2 4" xfId="8206" xr:uid="{00000000-0005-0000-0000-00004E600000}"/>
    <cellStyle name="Normal 6 2 2 2 3 2 2 2 4 2" xfId="31097" xr:uid="{00000000-0005-0000-0000-00004F600000}"/>
    <cellStyle name="Normal 6 2 2 2 3 2 2 2 4 3" xfId="31098" xr:uid="{00000000-0005-0000-0000-000050600000}"/>
    <cellStyle name="Normal 6 2 2 2 3 2 2 2 4 4" xfId="31099" xr:uid="{00000000-0005-0000-0000-000051600000}"/>
    <cellStyle name="Normal 6 2 2 2 3 2 2 2 5" xfId="3244" xr:uid="{00000000-0005-0000-0000-000052600000}"/>
    <cellStyle name="Normal 6 2 2 2 3 2 2 2 5 2" xfId="31100" xr:uid="{00000000-0005-0000-0000-000053600000}"/>
    <cellStyle name="Normal 6 2 2 2 3 2 2 2 5 3" xfId="31101" xr:uid="{00000000-0005-0000-0000-000054600000}"/>
    <cellStyle name="Normal 6 2 2 2 3 2 2 2 5 4" xfId="31102" xr:uid="{00000000-0005-0000-0000-000055600000}"/>
    <cellStyle name="Normal 6 2 2 2 3 2 2 2 6" xfId="31103" xr:uid="{00000000-0005-0000-0000-000056600000}"/>
    <cellStyle name="Normal 6 2 2 2 3 2 2 2 6 2" xfId="31104" xr:uid="{00000000-0005-0000-0000-000057600000}"/>
    <cellStyle name="Normal 6 2 2 2 3 2 2 2 6 3" xfId="31105" xr:uid="{00000000-0005-0000-0000-000058600000}"/>
    <cellStyle name="Normal 6 2 2 2 3 2 2 2 7" xfId="31106" xr:uid="{00000000-0005-0000-0000-000059600000}"/>
    <cellStyle name="Normal 6 2 2 2 3 2 2 2 8" xfId="31107" xr:uid="{00000000-0005-0000-0000-00005A600000}"/>
    <cellStyle name="Normal 6 2 2 2 3 2 2 2 9" xfId="31108" xr:uid="{00000000-0005-0000-0000-00005B600000}"/>
    <cellStyle name="Normal 6 2 2 2 3 2 2 3" xfId="4590" xr:uid="{00000000-0005-0000-0000-00005C600000}"/>
    <cellStyle name="Normal 6 2 2 2 3 2 2 3 2" xfId="9574" xr:uid="{00000000-0005-0000-0000-00005D600000}"/>
    <cellStyle name="Normal 6 2 2 2 3 2 2 3 2 2" xfId="31109" xr:uid="{00000000-0005-0000-0000-00005E600000}"/>
    <cellStyle name="Normal 6 2 2 2 3 2 2 3 2 3" xfId="31110" xr:uid="{00000000-0005-0000-0000-00005F600000}"/>
    <cellStyle name="Normal 6 2 2 2 3 2 2 3 2 4" xfId="31111" xr:uid="{00000000-0005-0000-0000-000060600000}"/>
    <cellStyle name="Normal 6 2 2 2 3 2 2 3 3" xfId="31112" xr:uid="{00000000-0005-0000-0000-000061600000}"/>
    <cellStyle name="Normal 6 2 2 2 3 2 2 3 3 2" xfId="31113" xr:uid="{00000000-0005-0000-0000-000062600000}"/>
    <cellStyle name="Normal 6 2 2 2 3 2 2 3 3 3" xfId="31114" xr:uid="{00000000-0005-0000-0000-000063600000}"/>
    <cellStyle name="Normal 6 2 2 2 3 2 2 3 4" xfId="31115" xr:uid="{00000000-0005-0000-0000-000064600000}"/>
    <cellStyle name="Normal 6 2 2 2 3 2 2 3 5" xfId="31116" xr:uid="{00000000-0005-0000-0000-000065600000}"/>
    <cellStyle name="Normal 6 2 2 2 3 2 2 3 6" xfId="31117" xr:uid="{00000000-0005-0000-0000-000066600000}"/>
    <cellStyle name="Normal 6 2 2 2 3 2 2 4" xfId="6321" xr:uid="{00000000-0005-0000-0000-000067600000}"/>
    <cellStyle name="Normal 6 2 2 2 3 2 2 4 2" xfId="11263" xr:uid="{00000000-0005-0000-0000-000068600000}"/>
    <cellStyle name="Normal 6 2 2 2 3 2 2 4 3" xfId="31118" xr:uid="{00000000-0005-0000-0000-000069600000}"/>
    <cellStyle name="Normal 6 2 2 2 3 2 2 4 4" xfId="31119" xr:uid="{00000000-0005-0000-0000-00006A600000}"/>
    <cellStyle name="Normal 6 2 2 2 3 2 2 5" xfId="7829" xr:uid="{00000000-0005-0000-0000-00006B600000}"/>
    <cellStyle name="Normal 6 2 2 2 3 2 2 5 2" xfId="31120" xr:uid="{00000000-0005-0000-0000-00006C600000}"/>
    <cellStyle name="Normal 6 2 2 2 3 2 2 5 3" xfId="31121" xr:uid="{00000000-0005-0000-0000-00006D600000}"/>
    <cellStyle name="Normal 6 2 2 2 3 2 2 5 4" xfId="31122" xr:uid="{00000000-0005-0000-0000-00006E600000}"/>
    <cellStyle name="Normal 6 2 2 2 3 2 2 6" xfId="2867" xr:uid="{00000000-0005-0000-0000-00006F600000}"/>
    <cellStyle name="Normal 6 2 2 2 3 2 2 6 2" xfId="31123" xr:uid="{00000000-0005-0000-0000-000070600000}"/>
    <cellStyle name="Normal 6 2 2 2 3 2 2 6 3" xfId="31124" xr:uid="{00000000-0005-0000-0000-000071600000}"/>
    <cellStyle name="Normal 6 2 2 2 3 2 2 6 4" xfId="31125" xr:uid="{00000000-0005-0000-0000-000072600000}"/>
    <cellStyle name="Normal 6 2 2 2 3 2 2 7" xfId="31126" xr:uid="{00000000-0005-0000-0000-000073600000}"/>
    <cellStyle name="Normal 6 2 2 2 3 2 2 7 2" xfId="31127" xr:uid="{00000000-0005-0000-0000-000074600000}"/>
    <cellStyle name="Normal 6 2 2 2 3 2 2 7 3" xfId="31128" xr:uid="{00000000-0005-0000-0000-000075600000}"/>
    <cellStyle name="Normal 6 2 2 2 3 2 2 8" xfId="31129" xr:uid="{00000000-0005-0000-0000-000076600000}"/>
    <cellStyle name="Normal 6 2 2 2 3 2 2 9" xfId="31130" xr:uid="{00000000-0005-0000-0000-000077600000}"/>
    <cellStyle name="Normal 6 2 2 2 3 2 3" xfId="1610" xr:uid="{00000000-0005-0000-0000-000078600000}"/>
    <cellStyle name="Normal 6 2 2 2 3 2 3 2" xfId="4968" xr:uid="{00000000-0005-0000-0000-000079600000}"/>
    <cellStyle name="Normal 6 2 2 2 3 2 3 2 2" xfId="9952" xr:uid="{00000000-0005-0000-0000-00007A600000}"/>
    <cellStyle name="Normal 6 2 2 2 3 2 3 2 2 2" xfId="31131" xr:uid="{00000000-0005-0000-0000-00007B600000}"/>
    <cellStyle name="Normal 6 2 2 2 3 2 3 2 2 3" xfId="31132" xr:uid="{00000000-0005-0000-0000-00007C600000}"/>
    <cellStyle name="Normal 6 2 2 2 3 2 3 2 2 4" xfId="31133" xr:uid="{00000000-0005-0000-0000-00007D600000}"/>
    <cellStyle name="Normal 6 2 2 2 3 2 3 2 3" xfId="31134" xr:uid="{00000000-0005-0000-0000-00007E600000}"/>
    <cellStyle name="Normal 6 2 2 2 3 2 3 2 3 2" xfId="31135" xr:uid="{00000000-0005-0000-0000-00007F600000}"/>
    <cellStyle name="Normal 6 2 2 2 3 2 3 2 3 3" xfId="31136" xr:uid="{00000000-0005-0000-0000-000080600000}"/>
    <cellStyle name="Normal 6 2 2 2 3 2 3 2 4" xfId="31137" xr:uid="{00000000-0005-0000-0000-000081600000}"/>
    <cellStyle name="Normal 6 2 2 2 3 2 3 2 5" xfId="31138" xr:uid="{00000000-0005-0000-0000-000082600000}"/>
    <cellStyle name="Normal 6 2 2 2 3 2 3 2 6" xfId="31139" xr:uid="{00000000-0005-0000-0000-000083600000}"/>
    <cellStyle name="Normal 6 2 2 2 3 2 3 3" xfId="6697" xr:uid="{00000000-0005-0000-0000-000084600000}"/>
    <cellStyle name="Normal 6 2 2 2 3 2 3 3 2" xfId="11639" xr:uid="{00000000-0005-0000-0000-000085600000}"/>
    <cellStyle name="Normal 6 2 2 2 3 2 3 3 3" xfId="31140" xr:uid="{00000000-0005-0000-0000-000086600000}"/>
    <cellStyle name="Normal 6 2 2 2 3 2 3 3 4" xfId="31141" xr:uid="{00000000-0005-0000-0000-000087600000}"/>
    <cellStyle name="Normal 6 2 2 2 3 2 3 4" xfId="8205" xr:uid="{00000000-0005-0000-0000-000088600000}"/>
    <cellStyle name="Normal 6 2 2 2 3 2 3 4 2" xfId="31142" xr:uid="{00000000-0005-0000-0000-000089600000}"/>
    <cellStyle name="Normal 6 2 2 2 3 2 3 4 3" xfId="31143" xr:uid="{00000000-0005-0000-0000-00008A600000}"/>
    <cellStyle name="Normal 6 2 2 2 3 2 3 4 4" xfId="31144" xr:uid="{00000000-0005-0000-0000-00008B600000}"/>
    <cellStyle name="Normal 6 2 2 2 3 2 3 5" xfId="3243" xr:uid="{00000000-0005-0000-0000-00008C600000}"/>
    <cellStyle name="Normal 6 2 2 2 3 2 3 5 2" xfId="31145" xr:uid="{00000000-0005-0000-0000-00008D600000}"/>
    <cellStyle name="Normal 6 2 2 2 3 2 3 5 3" xfId="31146" xr:uid="{00000000-0005-0000-0000-00008E600000}"/>
    <cellStyle name="Normal 6 2 2 2 3 2 3 5 4" xfId="31147" xr:uid="{00000000-0005-0000-0000-00008F600000}"/>
    <cellStyle name="Normal 6 2 2 2 3 2 3 6" xfId="31148" xr:uid="{00000000-0005-0000-0000-000090600000}"/>
    <cellStyle name="Normal 6 2 2 2 3 2 3 6 2" xfId="31149" xr:uid="{00000000-0005-0000-0000-000091600000}"/>
    <cellStyle name="Normal 6 2 2 2 3 2 3 6 3" xfId="31150" xr:uid="{00000000-0005-0000-0000-000092600000}"/>
    <cellStyle name="Normal 6 2 2 2 3 2 3 7" xfId="31151" xr:uid="{00000000-0005-0000-0000-000093600000}"/>
    <cellStyle name="Normal 6 2 2 2 3 2 3 8" xfId="31152" xr:uid="{00000000-0005-0000-0000-000094600000}"/>
    <cellStyle name="Normal 6 2 2 2 3 2 3 9" xfId="31153" xr:uid="{00000000-0005-0000-0000-000095600000}"/>
    <cellStyle name="Normal 6 2 2 2 3 2 4" xfId="4207" xr:uid="{00000000-0005-0000-0000-000096600000}"/>
    <cellStyle name="Normal 6 2 2 2 3 2 4 2" xfId="9193" xr:uid="{00000000-0005-0000-0000-000097600000}"/>
    <cellStyle name="Normal 6 2 2 2 3 2 4 2 2" xfId="31154" xr:uid="{00000000-0005-0000-0000-000098600000}"/>
    <cellStyle name="Normal 6 2 2 2 3 2 4 2 3" xfId="31155" xr:uid="{00000000-0005-0000-0000-000099600000}"/>
    <cellStyle name="Normal 6 2 2 2 3 2 4 2 4" xfId="31156" xr:uid="{00000000-0005-0000-0000-00009A600000}"/>
    <cellStyle name="Normal 6 2 2 2 3 2 4 3" xfId="31157" xr:uid="{00000000-0005-0000-0000-00009B600000}"/>
    <cellStyle name="Normal 6 2 2 2 3 2 4 3 2" xfId="31158" xr:uid="{00000000-0005-0000-0000-00009C600000}"/>
    <cellStyle name="Normal 6 2 2 2 3 2 4 3 3" xfId="31159" xr:uid="{00000000-0005-0000-0000-00009D600000}"/>
    <cellStyle name="Normal 6 2 2 2 3 2 4 4" xfId="31160" xr:uid="{00000000-0005-0000-0000-00009E600000}"/>
    <cellStyle name="Normal 6 2 2 2 3 2 4 5" xfId="31161" xr:uid="{00000000-0005-0000-0000-00009F600000}"/>
    <cellStyle name="Normal 6 2 2 2 3 2 4 6" xfId="31162" xr:uid="{00000000-0005-0000-0000-0000A0600000}"/>
    <cellStyle name="Normal 6 2 2 2 3 2 5" xfId="5954" xr:uid="{00000000-0005-0000-0000-0000A1600000}"/>
    <cellStyle name="Normal 6 2 2 2 3 2 5 2" xfId="10896" xr:uid="{00000000-0005-0000-0000-0000A2600000}"/>
    <cellStyle name="Normal 6 2 2 2 3 2 5 3" xfId="31163" xr:uid="{00000000-0005-0000-0000-0000A3600000}"/>
    <cellStyle name="Normal 6 2 2 2 3 2 5 4" xfId="31164" xr:uid="{00000000-0005-0000-0000-0000A4600000}"/>
    <cellStyle name="Normal 6 2 2 2 3 2 6" xfId="7462" xr:uid="{00000000-0005-0000-0000-0000A5600000}"/>
    <cellStyle name="Normal 6 2 2 2 3 2 6 2" xfId="31165" xr:uid="{00000000-0005-0000-0000-0000A6600000}"/>
    <cellStyle name="Normal 6 2 2 2 3 2 6 3" xfId="31166" xr:uid="{00000000-0005-0000-0000-0000A7600000}"/>
    <cellStyle name="Normal 6 2 2 2 3 2 6 4" xfId="31167" xr:uid="{00000000-0005-0000-0000-0000A8600000}"/>
    <cellStyle name="Normal 6 2 2 2 3 2 7" xfId="2500" xr:uid="{00000000-0005-0000-0000-0000A9600000}"/>
    <cellStyle name="Normal 6 2 2 2 3 2 7 2" xfId="31168" xr:uid="{00000000-0005-0000-0000-0000AA600000}"/>
    <cellStyle name="Normal 6 2 2 2 3 2 7 3" xfId="31169" xr:uid="{00000000-0005-0000-0000-0000AB600000}"/>
    <cellStyle name="Normal 6 2 2 2 3 2 7 4" xfId="31170" xr:uid="{00000000-0005-0000-0000-0000AC600000}"/>
    <cellStyle name="Normal 6 2 2 2 3 2 8" xfId="31171" xr:uid="{00000000-0005-0000-0000-0000AD600000}"/>
    <cellStyle name="Normal 6 2 2 2 3 2 8 2" xfId="31172" xr:uid="{00000000-0005-0000-0000-0000AE600000}"/>
    <cellStyle name="Normal 6 2 2 2 3 2 8 3" xfId="31173" xr:uid="{00000000-0005-0000-0000-0000AF600000}"/>
    <cellStyle name="Normal 6 2 2 2 3 2 9" xfId="31174" xr:uid="{00000000-0005-0000-0000-0000B0600000}"/>
    <cellStyle name="Normal 6 2 2 2 3 3" xfId="910" xr:uid="{00000000-0005-0000-0000-0000B1600000}"/>
    <cellStyle name="Normal 6 2 2 2 3 3 10" xfId="31175" xr:uid="{00000000-0005-0000-0000-0000B2600000}"/>
    <cellStyle name="Normal 6 2 2 2 3 3 2" xfId="1612" xr:uid="{00000000-0005-0000-0000-0000B3600000}"/>
    <cellStyle name="Normal 6 2 2 2 3 3 2 2" xfId="4970" xr:uid="{00000000-0005-0000-0000-0000B4600000}"/>
    <cellStyle name="Normal 6 2 2 2 3 3 2 2 2" xfId="9954" xr:uid="{00000000-0005-0000-0000-0000B5600000}"/>
    <cellStyle name="Normal 6 2 2 2 3 3 2 2 2 2" xfId="31176" xr:uid="{00000000-0005-0000-0000-0000B6600000}"/>
    <cellStyle name="Normal 6 2 2 2 3 3 2 2 2 3" xfId="31177" xr:uid="{00000000-0005-0000-0000-0000B7600000}"/>
    <cellStyle name="Normal 6 2 2 2 3 3 2 2 2 4" xfId="31178" xr:uid="{00000000-0005-0000-0000-0000B8600000}"/>
    <cellStyle name="Normal 6 2 2 2 3 3 2 2 3" xfId="31179" xr:uid="{00000000-0005-0000-0000-0000B9600000}"/>
    <cellStyle name="Normal 6 2 2 2 3 3 2 2 3 2" xfId="31180" xr:uid="{00000000-0005-0000-0000-0000BA600000}"/>
    <cellStyle name="Normal 6 2 2 2 3 3 2 2 3 3" xfId="31181" xr:uid="{00000000-0005-0000-0000-0000BB600000}"/>
    <cellStyle name="Normal 6 2 2 2 3 3 2 2 4" xfId="31182" xr:uid="{00000000-0005-0000-0000-0000BC600000}"/>
    <cellStyle name="Normal 6 2 2 2 3 3 2 2 5" xfId="31183" xr:uid="{00000000-0005-0000-0000-0000BD600000}"/>
    <cellStyle name="Normal 6 2 2 2 3 3 2 2 6" xfId="31184" xr:uid="{00000000-0005-0000-0000-0000BE600000}"/>
    <cellStyle name="Normal 6 2 2 2 3 3 2 3" xfId="6699" xr:uid="{00000000-0005-0000-0000-0000BF600000}"/>
    <cellStyle name="Normal 6 2 2 2 3 3 2 3 2" xfId="11641" xr:uid="{00000000-0005-0000-0000-0000C0600000}"/>
    <cellStyle name="Normal 6 2 2 2 3 3 2 3 3" xfId="31185" xr:uid="{00000000-0005-0000-0000-0000C1600000}"/>
    <cellStyle name="Normal 6 2 2 2 3 3 2 3 4" xfId="31186" xr:uid="{00000000-0005-0000-0000-0000C2600000}"/>
    <cellStyle name="Normal 6 2 2 2 3 3 2 4" xfId="8207" xr:uid="{00000000-0005-0000-0000-0000C3600000}"/>
    <cellStyle name="Normal 6 2 2 2 3 3 2 4 2" xfId="31187" xr:uid="{00000000-0005-0000-0000-0000C4600000}"/>
    <cellStyle name="Normal 6 2 2 2 3 3 2 4 3" xfId="31188" xr:uid="{00000000-0005-0000-0000-0000C5600000}"/>
    <cellStyle name="Normal 6 2 2 2 3 3 2 4 4" xfId="31189" xr:uid="{00000000-0005-0000-0000-0000C6600000}"/>
    <cellStyle name="Normal 6 2 2 2 3 3 2 5" xfId="3245" xr:uid="{00000000-0005-0000-0000-0000C7600000}"/>
    <cellStyle name="Normal 6 2 2 2 3 3 2 5 2" xfId="31190" xr:uid="{00000000-0005-0000-0000-0000C8600000}"/>
    <cellStyle name="Normal 6 2 2 2 3 3 2 5 3" xfId="31191" xr:uid="{00000000-0005-0000-0000-0000C9600000}"/>
    <cellStyle name="Normal 6 2 2 2 3 3 2 5 4" xfId="31192" xr:uid="{00000000-0005-0000-0000-0000CA600000}"/>
    <cellStyle name="Normal 6 2 2 2 3 3 2 6" xfId="31193" xr:uid="{00000000-0005-0000-0000-0000CB600000}"/>
    <cellStyle name="Normal 6 2 2 2 3 3 2 6 2" xfId="31194" xr:uid="{00000000-0005-0000-0000-0000CC600000}"/>
    <cellStyle name="Normal 6 2 2 2 3 3 2 6 3" xfId="31195" xr:uid="{00000000-0005-0000-0000-0000CD600000}"/>
    <cellStyle name="Normal 6 2 2 2 3 3 2 7" xfId="31196" xr:uid="{00000000-0005-0000-0000-0000CE600000}"/>
    <cellStyle name="Normal 6 2 2 2 3 3 2 8" xfId="31197" xr:uid="{00000000-0005-0000-0000-0000CF600000}"/>
    <cellStyle name="Normal 6 2 2 2 3 3 2 9" xfId="31198" xr:uid="{00000000-0005-0000-0000-0000D0600000}"/>
    <cellStyle name="Normal 6 2 2 2 3 3 3" xfId="4349" xr:uid="{00000000-0005-0000-0000-0000D1600000}"/>
    <cellStyle name="Normal 6 2 2 2 3 3 3 2" xfId="9334" xr:uid="{00000000-0005-0000-0000-0000D2600000}"/>
    <cellStyle name="Normal 6 2 2 2 3 3 3 2 2" xfId="31199" xr:uid="{00000000-0005-0000-0000-0000D3600000}"/>
    <cellStyle name="Normal 6 2 2 2 3 3 3 2 3" xfId="31200" xr:uid="{00000000-0005-0000-0000-0000D4600000}"/>
    <cellStyle name="Normal 6 2 2 2 3 3 3 2 4" xfId="31201" xr:uid="{00000000-0005-0000-0000-0000D5600000}"/>
    <cellStyle name="Normal 6 2 2 2 3 3 3 3" xfId="31202" xr:uid="{00000000-0005-0000-0000-0000D6600000}"/>
    <cellStyle name="Normal 6 2 2 2 3 3 3 3 2" xfId="31203" xr:uid="{00000000-0005-0000-0000-0000D7600000}"/>
    <cellStyle name="Normal 6 2 2 2 3 3 3 3 3" xfId="31204" xr:uid="{00000000-0005-0000-0000-0000D8600000}"/>
    <cellStyle name="Normal 6 2 2 2 3 3 3 4" xfId="31205" xr:uid="{00000000-0005-0000-0000-0000D9600000}"/>
    <cellStyle name="Normal 6 2 2 2 3 3 3 5" xfId="31206" xr:uid="{00000000-0005-0000-0000-0000DA600000}"/>
    <cellStyle name="Normal 6 2 2 2 3 3 3 6" xfId="31207" xr:uid="{00000000-0005-0000-0000-0000DB600000}"/>
    <cellStyle name="Normal 6 2 2 2 3 3 4" xfId="6092" xr:uid="{00000000-0005-0000-0000-0000DC600000}"/>
    <cellStyle name="Normal 6 2 2 2 3 3 4 2" xfId="11034" xr:uid="{00000000-0005-0000-0000-0000DD600000}"/>
    <cellStyle name="Normal 6 2 2 2 3 3 4 3" xfId="31208" xr:uid="{00000000-0005-0000-0000-0000DE600000}"/>
    <cellStyle name="Normal 6 2 2 2 3 3 4 4" xfId="31209" xr:uid="{00000000-0005-0000-0000-0000DF600000}"/>
    <cellStyle name="Normal 6 2 2 2 3 3 5" xfId="7600" xr:uid="{00000000-0005-0000-0000-0000E0600000}"/>
    <cellStyle name="Normal 6 2 2 2 3 3 5 2" xfId="31210" xr:uid="{00000000-0005-0000-0000-0000E1600000}"/>
    <cellStyle name="Normal 6 2 2 2 3 3 5 3" xfId="31211" xr:uid="{00000000-0005-0000-0000-0000E2600000}"/>
    <cellStyle name="Normal 6 2 2 2 3 3 5 4" xfId="31212" xr:uid="{00000000-0005-0000-0000-0000E3600000}"/>
    <cellStyle name="Normal 6 2 2 2 3 3 6" xfId="2638" xr:uid="{00000000-0005-0000-0000-0000E4600000}"/>
    <cellStyle name="Normal 6 2 2 2 3 3 6 2" xfId="31213" xr:uid="{00000000-0005-0000-0000-0000E5600000}"/>
    <cellStyle name="Normal 6 2 2 2 3 3 6 3" xfId="31214" xr:uid="{00000000-0005-0000-0000-0000E6600000}"/>
    <cellStyle name="Normal 6 2 2 2 3 3 6 4" xfId="31215" xr:uid="{00000000-0005-0000-0000-0000E7600000}"/>
    <cellStyle name="Normal 6 2 2 2 3 3 7" xfId="31216" xr:uid="{00000000-0005-0000-0000-0000E8600000}"/>
    <cellStyle name="Normal 6 2 2 2 3 3 7 2" xfId="31217" xr:uid="{00000000-0005-0000-0000-0000E9600000}"/>
    <cellStyle name="Normal 6 2 2 2 3 3 7 3" xfId="31218" xr:uid="{00000000-0005-0000-0000-0000EA600000}"/>
    <cellStyle name="Normal 6 2 2 2 3 3 8" xfId="31219" xr:uid="{00000000-0005-0000-0000-0000EB600000}"/>
    <cellStyle name="Normal 6 2 2 2 3 3 9" xfId="31220" xr:uid="{00000000-0005-0000-0000-0000EC600000}"/>
    <cellStyle name="Normal 6 2 2 2 3 4" xfId="1609" xr:uid="{00000000-0005-0000-0000-0000ED600000}"/>
    <cellStyle name="Normal 6 2 2 2 3 4 2" xfId="4967" xr:uid="{00000000-0005-0000-0000-0000EE600000}"/>
    <cellStyle name="Normal 6 2 2 2 3 4 2 2" xfId="9951" xr:uid="{00000000-0005-0000-0000-0000EF600000}"/>
    <cellStyle name="Normal 6 2 2 2 3 4 2 2 2" xfId="31221" xr:uid="{00000000-0005-0000-0000-0000F0600000}"/>
    <cellStyle name="Normal 6 2 2 2 3 4 2 2 3" xfId="31222" xr:uid="{00000000-0005-0000-0000-0000F1600000}"/>
    <cellStyle name="Normal 6 2 2 2 3 4 2 2 4" xfId="31223" xr:uid="{00000000-0005-0000-0000-0000F2600000}"/>
    <cellStyle name="Normal 6 2 2 2 3 4 2 3" xfId="31224" xr:uid="{00000000-0005-0000-0000-0000F3600000}"/>
    <cellStyle name="Normal 6 2 2 2 3 4 2 3 2" xfId="31225" xr:uid="{00000000-0005-0000-0000-0000F4600000}"/>
    <cellStyle name="Normal 6 2 2 2 3 4 2 3 3" xfId="31226" xr:uid="{00000000-0005-0000-0000-0000F5600000}"/>
    <cellStyle name="Normal 6 2 2 2 3 4 2 4" xfId="31227" xr:uid="{00000000-0005-0000-0000-0000F6600000}"/>
    <cellStyle name="Normal 6 2 2 2 3 4 2 5" xfId="31228" xr:uid="{00000000-0005-0000-0000-0000F7600000}"/>
    <cellStyle name="Normal 6 2 2 2 3 4 2 6" xfId="31229" xr:uid="{00000000-0005-0000-0000-0000F8600000}"/>
    <cellStyle name="Normal 6 2 2 2 3 4 3" xfId="6696" xr:uid="{00000000-0005-0000-0000-0000F9600000}"/>
    <cellStyle name="Normal 6 2 2 2 3 4 3 2" xfId="11638" xr:uid="{00000000-0005-0000-0000-0000FA600000}"/>
    <cellStyle name="Normal 6 2 2 2 3 4 3 3" xfId="31230" xr:uid="{00000000-0005-0000-0000-0000FB600000}"/>
    <cellStyle name="Normal 6 2 2 2 3 4 3 4" xfId="31231" xr:uid="{00000000-0005-0000-0000-0000FC600000}"/>
    <cellStyle name="Normal 6 2 2 2 3 4 4" xfId="8204" xr:uid="{00000000-0005-0000-0000-0000FD600000}"/>
    <cellStyle name="Normal 6 2 2 2 3 4 4 2" xfId="31232" xr:uid="{00000000-0005-0000-0000-0000FE600000}"/>
    <cellStyle name="Normal 6 2 2 2 3 4 4 3" xfId="31233" xr:uid="{00000000-0005-0000-0000-0000FF600000}"/>
    <cellStyle name="Normal 6 2 2 2 3 4 4 4" xfId="31234" xr:uid="{00000000-0005-0000-0000-000000610000}"/>
    <cellStyle name="Normal 6 2 2 2 3 4 5" xfId="3242" xr:uid="{00000000-0005-0000-0000-000001610000}"/>
    <cellStyle name="Normal 6 2 2 2 3 4 5 2" xfId="31235" xr:uid="{00000000-0005-0000-0000-000002610000}"/>
    <cellStyle name="Normal 6 2 2 2 3 4 5 3" xfId="31236" xr:uid="{00000000-0005-0000-0000-000003610000}"/>
    <cellStyle name="Normal 6 2 2 2 3 4 5 4" xfId="31237" xr:uid="{00000000-0005-0000-0000-000004610000}"/>
    <cellStyle name="Normal 6 2 2 2 3 4 6" xfId="31238" xr:uid="{00000000-0005-0000-0000-000005610000}"/>
    <cellStyle name="Normal 6 2 2 2 3 4 6 2" xfId="31239" xr:uid="{00000000-0005-0000-0000-000006610000}"/>
    <cellStyle name="Normal 6 2 2 2 3 4 6 3" xfId="31240" xr:uid="{00000000-0005-0000-0000-000007610000}"/>
    <cellStyle name="Normal 6 2 2 2 3 4 7" xfId="31241" xr:uid="{00000000-0005-0000-0000-000008610000}"/>
    <cellStyle name="Normal 6 2 2 2 3 4 8" xfId="31242" xr:uid="{00000000-0005-0000-0000-000009610000}"/>
    <cellStyle name="Normal 6 2 2 2 3 4 9" xfId="31243" xr:uid="{00000000-0005-0000-0000-00000A610000}"/>
    <cellStyle name="Normal 6 2 2 2 3 5" xfId="3747" xr:uid="{00000000-0005-0000-0000-00000B610000}"/>
    <cellStyle name="Normal 6 2 2 2 3 5 2" xfId="5479" xr:uid="{00000000-0005-0000-0000-00000C610000}"/>
    <cellStyle name="Normal 6 2 2 2 3 5 2 2" xfId="10441" xr:uid="{00000000-0005-0000-0000-00000D610000}"/>
    <cellStyle name="Normal 6 2 2 2 3 5 2 2 2" xfId="31244" xr:uid="{00000000-0005-0000-0000-00000E610000}"/>
    <cellStyle name="Normal 6 2 2 2 3 5 2 2 3" xfId="31245" xr:uid="{00000000-0005-0000-0000-00000F610000}"/>
    <cellStyle name="Normal 6 2 2 2 3 5 2 2 4" xfId="31246" xr:uid="{00000000-0005-0000-0000-000010610000}"/>
    <cellStyle name="Normal 6 2 2 2 3 5 2 3" xfId="31247" xr:uid="{00000000-0005-0000-0000-000011610000}"/>
    <cellStyle name="Normal 6 2 2 2 3 5 2 3 2" xfId="31248" xr:uid="{00000000-0005-0000-0000-000012610000}"/>
    <cellStyle name="Normal 6 2 2 2 3 5 2 3 3" xfId="31249" xr:uid="{00000000-0005-0000-0000-000013610000}"/>
    <cellStyle name="Normal 6 2 2 2 3 5 2 4" xfId="31250" xr:uid="{00000000-0005-0000-0000-000014610000}"/>
    <cellStyle name="Normal 6 2 2 2 3 5 2 5" xfId="31251" xr:uid="{00000000-0005-0000-0000-000015610000}"/>
    <cellStyle name="Normal 6 2 2 2 3 5 2 6" xfId="31252" xr:uid="{00000000-0005-0000-0000-000016610000}"/>
    <cellStyle name="Normal 6 2 2 2 3 5 3" xfId="8707" xr:uid="{00000000-0005-0000-0000-000017610000}"/>
    <cellStyle name="Normal 6 2 2 2 3 5 3 2" xfId="31253" xr:uid="{00000000-0005-0000-0000-000018610000}"/>
    <cellStyle name="Normal 6 2 2 2 3 5 3 3" xfId="31254" xr:uid="{00000000-0005-0000-0000-000019610000}"/>
    <cellStyle name="Normal 6 2 2 2 3 5 3 4" xfId="31255" xr:uid="{00000000-0005-0000-0000-00001A610000}"/>
    <cellStyle name="Normal 6 2 2 2 3 5 4" xfId="31256" xr:uid="{00000000-0005-0000-0000-00001B610000}"/>
    <cellStyle name="Normal 6 2 2 2 3 5 4 2" xfId="31257" xr:uid="{00000000-0005-0000-0000-00001C610000}"/>
    <cellStyle name="Normal 6 2 2 2 3 5 4 3" xfId="31258" xr:uid="{00000000-0005-0000-0000-00001D610000}"/>
    <cellStyle name="Normal 6 2 2 2 3 5 4 4" xfId="31259" xr:uid="{00000000-0005-0000-0000-00001E610000}"/>
    <cellStyle name="Normal 6 2 2 2 3 5 5" xfId="31260" xr:uid="{00000000-0005-0000-0000-00001F610000}"/>
    <cellStyle name="Normal 6 2 2 2 3 5 5 2" xfId="31261" xr:uid="{00000000-0005-0000-0000-000020610000}"/>
    <cellStyle name="Normal 6 2 2 2 3 5 5 3" xfId="31262" xr:uid="{00000000-0005-0000-0000-000021610000}"/>
    <cellStyle name="Normal 6 2 2 2 3 5 5 4" xfId="31263" xr:uid="{00000000-0005-0000-0000-000022610000}"/>
    <cellStyle name="Normal 6 2 2 2 3 5 6" xfId="31264" xr:uid="{00000000-0005-0000-0000-000023610000}"/>
    <cellStyle name="Normal 6 2 2 2 3 5 6 2" xfId="31265" xr:uid="{00000000-0005-0000-0000-000024610000}"/>
    <cellStyle name="Normal 6 2 2 2 3 5 6 3" xfId="31266" xr:uid="{00000000-0005-0000-0000-000025610000}"/>
    <cellStyle name="Normal 6 2 2 2 3 5 7" xfId="31267" xr:uid="{00000000-0005-0000-0000-000026610000}"/>
    <cellStyle name="Normal 6 2 2 2 3 5 8" xfId="31268" xr:uid="{00000000-0005-0000-0000-000027610000}"/>
    <cellStyle name="Normal 6 2 2 2 3 5 9" xfId="31269" xr:uid="{00000000-0005-0000-0000-000028610000}"/>
    <cellStyle name="Normal 6 2 2 2 3 6" xfId="4072" xr:uid="{00000000-0005-0000-0000-000029610000}"/>
    <cellStyle name="Normal 6 2 2 2 3 6 2" xfId="8843" xr:uid="{00000000-0005-0000-0000-00002A610000}"/>
    <cellStyle name="Normal 6 2 2 2 3 6 2 2" xfId="31270" xr:uid="{00000000-0005-0000-0000-00002B610000}"/>
    <cellStyle name="Normal 6 2 2 2 3 6 2 2 2" xfId="31271" xr:uid="{00000000-0005-0000-0000-00002C610000}"/>
    <cellStyle name="Normal 6 2 2 2 3 6 2 2 3" xfId="31272" xr:uid="{00000000-0005-0000-0000-00002D610000}"/>
    <cellStyle name="Normal 6 2 2 2 3 6 2 2 4" xfId="31273" xr:uid="{00000000-0005-0000-0000-00002E610000}"/>
    <cellStyle name="Normal 6 2 2 2 3 6 2 3" xfId="31274" xr:uid="{00000000-0005-0000-0000-00002F610000}"/>
    <cellStyle name="Normal 6 2 2 2 3 6 2 3 2" xfId="31275" xr:uid="{00000000-0005-0000-0000-000030610000}"/>
    <cellStyle name="Normal 6 2 2 2 3 6 2 3 3" xfId="31276" xr:uid="{00000000-0005-0000-0000-000031610000}"/>
    <cellStyle name="Normal 6 2 2 2 3 6 2 4" xfId="31277" xr:uid="{00000000-0005-0000-0000-000032610000}"/>
    <cellStyle name="Normal 6 2 2 2 3 6 2 5" xfId="31278" xr:uid="{00000000-0005-0000-0000-000033610000}"/>
    <cellStyle name="Normal 6 2 2 2 3 6 2 6" xfId="31279" xr:uid="{00000000-0005-0000-0000-000034610000}"/>
    <cellStyle name="Normal 6 2 2 2 3 6 3" xfId="31280" xr:uid="{00000000-0005-0000-0000-000035610000}"/>
    <cellStyle name="Normal 6 2 2 2 3 6 3 2" xfId="31281" xr:uid="{00000000-0005-0000-0000-000036610000}"/>
    <cellStyle name="Normal 6 2 2 2 3 6 3 3" xfId="31282" xr:uid="{00000000-0005-0000-0000-000037610000}"/>
    <cellStyle name="Normal 6 2 2 2 3 6 3 4" xfId="31283" xr:uid="{00000000-0005-0000-0000-000038610000}"/>
    <cellStyle name="Normal 6 2 2 2 3 6 4" xfId="31284" xr:uid="{00000000-0005-0000-0000-000039610000}"/>
    <cellStyle name="Normal 6 2 2 2 3 6 4 2" xfId="31285" xr:uid="{00000000-0005-0000-0000-00003A610000}"/>
    <cellStyle name="Normal 6 2 2 2 3 6 4 3" xfId="31286" xr:uid="{00000000-0005-0000-0000-00003B610000}"/>
    <cellStyle name="Normal 6 2 2 2 3 6 4 4" xfId="31287" xr:uid="{00000000-0005-0000-0000-00003C610000}"/>
    <cellStyle name="Normal 6 2 2 2 3 6 5" xfId="31288" xr:uid="{00000000-0005-0000-0000-00003D610000}"/>
    <cellStyle name="Normal 6 2 2 2 3 6 5 2" xfId="31289" xr:uid="{00000000-0005-0000-0000-00003E610000}"/>
    <cellStyle name="Normal 6 2 2 2 3 6 5 3" xfId="31290" xr:uid="{00000000-0005-0000-0000-00003F610000}"/>
    <cellStyle name="Normal 6 2 2 2 3 6 6" xfId="31291" xr:uid="{00000000-0005-0000-0000-000040610000}"/>
    <cellStyle name="Normal 6 2 2 2 3 6 7" xfId="31292" xr:uid="{00000000-0005-0000-0000-000041610000}"/>
    <cellStyle name="Normal 6 2 2 2 3 6 8" xfId="31293" xr:uid="{00000000-0005-0000-0000-000042610000}"/>
    <cellStyle name="Normal 6 2 2 2 3 7" xfId="5560" xr:uid="{00000000-0005-0000-0000-000043610000}"/>
    <cellStyle name="Normal 6 2 2 2 3 7 2" xfId="10507" xr:uid="{00000000-0005-0000-0000-000044610000}"/>
    <cellStyle name="Normal 6 2 2 2 3 7 2 2" xfId="31294" xr:uid="{00000000-0005-0000-0000-000045610000}"/>
    <cellStyle name="Normal 6 2 2 2 3 7 2 3" xfId="31295" xr:uid="{00000000-0005-0000-0000-000046610000}"/>
    <cellStyle name="Normal 6 2 2 2 3 7 2 4" xfId="31296" xr:uid="{00000000-0005-0000-0000-000047610000}"/>
    <cellStyle name="Normal 6 2 2 2 3 7 3" xfId="31297" xr:uid="{00000000-0005-0000-0000-000048610000}"/>
    <cellStyle name="Normal 6 2 2 2 3 7 3 2" xfId="31298" xr:uid="{00000000-0005-0000-0000-000049610000}"/>
    <cellStyle name="Normal 6 2 2 2 3 7 3 3" xfId="31299" xr:uid="{00000000-0005-0000-0000-00004A610000}"/>
    <cellStyle name="Normal 6 2 2 2 3 7 4" xfId="31300" xr:uid="{00000000-0005-0000-0000-00004B610000}"/>
    <cellStyle name="Normal 6 2 2 2 3 7 5" xfId="31301" xr:uid="{00000000-0005-0000-0000-00004C610000}"/>
    <cellStyle name="Normal 6 2 2 2 3 7 6" xfId="31302" xr:uid="{00000000-0005-0000-0000-00004D610000}"/>
    <cellStyle name="Normal 6 2 2 2 3 8" xfId="5819" xr:uid="{00000000-0005-0000-0000-00004E610000}"/>
    <cellStyle name="Normal 6 2 2 2 3 8 2" xfId="10761" xr:uid="{00000000-0005-0000-0000-00004F610000}"/>
    <cellStyle name="Normal 6 2 2 2 3 8 3" xfId="31303" xr:uid="{00000000-0005-0000-0000-000050610000}"/>
    <cellStyle name="Normal 6 2 2 2 3 8 4" xfId="31304" xr:uid="{00000000-0005-0000-0000-000051610000}"/>
    <cellStyle name="Normal 6 2 2 2 3 9" xfId="7327" xr:uid="{00000000-0005-0000-0000-000052610000}"/>
    <cellStyle name="Normal 6 2 2 2 3 9 2" xfId="31305" xr:uid="{00000000-0005-0000-0000-000053610000}"/>
    <cellStyle name="Normal 6 2 2 2 3 9 3" xfId="31306" xr:uid="{00000000-0005-0000-0000-000054610000}"/>
    <cellStyle name="Normal 6 2 2 2 3 9 4" xfId="31307" xr:uid="{00000000-0005-0000-0000-000055610000}"/>
    <cellStyle name="Normal 6 2 2 2 4" xfId="450" xr:uid="{00000000-0005-0000-0000-000056610000}"/>
    <cellStyle name="Normal 6 2 2 2 4 10" xfId="31308" xr:uid="{00000000-0005-0000-0000-000057610000}"/>
    <cellStyle name="Normal 6 2 2 2 4 11" xfId="31309" xr:uid="{00000000-0005-0000-0000-000058610000}"/>
    <cellStyle name="Normal 6 2 2 2 4 2" xfId="1020" xr:uid="{00000000-0005-0000-0000-000059610000}"/>
    <cellStyle name="Normal 6 2 2 2 4 2 10" xfId="31310" xr:uid="{00000000-0005-0000-0000-00005A610000}"/>
    <cellStyle name="Normal 6 2 2 2 4 2 2" xfId="1614" xr:uid="{00000000-0005-0000-0000-00005B610000}"/>
    <cellStyle name="Normal 6 2 2 2 4 2 2 2" xfId="4972" xr:uid="{00000000-0005-0000-0000-00005C610000}"/>
    <cellStyle name="Normal 6 2 2 2 4 2 2 2 2" xfId="9956" xr:uid="{00000000-0005-0000-0000-00005D610000}"/>
    <cellStyle name="Normal 6 2 2 2 4 2 2 2 2 2" xfId="31311" xr:uid="{00000000-0005-0000-0000-00005E610000}"/>
    <cellStyle name="Normal 6 2 2 2 4 2 2 2 2 3" xfId="31312" xr:uid="{00000000-0005-0000-0000-00005F610000}"/>
    <cellStyle name="Normal 6 2 2 2 4 2 2 2 2 4" xfId="31313" xr:uid="{00000000-0005-0000-0000-000060610000}"/>
    <cellStyle name="Normal 6 2 2 2 4 2 2 2 3" xfId="31314" xr:uid="{00000000-0005-0000-0000-000061610000}"/>
    <cellStyle name="Normal 6 2 2 2 4 2 2 2 3 2" xfId="31315" xr:uid="{00000000-0005-0000-0000-000062610000}"/>
    <cellStyle name="Normal 6 2 2 2 4 2 2 2 3 3" xfId="31316" xr:uid="{00000000-0005-0000-0000-000063610000}"/>
    <cellStyle name="Normal 6 2 2 2 4 2 2 2 4" xfId="31317" xr:uid="{00000000-0005-0000-0000-000064610000}"/>
    <cellStyle name="Normal 6 2 2 2 4 2 2 2 5" xfId="31318" xr:uid="{00000000-0005-0000-0000-000065610000}"/>
    <cellStyle name="Normal 6 2 2 2 4 2 2 2 6" xfId="31319" xr:uid="{00000000-0005-0000-0000-000066610000}"/>
    <cellStyle name="Normal 6 2 2 2 4 2 2 3" xfId="6701" xr:uid="{00000000-0005-0000-0000-000067610000}"/>
    <cellStyle name="Normal 6 2 2 2 4 2 2 3 2" xfId="11643" xr:uid="{00000000-0005-0000-0000-000068610000}"/>
    <cellStyle name="Normal 6 2 2 2 4 2 2 3 3" xfId="31320" xr:uid="{00000000-0005-0000-0000-000069610000}"/>
    <cellStyle name="Normal 6 2 2 2 4 2 2 3 4" xfId="31321" xr:uid="{00000000-0005-0000-0000-00006A610000}"/>
    <cellStyle name="Normal 6 2 2 2 4 2 2 4" xfId="8209" xr:uid="{00000000-0005-0000-0000-00006B610000}"/>
    <cellStyle name="Normal 6 2 2 2 4 2 2 4 2" xfId="31322" xr:uid="{00000000-0005-0000-0000-00006C610000}"/>
    <cellStyle name="Normal 6 2 2 2 4 2 2 4 3" xfId="31323" xr:uid="{00000000-0005-0000-0000-00006D610000}"/>
    <cellStyle name="Normal 6 2 2 2 4 2 2 4 4" xfId="31324" xr:uid="{00000000-0005-0000-0000-00006E610000}"/>
    <cellStyle name="Normal 6 2 2 2 4 2 2 5" xfId="3247" xr:uid="{00000000-0005-0000-0000-00006F610000}"/>
    <cellStyle name="Normal 6 2 2 2 4 2 2 5 2" xfId="31325" xr:uid="{00000000-0005-0000-0000-000070610000}"/>
    <cellStyle name="Normal 6 2 2 2 4 2 2 5 3" xfId="31326" xr:uid="{00000000-0005-0000-0000-000071610000}"/>
    <cellStyle name="Normal 6 2 2 2 4 2 2 5 4" xfId="31327" xr:uid="{00000000-0005-0000-0000-000072610000}"/>
    <cellStyle name="Normal 6 2 2 2 4 2 2 6" xfId="31328" xr:uid="{00000000-0005-0000-0000-000073610000}"/>
    <cellStyle name="Normal 6 2 2 2 4 2 2 6 2" xfId="31329" xr:uid="{00000000-0005-0000-0000-000074610000}"/>
    <cellStyle name="Normal 6 2 2 2 4 2 2 6 3" xfId="31330" xr:uid="{00000000-0005-0000-0000-000075610000}"/>
    <cellStyle name="Normal 6 2 2 2 4 2 2 7" xfId="31331" xr:uid="{00000000-0005-0000-0000-000076610000}"/>
    <cellStyle name="Normal 6 2 2 2 4 2 2 8" xfId="31332" xr:uid="{00000000-0005-0000-0000-000077610000}"/>
    <cellStyle name="Normal 6 2 2 2 4 2 2 9" xfId="31333" xr:uid="{00000000-0005-0000-0000-000078610000}"/>
    <cellStyle name="Normal 6 2 2 2 4 2 3" xfId="4442" xr:uid="{00000000-0005-0000-0000-000079610000}"/>
    <cellStyle name="Normal 6 2 2 2 4 2 3 2" xfId="9427" xr:uid="{00000000-0005-0000-0000-00007A610000}"/>
    <cellStyle name="Normal 6 2 2 2 4 2 3 2 2" xfId="31334" xr:uid="{00000000-0005-0000-0000-00007B610000}"/>
    <cellStyle name="Normal 6 2 2 2 4 2 3 2 3" xfId="31335" xr:uid="{00000000-0005-0000-0000-00007C610000}"/>
    <cellStyle name="Normal 6 2 2 2 4 2 3 2 4" xfId="31336" xr:uid="{00000000-0005-0000-0000-00007D610000}"/>
    <cellStyle name="Normal 6 2 2 2 4 2 3 3" xfId="31337" xr:uid="{00000000-0005-0000-0000-00007E610000}"/>
    <cellStyle name="Normal 6 2 2 2 4 2 3 3 2" xfId="31338" xr:uid="{00000000-0005-0000-0000-00007F610000}"/>
    <cellStyle name="Normal 6 2 2 2 4 2 3 3 3" xfId="31339" xr:uid="{00000000-0005-0000-0000-000080610000}"/>
    <cellStyle name="Normal 6 2 2 2 4 2 3 4" xfId="31340" xr:uid="{00000000-0005-0000-0000-000081610000}"/>
    <cellStyle name="Normal 6 2 2 2 4 2 3 5" xfId="31341" xr:uid="{00000000-0005-0000-0000-000082610000}"/>
    <cellStyle name="Normal 6 2 2 2 4 2 3 6" xfId="31342" xr:uid="{00000000-0005-0000-0000-000083610000}"/>
    <cellStyle name="Normal 6 2 2 2 4 2 4" xfId="6182" xr:uid="{00000000-0005-0000-0000-000084610000}"/>
    <cellStyle name="Normal 6 2 2 2 4 2 4 2" xfId="11124" xr:uid="{00000000-0005-0000-0000-000085610000}"/>
    <cellStyle name="Normal 6 2 2 2 4 2 4 3" xfId="31343" xr:uid="{00000000-0005-0000-0000-000086610000}"/>
    <cellStyle name="Normal 6 2 2 2 4 2 4 4" xfId="31344" xr:uid="{00000000-0005-0000-0000-000087610000}"/>
    <cellStyle name="Normal 6 2 2 2 4 2 5" xfId="7690" xr:uid="{00000000-0005-0000-0000-000088610000}"/>
    <cellStyle name="Normal 6 2 2 2 4 2 5 2" xfId="31345" xr:uid="{00000000-0005-0000-0000-000089610000}"/>
    <cellStyle name="Normal 6 2 2 2 4 2 5 3" xfId="31346" xr:uid="{00000000-0005-0000-0000-00008A610000}"/>
    <cellStyle name="Normal 6 2 2 2 4 2 5 4" xfId="31347" xr:uid="{00000000-0005-0000-0000-00008B610000}"/>
    <cellStyle name="Normal 6 2 2 2 4 2 6" xfId="2728" xr:uid="{00000000-0005-0000-0000-00008C610000}"/>
    <cellStyle name="Normal 6 2 2 2 4 2 6 2" xfId="31348" xr:uid="{00000000-0005-0000-0000-00008D610000}"/>
    <cellStyle name="Normal 6 2 2 2 4 2 6 3" xfId="31349" xr:uid="{00000000-0005-0000-0000-00008E610000}"/>
    <cellStyle name="Normal 6 2 2 2 4 2 6 4" xfId="31350" xr:uid="{00000000-0005-0000-0000-00008F610000}"/>
    <cellStyle name="Normal 6 2 2 2 4 2 7" xfId="31351" xr:uid="{00000000-0005-0000-0000-000090610000}"/>
    <cellStyle name="Normal 6 2 2 2 4 2 7 2" xfId="31352" xr:uid="{00000000-0005-0000-0000-000091610000}"/>
    <cellStyle name="Normal 6 2 2 2 4 2 7 3" xfId="31353" xr:uid="{00000000-0005-0000-0000-000092610000}"/>
    <cellStyle name="Normal 6 2 2 2 4 2 8" xfId="31354" xr:uid="{00000000-0005-0000-0000-000093610000}"/>
    <cellStyle name="Normal 6 2 2 2 4 2 9" xfId="31355" xr:uid="{00000000-0005-0000-0000-000094610000}"/>
    <cellStyle name="Normal 6 2 2 2 4 3" xfId="1613" xr:uid="{00000000-0005-0000-0000-000095610000}"/>
    <cellStyle name="Normal 6 2 2 2 4 3 2" xfId="4971" xr:uid="{00000000-0005-0000-0000-000096610000}"/>
    <cellStyle name="Normal 6 2 2 2 4 3 2 2" xfId="9955" xr:uid="{00000000-0005-0000-0000-000097610000}"/>
    <cellStyle name="Normal 6 2 2 2 4 3 2 2 2" xfId="31356" xr:uid="{00000000-0005-0000-0000-000098610000}"/>
    <cellStyle name="Normal 6 2 2 2 4 3 2 2 3" xfId="31357" xr:uid="{00000000-0005-0000-0000-000099610000}"/>
    <cellStyle name="Normal 6 2 2 2 4 3 2 2 4" xfId="31358" xr:uid="{00000000-0005-0000-0000-00009A610000}"/>
    <cellStyle name="Normal 6 2 2 2 4 3 2 3" xfId="31359" xr:uid="{00000000-0005-0000-0000-00009B610000}"/>
    <cellStyle name="Normal 6 2 2 2 4 3 2 3 2" xfId="31360" xr:uid="{00000000-0005-0000-0000-00009C610000}"/>
    <cellStyle name="Normal 6 2 2 2 4 3 2 3 3" xfId="31361" xr:uid="{00000000-0005-0000-0000-00009D610000}"/>
    <cellStyle name="Normal 6 2 2 2 4 3 2 4" xfId="31362" xr:uid="{00000000-0005-0000-0000-00009E610000}"/>
    <cellStyle name="Normal 6 2 2 2 4 3 2 5" xfId="31363" xr:uid="{00000000-0005-0000-0000-00009F610000}"/>
    <cellStyle name="Normal 6 2 2 2 4 3 2 6" xfId="31364" xr:uid="{00000000-0005-0000-0000-0000A0610000}"/>
    <cellStyle name="Normal 6 2 2 2 4 3 3" xfId="6700" xr:uid="{00000000-0005-0000-0000-0000A1610000}"/>
    <cellStyle name="Normal 6 2 2 2 4 3 3 2" xfId="11642" xr:uid="{00000000-0005-0000-0000-0000A2610000}"/>
    <cellStyle name="Normal 6 2 2 2 4 3 3 3" xfId="31365" xr:uid="{00000000-0005-0000-0000-0000A3610000}"/>
    <cellStyle name="Normal 6 2 2 2 4 3 3 4" xfId="31366" xr:uid="{00000000-0005-0000-0000-0000A4610000}"/>
    <cellStyle name="Normal 6 2 2 2 4 3 4" xfId="8208" xr:uid="{00000000-0005-0000-0000-0000A5610000}"/>
    <cellStyle name="Normal 6 2 2 2 4 3 4 2" xfId="31367" xr:uid="{00000000-0005-0000-0000-0000A6610000}"/>
    <cellStyle name="Normal 6 2 2 2 4 3 4 3" xfId="31368" xr:uid="{00000000-0005-0000-0000-0000A7610000}"/>
    <cellStyle name="Normal 6 2 2 2 4 3 4 4" xfId="31369" xr:uid="{00000000-0005-0000-0000-0000A8610000}"/>
    <cellStyle name="Normal 6 2 2 2 4 3 5" xfId="3246" xr:uid="{00000000-0005-0000-0000-0000A9610000}"/>
    <cellStyle name="Normal 6 2 2 2 4 3 5 2" xfId="31370" xr:uid="{00000000-0005-0000-0000-0000AA610000}"/>
    <cellStyle name="Normal 6 2 2 2 4 3 5 3" xfId="31371" xr:uid="{00000000-0005-0000-0000-0000AB610000}"/>
    <cellStyle name="Normal 6 2 2 2 4 3 5 4" xfId="31372" xr:uid="{00000000-0005-0000-0000-0000AC610000}"/>
    <cellStyle name="Normal 6 2 2 2 4 3 6" xfId="31373" xr:uid="{00000000-0005-0000-0000-0000AD610000}"/>
    <cellStyle name="Normal 6 2 2 2 4 3 6 2" xfId="31374" xr:uid="{00000000-0005-0000-0000-0000AE610000}"/>
    <cellStyle name="Normal 6 2 2 2 4 3 6 3" xfId="31375" xr:uid="{00000000-0005-0000-0000-0000AF610000}"/>
    <cellStyle name="Normal 6 2 2 2 4 3 7" xfId="31376" xr:uid="{00000000-0005-0000-0000-0000B0610000}"/>
    <cellStyle name="Normal 6 2 2 2 4 3 8" xfId="31377" xr:uid="{00000000-0005-0000-0000-0000B1610000}"/>
    <cellStyle name="Normal 6 2 2 2 4 3 9" xfId="31378" xr:uid="{00000000-0005-0000-0000-0000B2610000}"/>
    <cellStyle name="Normal 6 2 2 2 4 4" xfId="3973" xr:uid="{00000000-0005-0000-0000-0000B3610000}"/>
    <cellStyle name="Normal 6 2 2 2 4 4 2" xfId="9045" xr:uid="{00000000-0005-0000-0000-0000B4610000}"/>
    <cellStyle name="Normal 6 2 2 2 4 4 2 2" xfId="31379" xr:uid="{00000000-0005-0000-0000-0000B5610000}"/>
    <cellStyle name="Normal 6 2 2 2 4 4 2 3" xfId="31380" xr:uid="{00000000-0005-0000-0000-0000B6610000}"/>
    <cellStyle name="Normal 6 2 2 2 4 4 2 4" xfId="31381" xr:uid="{00000000-0005-0000-0000-0000B7610000}"/>
    <cellStyle name="Normal 6 2 2 2 4 4 3" xfId="31382" xr:uid="{00000000-0005-0000-0000-0000B8610000}"/>
    <cellStyle name="Normal 6 2 2 2 4 4 3 2" xfId="31383" xr:uid="{00000000-0005-0000-0000-0000B9610000}"/>
    <cellStyle name="Normal 6 2 2 2 4 4 3 3" xfId="31384" xr:uid="{00000000-0005-0000-0000-0000BA610000}"/>
    <cellStyle name="Normal 6 2 2 2 4 4 4" xfId="31385" xr:uid="{00000000-0005-0000-0000-0000BB610000}"/>
    <cellStyle name="Normal 6 2 2 2 4 4 5" xfId="31386" xr:uid="{00000000-0005-0000-0000-0000BC610000}"/>
    <cellStyle name="Normal 6 2 2 2 4 4 6" xfId="31387" xr:uid="{00000000-0005-0000-0000-0000BD610000}"/>
    <cellStyle name="Normal 6 2 2 2 4 5" xfId="5730" xr:uid="{00000000-0005-0000-0000-0000BE610000}"/>
    <cellStyle name="Normal 6 2 2 2 4 5 2" xfId="10672" xr:uid="{00000000-0005-0000-0000-0000BF610000}"/>
    <cellStyle name="Normal 6 2 2 2 4 5 3" xfId="31388" xr:uid="{00000000-0005-0000-0000-0000C0610000}"/>
    <cellStyle name="Normal 6 2 2 2 4 5 4" xfId="31389" xr:uid="{00000000-0005-0000-0000-0000C1610000}"/>
    <cellStyle name="Normal 6 2 2 2 4 6" xfId="7238" xr:uid="{00000000-0005-0000-0000-0000C2610000}"/>
    <cellStyle name="Normal 6 2 2 2 4 6 2" xfId="31390" xr:uid="{00000000-0005-0000-0000-0000C3610000}"/>
    <cellStyle name="Normal 6 2 2 2 4 6 3" xfId="31391" xr:uid="{00000000-0005-0000-0000-0000C4610000}"/>
    <cellStyle name="Normal 6 2 2 2 4 6 4" xfId="31392" xr:uid="{00000000-0005-0000-0000-0000C5610000}"/>
    <cellStyle name="Normal 6 2 2 2 4 7" xfId="2276" xr:uid="{00000000-0005-0000-0000-0000C6610000}"/>
    <cellStyle name="Normal 6 2 2 2 4 7 2" xfId="31393" xr:uid="{00000000-0005-0000-0000-0000C7610000}"/>
    <cellStyle name="Normal 6 2 2 2 4 7 3" xfId="31394" xr:uid="{00000000-0005-0000-0000-0000C8610000}"/>
    <cellStyle name="Normal 6 2 2 2 4 7 4" xfId="31395" xr:uid="{00000000-0005-0000-0000-0000C9610000}"/>
    <cellStyle name="Normal 6 2 2 2 4 8" xfId="31396" xr:uid="{00000000-0005-0000-0000-0000CA610000}"/>
    <cellStyle name="Normal 6 2 2 2 4 8 2" xfId="31397" xr:uid="{00000000-0005-0000-0000-0000CB610000}"/>
    <cellStyle name="Normal 6 2 2 2 4 8 3" xfId="31398" xr:uid="{00000000-0005-0000-0000-0000CC610000}"/>
    <cellStyle name="Normal 6 2 2 2 4 9" xfId="31399" xr:uid="{00000000-0005-0000-0000-0000CD610000}"/>
    <cellStyle name="Normal 6 2 2 2 5" xfId="667" xr:uid="{00000000-0005-0000-0000-0000CE610000}"/>
    <cellStyle name="Normal 6 2 2 2 5 10" xfId="31400" xr:uid="{00000000-0005-0000-0000-0000CF610000}"/>
    <cellStyle name="Normal 6 2 2 2 5 11" xfId="31401" xr:uid="{00000000-0005-0000-0000-0000D0610000}"/>
    <cellStyle name="Normal 6 2 2 2 5 2" xfId="1133" xr:uid="{00000000-0005-0000-0000-0000D1610000}"/>
    <cellStyle name="Normal 6 2 2 2 5 2 10" xfId="31402" xr:uid="{00000000-0005-0000-0000-0000D2610000}"/>
    <cellStyle name="Normal 6 2 2 2 5 2 2" xfId="1616" xr:uid="{00000000-0005-0000-0000-0000D3610000}"/>
    <cellStyle name="Normal 6 2 2 2 5 2 2 2" xfId="4974" xr:uid="{00000000-0005-0000-0000-0000D4610000}"/>
    <cellStyle name="Normal 6 2 2 2 5 2 2 2 2" xfId="9958" xr:uid="{00000000-0005-0000-0000-0000D5610000}"/>
    <cellStyle name="Normal 6 2 2 2 5 2 2 2 2 2" xfId="31403" xr:uid="{00000000-0005-0000-0000-0000D6610000}"/>
    <cellStyle name="Normal 6 2 2 2 5 2 2 2 2 3" xfId="31404" xr:uid="{00000000-0005-0000-0000-0000D7610000}"/>
    <cellStyle name="Normal 6 2 2 2 5 2 2 2 2 4" xfId="31405" xr:uid="{00000000-0005-0000-0000-0000D8610000}"/>
    <cellStyle name="Normal 6 2 2 2 5 2 2 2 3" xfId="31406" xr:uid="{00000000-0005-0000-0000-0000D9610000}"/>
    <cellStyle name="Normal 6 2 2 2 5 2 2 2 3 2" xfId="31407" xr:uid="{00000000-0005-0000-0000-0000DA610000}"/>
    <cellStyle name="Normal 6 2 2 2 5 2 2 2 3 3" xfId="31408" xr:uid="{00000000-0005-0000-0000-0000DB610000}"/>
    <cellStyle name="Normal 6 2 2 2 5 2 2 2 4" xfId="31409" xr:uid="{00000000-0005-0000-0000-0000DC610000}"/>
    <cellStyle name="Normal 6 2 2 2 5 2 2 2 5" xfId="31410" xr:uid="{00000000-0005-0000-0000-0000DD610000}"/>
    <cellStyle name="Normal 6 2 2 2 5 2 2 2 6" xfId="31411" xr:uid="{00000000-0005-0000-0000-0000DE610000}"/>
    <cellStyle name="Normal 6 2 2 2 5 2 2 3" xfId="6703" xr:uid="{00000000-0005-0000-0000-0000DF610000}"/>
    <cellStyle name="Normal 6 2 2 2 5 2 2 3 2" xfId="11645" xr:uid="{00000000-0005-0000-0000-0000E0610000}"/>
    <cellStyle name="Normal 6 2 2 2 5 2 2 3 3" xfId="31412" xr:uid="{00000000-0005-0000-0000-0000E1610000}"/>
    <cellStyle name="Normal 6 2 2 2 5 2 2 3 4" xfId="31413" xr:uid="{00000000-0005-0000-0000-0000E2610000}"/>
    <cellStyle name="Normal 6 2 2 2 5 2 2 4" xfId="8211" xr:uid="{00000000-0005-0000-0000-0000E3610000}"/>
    <cellStyle name="Normal 6 2 2 2 5 2 2 4 2" xfId="31414" xr:uid="{00000000-0005-0000-0000-0000E4610000}"/>
    <cellStyle name="Normal 6 2 2 2 5 2 2 4 3" xfId="31415" xr:uid="{00000000-0005-0000-0000-0000E5610000}"/>
    <cellStyle name="Normal 6 2 2 2 5 2 2 4 4" xfId="31416" xr:uid="{00000000-0005-0000-0000-0000E6610000}"/>
    <cellStyle name="Normal 6 2 2 2 5 2 2 5" xfId="3249" xr:uid="{00000000-0005-0000-0000-0000E7610000}"/>
    <cellStyle name="Normal 6 2 2 2 5 2 2 5 2" xfId="31417" xr:uid="{00000000-0005-0000-0000-0000E8610000}"/>
    <cellStyle name="Normal 6 2 2 2 5 2 2 5 3" xfId="31418" xr:uid="{00000000-0005-0000-0000-0000E9610000}"/>
    <cellStyle name="Normal 6 2 2 2 5 2 2 5 4" xfId="31419" xr:uid="{00000000-0005-0000-0000-0000EA610000}"/>
    <cellStyle name="Normal 6 2 2 2 5 2 2 6" xfId="31420" xr:uid="{00000000-0005-0000-0000-0000EB610000}"/>
    <cellStyle name="Normal 6 2 2 2 5 2 2 6 2" xfId="31421" xr:uid="{00000000-0005-0000-0000-0000EC610000}"/>
    <cellStyle name="Normal 6 2 2 2 5 2 2 6 3" xfId="31422" xr:uid="{00000000-0005-0000-0000-0000ED610000}"/>
    <cellStyle name="Normal 6 2 2 2 5 2 2 7" xfId="31423" xr:uid="{00000000-0005-0000-0000-0000EE610000}"/>
    <cellStyle name="Normal 6 2 2 2 5 2 2 8" xfId="31424" xr:uid="{00000000-0005-0000-0000-0000EF610000}"/>
    <cellStyle name="Normal 6 2 2 2 5 2 2 9" xfId="31425" xr:uid="{00000000-0005-0000-0000-0000F0610000}"/>
    <cellStyle name="Normal 6 2 2 2 5 2 3" xfId="4501" xr:uid="{00000000-0005-0000-0000-0000F1610000}"/>
    <cellStyle name="Normal 6 2 2 2 5 2 3 2" xfId="9485" xr:uid="{00000000-0005-0000-0000-0000F2610000}"/>
    <cellStyle name="Normal 6 2 2 2 5 2 3 2 2" xfId="31426" xr:uid="{00000000-0005-0000-0000-0000F3610000}"/>
    <cellStyle name="Normal 6 2 2 2 5 2 3 2 3" xfId="31427" xr:uid="{00000000-0005-0000-0000-0000F4610000}"/>
    <cellStyle name="Normal 6 2 2 2 5 2 3 2 4" xfId="31428" xr:uid="{00000000-0005-0000-0000-0000F5610000}"/>
    <cellStyle name="Normal 6 2 2 2 5 2 3 3" xfId="31429" xr:uid="{00000000-0005-0000-0000-0000F6610000}"/>
    <cellStyle name="Normal 6 2 2 2 5 2 3 3 2" xfId="31430" xr:uid="{00000000-0005-0000-0000-0000F7610000}"/>
    <cellStyle name="Normal 6 2 2 2 5 2 3 3 3" xfId="31431" xr:uid="{00000000-0005-0000-0000-0000F8610000}"/>
    <cellStyle name="Normal 6 2 2 2 5 2 3 4" xfId="31432" xr:uid="{00000000-0005-0000-0000-0000F9610000}"/>
    <cellStyle name="Normal 6 2 2 2 5 2 3 5" xfId="31433" xr:uid="{00000000-0005-0000-0000-0000FA610000}"/>
    <cellStyle name="Normal 6 2 2 2 5 2 3 6" xfId="31434" xr:uid="{00000000-0005-0000-0000-0000FB610000}"/>
    <cellStyle name="Normal 6 2 2 2 5 2 4" xfId="6232" xr:uid="{00000000-0005-0000-0000-0000FC610000}"/>
    <cellStyle name="Normal 6 2 2 2 5 2 4 2" xfId="11174" xr:uid="{00000000-0005-0000-0000-0000FD610000}"/>
    <cellStyle name="Normal 6 2 2 2 5 2 4 3" xfId="31435" xr:uid="{00000000-0005-0000-0000-0000FE610000}"/>
    <cellStyle name="Normal 6 2 2 2 5 2 4 4" xfId="31436" xr:uid="{00000000-0005-0000-0000-0000FF610000}"/>
    <cellStyle name="Normal 6 2 2 2 5 2 5" xfId="7740" xr:uid="{00000000-0005-0000-0000-000000620000}"/>
    <cellStyle name="Normal 6 2 2 2 5 2 5 2" xfId="31437" xr:uid="{00000000-0005-0000-0000-000001620000}"/>
    <cellStyle name="Normal 6 2 2 2 5 2 5 3" xfId="31438" xr:uid="{00000000-0005-0000-0000-000002620000}"/>
    <cellStyle name="Normal 6 2 2 2 5 2 5 4" xfId="31439" xr:uid="{00000000-0005-0000-0000-000003620000}"/>
    <cellStyle name="Normal 6 2 2 2 5 2 6" xfId="2778" xr:uid="{00000000-0005-0000-0000-000004620000}"/>
    <cellStyle name="Normal 6 2 2 2 5 2 6 2" xfId="31440" xr:uid="{00000000-0005-0000-0000-000005620000}"/>
    <cellStyle name="Normal 6 2 2 2 5 2 6 3" xfId="31441" xr:uid="{00000000-0005-0000-0000-000006620000}"/>
    <cellStyle name="Normal 6 2 2 2 5 2 6 4" xfId="31442" xr:uid="{00000000-0005-0000-0000-000007620000}"/>
    <cellStyle name="Normal 6 2 2 2 5 2 7" xfId="31443" xr:uid="{00000000-0005-0000-0000-000008620000}"/>
    <cellStyle name="Normal 6 2 2 2 5 2 7 2" xfId="31444" xr:uid="{00000000-0005-0000-0000-000009620000}"/>
    <cellStyle name="Normal 6 2 2 2 5 2 7 3" xfId="31445" xr:uid="{00000000-0005-0000-0000-00000A620000}"/>
    <cellStyle name="Normal 6 2 2 2 5 2 8" xfId="31446" xr:uid="{00000000-0005-0000-0000-00000B620000}"/>
    <cellStyle name="Normal 6 2 2 2 5 2 9" xfId="31447" xr:uid="{00000000-0005-0000-0000-00000C620000}"/>
    <cellStyle name="Normal 6 2 2 2 5 3" xfId="1615" xr:uid="{00000000-0005-0000-0000-00000D620000}"/>
    <cellStyle name="Normal 6 2 2 2 5 3 2" xfId="4973" xr:uid="{00000000-0005-0000-0000-00000E620000}"/>
    <cellStyle name="Normal 6 2 2 2 5 3 2 2" xfId="9957" xr:uid="{00000000-0005-0000-0000-00000F620000}"/>
    <cellStyle name="Normal 6 2 2 2 5 3 2 2 2" xfId="31448" xr:uid="{00000000-0005-0000-0000-000010620000}"/>
    <cellStyle name="Normal 6 2 2 2 5 3 2 2 3" xfId="31449" xr:uid="{00000000-0005-0000-0000-000011620000}"/>
    <cellStyle name="Normal 6 2 2 2 5 3 2 2 4" xfId="31450" xr:uid="{00000000-0005-0000-0000-000012620000}"/>
    <cellStyle name="Normal 6 2 2 2 5 3 2 3" xfId="31451" xr:uid="{00000000-0005-0000-0000-000013620000}"/>
    <cellStyle name="Normal 6 2 2 2 5 3 2 3 2" xfId="31452" xr:uid="{00000000-0005-0000-0000-000014620000}"/>
    <cellStyle name="Normal 6 2 2 2 5 3 2 3 3" xfId="31453" xr:uid="{00000000-0005-0000-0000-000015620000}"/>
    <cellStyle name="Normal 6 2 2 2 5 3 2 4" xfId="31454" xr:uid="{00000000-0005-0000-0000-000016620000}"/>
    <cellStyle name="Normal 6 2 2 2 5 3 2 5" xfId="31455" xr:uid="{00000000-0005-0000-0000-000017620000}"/>
    <cellStyle name="Normal 6 2 2 2 5 3 2 6" xfId="31456" xr:uid="{00000000-0005-0000-0000-000018620000}"/>
    <cellStyle name="Normal 6 2 2 2 5 3 3" xfId="6702" xr:uid="{00000000-0005-0000-0000-000019620000}"/>
    <cellStyle name="Normal 6 2 2 2 5 3 3 2" xfId="11644" xr:uid="{00000000-0005-0000-0000-00001A620000}"/>
    <cellStyle name="Normal 6 2 2 2 5 3 3 3" xfId="31457" xr:uid="{00000000-0005-0000-0000-00001B620000}"/>
    <cellStyle name="Normal 6 2 2 2 5 3 3 4" xfId="31458" xr:uid="{00000000-0005-0000-0000-00001C620000}"/>
    <cellStyle name="Normal 6 2 2 2 5 3 4" xfId="8210" xr:uid="{00000000-0005-0000-0000-00001D620000}"/>
    <cellStyle name="Normal 6 2 2 2 5 3 4 2" xfId="31459" xr:uid="{00000000-0005-0000-0000-00001E620000}"/>
    <cellStyle name="Normal 6 2 2 2 5 3 4 3" xfId="31460" xr:uid="{00000000-0005-0000-0000-00001F620000}"/>
    <cellStyle name="Normal 6 2 2 2 5 3 4 4" xfId="31461" xr:uid="{00000000-0005-0000-0000-000020620000}"/>
    <cellStyle name="Normal 6 2 2 2 5 3 5" xfId="3248" xr:uid="{00000000-0005-0000-0000-000021620000}"/>
    <cellStyle name="Normal 6 2 2 2 5 3 5 2" xfId="31462" xr:uid="{00000000-0005-0000-0000-000022620000}"/>
    <cellStyle name="Normal 6 2 2 2 5 3 5 3" xfId="31463" xr:uid="{00000000-0005-0000-0000-000023620000}"/>
    <cellStyle name="Normal 6 2 2 2 5 3 5 4" xfId="31464" xr:uid="{00000000-0005-0000-0000-000024620000}"/>
    <cellStyle name="Normal 6 2 2 2 5 3 6" xfId="31465" xr:uid="{00000000-0005-0000-0000-000025620000}"/>
    <cellStyle name="Normal 6 2 2 2 5 3 6 2" xfId="31466" xr:uid="{00000000-0005-0000-0000-000026620000}"/>
    <cellStyle name="Normal 6 2 2 2 5 3 6 3" xfId="31467" xr:uid="{00000000-0005-0000-0000-000027620000}"/>
    <cellStyle name="Normal 6 2 2 2 5 3 7" xfId="31468" xr:uid="{00000000-0005-0000-0000-000028620000}"/>
    <cellStyle name="Normal 6 2 2 2 5 3 8" xfId="31469" xr:uid="{00000000-0005-0000-0000-000029620000}"/>
    <cellStyle name="Normal 6 2 2 2 5 3 9" xfId="31470" xr:uid="{00000000-0005-0000-0000-00002A620000}"/>
    <cellStyle name="Normal 6 2 2 2 5 4" xfId="4118" xr:uid="{00000000-0005-0000-0000-00002B620000}"/>
    <cellStyle name="Normal 6 2 2 2 5 4 2" xfId="9104" xr:uid="{00000000-0005-0000-0000-00002C620000}"/>
    <cellStyle name="Normal 6 2 2 2 5 4 2 2" xfId="31471" xr:uid="{00000000-0005-0000-0000-00002D620000}"/>
    <cellStyle name="Normal 6 2 2 2 5 4 2 3" xfId="31472" xr:uid="{00000000-0005-0000-0000-00002E620000}"/>
    <cellStyle name="Normal 6 2 2 2 5 4 2 4" xfId="31473" xr:uid="{00000000-0005-0000-0000-00002F620000}"/>
    <cellStyle name="Normal 6 2 2 2 5 4 3" xfId="31474" xr:uid="{00000000-0005-0000-0000-000030620000}"/>
    <cellStyle name="Normal 6 2 2 2 5 4 3 2" xfId="31475" xr:uid="{00000000-0005-0000-0000-000031620000}"/>
    <cellStyle name="Normal 6 2 2 2 5 4 3 3" xfId="31476" xr:uid="{00000000-0005-0000-0000-000032620000}"/>
    <cellStyle name="Normal 6 2 2 2 5 4 4" xfId="31477" xr:uid="{00000000-0005-0000-0000-000033620000}"/>
    <cellStyle name="Normal 6 2 2 2 5 4 5" xfId="31478" xr:uid="{00000000-0005-0000-0000-000034620000}"/>
    <cellStyle name="Normal 6 2 2 2 5 4 6" xfId="31479" xr:uid="{00000000-0005-0000-0000-000035620000}"/>
    <cellStyle name="Normal 6 2 2 2 5 5" xfId="5865" xr:uid="{00000000-0005-0000-0000-000036620000}"/>
    <cellStyle name="Normal 6 2 2 2 5 5 2" xfId="10807" xr:uid="{00000000-0005-0000-0000-000037620000}"/>
    <cellStyle name="Normal 6 2 2 2 5 5 3" xfId="31480" xr:uid="{00000000-0005-0000-0000-000038620000}"/>
    <cellStyle name="Normal 6 2 2 2 5 5 4" xfId="31481" xr:uid="{00000000-0005-0000-0000-000039620000}"/>
    <cellStyle name="Normal 6 2 2 2 5 6" xfId="7373" xr:uid="{00000000-0005-0000-0000-00003A620000}"/>
    <cellStyle name="Normal 6 2 2 2 5 6 2" xfId="31482" xr:uid="{00000000-0005-0000-0000-00003B620000}"/>
    <cellStyle name="Normal 6 2 2 2 5 6 3" xfId="31483" xr:uid="{00000000-0005-0000-0000-00003C620000}"/>
    <cellStyle name="Normal 6 2 2 2 5 6 4" xfId="31484" xr:uid="{00000000-0005-0000-0000-00003D620000}"/>
    <cellStyle name="Normal 6 2 2 2 5 7" xfId="2411" xr:uid="{00000000-0005-0000-0000-00003E620000}"/>
    <cellStyle name="Normal 6 2 2 2 5 7 2" xfId="31485" xr:uid="{00000000-0005-0000-0000-00003F620000}"/>
    <cellStyle name="Normal 6 2 2 2 5 7 3" xfId="31486" xr:uid="{00000000-0005-0000-0000-000040620000}"/>
    <cellStyle name="Normal 6 2 2 2 5 7 4" xfId="31487" xr:uid="{00000000-0005-0000-0000-000041620000}"/>
    <cellStyle name="Normal 6 2 2 2 5 8" xfId="31488" xr:uid="{00000000-0005-0000-0000-000042620000}"/>
    <cellStyle name="Normal 6 2 2 2 5 8 2" xfId="31489" xr:uid="{00000000-0005-0000-0000-000043620000}"/>
    <cellStyle name="Normal 6 2 2 2 5 8 3" xfId="31490" xr:uid="{00000000-0005-0000-0000-000044620000}"/>
    <cellStyle name="Normal 6 2 2 2 5 9" xfId="31491" xr:uid="{00000000-0005-0000-0000-000045620000}"/>
    <cellStyle name="Normal 6 2 2 2 6" xfId="334" xr:uid="{00000000-0005-0000-0000-000046620000}"/>
    <cellStyle name="Normal 6 2 2 2 6 10" xfId="31492" xr:uid="{00000000-0005-0000-0000-000047620000}"/>
    <cellStyle name="Normal 6 2 2 2 6 11" xfId="31493" xr:uid="{00000000-0005-0000-0000-000048620000}"/>
    <cellStyle name="Normal 6 2 2 2 6 2" xfId="962" xr:uid="{00000000-0005-0000-0000-000049620000}"/>
    <cellStyle name="Normal 6 2 2 2 6 2 10" xfId="31494" xr:uid="{00000000-0005-0000-0000-00004A620000}"/>
    <cellStyle name="Normal 6 2 2 2 6 2 2" xfId="1618" xr:uid="{00000000-0005-0000-0000-00004B620000}"/>
    <cellStyle name="Normal 6 2 2 2 6 2 2 2" xfId="4976" xr:uid="{00000000-0005-0000-0000-00004C620000}"/>
    <cellStyle name="Normal 6 2 2 2 6 2 2 2 2" xfId="9960" xr:uid="{00000000-0005-0000-0000-00004D620000}"/>
    <cellStyle name="Normal 6 2 2 2 6 2 2 2 2 2" xfId="31495" xr:uid="{00000000-0005-0000-0000-00004E620000}"/>
    <cellStyle name="Normal 6 2 2 2 6 2 2 2 2 3" xfId="31496" xr:uid="{00000000-0005-0000-0000-00004F620000}"/>
    <cellStyle name="Normal 6 2 2 2 6 2 2 2 2 4" xfId="31497" xr:uid="{00000000-0005-0000-0000-000050620000}"/>
    <cellStyle name="Normal 6 2 2 2 6 2 2 2 3" xfId="31498" xr:uid="{00000000-0005-0000-0000-000051620000}"/>
    <cellStyle name="Normal 6 2 2 2 6 2 2 2 3 2" xfId="31499" xr:uid="{00000000-0005-0000-0000-000052620000}"/>
    <cellStyle name="Normal 6 2 2 2 6 2 2 2 3 3" xfId="31500" xr:uid="{00000000-0005-0000-0000-000053620000}"/>
    <cellStyle name="Normal 6 2 2 2 6 2 2 2 4" xfId="31501" xr:uid="{00000000-0005-0000-0000-000054620000}"/>
    <cellStyle name="Normal 6 2 2 2 6 2 2 2 5" xfId="31502" xr:uid="{00000000-0005-0000-0000-000055620000}"/>
    <cellStyle name="Normal 6 2 2 2 6 2 2 2 6" xfId="31503" xr:uid="{00000000-0005-0000-0000-000056620000}"/>
    <cellStyle name="Normal 6 2 2 2 6 2 2 3" xfId="6705" xr:uid="{00000000-0005-0000-0000-000057620000}"/>
    <cellStyle name="Normal 6 2 2 2 6 2 2 3 2" xfId="11647" xr:uid="{00000000-0005-0000-0000-000058620000}"/>
    <cellStyle name="Normal 6 2 2 2 6 2 2 3 3" xfId="31504" xr:uid="{00000000-0005-0000-0000-000059620000}"/>
    <cellStyle name="Normal 6 2 2 2 6 2 2 3 4" xfId="31505" xr:uid="{00000000-0005-0000-0000-00005A620000}"/>
    <cellStyle name="Normal 6 2 2 2 6 2 2 4" xfId="8213" xr:uid="{00000000-0005-0000-0000-00005B620000}"/>
    <cellStyle name="Normal 6 2 2 2 6 2 2 4 2" xfId="31506" xr:uid="{00000000-0005-0000-0000-00005C620000}"/>
    <cellStyle name="Normal 6 2 2 2 6 2 2 4 3" xfId="31507" xr:uid="{00000000-0005-0000-0000-00005D620000}"/>
    <cellStyle name="Normal 6 2 2 2 6 2 2 4 4" xfId="31508" xr:uid="{00000000-0005-0000-0000-00005E620000}"/>
    <cellStyle name="Normal 6 2 2 2 6 2 2 5" xfId="3251" xr:uid="{00000000-0005-0000-0000-00005F620000}"/>
    <cellStyle name="Normal 6 2 2 2 6 2 2 5 2" xfId="31509" xr:uid="{00000000-0005-0000-0000-000060620000}"/>
    <cellStyle name="Normal 6 2 2 2 6 2 2 5 3" xfId="31510" xr:uid="{00000000-0005-0000-0000-000061620000}"/>
    <cellStyle name="Normal 6 2 2 2 6 2 2 5 4" xfId="31511" xr:uid="{00000000-0005-0000-0000-000062620000}"/>
    <cellStyle name="Normal 6 2 2 2 6 2 2 6" xfId="31512" xr:uid="{00000000-0005-0000-0000-000063620000}"/>
    <cellStyle name="Normal 6 2 2 2 6 2 2 6 2" xfId="31513" xr:uid="{00000000-0005-0000-0000-000064620000}"/>
    <cellStyle name="Normal 6 2 2 2 6 2 2 6 3" xfId="31514" xr:uid="{00000000-0005-0000-0000-000065620000}"/>
    <cellStyle name="Normal 6 2 2 2 6 2 2 7" xfId="31515" xr:uid="{00000000-0005-0000-0000-000066620000}"/>
    <cellStyle name="Normal 6 2 2 2 6 2 2 8" xfId="31516" xr:uid="{00000000-0005-0000-0000-000067620000}"/>
    <cellStyle name="Normal 6 2 2 2 6 2 2 9" xfId="31517" xr:uid="{00000000-0005-0000-0000-000068620000}"/>
    <cellStyle name="Normal 6 2 2 2 6 2 3" xfId="4396" xr:uid="{00000000-0005-0000-0000-000069620000}"/>
    <cellStyle name="Normal 6 2 2 2 6 2 3 2" xfId="9381" xr:uid="{00000000-0005-0000-0000-00006A620000}"/>
    <cellStyle name="Normal 6 2 2 2 6 2 3 2 2" xfId="31518" xr:uid="{00000000-0005-0000-0000-00006B620000}"/>
    <cellStyle name="Normal 6 2 2 2 6 2 3 2 3" xfId="31519" xr:uid="{00000000-0005-0000-0000-00006C620000}"/>
    <cellStyle name="Normal 6 2 2 2 6 2 3 2 4" xfId="31520" xr:uid="{00000000-0005-0000-0000-00006D620000}"/>
    <cellStyle name="Normal 6 2 2 2 6 2 3 3" xfId="31521" xr:uid="{00000000-0005-0000-0000-00006E620000}"/>
    <cellStyle name="Normal 6 2 2 2 6 2 3 3 2" xfId="31522" xr:uid="{00000000-0005-0000-0000-00006F620000}"/>
    <cellStyle name="Normal 6 2 2 2 6 2 3 3 3" xfId="31523" xr:uid="{00000000-0005-0000-0000-000070620000}"/>
    <cellStyle name="Normal 6 2 2 2 6 2 3 4" xfId="31524" xr:uid="{00000000-0005-0000-0000-000071620000}"/>
    <cellStyle name="Normal 6 2 2 2 6 2 3 5" xfId="31525" xr:uid="{00000000-0005-0000-0000-000072620000}"/>
    <cellStyle name="Normal 6 2 2 2 6 2 3 6" xfId="31526" xr:uid="{00000000-0005-0000-0000-000073620000}"/>
    <cellStyle name="Normal 6 2 2 2 6 2 4" xfId="6138" xr:uid="{00000000-0005-0000-0000-000074620000}"/>
    <cellStyle name="Normal 6 2 2 2 6 2 4 2" xfId="11080" xr:uid="{00000000-0005-0000-0000-000075620000}"/>
    <cellStyle name="Normal 6 2 2 2 6 2 4 3" xfId="31527" xr:uid="{00000000-0005-0000-0000-000076620000}"/>
    <cellStyle name="Normal 6 2 2 2 6 2 4 4" xfId="31528" xr:uid="{00000000-0005-0000-0000-000077620000}"/>
    <cellStyle name="Normal 6 2 2 2 6 2 5" xfId="7646" xr:uid="{00000000-0005-0000-0000-000078620000}"/>
    <cellStyle name="Normal 6 2 2 2 6 2 5 2" xfId="31529" xr:uid="{00000000-0005-0000-0000-000079620000}"/>
    <cellStyle name="Normal 6 2 2 2 6 2 5 3" xfId="31530" xr:uid="{00000000-0005-0000-0000-00007A620000}"/>
    <cellStyle name="Normal 6 2 2 2 6 2 5 4" xfId="31531" xr:uid="{00000000-0005-0000-0000-00007B620000}"/>
    <cellStyle name="Normal 6 2 2 2 6 2 6" xfId="2684" xr:uid="{00000000-0005-0000-0000-00007C620000}"/>
    <cellStyle name="Normal 6 2 2 2 6 2 6 2" xfId="31532" xr:uid="{00000000-0005-0000-0000-00007D620000}"/>
    <cellStyle name="Normal 6 2 2 2 6 2 6 3" xfId="31533" xr:uid="{00000000-0005-0000-0000-00007E620000}"/>
    <cellStyle name="Normal 6 2 2 2 6 2 6 4" xfId="31534" xr:uid="{00000000-0005-0000-0000-00007F620000}"/>
    <cellStyle name="Normal 6 2 2 2 6 2 7" xfId="31535" xr:uid="{00000000-0005-0000-0000-000080620000}"/>
    <cellStyle name="Normal 6 2 2 2 6 2 7 2" xfId="31536" xr:uid="{00000000-0005-0000-0000-000081620000}"/>
    <cellStyle name="Normal 6 2 2 2 6 2 7 3" xfId="31537" xr:uid="{00000000-0005-0000-0000-000082620000}"/>
    <cellStyle name="Normal 6 2 2 2 6 2 8" xfId="31538" xr:uid="{00000000-0005-0000-0000-000083620000}"/>
    <cellStyle name="Normal 6 2 2 2 6 2 9" xfId="31539" xr:uid="{00000000-0005-0000-0000-000084620000}"/>
    <cellStyle name="Normal 6 2 2 2 6 3" xfId="1617" xr:uid="{00000000-0005-0000-0000-000085620000}"/>
    <cellStyle name="Normal 6 2 2 2 6 3 2" xfId="4975" xr:uid="{00000000-0005-0000-0000-000086620000}"/>
    <cellStyle name="Normal 6 2 2 2 6 3 2 2" xfId="9959" xr:uid="{00000000-0005-0000-0000-000087620000}"/>
    <cellStyle name="Normal 6 2 2 2 6 3 2 2 2" xfId="31540" xr:uid="{00000000-0005-0000-0000-000088620000}"/>
    <cellStyle name="Normal 6 2 2 2 6 3 2 2 3" xfId="31541" xr:uid="{00000000-0005-0000-0000-000089620000}"/>
    <cellStyle name="Normal 6 2 2 2 6 3 2 2 4" xfId="31542" xr:uid="{00000000-0005-0000-0000-00008A620000}"/>
    <cellStyle name="Normal 6 2 2 2 6 3 2 3" xfId="31543" xr:uid="{00000000-0005-0000-0000-00008B620000}"/>
    <cellStyle name="Normal 6 2 2 2 6 3 2 3 2" xfId="31544" xr:uid="{00000000-0005-0000-0000-00008C620000}"/>
    <cellStyle name="Normal 6 2 2 2 6 3 2 3 3" xfId="31545" xr:uid="{00000000-0005-0000-0000-00008D620000}"/>
    <cellStyle name="Normal 6 2 2 2 6 3 2 4" xfId="31546" xr:uid="{00000000-0005-0000-0000-00008E620000}"/>
    <cellStyle name="Normal 6 2 2 2 6 3 2 5" xfId="31547" xr:uid="{00000000-0005-0000-0000-00008F620000}"/>
    <cellStyle name="Normal 6 2 2 2 6 3 2 6" xfId="31548" xr:uid="{00000000-0005-0000-0000-000090620000}"/>
    <cellStyle name="Normal 6 2 2 2 6 3 3" xfId="6704" xr:uid="{00000000-0005-0000-0000-000091620000}"/>
    <cellStyle name="Normal 6 2 2 2 6 3 3 2" xfId="11646" xr:uid="{00000000-0005-0000-0000-000092620000}"/>
    <cellStyle name="Normal 6 2 2 2 6 3 3 3" xfId="31549" xr:uid="{00000000-0005-0000-0000-000093620000}"/>
    <cellStyle name="Normal 6 2 2 2 6 3 3 4" xfId="31550" xr:uid="{00000000-0005-0000-0000-000094620000}"/>
    <cellStyle name="Normal 6 2 2 2 6 3 4" xfId="8212" xr:uid="{00000000-0005-0000-0000-000095620000}"/>
    <cellStyle name="Normal 6 2 2 2 6 3 4 2" xfId="31551" xr:uid="{00000000-0005-0000-0000-000096620000}"/>
    <cellStyle name="Normal 6 2 2 2 6 3 4 3" xfId="31552" xr:uid="{00000000-0005-0000-0000-000097620000}"/>
    <cellStyle name="Normal 6 2 2 2 6 3 4 4" xfId="31553" xr:uid="{00000000-0005-0000-0000-000098620000}"/>
    <cellStyle name="Normal 6 2 2 2 6 3 5" xfId="3250" xr:uid="{00000000-0005-0000-0000-000099620000}"/>
    <cellStyle name="Normal 6 2 2 2 6 3 5 2" xfId="31554" xr:uid="{00000000-0005-0000-0000-00009A620000}"/>
    <cellStyle name="Normal 6 2 2 2 6 3 5 3" xfId="31555" xr:uid="{00000000-0005-0000-0000-00009B620000}"/>
    <cellStyle name="Normal 6 2 2 2 6 3 5 4" xfId="31556" xr:uid="{00000000-0005-0000-0000-00009C620000}"/>
    <cellStyle name="Normal 6 2 2 2 6 3 6" xfId="31557" xr:uid="{00000000-0005-0000-0000-00009D620000}"/>
    <cellStyle name="Normal 6 2 2 2 6 3 6 2" xfId="31558" xr:uid="{00000000-0005-0000-0000-00009E620000}"/>
    <cellStyle name="Normal 6 2 2 2 6 3 6 3" xfId="31559" xr:uid="{00000000-0005-0000-0000-00009F620000}"/>
    <cellStyle name="Normal 6 2 2 2 6 3 7" xfId="31560" xr:uid="{00000000-0005-0000-0000-0000A0620000}"/>
    <cellStyle name="Normal 6 2 2 2 6 3 8" xfId="31561" xr:uid="{00000000-0005-0000-0000-0000A1620000}"/>
    <cellStyle name="Normal 6 2 2 2 6 3 9" xfId="31562" xr:uid="{00000000-0005-0000-0000-0000A2620000}"/>
    <cellStyle name="Normal 6 2 2 2 6 4" xfId="3913" xr:uid="{00000000-0005-0000-0000-0000A3620000}"/>
    <cellStyle name="Normal 6 2 2 2 6 4 2" xfId="8993" xr:uid="{00000000-0005-0000-0000-0000A4620000}"/>
    <cellStyle name="Normal 6 2 2 2 6 4 2 2" xfId="31563" xr:uid="{00000000-0005-0000-0000-0000A5620000}"/>
    <cellStyle name="Normal 6 2 2 2 6 4 2 3" xfId="31564" xr:uid="{00000000-0005-0000-0000-0000A6620000}"/>
    <cellStyle name="Normal 6 2 2 2 6 4 2 4" xfId="31565" xr:uid="{00000000-0005-0000-0000-0000A7620000}"/>
    <cellStyle name="Normal 6 2 2 2 6 4 3" xfId="31566" xr:uid="{00000000-0005-0000-0000-0000A8620000}"/>
    <cellStyle name="Normal 6 2 2 2 6 4 3 2" xfId="31567" xr:uid="{00000000-0005-0000-0000-0000A9620000}"/>
    <cellStyle name="Normal 6 2 2 2 6 4 3 3" xfId="31568" xr:uid="{00000000-0005-0000-0000-0000AA620000}"/>
    <cellStyle name="Normal 6 2 2 2 6 4 4" xfId="31569" xr:uid="{00000000-0005-0000-0000-0000AB620000}"/>
    <cellStyle name="Normal 6 2 2 2 6 4 5" xfId="31570" xr:uid="{00000000-0005-0000-0000-0000AC620000}"/>
    <cellStyle name="Normal 6 2 2 2 6 4 6" xfId="31571" xr:uid="{00000000-0005-0000-0000-0000AD620000}"/>
    <cellStyle name="Normal 6 2 2 2 6 5" xfId="5681" xr:uid="{00000000-0005-0000-0000-0000AE620000}"/>
    <cellStyle name="Normal 6 2 2 2 6 5 2" xfId="10623" xr:uid="{00000000-0005-0000-0000-0000AF620000}"/>
    <cellStyle name="Normal 6 2 2 2 6 5 3" xfId="31572" xr:uid="{00000000-0005-0000-0000-0000B0620000}"/>
    <cellStyle name="Normal 6 2 2 2 6 5 4" xfId="31573" xr:uid="{00000000-0005-0000-0000-0000B1620000}"/>
    <cellStyle name="Normal 6 2 2 2 6 6" xfId="7189" xr:uid="{00000000-0005-0000-0000-0000B2620000}"/>
    <cellStyle name="Normal 6 2 2 2 6 6 2" xfId="31574" xr:uid="{00000000-0005-0000-0000-0000B3620000}"/>
    <cellStyle name="Normal 6 2 2 2 6 6 3" xfId="31575" xr:uid="{00000000-0005-0000-0000-0000B4620000}"/>
    <cellStyle name="Normal 6 2 2 2 6 6 4" xfId="31576" xr:uid="{00000000-0005-0000-0000-0000B5620000}"/>
    <cellStyle name="Normal 6 2 2 2 6 7" xfId="2227" xr:uid="{00000000-0005-0000-0000-0000B6620000}"/>
    <cellStyle name="Normal 6 2 2 2 6 7 2" xfId="31577" xr:uid="{00000000-0005-0000-0000-0000B7620000}"/>
    <cellStyle name="Normal 6 2 2 2 6 7 3" xfId="31578" xr:uid="{00000000-0005-0000-0000-0000B8620000}"/>
    <cellStyle name="Normal 6 2 2 2 6 7 4" xfId="31579" xr:uid="{00000000-0005-0000-0000-0000B9620000}"/>
    <cellStyle name="Normal 6 2 2 2 6 8" xfId="31580" xr:uid="{00000000-0005-0000-0000-0000BA620000}"/>
    <cellStyle name="Normal 6 2 2 2 6 8 2" xfId="31581" xr:uid="{00000000-0005-0000-0000-0000BB620000}"/>
    <cellStyle name="Normal 6 2 2 2 6 8 3" xfId="31582" xr:uid="{00000000-0005-0000-0000-0000BC620000}"/>
    <cellStyle name="Normal 6 2 2 2 6 9" xfId="31583" xr:uid="{00000000-0005-0000-0000-0000BD620000}"/>
    <cellStyle name="Normal 6 2 2 2 7" xfId="816" xr:uid="{00000000-0005-0000-0000-0000BE620000}"/>
    <cellStyle name="Normal 6 2 2 2 7 10" xfId="31584" xr:uid="{00000000-0005-0000-0000-0000BF620000}"/>
    <cellStyle name="Normal 6 2 2 2 7 2" xfId="1619" xr:uid="{00000000-0005-0000-0000-0000C0620000}"/>
    <cellStyle name="Normal 6 2 2 2 7 2 2" xfId="4977" xr:uid="{00000000-0005-0000-0000-0000C1620000}"/>
    <cellStyle name="Normal 6 2 2 2 7 2 2 2" xfId="9961" xr:uid="{00000000-0005-0000-0000-0000C2620000}"/>
    <cellStyle name="Normal 6 2 2 2 7 2 2 2 2" xfId="31585" xr:uid="{00000000-0005-0000-0000-0000C3620000}"/>
    <cellStyle name="Normal 6 2 2 2 7 2 2 2 3" xfId="31586" xr:uid="{00000000-0005-0000-0000-0000C4620000}"/>
    <cellStyle name="Normal 6 2 2 2 7 2 2 2 4" xfId="31587" xr:uid="{00000000-0005-0000-0000-0000C5620000}"/>
    <cellStyle name="Normal 6 2 2 2 7 2 2 3" xfId="31588" xr:uid="{00000000-0005-0000-0000-0000C6620000}"/>
    <cellStyle name="Normal 6 2 2 2 7 2 2 3 2" xfId="31589" xr:uid="{00000000-0005-0000-0000-0000C7620000}"/>
    <cellStyle name="Normal 6 2 2 2 7 2 2 3 3" xfId="31590" xr:uid="{00000000-0005-0000-0000-0000C8620000}"/>
    <cellStyle name="Normal 6 2 2 2 7 2 2 4" xfId="31591" xr:uid="{00000000-0005-0000-0000-0000C9620000}"/>
    <cellStyle name="Normal 6 2 2 2 7 2 2 5" xfId="31592" xr:uid="{00000000-0005-0000-0000-0000CA620000}"/>
    <cellStyle name="Normal 6 2 2 2 7 2 2 6" xfId="31593" xr:uid="{00000000-0005-0000-0000-0000CB620000}"/>
    <cellStyle name="Normal 6 2 2 2 7 2 3" xfId="6706" xr:uid="{00000000-0005-0000-0000-0000CC620000}"/>
    <cellStyle name="Normal 6 2 2 2 7 2 3 2" xfId="11648" xr:uid="{00000000-0005-0000-0000-0000CD620000}"/>
    <cellStyle name="Normal 6 2 2 2 7 2 3 3" xfId="31594" xr:uid="{00000000-0005-0000-0000-0000CE620000}"/>
    <cellStyle name="Normal 6 2 2 2 7 2 3 4" xfId="31595" xr:uid="{00000000-0005-0000-0000-0000CF620000}"/>
    <cellStyle name="Normal 6 2 2 2 7 2 4" xfId="8214" xr:uid="{00000000-0005-0000-0000-0000D0620000}"/>
    <cellStyle name="Normal 6 2 2 2 7 2 4 2" xfId="31596" xr:uid="{00000000-0005-0000-0000-0000D1620000}"/>
    <cellStyle name="Normal 6 2 2 2 7 2 4 3" xfId="31597" xr:uid="{00000000-0005-0000-0000-0000D2620000}"/>
    <cellStyle name="Normal 6 2 2 2 7 2 4 4" xfId="31598" xr:uid="{00000000-0005-0000-0000-0000D3620000}"/>
    <cellStyle name="Normal 6 2 2 2 7 2 5" xfId="3252" xr:uid="{00000000-0005-0000-0000-0000D4620000}"/>
    <cellStyle name="Normal 6 2 2 2 7 2 5 2" xfId="31599" xr:uid="{00000000-0005-0000-0000-0000D5620000}"/>
    <cellStyle name="Normal 6 2 2 2 7 2 5 3" xfId="31600" xr:uid="{00000000-0005-0000-0000-0000D6620000}"/>
    <cellStyle name="Normal 6 2 2 2 7 2 5 4" xfId="31601" xr:uid="{00000000-0005-0000-0000-0000D7620000}"/>
    <cellStyle name="Normal 6 2 2 2 7 2 6" xfId="31602" xr:uid="{00000000-0005-0000-0000-0000D8620000}"/>
    <cellStyle name="Normal 6 2 2 2 7 2 6 2" xfId="31603" xr:uid="{00000000-0005-0000-0000-0000D9620000}"/>
    <cellStyle name="Normal 6 2 2 2 7 2 6 3" xfId="31604" xr:uid="{00000000-0005-0000-0000-0000DA620000}"/>
    <cellStyle name="Normal 6 2 2 2 7 2 7" xfId="31605" xr:uid="{00000000-0005-0000-0000-0000DB620000}"/>
    <cellStyle name="Normal 6 2 2 2 7 2 8" xfId="31606" xr:uid="{00000000-0005-0000-0000-0000DC620000}"/>
    <cellStyle name="Normal 6 2 2 2 7 2 9" xfId="31607" xr:uid="{00000000-0005-0000-0000-0000DD620000}"/>
    <cellStyle name="Normal 6 2 2 2 7 3" xfId="4258" xr:uid="{00000000-0005-0000-0000-0000DE620000}"/>
    <cellStyle name="Normal 6 2 2 2 7 3 2" xfId="9244" xr:uid="{00000000-0005-0000-0000-0000DF620000}"/>
    <cellStyle name="Normal 6 2 2 2 7 3 2 2" xfId="31608" xr:uid="{00000000-0005-0000-0000-0000E0620000}"/>
    <cellStyle name="Normal 6 2 2 2 7 3 2 3" xfId="31609" xr:uid="{00000000-0005-0000-0000-0000E1620000}"/>
    <cellStyle name="Normal 6 2 2 2 7 3 2 4" xfId="31610" xr:uid="{00000000-0005-0000-0000-0000E2620000}"/>
    <cellStyle name="Normal 6 2 2 2 7 3 3" xfId="31611" xr:uid="{00000000-0005-0000-0000-0000E3620000}"/>
    <cellStyle name="Normal 6 2 2 2 7 3 3 2" xfId="31612" xr:uid="{00000000-0005-0000-0000-0000E4620000}"/>
    <cellStyle name="Normal 6 2 2 2 7 3 3 3" xfId="31613" xr:uid="{00000000-0005-0000-0000-0000E5620000}"/>
    <cellStyle name="Normal 6 2 2 2 7 3 4" xfId="31614" xr:uid="{00000000-0005-0000-0000-0000E6620000}"/>
    <cellStyle name="Normal 6 2 2 2 7 3 5" xfId="31615" xr:uid="{00000000-0005-0000-0000-0000E7620000}"/>
    <cellStyle name="Normal 6 2 2 2 7 3 6" xfId="31616" xr:uid="{00000000-0005-0000-0000-0000E8620000}"/>
    <cellStyle name="Normal 6 2 2 2 7 4" xfId="6003" xr:uid="{00000000-0005-0000-0000-0000E9620000}"/>
    <cellStyle name="Normal 6 2 2 2 7 4 2" xfId="10945" xr:uid="{00000000-0005-0000-0000-0000EA620000}"/>
    <cellStyle name="Normal 6 2 2 2 7 4 3" xfId="31617" xr:uid="{00000000-0005-0000-0000-0000EB620000}"/>
    <cellStyle name="Normal 6 2 2 2 7 4 4" xfId="31618" xr:uid="{00000000-0005-0000-0000-0000EC620000}"/>
    <cellStyle name="Normal 6 2 2 2 7 5" xfId="7511" xr:uid="{00000000-0005-0000-0000-0000ED620000}"/>
    <cellStyle name="Normal 6 2 2 2 7 5 2" xfId="31619" xr:uid="{00000000-0005-0000-0000-0000EE620000}"/>
    <cellStyle name="Normal 6 2 2 2 7 5 3" xfId="31620" xr:uid="{00000000-0005-0000-0000-0000EF620000}"/>
    <cellStyle name="Normal 6 2 2 2 7 5 4" xfId="31621" xr:uid="{00000000-0005-0000-0000-0000F0620000}"/>
    <cellStyle name="Normal 6 2 2 2 7 6" xfId="2549" xr:uid="{00000000-0005-0000-0000-0000F1620000}"/>
    <cellStyle name="Normal 6 2 2 2 7 6 2" xfId="31622" xr:uid="{00000000-0005-0000-0000-0000F2620000}"/>
    <cellStyle name="Normal 6 2 2 2 7 6 3" xfId="31623" xr:uid="{00000000-0005-0000-0000-0000F3620000}"/>
    <cellStyle name="Normal 6 2 2 2 7 6 4" xfId="31624" xr:uid="{00000000-0005-0000-0000-0000F4620000}"/>
    <cellStyle name="Normal 6 2 2 2 7 7" xfId="31625" xr:uid="{00000000-0005-0000-0000-0000F5620000}"/>
    <cellStyle name="Normal 6 2 2 2 7 7 2" xfId="31626" xr:uid="{00000000-0005-0000-0000-0000F6620000}"/>
    <cellStyle name="Normal 6 2 2 2 7 7 3" xfId="31627" xr:uid="{00000000-0005-0000-0000-0000F7620000}"/>
    <cellStyle name="Normal 6 2 2 2 7 8" xfId="31628" xr:uid="{00000000-0005-0000-0000-0000F8620000}"/>
    <cellStyle name="Normal 6 2 2 2 7 9" xfId="31629" xr:uid="{00000000-0005-0000-0000-0000F9620000}"/>
    <cellStyle name="Normal 6 2 2 2 8" xfId="1283" xr:uid="{00000000-0005-0000-0000-0000FA620000}"/>
    <cellStyle name="Normal 6 2 2 2 8 2" xfId="4641" xr:uid="{00000000-0005-0000-0000-0000FB620000}"/>
    <cellStyle name="Normal 6 2 2 2 8 2 2" xfId="9625" xr:uid="{00000000-0005-0000-0000-0000FC620000}"/>
    <cellStyle name="Normal 6 2 2 2 8 2 2 2" xfId="31630" xr:uid="{00000000-0005-0000-0000-0000FD620000}"/>
    <cellStyle name="Normal 6 2 2 2 8 2 2 3" xfId="31631" xr:uid="{00000000-0005-0000-0000-0000FE620000}"/>
    <cellStyle name="Normal 6 2 2 2 8 2 2 4" xfId="31632" xr:uid="{00000000-0005-0000-0000-0000FF620000}"/>
    <cellStyle name="Normal 6 2 2 2 8 2 3" xfId="31633" xr:uid="{00000000-0005-0000-0000-000000630000}"/>
    <cellStyle name="Normal 6 2 2 2 8 2 3 2" xfId="31634" xr:uid="{00000000-0005-0000-0000-000001630000}"/>
    <cellStyle name="Normal 6 2 2 2 8 2 3 3" xfId="31635" xr:uid="{00000000-0005-0000-0000-000002630000}"/>
    <cellStyle name="Normal 6 2 2 2 8 2 4" xfId="31636" xr:uid="{00000000-0005-0000-0000-000003630000}"/>
    <cellStyle name="Normal 6 2 2 2 8 2 5" xfId="31637" xr:uid="{00000000-0005-0000-0000-000004630000}"/>
    <cellStyle name="Normal 6 2 2 2 8 2 6" xfId="31638" xr:uid="{00000000-0005-0000-0000-000005630000}"/>
    <cellStyle name="Normal 6 2 2 2 8 3" xfId="6370" xr:uid="{00000000-0005-0000-0000-000006630000}"/>
    <cellStyle name="Normal 6 2 2 2 8 3 2" xfId="11312" xr:uid="{00000000-0005-0000-0000-000007630000}"/>
    <cellStyle name="Normal 6 2 2 2 8 3 3" xfId="31639" xr:uid="{00000000-0005-0000-0000-000008630000}"/>
    <cellStyle name="Normal 6 2 2 2 8 3 4" xfId="31640" xr:uid="{00000000-0005-0000-0000-000009630000}"/>
    <cellStyle name="Normal 6 2 2 2 8 4" xfId="7878" xr:uid="{00000000-0005-0000-0000-00000A630000}"/>
    <cellStyle name="Normal 6 2 2 2 8 4 2" xfId="31641" xr:uid="{00000000-0005-0000-0000-00000B630000}"/>
    <cellStyle name="Normal 6 2 2 2 8 4 3" xfId="31642" xr:uid="{00000000-0005-0000-0000-00000C630000}"/>
    <cellStyle name="Normal 6 2 2 2 8 4 4" xfId="31643" xr:uid="{00000000-0005-0000-0000-00000D630000}"/>
    <cellStyle name="Normal 6 2 2 2 8 5" xfId="2916" xr:uid="{00000000-0005-0000-0000-00000E630000}"/>
    <cellStyle name="Normal 6 2 2 2 8 5 2" xfId="31644" xr:uid="{00000000-0005-0000-0000-00000F630000}"/>
    <cellStyle name="Normal 6 2 2 2 8 5 3" xfId="31645" xr:uid="{00000000-0005-0000-0000-000010630000}"/>
    <cellStyle name="Normal 6 2 2 2 8 5 4" xfId="31646" xr:uid="{00000000-0005-0000-0000-000011630000}"/>
    <cellStyle name="Normal 6 2 2 2 8 6" xfId="31647" xr:uid="{00000000-0005-0000-0000-000012630000}"/>
    <cellStyle name="Normal 6 2 2 2 8 6 2" xfId="31648" xr:uid="{00000000-0005-0000-0000-000013630000}"/>
    <cellStyle name="Normal 6 2 2 2 8 6 3" xfId="31649" xr:uid="{00000000-0005-0000-0000-000014630000}"/>
    <cellStyle name="Normal 6 2 2 2 8 7" xfId="31650" xr:uid="{00000000-0005-0000-0000-000015630000}"/>
    <cellStyle name="Normal 6 2 2 2 8 8" xfId="31651" xr:uid="{00000000-0005-0000-0000-000016630000}"/>
    <cellStyle name="Normal 6 2 2 2 8 9" xfId="31652" xr:uid="{00000000-0005-0000-0000-000017630000}"/>
    <cellStyle name="Normal 6 2 2 2 9" xfId="226" xr:uid="{00000000-0005-0000-0000-000018630000}"/>
    <cellStyle name="Normal 6 2 2 2 9 2" xfId="3859" xr:uid="{00000000-0005-0000-0000-000019630000}"/>
    <cellStyle name="Normal 6 2 2 2 9 2 2" xfId="8946" xr:uid="{00000000-0005-0000-0000-00001A630000}"/>
    <cellStyle name="Normal 6 2 2 2 9 2 2 2" xfId="31653" xr:uid="{00000000-0005-0000-0000-00001B630000}"/>
    <cellStyle name="Normal 6 2 2 2 9 2 2 3" xfId="31654" xr:uid="{00000000-0005-0000-0000-00001C630000}"/>
    <cellStyle name="Normal 6 2 2 2 9 2 2 4" xfId="31655" xr:uid="{00000000-0005-0000-0000-00001D630000}"/>
    <cellStyle name="Normal 6 2 2 2 9 2 3" xfId="31656" xr:uid="{00000000-0005-0000-0000-00001E630000}"/>
    <cellStyle name="Normal 6 2 2 2 9 2 3 2" xfId="31657" xr:uid="{00000000-0005-0000-0000-00001F630000}"/>
    <cellStyle name="Normal 6 2 2 2 9 2 3 3" xfId="31658" xr:uid="{00000000-0005-0000-0000-000020630000}"/>
    <cellStyle name="Normal 6 2 2 2 9 2 4" xfId="31659" xr:uid="{00000000-0005-0000-0000-000021630000}"/>
    <cellStyle name="Normal 6 2 2 2 9 2 5" xfId="31660" xr:uid="{00000000-0005-0000-0000-000022630000}"/>
    <cellStyle name="Normal 6 2 2 2 9 2 6" xfId="31661" xr:uid="{00000000-0005-0000-0000-000023630000}"/>
    <cellStyle name="Normal 6 2 2 2 9 3" xfId="5637" xr:uid="{00000000-0005-0000-0000-000024630000}"/>
    <cellStyle name="Normal 6 2 2 2 9 3 2" xfId="10579" xr:uid="{00000000-0005-0000-0000-000025630000}"/>
    <cellStyle name="Normal 6 2 2 2 9 3 3" xfId="31662" xr:uid="{00000000-0005-0000-0000-000026630000}"/>
    <cellStyle name="Normal 6 2 2 2 9 3 4" xfId="31663" xr:uid="{00000000-0005-0000-0000-000027630000}"/>
    <cellStyle name="Normal 6 2 2 2 9 4" xfId="7145" xr:uid="{00000000-0005-0000-0000-000028630000}"/>
    <cellStyle name="Normal 6 2 2 2 9 4 2" xfId="31664" xr:uid="{00000000-0005-0000-0000-000029630000}"/>
    <cellStyle name="Normal 6 2 2 2 9 4 3" xfId="31665" xr:uid="{00000000-0005-0000-0000-00002A630000}"/>
    <cellStyle name="Normal 6 2 2 2 9 4 4" xfId="31666" xr:uid="{00000000-0005-0000-0000-00002B630000}"/>
    <cellStyle name="Normal 6 2 2 2 9 5" xfId="2182" xr:uid="{00000000-0005-0000-0000-00002C630000}"/>
    <cellStyle name="Normal 6 2 2 2 9 5 2" xfId="31667" xr:uid="{00000000-0005-0000-0000-00002D630000}"/>
    <cellStyle name="Normal 6 2 2 2 9 5 3" xfId="31668" xr:uid="{00000000-0005-0000-0000-00002E630000}"/>
    <cellStyle name="Normal 6 2 2 2 9 5 4" xfId="31669" xr:uid="{00000000-0005-0000-0000-00002F630000}"/>
    <cellStyle name="Normal 6 2 2 2 9 6" xfId="31670" xr:uid="{00000000-0005-0000-0000-000030630000}"/>
    <cellStyle name="Normal 6 2 2 2 9 6 2" xfId="31671" xr:uid="{00000000-0005-0000-0000-000031630000}"/>
    <cellStyle name="Normal 6 2 2 2 9 6 3" xfId="31672" xr:uid="{00000000-0005-0000-0000-000032630000}"/>
    <cellStyle name="Normal 6 2 2 2 9 7" xfId="31673" xr:uid="{00000000-0005-0000-0000-000033630000}"/>
    <cellStyle name="Normal 6 2 2 2 9 8" xfId="31674" xr:uid="{00000000-0005-0000-0000-000034630000}"/>
    <cellStyle name="Normal 6 2 2 2 9 9" xfId="31675" xr:uid="{00000000-0005-0000-0000-000035630000}"/>
    <cellStyle name="Normal 6 2 2 20" xfId="31676" xr:uid="{00000000-0005-0000-0000-000036630000}"/>
    <cellStyle name="Normal 6 2 2 21" xfId="31677" xr:uid="{00000000-0005-0000-0000-000037630000}"/>
    <cellStyle name="Normal 6 2 2 3" xfId="139" xr:uid="{00000000-0005-0000-0000-000038630000}"/>
    <cellStyle name="Normal 6 2 2 3 10" xfId="2125" xr:uid="{00000000-0005-0000-0000-000039630000}"/>
    <cellStyle name="Normal 6 2 2 3 10 2" xfId="5488" xr:uid="{00000000-0005-0000-0000-00003A630000}"/>
    <cellStyle name="Normal 6 2 2 3 10 2 2" xfId="10446" xr:uid="{00000000-0005-0000-0000-00003B630000}"/>
    <cellStyle name="Normal 6 2 2 3 10 2 2 2" xfId="31678" xr:uid="{00000000-0005-0000-0000-00003C630000}"/>
    <cellStyle name="Normal 6 2 2 3 10 2 2 3" xfId="31679" xr:uid="{00000000-0005-0000-0000-00003D630000}"/>
    <cellStyle name="Normal 6 2 2 3 10 2 2 4" xfId="31680" xr:uid="{00000000-0005-0000-0000-00003E630000}"/>
    <cellStyle name="Normal 6 2 2 3 10 2 3" xfId="31681" xr:uid="{00000000-0005-0000-0000-00003F630000}"/>
    <cellStyle name="Normal 6 2 2 3 10 2 3 2" xfId="31682" xr:uid="{00000000-0005-0000-0000-000040630000}"/>
    <cellStyle name="Normal 6 2 2 3 10 2 3 3" xfId="31683" xr:uid="{00000000-0005-0000-0000-000041630000}"/>
    <cellStyle name="Normal 6 2 2 3 10 2 4" xfId="31684" xr:uid="{00000000-0005-0000-0000-000042630000}"/>
    <cellStyle name="Normal 6 2 2 3 10 2 5" xfId="31685" xr:uid="{00000000-0005-0000-0000-000043630000}"/>
    <cellStyle name="Normal 6 2 2 3 10 2 6" xfId="31686" xr:uid="{00000000-0005-0000-0000-000044630000}"/>
    <cellStyle name="Normal 6 2 2 3 10 3" xfId="8618" xr:uid="{00000000-0005-0000-0000-000045630000}"/>
    <cellStyle name="Normal 6 2 2 3 10 3 2" xfId="31687" xr:uid="{00000000-0005-0000-0000-000046630000}"/>
    <cellStyle name="Normal 6 2 2 3 10 3 3" xfId="31688" xr:uid="{00000000-0005-0000-0000-000047630000}"/>
    <cellStyle name="Normal 6 2 2 3 10 3 4" xfId="31689" xr:uid="{00000000-0005-0000-0000-000048630000}"/>
    <cellStyle name="Normal 6 2 2 3 10 4" xfId="31690" xr:uid="{00000000-0005-0000-0000-000049630000}"/>
    <cellStyle name="Normal 6 2 2 3 10 4 2" xfId="31691" xr:uid="{00000000-0005-0000-0000-00004A630000}"/>
    <cellStyle name="Normal 6 2 2 3 10 4 3" xfId="31692" xr:uid="{00000000-0005-0000-0000-00004B630000}"/>
    <cellStyle name="Normal 6 2 2 3 10 4 4" xfId="31693" xr:uid="{00000000-0005-0000-0000-00004C630000}"/>
    <cellStyle name="Normal 6 2 2 3 10 5" xfId="31694" xr:uid="{00000000-0005-0000-0000-00004D630000}"/>
    <cellStyle name="Normal 6 2 2 3 10 5 2" xfId="31695" xr:uid="{00000000-0005-0000-0000-00004E630000}"/>
    <cellStyle name="Normal 6 2 2 3 10 5 3" xfId="31696" xr:uid="{00000000-0005-0000-0000-00004F630000}"/>
    <cellStyle name="Normal 6 2 2 3 10 5 4" xfId="31697" xr:uid="{00000000-0005-0000-0000-000050630000}"/>
    <cellStyle name="Normal 6 2 2 3 10 6" xfId="31698" xr:uid="{00000000-0005-0000-0000-000051630000}"/>
    <cellStyle name="Normal 6 2 2 3 10 6 2" xfId="31699" xr:uid="{00000000-0005-0000-0000-000052630000}"/>
    <cellStyle name="Normal 6 2 2 3 10 6 3" xfId="31700" xr:uid="{00000000-0005-0000-0000-000053630000}"/>
    <cellStyle name="Normal 6 2 2 3 10 7" xfId="31701" xr:uid="{00000000-0005-0000-0000-000054630000}"/>
    <cellStyle name="Normal 6 2 2 3 10 8" xfId="31702" xr:uid="{00000000-0005-0000-0000-000055630000}"/>
    <cellStyle name="Normal 6 2 2 3 10 9" xfId="31703" xr:uid="{00000000-0005-0000-0000-000056630000}"/>
    <cellStyle name="Normal 6 2 2 3 11" xfId="3657" xr:uid="{00000000-0005-0000-0000-000057630000}"/>
    <cellStyle name="Normal 6 2 2 3 11 2" xfId="8755" xr:uid="{00000000-0005-0000-0000-000058630000}"/>
    <cellStyle name="Normal 6 2 2 3 11 2 2" xfId="31704" xr:uid="{00000000-0005-0000-0000-000059630000}"/>
    <cellStyle name="Normal 6 2 2 3 11 2 2 2" xfId="31705" xr:uid="{00000000-0005-0000-0000-00005A630000}"/>
    <cellStyle name="Normal 6 2 2 3 11 2 2 3" xfId="31706" xr:uid="{00000000-0005-0000-0000-00005B630000}"/>
    <cellStyle name="Normal 6 2 2 3 11 2 2 4" xfId="31707" xr:uid="{00000000-0005-0000-0000-00005C630000}"/>
    <cellStyle name="Normal 6 2 2 3 11 2 3" xfId="31708" xr:uid="{00000000-0005-0000-0000-00005D630000}"/>
    <cellStyle name="Normal 6 2 2 3 11 2 3 2" xfId="31709" xr:uid="{00000000-0005-0000-0000-00005E630000}"/>
    <cellStyle name="Normal 6 2 2 3 11 2 3 3" xfId="31710" xr:uid="{00000000-0005-0000-0000-00005F630000}"/>
    <cellStyle name="Normal 6 2 2 3 11 2 4" xfId="31711" xr:uid="{00000000-0005-0000-0000-000060630000}"/>
    <cellStyle name="Normal 6 2 2 3 11 2 5" xfId="31712" xr:uid="{00000000-0005-0000-0000-000061630000}"/>
    <cellStyle name="Normal 6 2 2 3 11 2 6" xfId="31713" xr:uid="{00000000-0005-0000-0000-000062630000}"/>
    <cellStyle name="Normal 6 2 2 3 11 3" xfId="31714" xr:uid="{00000000-0005-0000-0000-000063630000}"/>
    <cellStyle name="Normal 6 2 2 3 11 3 2" xfId="31715" xr:uid="{00000000-0005-0000-0000-000064630000}"/>
    <cellStyle name="Normal 6 2 2 3 11 3 3" xfId="31716" xr:uid="{00000000-0005-0000-0000-000065630000}"/>
    <cellStyle name="Normal 6 2 2 3 11 3 4" xfId="31717" xr:uid="{00000000-0005-0000-0000-000066630000}"/>
    <cellStyle name="Normal 6 2 2 3 11 4" xfId="31718" xr:uid="{00000000-0005-0000-0000-000067630000}"/>
    <cellStyle name="Normal 6 2 2 3 11 4 2" xfId="31719" xr:uid="{00000000-0005-0000-0000-000068630000}"/>
    <cellStyle name="Normal 6 2 2 3 11 4 3" xfId="31720" xr:uid="{00000000-0005-0000-0000-000069630000}"/>
    <cellStyle name="Normal 6 2 2 3 11 4 4" xfId="31721" xr:uid="{00000000-0005-0000-0000-00006A630000}"/>
    <cellStyle name="Normal 6 2 2 3 11 5" xfId="31722" xr:uid="{00000000-0005-0000-0000-00006B630000}"/>
    <cellStyle name="Normal 6 2 2 3 11 5 2" xfId="31723" xr:uid="{00000000-0005-0000-0000-00006C630000}"/>
    <cellStyle name="Normal 6 2 2 3 11 5 3" xfId="31724" xr:uid="{00000000-0005-0000-0000-00006D630000}"/>
    <cellStyle name="Normal 6 2 2 3 11 6" xfId="31725" xr:uid="{00000000-0005-0000-0000-00006E630000}"/>
    <cellStyle name="Normal 6 2 2 3 11 7" xfId="31726" xr:uid="{00000000-0005-0000-0000-00006F630000}"/>
    <cellStyle name="Normal 6 2 2 3 11 8" xfId="31727" xr:uid="{00000000-0005-0000-0000-000070630000}"/>
    <cellStyle name="Normal 6 2 2 3 12" xfId="3822" xr:uid="{00000000-0005-0000-0000-000071630000}"/>
    <cellStyle name="Normal 6 2 2 3 12 2" xfId="8913" xr:uid="{00000000-0005-0000-0000-000072630000}"/>
    <cellStyle name="Normal 6 2 2 3 12 2 2" xfId="31728" xr:uid="{00000000-0005-0000-0000-000073630000}"/>
    <cellStyle name="Normal 6 2 2 3 12 2 3" xfId="31729" xr:uid="{00000000-0005-0000-0000-000074630000}"/>
    <cellStyle name="Normal 6 2 2 3 12 2 4" xfId="31730" xr:uid="{00000000-0005-0000-0000-000075630000}"/>
    <cellStyle name="Normal 6 2 2 3 12 3" xfId="31731" xr:uid="{00000000-0005-0000-0000-000076630000}"/>
    <cellStyle name="Normal 6 2 2 3 12 3 2" xfId="31732" xr:uid="{00000000-0005-0000-0000-000077630000}"/>
    <cellStyle name="Normal 6 2 2 3 12 3 3" xfId="31733" xr:uid="{00000000-0005-0000-0000-000078630000}"/>
    <cellStyle name="Normal 6 2 2 3 12 3 4" xfId="31734" xr:uid="{00000000-0005-0000-0000-000079630000}"/>
    <cellStyle name="Normal 6 2 2 3 12 4" xfId="31735" xr:uid="{00000000-0005-0000-0000-00007A630000}"/>
    <cellStyle name="Normal 6 2 2 3 12 4 2" xfId="31736" xr:uid="{00000000-0005-0000-0000-00007B630000}"/>
    <cellStyle name="Normal 6 2 2 3 12 4 3" xfId="31737" xr:uid="{00000000-0005-0000-0000-00007C630000}"/>
    <cellStyle name="Normal 6 2 2 3 12 5" xfId="31738" xr:uid="{00000000-0005-0000-0000-00007D630000}"/>
    <cellStyle name="Normal 6 2 2 3 12 6" xfId="31739" xr:uid="{00000000-0005-0000-0000-00007E630000}"/>
    <cellStyle name="Normal 6 2 2 3 12 7" xfId="31740" xr:uid="{00000000-0005-0000-0000-00007F630000}"/>
    <cellStyle name="Normal 6 2 2 3 13" xfId="5607" xr:uid="{00000000-0005-0000-0000-000080630000}"/>
    <cellStyle name="Normal 6 2 2 3 13 2" xfId="10549" xr:uid="{00000000-0005-0000-0000-000081630000}"/>
    <cellStyle name="Normal 6 2 2 3 13 3" xfId="31741" xr:uid="{00000000-0005-0000-0000-000082630000}"/>
    <cellStyle name="Normal 6 2 2 3 13 4" xfId="31742" xr:uid="{00000000-0005-0000-0000-000083630000}"/>
    <cellStyle name="Normal 6 2 2 3 14" xfId="7115" xr:uid="{00000000-0005-0000-0000-000084630000}"/>
    <cellStyle name="Normal 6 2 2 3 14 2" xfId="31743" xr:uid="{00000000-0005-0000-0000-000085630000}"/>
    <cellStyle name="Normal 6 2 2 3 14 3" xfId="31744" xr:uid="{00000000-0005-0000-0000-000086630000}"/>
    <cellStyle name="Normal 6 2 2 3 14 4" xfId="31745" xr:uid="{00000000-0005-0000-0000-000087630000}"/>
    <cellStyle name="Normal 6 2 2 3 15" xfId="2078" xr:uid="{00000000-0005-0000-0000-000088630000}"/>
    <cellStyle name="Normal 6 2 2 3 15 2" xfId="31746" xr:uid="{00000000-0005-0000-0000-000089630000}"/>
    <cellStyle name="Normal 6 2 2 3 15 3" xfId="31747" xr:uid="{00000000-0005-0000-0000-00008A630000}"/>
    <cellStyle name="Normal 6 2 2 3 15 4" xfId="31748" xr:uid="{00000000-0005-0000-0000-00008B630000}"/>
    <cellStyle name="Normal 6 2 2 3 16" xfId="31749" xr:uid="{00000000-0005-0000-0000-00008C630000}"/>
    <cellStyle name="Normal 6 2 2 3 16 2" xfId="31750" xr:uid="{00000000-0005-0000-0000-00008D630000}"/>
    <cellStyle name="Normal 6 2 2 3 16 3" xfId="31751" xr:uid="{00000000-0005-0000-0000-00008E630000}"/>
    <cellStyle name="Normal 6 2 2 3 17" xfId="31752" xr:uid="{00000000-0005-0000-0000-00008F630000}"/>
    <cellStyle name="Normal 6 2 2 3 18" xfId="31753" xr:uid="{00000000-0005-0000-0000-000090630000}"/>
    <cellStyle name="Normal 6 2 2 3 19" xfId="31754" xr:uid="{00000000-0005-0000-0000-000091630000}"/>
    <cellStyle name="Normal 6 2 2 3 2" xfId="554" xr:uid="{00000000-0005-0000-0000-000092630000}"/>
    <cellStyle name="Normal 6 2 2 3 2 10" xfId="2324" xr:uid="{00000000-0005-0000-0000-000093630000}"/>
    <cellStyle name="Normal 6 2 2 3 2 10 2" xfId="31755" xr:uid="{00000000-0005-0000-0000-000094630000}"/>
    <cellStyle name="Normal 6 2 2 3 2 10 3" xfId="31756" xr:uid="{00000000-0005-0000-0000-000095630000}"/>
    <cellStyle name="Normal 6 2 2 3 2 10 4" xfId="31757" xr:uid="{00000000-0005-0000-0000-000096630000}"/>
    <cellStyle name="Normal 6 2 2 3 2 11" xfId="31758" xr:uid="{00000000-0005-0000-0000-000097630000}"/>
    <cellStyle name="Normal 6 2 2 3 2 11 2" xfId="31759" xr:uid="{00000000-0005-0000-0000-000098630000}"/>
    <cellStyle name="Normal 6 2 2 3 2 11 3" xfId="31760" xr:uid="{00000000-0005-0000-0000-000099630000}"/>
    <cellStyle name="Normal 6 2 2 3 2 12" xfId="31761" xr:uid="{00000000-0005-0000-0000-00009A630000}"/>
    <cellStyle name="Normal 6 2 2 3 2 13" xfId="31762" xr:uid="{00000000-0005-0000-0000-00009B630000}"/>
    <cellStyle name="Normal 6 2 2 3 2 14" xfId="31763" xr:uid="{00000000-0005-0000-0000-00009C630000}"/>
    <cellStyle name="Normal 6 2 2 3 2 2" xfId="715" xr:uid="{00000000-0005-0000-0000-00009D630000}"/>
    <cellStyle name="Normal 6 2 2 3 2 2 10" xfId="31764" xr:uid="{00000000-0005-0000-0000-00009E630000}"/>
    <cellStyle name="Normal 6 2 2 3 2 2 11" xfId="31765" xr:uid="{00000000-0005-0000-0000-00009F630000}"/>
    <cellStyle name="Normal 6 2 2 3 2 2 2" xfId="1181" xr:uid="{00000000-0005-0000-0000-0000A0630000}"/>
    <cellStyle name="Normal 6 2 2 3 2 2 2 10" xfId="31766" xr:uid="{00000000-0005-0000-0000-0000A1630000}"/>
    <cellStyle name="Normal 6 2 2 3 2 2 2 2" xfId="1622" xr:uid="{00000000-0005-0000-0000-0000A2630000}"/>
    <cellStyle name="Normal 6 2 2 3 2 2 2 2 2" xfId="4980" xr:uid="{00000000-0005-0000-0000-0000A3630000}"/>
    <cellStyle name="Normal 6 2 2 3 2 2 2 2 2 2" xfId="9964" xr:uid="{00000000-0005-0000-0000-0000A4630000}"/>
    <cellStyle name="Normal 6 2 2 3 2 2 2 2 2 2 2" xfId="31767" xr:uid="{00000000-0005-0000-0000-0000A5630000}"/>
    <cellStyle name="Normal 6 2 2 3 2 2 2 2 2 2 3" xfId="31768" xr:uid="{00000000-0005-0000-0000-0000A6630000}"/>
    <cellStyle name="Normal 6 2 2 3 2 2 2 2 2 2 4" xfId="31769" xr:uid="{00000000-0005-0000-0000-0000A7630000}"/>
    <cellStyle name="Normal 6 2 2 3 2 2 2 2 2 3" xfId="31770" xr:uid="{00000000-0005-0000-0000-0000A8630000}"/>
    <cellStyle name="Normal 6 2 2 3 2 2 2 2 2 3 2" xfId="31771" xr:uid="{00000000-0005-0000-0000-0000A9630000}"/>
    <cellStyle name="Normal 6 2 2 3 2 2 2 2 2 3 3" xfId="31772" xr:uid="{00000000-0005-0000-0000-0000AA630000}"/>
    <cellStyle name="Normal 6 2 2 3 2 2 2 2 2 4" xfId="31773" xr:uid="{00000000-0005-0000-0000-0000AB630000}"/>
    <cellStyle name="Normal 6 2 2 3 2 2 2 2 2 5" xfId="31774" xr:uid="{00000000-0005-0000-0000-0000AC630000}"/>
    <cellStyle name="Normal 6 2 2 3 2 2 2 2 2 6" xfId="31775" xr:uid="{00000000-0005-0000-0000-0000AD630000}"/>
    <cellStyle name="Normal 6 2 2 3 2 2 2 2 3" xfId="6709" xr:uid="{00000000-0005-0000-0000-0000AE630000}"/>
    <cellStyle name="Normal 6 2 2 3 2 2 2 2 3 2" xfId="11651" xr:uid="{00000000-0005-0000-0000-0000AF630000}"/>
    <cellStyle name="Normal 6 2 2 3 2 2 2 2 3 3" xfId="31776" xr:uid="{00000000-0005-0000-0000-0000B0630000}"/>
    <cellStyle name="Normal 6 2 2 3 2 2 2 2 3 4" xfId="31777" xr:uid="{00000000-0005-0000-0000-0000B1630000}"/>
    <cellStyle name="Normal 6 2 2 3 2 2 2 2 4" xfId="8217" xr:uid="{00000000-0005-0000-0000-0000B2630000}"/>
    <cellStyle name="Normal 6 2 2 3 2 2 2 2 4 2" xfId="31778" xr:uid="{00000000-0005-0000-0000-0000B3630000}"/>
    <cellStyle name="Normal 6 2 2 3 2 2 2 2 4 3" xfId="31779" xr:uid="{00000000-0005-0000-0000-0000B4630000}"/>
    <cellStyle name="Normal 6 2 2 3 2 2 2 2 4 4" xfId="31780" xr:uid="{00000000-0005-0000-0000-0000B5630000}"/>
    <cellStyle name="Normal 6 2 2 3 2 2 2 2 5" xfId="3255" xr:uid="{00000000-0005-0000-0000-0000B6630000}"/>
    <cellStyle name="Normal 6 2 2 3 2 2 2 2 5 2" xfId="31781" xr:uid="{00000000-0005-0000-0000-0000B7630000}"/>
    <cellStyle name="Normal 6 2 2 3 2 2 2 2 5 3" xfId="31782" xr:uid="{00000000-0005-0000-0000-0000B8630000}"/>
    <cellStyle name="Normal 6 2 2 3 2 2 2 2 5 4" xfId="31783" xr:uid="{00000000-0005-0000-0000-0000B9630000}"/>
    <cellStyle name="Normal 6 2 2 3 2 2 2 2 6" xfId="31784" xr:uid="{00000000-0005-0000-0000-0000BA630000}"/>
    <cellStyle name="Normal 6 2 2 3 2 2 2 2 6 2" xfId="31785" xr:uid="{00000000-0005-0000-0000-0000BB630000}"/>
    <cellStyle name="Normal 6 2 2 3 2 2 2 2 6 3" xfId="31786" xr:uid="{00000000-0005-0000-0000-0000BC630000}"/>
    <cellStyle name="Normal 6 2 2 3 2 2 2 2 7" xfId="31787" xr:uid="{00000000-0005-0000-0000-0000BD630000}"/>
    <cellStyle name="Normal 6 2 2 3 2 2 2 2 8" xfId="31788" xr:uid="{00000000-0005-0000-0000-0000BE630000}"/>
    <cellStyle name="Normal 6 2 2 3 2 2 2 2 9" xfId="31789" xr:uid="{00000000-0005-0000-0000-0000BF630000}"/>
    <cellStyle name="Normal 6 2 2 3 2 2 2 3" xfId="4549" xr:uid="{00000000-0005-0000-0000-0000C0630000}"/>
    <cellStyle name="Normal 6 2 2 3 2 2 2 3 2" xfId="9533" xr:uid="{00000000-0005-0000-0000-0000C1630000}"/>
    <cellStyle name="Normal 6 2 2 3 2 2 2 3 2 2" xfId="31790" xr:uid="{00000000-0005-0000-0000-0000C2630000}"/>
    <cellStyle name="Normal 6 2 2 3 2 2 2 3 2 3" xfId="31791" xr:uid="{00000000-0005-0000-0000-0000C3630000}"/>
    <cellStyle name="Normal 6 2 2 3 2 2 2 3 2 4" xfId="31792" xr:uid="{00000000-0005-0000-0000-0000C4630000}"/>
    <cellStyle name="Normal 6 2 2 3 2 2 2 3 3" xfId="31793" xr:uid="{00000000-0005-0000-0000-0000C5630000}"/>
    <cellStyle name="Normal 6 2 2 3 2 2 2 3 3 2" xfId="31794" xr:uid="{00000000-0005-0000-0000-0000C6630000}"/>
    <cellStyle name="Normal 6 2 2 3 2 2 2 3 3 3" xfId="31795" xr:uid="{00000000-0005-0000-0000-0000C7630000}"/>
    <cellStyle name="Normal 6 2 2 3 2 2 2 3 4" xfId="31796" xr:uid="{00000000-0005-0000-0000-0000C8630000}"/>
    <cellStyle name="Normal 6 2 2 3 2 2 2 3 5" xfId="31797" xr:uid="{00000000-0005-0000-0000-0000C9630000}"/>
    <cellStyle name="Normal 6 2 2 3 2 2 2 3 6" xfId="31798" xr:uid="{00000000-0005-0000-0000-0000CA630000}"/>
    <cellStyle name="Normal 6 2 2 3 2 2 2 4" xfId="6280" xr:uid="{00000000-0005-0000-0000-0000CB630000}"/>
    <cellStyle name="Normal 6 2 2 3 2 2 2 4 2" xfId="11222" xr:uid="{00000000-0005-0000-0000-0000CC630000}"/>
    <cellStyle name="Normal 6 2 2 3 2 2 2 4 3" xfId="31799" xr:uid="{00000000-0005-0000-0000-0000CD630000}"/>
    <cellStyle name="Normal 6 2 2 3 2 2 2 4 4" xfId="31800" xr:uid="{00000000-0005-0000-0000-0000CE630000}"/>
    <cellStyle name="Normal 6 2 2 3 2 2 2 5" xfId="7788" xr:uid="{00000000-0005-0000-0000-0000CF630000}"/>
    <cellStyle name="Normal 6 2 2 3 2 2 2 5 2" xfId="31801" xr:uid="{00000000-0005-0000-0000-0000D0630000}"/>
    <cellStyle name="Normal 6 2 2 3 2 2 2 5 3" xfId="31802" xr:uid="{00000000-0005-0000-0000-0000D1630000}"/>
    <cellStyle name="Normal 6 2 2 3 2 2 2 5 4" xfId="31803" xr:uid="{00000000-0005-0000-0000-0000D2630000}"/>
    <cellStyle name="Normal 6 2 2 3 2 2 2 6" xfId="2826" xr:uid="{00000000-0005-0000-0000-0000D3630000}"/>
    <cellStyle name="Normal 6 2 2 3 2 2 2 6 2" xfId="31804" xr:uid="{00000000-0005-0000-0000-0000D4630000}"/>
    <cellStyle name="Normal 6 2 2 3 2 2 2 6 3" xfId="31805" xr:uid="{00000000-0005-0000-0000-0000D5630000}"/>
    <cellStyle name="Normal 6 2 2 3 2 2 2 6 4" xfId="31806" xr:uid="{00000000-0005-0000-0000-0000D6630000}"/>
    <cellStyle name="Normal 6 2 2 3 2 2 2 7" xfId="31807" xr:uid="{00000000-0005-0000-0000-0000D7630000}"/>
    <cellStyle name="Normal 6 2 2 3 2 2 2 7 2" xfId="31808" xr:uid="{00000000-0005-0000-0000-0000D8630000}"/>
    <cellStyle name="Normal 6 2 2 3 2 2 2 7 3" xfId="31809" xr:uid="{00000000-0005-0000-0000-0000D9630000}"/>
    <cellStyle name="Normal 6 2 2 3 2 2 2 8" xfId="31810" xr:uid="{00000000-0005-0000-0000-0000DA630000}"/>
    <cellStyle name="Normal 6 2 2 3 2 2 2 9" xfId="31811" xr:uid="{00000000-0005-0000-0000-0000DB630000}"/>
    <cellStyle name="Normal 6 2 2 3 2 2 3" xfId="1621" xr:uid="{00000000-0005-0000-0000-0000DC630000}"/>
    <cellStyle name="Normal 6 2 2 3 2 2 3 2" xfId="4979" xr:uid="{00000000-0005-0000-0000-0000DD630000}"/>
    <cellStyle name="Normal 6 2 2 3 2 2 3 2 2" xfId="9963" xr:uid="{00000000-0005-0000-0000-0000DE630000}"/>
    <cellStyle name="Normal 6 2 2 3 2 2 3 2 2 2" xfId="31812" xr:uid="{00000000-0005-0000-0000-0000DF630000}"/>
    <cellStyle name="Normal 6 2 2 3 2 2 3 2 2 3" xfId="31813" xr:uid="{00000000-0005-0000-0000-0000E0630000}"/>
    <cellStyle name="Normal 6 2 2 3 2 2 3 2 2 4" xfId="31814" xr:uid="{00000000-0005-0000-0000-0000E1630000}"/>
    <cellStyle name="Normal 6 2 2 3 2 2 3 2 3" xfId="31815" xr:uid="{00000000-0005-0000-0000-0000E2630000}"/>
    <cellStyle name="Normal 6 2 2 3 2 2 3 2 3 2" xfId="31816" xr:uid="{00000000-0005-0000-0000-0000E3630000}"/>
    <cellStyle name="Normal 6 2 2 3 2 2 3 2 3 3" xfId="31817" xr:uid="{00000000-0005-0000-0000-0000E4630000}"/>
    <cellStyle name="Normal 6 2 2 3 2 2 3 2 4" xfId="31818" xr:uid="{00000000-0005-0000-0000-0000E5630000}"/>
    <cellStyle name="Normal 6 2 2 3 2 2 3 2 5" xfId="31819" xr:uid="{00000000-0005-0000-0000-0000E6630000}"/>
    <cellStyle name="Normal 6 2 2 3 2 2 3 2 6" xfId="31820" xr:uid="{00000000-0005-0000-0000-0000E7630000}"/>
    <cellStyle name="Normal 6 2 2 3 2 2 3 3" xfId="6708" xr:uid="{00000000-0005-0000-0000-0000E8630000}"/>
    <cellStyle name="Normal 6 2 2 3 2 2 3 3 2" xfId="11650" xr:uid="{00000000-0005-0000-0000-0000E9630000}"/>
    <cellStyle name="Normal 6 2 2 3 2 2 3 3 3" xfId="31821" xr:uid="{00000000-0005-0000-0000-0000EA630000}"/>
    <cellStyle name="Normal 6 2 2 3 2 2 3 3 4" xfId="31822" xr:uid="{00000000-0005-0000-0000-0000EB630000}"/>
    <cellStyle name="Normal 6 2 2 3 2 2 3 4" xfId="8216" xr:uid="{00000000-0005-0000-0000-0000EC630000}"/>
    <cellStyle name="Normal 6 2 2 3 2 2 3 4 2" xfId="31823" xr:uid="{00000000-0005-0000-0000-0000ED630000}"/>
    <cellStyle name="Normal 6 2 2 3 2 2 3 4 3" xfId="31824" xr:uid="{00000000-0005-0000-0000-0000EE630000}"/>
    <cellStyle name="Normal 6 2 2 3 2 2 3 4 4" xfId="31825" xr:uid="{00000000-0005-0000-0000-0000EF630000}"/>
    <cellStyle name="Normal 6 2 2 3 2 2 3 5" xfId="3254" xr:uid="{00000000-0005-0000-0000-0000F0630000}"/>
    <cellStyle name="Normal 6 2 2 3 2 2 3 5 2" xfId="31826" xr:uid="{00000000-0005-0000-0000-0000F1630000}"/>
    <cellStyle name="Normal 6 2 2 3 2 2 3 5 3" xfId="31827" xr:uid="{00000000-0005-0000-0000-0000F2630000}"/>
    <cellStyle name="Normal 6 2 2 3 2 2 3 5 4" xfId="31828" xr:uid="{00000000-0005-0000-0000-0000F3630000}"/>
    <cellStyle name="Normal 6 2 2 3 2 2 3 6" xfId="31829" xr:uid="{00000000-0005-0000-0000-0000F4630000}"/>
    <cellStyle name="Normal 6 2 2 3 2 2 3 6 2" xfId="31830" xr:uid="{00000000-0005-0000-0000-0000F5630000}"/>
    <cellStyle name="Normal 6 2 2 3 2 2 3 6 3" xfId="31831" xr:uid="{00000000-0005-0000-0000-0000F6630000}"/>
    <cellStyle name="Normal 6 2 2 3 2 2 3 7" xfId="31832" xr:uid="{00000000-0005-0000-0000-0000F7630000}"/>
    <cellStyle name="Normal 6 2 2 3 2 2 3 8" xfId="31833" xr:uid="{00000000-0005-0000-0000-0000F8630000}"/>
    <cellStyle name="Normal 6 2 2 3 2 2 3 9" xfId="31834" xr:uid="{00000000-0005-0000-0000-0000F9630000}"/>
    <cellStyle name="Normal 6 2 2 3 2 2 4" xfId="4166" xr:uid="{00000000-0005-0000-0000-0000FA630000}"/>
    <cellStyle name="Normal 6 2 2 3 2 2 4 2" xfId="9152" xr:uid="{00000000-0005-0000-0000-0000FB630000}"/>
    <cellStyle name="Normal 6 2 2 3 2 2 4 2 2" xfId="31835" xr:uid="{00000000-0005-0000-0000-0000FC630000}"/>
    <cellStyle name="Normal 6 2 2 3 2 2 4 2 3" xfId="31836" xr:uid="{00000000-0005-0000-0000-0000FD630000}"/>
    <cellStyle name="Normal 6 2 2 3 2 2 4 2 4" xfId="31837" xr:uid="{00000000-0005-0000-0000-0000FE630000}"/>
    <cellStyle name="Normal 6 2 2 3 2 2 4 3" xfId="31838" xr:uid="{00000000-0005-0000-0000-0000FF630000}"/>
    <cellStyle name="Normal 6 2 2 3 2 2 4 3 2" xfId="31839" xr:uid="{00000000-0005-0000-0000-000000640000}"/>
    <cellStyle name="Normal 6 2 2 3 2 2 4 3 3" xfId="31840" xr:uid="{00000000-0005-0000-0000-000001640000}"/>
    <cellStyle name="Normal 6 2 2 3 2 2 4 4" xfId="31841" xr:uid="{00000000-0005-0000-0000-000002640000}"/>
    <cellStyle name="Normal 6 2 2 3 2 2 4 5" xfId="31842" xr:uid="{00000000-0005-0000-0000-000003640000}"/>
    <cellStyle name="Normal 6 2 2 3 2 2 4 6" xfId="31843" xr:uid="{00000000-0005-0000-0000-000004640000}"/>
    <cellStyle name="Normal 6 2 2 3 2 2 5" xfId="5913" xr:uid="{00000000-0005-0000-0000-000005640000}"/>
    <cellStyle name="Normal 6 2 2 3 2 2 5 2" xfId="10855" xr:uid="{00000000-0005-0000-0000-000006640000}"/>
    <cellStyle name="Normal 6 2 2 3 2 2 5 3" xfId="31844" xr:uid="{00000000-0005-0000-0000-000007640000}"/>
    <cellStyle name="Normal 6 2 2 3 2 2 5 4" xfId="31845" xr:uid="{00000000-0005-0000-0000-000008640000}"/>
    <cellStyle name="Normal 6 2 2 3 2 2 6" xfId="7421" xr:uid="{00000000-0005-0000-0000-000009640000}"/>
    <cellStyle name="Normal 6 2 2 3 2 2 6 2" xfId="31846" xr:uid="{00000000-0005-0000-0000-00000A640000}"/>
    <cellStyle name="Normal 6 2 2 3 2 2 6 3" xfId="31847" xr:uid="{00000000-0005-0000-0000-00000B640000}"/>
    <cellStyle name="Normal 6 2 2 3 2 2 6 4" xfId="31848" xr:uid="{00000000-0005-0000-0000-00000C640000}"/>
    <cellStyle name="Normal 6 2 2 3 2 2 7" xfId="2459" xr:uid="{00000000-0005-0000-0000-00000D640000}"/>
    <cellStyle name="Normal 6 2 2 3 2 2 7 2" xfId="31849" xr:uid="{00000000-0005-0000-0000-00000E640000}"/>
    <cellStyle name="Normal 6 2 2 3 2 2 7 3" xfId="31850" xr:uid="{00000000-0005-0000-0000-00000F640000}"/>
    <cellStyle name="Normal 6 2 2 3 2 2 7 4" xfId="31851" xr:uid="{00000000-0005-0000-0000-000010640000}"/>
    <cellStyle name="Normal 6 2 2 3 2 2 8" xfId="31852" xr:uid="{00000000-0005-0000-0000-000011640000}"/>
    <cellStyle name="Normal 6 2 2 3 2 2 8 2" xfId="31853" xr:uid="{00000000-0005-0000-0000-000012640000}"/>
    <cellStyle name="Normal 6 2 2 3 2 2 8 3" xfId="31854" xr:uid="{00000000-0005-0000-0000-000013640000}"/>
    <cellStyle name="Normal 6 2 2 3 2 2 9" xfId="31855" xr:uid="{00000000-0005-0000-0000-000014640000}"/>
    <cellStyle name="Normal 6 2 2 3 2 3" xfId="868" xr:uid="{00000000-0005-0000-0000-000015640000}"/>
    <cellStyle name="Normal 6 2 2 3 2 3 10" xfId="31856" xr:uid="{00000000-0005-0000-0000-000016640000}"/>
    <cellStyle name="Normal 6 2 2 3 2 3 2" xfId="1623" xr:uid="{00000000-0005-0000-0000-000017640000}"/>
    <cellStyle name="Normal 6 2 2 3 2 3 2 2" xfId="4981" xr:uid="{00000000-0005-0000-0000-000018640000}"/>
    <cellStyle name="Normal 6 2 2 3 2 3 2 2 2" xfId="9965" xr:uid="{00000000-0005-0000-0000-000019640000}"/>
    <cellStyle name="Normal 6 2 2 3 2 3 2 2 2 2" xfId="31857" xr:uid="{00000000-0005-0000-0000-00001A640000}"/>
    <cellStyle name="Normal 6 2 2 3 2 3 2 2 2 3" xfId="31858" xr:uid="{00000000-0005-0000-0000-00001B640000}"/>
    <cellStyle name="Normal 6 2 2 3 2 3 2 2 2 4" xfId="31859" xr:uid="{00000000-0005-0000-0000-00001C640000}"/>
    <cellStyle name="Normal 6 2 2 3 2 3 2 2 3" xfId="31860" xr:uid="{00000000-0005-0000-0000-00001D640000}"/>
    <cellStyle name="Normal 6 2 2 3 2 3 2 2 3 2" xfId="31861" xr:uid="{00000000-0005-0000-0000-00001E640000}"/>
    <cellStyle name="Normal 6 2 2 3 2 3 2 2 3 3" xfId="31862" xr:uid="{00000000-0005-0000-0000-00001F640000}"/>
    <cellStyle name="Normal 6 2 2 3 2 3 2 2 4" xfId="31863" xr:uid="{00000000-0005-0000-0000-000020640000}"/>
    <cellStyle name="Normal 6 2 2 3 2 3 2 2 5" xfId="31864" xr:uid="{00000000-0005-0000-0000-000021640000}"/>
    <cellStyle name="Normal 6 2 2 3 2 3 2 2 6" xfId="31865" xr:uid="{00000000-0005-0000-0000-000022640000}"/>
    <cellStyle name="Normal 6 2 2 3 2 3 2 3" xfId="6710" xr:uid="{00000000-0005-0000-0000-000023640000}"/>
    <cellStyle name="Normal 6 2 2 3 2 3 2 3 2" xfId="11652" xr:uid="{00000000-0005-0000-0000-000024640000}"/>
    <cellStyle name="Normal 6 2 2 3 2 3 2 3 3" xfId="31866" xr:uid="{00000000-0005-0000-0000-000025640000}"/>
    <cellStyle name="Normal 6 2 2 3 2 3 2 3 4" xfId="31867" xr:uid="{00000000-0005-0000-0000-000026640000}"/>
    <cellStyle name="Normal 6 2 2 3 2 3 2 4" xfId="8218" xr:uid="{00000000-0005-0000-0000-000027640000}"/>
    <cellStyle name="Normal 6 2 2 3 2 3 2 4 2" xfId="31868" xr:uid="{00000000-0005-0000-0000-000028640000}"/>
    <cellStyle name="Normal 6 2 2 3 2 3 2 4 3" xfId="31869" xr:uid="{00000000-0005-0000-0000-000029640000}"/>
    <cellStyle name="Normal 6 2 2 3 2 3 2 4 4" xfId="31870" xr:uid="{00000000-0005-0000-0000-00002A640000}"/>
    <cellStyle name="Normal 6 2 2 3 2 3 2 5" xfId="3256" xr:uid="{00000000-0005-0000-0000-00002B640000}"/>
    <cellStyle name="Normal 6 2 2 3 2 3 2 5 2" xfId="31871" xr:uid="{00000000-0005-0000-0000-00002C640000}"/>
    <cellStyle name="Normal 6 2 2 3 2 3 2 5 3" xfId="31872" xr:uid="{00000000-0005-0000-0000-00002D640000}"/>
    <cellStyle name="Normal 6 2 2 3 2 3 2 5 4" xfId="31873" xr:uid="{00000000-0005-0000-0000-00002E640000}"/>
    <cellStyle name="Normal 6 2 2 3 2 3 2 6" xfId="31874" xr:uid="{00000000-0005-0000-0000-00002F640000}"/>
    <cellStyle name="Normal 6 2 2 3 2 3 2 6 2" xfId="31875" xr:uid="{00000000-0005-0000-0000-000030640000}"/>
    <cellStyle name="Normal 6 2 2 3 2 3 2 6 3" xfId="31876" xr:uid="{00000000-0005-0000-0000-000031640000}"/>
    <cellStyle name="Normal 6 2 2 3 2 3 2 7" xfId="31877" xr:uid="{00000000-0005-0000-0000-000032640000}"/>
    <cellStyle name="Normal 6 2 2 3 2 3 2 8" xfId="31878" xr:uid="{00000000-0005-0000-0000-000033640000}"/>
    <cellStyle name="Normal 6 2 2 3 2 3 2 9" xfId="31879" xr:uid="{00000000-0005-0000-0000-000034640000}"/>
    <cellStyle name="Normal 6 2 2 3 2 3 3" xfId="4308" xr:uid="{00000000-0005-0000-0000-000035640000}"/>
    <cellStyle name="Normal 6 2 2 3 2 3 3 2" xfId="9293" xr:uid="{00000000-0005-0000-0000-000036640000}"/>
    <cellStyle name="Normal 6 2 2 3 2 3 3 2 2" xfId="31880" xr:uid="{00000000-0005-0000-0000-000037640000}"/>
    <cellStyle name="Normal 6 2 2 3 2 3 3 2 3" xfId="31881" xr:uid="{00000000-0005-0000-0000-000038640000}"/>
    <cellStyle name="Normal 6 2 2 3 2 3 3 2 4" xfId="31882" xr:uid="{00000000-0005-0000-0000-000039640000}"/>
    <cellStyle name="Normal 6 2 2 3 2 3 3 3" xfId="31883" xr:uid="{00000000-0005-0000-0000-00003A640000}"/>
    <cellStyle name="Normal 6 2 2 3 2 3 3 3 2" xfId="31884" xr:uid="{00000000-0005-0000-0000-00003B640000}"/>
    <cellStyle name="Normal 6 2 2 3 2 3 3 3 3" xfId="31885" xr:uid="{00000000-0005-0000-0000-00003C640000}"/>
    <cellStyle name="Normal 6 2 2 3 2 3 3 4" xfId="31886" xr:uid="{00000000-0005-0000-0000-00003D640000}"/>
    <cellStyle name="Normal 6 2 2 3 2 3 3 5" xfId="31887" xr:uid="{00000000-0005-0000-0000-00003E640000}"/>
    <cellStyle name="Normal 6 2 2 3 2 3 3 6" xfId="31888" xr:uid="{00000000-0005-0000-0000-00003F640000}"/>
    <cellStyle name="Normal 6 2 2 3 2 3 4" xfId="6051" xr:uid="{00000000-0005-0000-0000-000040640000}"/>
    <cellStyle name="Normal 6 2 2 3 2 3 4 2" xfId="10993" xr:uid="{00000000-0005-0000-0000-000041640000}"/>
    <cellStyle name="Normal 6 2 2 3 2 3 4 3" xfId="31889" xr:uid="{00000000-0005-0000-0000-000042640000}"/>
    <cellStyle name="Normal 6 2 2 3 2 3 4 4" xfId="31890" xr:uid="{00000000-0005-0000-0000-000043640000}"/>
    <cellStyle name="Normal 6 2 2 3 2 3 5" xfId="7559" xr:uid="{00000000-0005-0000-0000-000044640000}"/>
    <cellStyle name="Normal 6 2 2 3 2 3 5 2" xfId="31891" xr:uid="{00000000-0005-0000-0000-000045640000}"/>
    <cellStyle name="Normal 6 2 2 3 2 3 5 3" xfId="31892" xr:uid="{00000000-0005-0000-0000-000046640000}"/>
    <cellStyle name="Normal 6 2 2 3 2 3 5 4" xfId="31893" xr:uid="{00000000-0005-0000-0000-000047640000}"/>
    <cellStyle name="Normal 6 2 2 3 2 3 6" xfId="2597" xr:uid="{00000000-0005-0000-0000-000048640000}"/>
    <cellStyle name="Normal 6 2 2 3 2 3 6 2" xfId="31894" xr:uid="{00000000-0005-0000-0000-000049640000}"/>
    <cellStyle name="Normal 6 2 2 3 2 3 6 3" xfId="31895" xr:uid="{00000000-0005-0000-0000-00004A640000}"/>
    <cellStyle name="Normal 6 2 2 3 2 3 6 4" xfId="31896" xr:uid="{00000000-0005-0000-0000-00004B640000}"/>
    <cellStyle name="Normal 6 2 2 3 2 3 7" xfId="31897" xr:uid="{00000000-0005-0000-0000-00004C640000}"/>
    <cellStyle name="Normal 6 2 2 3 2 3 7 2" xfId="31898" xr:uid="{00000000-0005-0000-0000-00004D640000}"/>
    <cellStyle name="Normal 6 2 2 3 2 3 7 3" xfId="31899" xr:uid="{00000000-0005-0000-0000-00004E640000}"/>
    <cellStyle name="Normal 6 2 2 3 2 3 8" xfId="31900" xr:uid="{00000000-0005-0000-0000-00004F640000}"/>
    <cellStyle name="Normal 6 2 2 3 2 3 9" xfId="31901" xr:uid="{00000000-0005-0000-0000-000050640000}"/>
    <cellStyle name="Normal 6 2 2 3 2 4" xfId="1620" xr:uid="{00000000-0005-0000-0000-000051640000}"/>
    <cellStyle name="Normal 6 2 2 3 2 4 2" xfId="4978" xr:uid="{00000000-0005-0000-0000-000052640000}"/>
    <cellStyle name="Normal 6 2 2 3 2 4 2 2" xfId="9962" xr:uid="{00000000-0005-0000-0000-000053640000}"/>
    <cellStyle name="Normal 6 2 2 3 2 4 2 2 2" xfId="31902" xr:uid="{00000000-0005-0000-0000-000054640000}"/>
    <cellStyle name="Normal 6 2 2 3 2 4 2 2 3" xfId="31903" xr:uid="{00000000-0005-0000-0000-000055640000}"/>
    <cellStyle name="Normal 6 2 2 3 2 4 2 2 4" xfId="31904" xr:uid="{00000000-0005-0000-0000-000056640000}"/>
    <cellStyle name="Normal 6 2 2 3 2 4 2 3" xfId="31905" xr:uid="{00000000-0005-0000-0000-000057640000}"/>
    <cellStyle name="Normal 6 2 2 3 2 4 2 3 2" xfId="31906" xr:uid="{00000000-0005-0000-0000-000058640000}"/>
    <cellStyle name="Normal 6 2 2 3 2 4 2 3 3" xfId="31907" xr:uid="{00000000-0005-0000-0000-000059640000}"/>
    <cellStyle name="Normal 6 2 2 3 2 4 2 4" xfId="31908" xr:uid="{00000000-0005-0000-0000-00005A640000}"/>
    <cellStyle name="Normal 6 2 2 3 2 4 2 5" xfId="31909" xr:uid="{00000000-0005-0000-0000-00005B640000}"/>
    <cellStyle name="Normal 6 2 2 3 2 4 2 6" xfId="31910" xr:uid="{00000000-0005-0000-0000-00005C640000}"/>
    <cellStyle name="Normal 6 2 2 3 2 4 3" xfId="6707" xr:uid="{00000000-0005-0000-0000-00005D640000}"/>
    <cellStyle name="Normal 6 2 2 3 2 4 3 2" xfId="11649" xr:uid="{00000000-0005-0000-0000-00005E640000}"/>
    <cellStyle name="Normal 6 2 2 3 2 4 3 3" xfId="31911" xr:uid="{00000000-0005-0000-0000-00005F640000}"/>
    <cellStyle name="Normal 6 2 2 3 2 4 3 4" xfId="31912" xr:uid="{00000000-0005-0000-0000-000060640000}"/>
    <cellStyle name="Normal 6 2 2 3 2 4 4" xfId="8215" xr:uid="{00000000-0005-0000-0000-000061640000}"/>
    <cellStyle name="Normal 6 2 2 3 2 4 4 2" xfId="31913" xr:uid="{00000000-0005-0000-0000-000062640000}"/>
    <cellStyle name="Normal 6 2 2 3 2 4 4 3" xfId="31914" xr:uid="{00000000-0005-0000-0000-000063640000}"/>
    <cellStyle name="Normal 6 2 2 3 2 4 4 4" xfId="31915" xr:uid="{00000000-0005-0000-0000-000064640000}"/>
    <cellStyle name="Normal 6 2 2 3 2 4 5" xfId="3253" xr:uid="{00000000-0005-0000-0000-000065640000}"/>
    <cellStyle name="Normal 6 2 2 3 2 4 5 2" xfId="31916" xr:uid="{00000000-0005-0000-0000-000066640000}"/>
    <cellStyle name="Normal 6 2 2 3 2 4 5 3" xfId="31917" xr:uid="{00000000-0005-0000-0000-000067640000}"/>
    <cellStyle name="Normal 6 2 2 3 2 4 5 4" xfId="31918" xr:uid="{00000000-0005-0000-0000-000068640000}"/>
    <cellStyle name="Normal 6 2 2 3 2 4 6" xfId="31919" xr:uid="{00000000-0005-0000-0000-000069640000}"/>
    <cellStyle name="Normal 6 2 2 3 2 4 6 2" xfId="31920" xr:uid="{00000000-0005-0000-0000-00006A640000}"/>
    <cellStyle name="Normal 6 2 2 3 2 4 6 3" xfId="31921" xr:uid="{00000000-0005-0000-0000-00006B640000}"/>
    <cellStyle name="Normal 6 2 2 3 2 4 7" xfId="31922" xr:uid="{00000000-0005-0000-0000-00006C640000}"/>
    <cellStyle name="Normal 6 2 2 3 2 4 8" xfId="31923" xr:uid="{00000000-0005-0000-0000-00006D640000}"/>
    <cellStyle name="Normal 6 2 2 3 2 4 9" xfId="31924" xr:uid="{00000000-0005-0000-0000-00006E640000}"/>
    <cellStyle name="Normal 6 2 2 3 2 5" xfId="3705" xr:uid="{00000000-0005-0000-0000-00006F640000}"/>
    <cellStyle name="Normal 6 2 2 3 2 5 2" xfId="5399" xr:uid="{00000000-0005-0000-0000-000070640000}"/>
    <cellStyle name="Normal 6 2 2 3 2 5 2 2" xfId="10375" xr:uid="{00000000-0005-0000-0000-000071640000}"/>
    <cellStyle name="Normal 6 2 2 3 2 5 2 2 2" xfId="31925" xr:uid="{00000000-0005-0000-0000-000072640000}"/>
    <cellStyle name="Normal 6 2 2 3 2 5 2 2 3" xfId="31926" xr:uid="{00000000-0005-0000-0000-000073640000}"/>
    <cellStyle name="Normal 6 2 2 3 2 5 2 2 4" xfId="31927" xr:uid="{00000000-0005-0000-0000-000074640000}"/>
    <cellStyle name="Normal 6 2 2 3 2 5 2 3" xfId="31928" xr:uid="{00000000-0005-0000-0000-000075640000}"/>
    <cellStyle name="Normal 6 2 2 3 2 5 2 3 2" xfId="31929" xr:uid="{00000000-0005-0000-0000-000076640000}"/>
    <cellStyle name="Normal 6 2 2 3 2 5 2 3 3" xfId="31930" xr:uid="{00000000-0005-0000-0000-000077640000}"/>
    <cellStyle name="Normal 6 2 2 3 2 5 2 4" xfId="31931" xr:uid="{00000000-0005-0000-0000-000078640000}"/>
    <cellStyle name="Normal 6 2 2 3 2 5 2 5" xfId="31932" xr:uid="{00000000-0005-0000-0000-000079640000}"/>
    <cellStyle name="Normal 6 2 2 3 2 5 2 6" xfId="31933" xr:uid="{00000000-0005-0000-0000-00007A640000}"/>
    <cellStyle name="Normal 6 2 2 3 2 5 3" xfId="8666" xr:uid="{00000000-0005-0000-0000-00007B640000}"/>
    <cellStyle name="Normal 6 2 2 3 2 5 3 2" xfId="31934" xr:uid="{00000000-0005-0000-0000-00007C640000}"/>
    <cellStyle name="Normal 6 2 2 3 2 5 3 3" xfId="31935" xr:uid="{00000000-0005-0000-0000-00007D640000}"/>
    <cellStyle name="Normal 6 2 2 3 2 5 3 4" xfId="31936" xr:uid="{00000000-0005-0000-0000-00007E640000}"/>
    <cellStyle name="Normal 6 2 2 3 2 5 4" xfId="31937" xr:uid="{00000000-0005-0000-0000-00007F640000}"/>
    <cellStyle name="Normal 6 2 2 3 2 5 4 2" xfId="31938" xr:uid="{00000000-0005-0000-0000-000080640000}"/>
    <cellStyle name="Normal 6 2 2 3 2 5 4 3" xfId="31939" xr:uid="{00000000-0005-0000-0000-000081640000}"/>
    <cellStyle name="Normal 6 2 2 3 2 5 4 4" xfId="31940" xr:uid="{00000000-0005-0000-0000-000082640000}"/>
    <cellStyle name="Normal 6 2 2 3 2 5 5" xfId="31941" xr:uid="{00000000-0005-0000-0000-000083640000}"/>
    <cellStyle name="Normal 6 2 2 3 2 5 5 2" xfId="31942" xr:uid="{00000000-0005-0000-0000-000084640000}"/>
    <cellStyle name="Normal 6 2 2 3 2 5 5 3" xfId="31943" xr:uid="{00000000-0005-0000-0000-000085640000}"/>
    <cellStyle name="Normal 6 2 2 3 2 5 5 4" xfId="31944" xr:uid="{00000000-0005-0000-0000-000086640000}"/>
    <cellStyle name="Normal 6 2 2 3 2 5 6" xfId="31945" xr:uid="{00000000-0005-0000-0000-000087640000}"/>
    <cellStyle name="Normal 6 2 2 3 2 5 6 2" xfId="31946" xr:uid="{00000000-0005-0000-0000-000088640000}"/>
    <cellStyle name="Normal 6 2 2 3 2 5 6 3" xfId="31947" xr:uid="{00000000-0005-0000-0000-000089640000}"/>
    <cellStyle name="Normal 6 2 2 3 2 5 7" xfId="31948" xr:uid="{00000000-0005-0000-0000-00008A640000}"/>
    <cellStyle name="Normal 6 2 2 3 2 5 8" xfId="31949" xr:uid="{00000000-0005-0000-0000-00008B640000}"/>
    <cellStyle name="Normal 6 2 2 3 2 5 9" xfId="31950" xr:uid="{00000000-0005-0000-0000-00008C640000}"/>
    <cellStyle name="Normal 6 2 2 3 2 6" xfId="4030" xr:uid="{00000000-0005-0000-0000-00008D640000}"/>
    <cellStyle name="Normal 6 2 2 3 2 6 2" xfId="8802" xr:uid="{00000000-0005-0000-0000-00008E640000}"/>
    <cellStyle name="Normal 6 2 2 3 2 6 2 2" xfId="31951" xr:uid="{00000000-0005-0000-0000-00008F640000}"/>
    <cellStyle name="Normal 6 2 2 3 2 6 2 2 2" xfId="31952" xr:uid="{00000000-0005-0000-0000-000090640000}"/>
    <cellStyle name="Normal 6 2 2 3 2 6 2 2 3" xfId="31953" xr:uid="{00000000-0005-0000-0000-000091640000}"/>
    <cellStyle name="Normal 6 2 2 3 2 6 2 2 4" xfId="31954" xr:uid="{00000000-0005-0000-0000-000092640000}"/>
    <cellStyle name="Normal 6 2 2 3 2 6 2 3" xfId="31955" xr:uid="{00000000-0005-0000-0000-000093640000}"/>
    <cellStyle name="Normal 6 2 2 3 2 6 2 3 2" xfId="31956" xr:uid="{00000000-0005-0000-0000-000094640000}"/>
    <cellStyle name="Normal 6 2 2 3 2 6 2 3 3" xfId="31957" xr:uid="{00000000-0005-0000-0000-000095640000}"/>
    <cellStyle name="Normal 6 2 2 3 2 6 2 4" xfId="31958" xr:uid="{00000000-0005-0000-0000-000096640000}"/>
    <cellStyle name="Normal 6 2 2 3 2 6 2 5" xfId="31959" xr:uid="{00000000-0005-0000-0000-000097640000}"/>
    <cellStyle name="Normal 6 2 2 3 2 6 2 6" xfId="31960" xr:uid="{00000000-0005-0000-0000-000098640000}"/>
    <cellStyle name="Normal 6 2 2 3 2 6 3" xfId="31961" xr:uid="{00000000-0005-0000-0000-000099640000}"/>
    <cellStyle name="Normal 6 2 2 3 2 6 3 2" xfId="31962" xr:uid="{00000000-0005-0000-0000-00009A640000}"/>
    <cellStyle name="Normal 6 2 2 3 2 6 3 3" xfId="31963" xr:uid="{00000000-0005-0000-0000-00009B640000}"/>
    <cellStyle name="Normal 6 2 2 3 2 6 3 4" xfId="31964" xr:uid="{00000000-0005-0000-0000-00009C640000}"/>
    <cellStyle name="Normal 6 2 2 3 2 6 4" xfId="31965" xr:uid="{00000000-0005-0000-0000-00009D640000}"/>
    <cellStyle name="Normal 6 2 2 3 2 6 4 2" xfId="31966" xr:uid="{00000000-0005-0000-0000-00009E640000}"/>
    <cellStyle name="Normal 6 2 2 3 2 6 4 3" xfId="31967" xr:uid="{00000000-0005-0000-0000-00009F640000}"/>
    <cellStyle name="Normal 6 2 2 3 2 6 4 4" xfId="31968" xr:uid="{00000000-0005-0000-0000-0000A0640000}"/>
    <cellStyle name="Normal 6 2 2 3 2 6 5" xfId="31969" xr:uid="{00000000-0005-0000-0000-0000A1640000}"/>
    <cellStyle name="Normal 6 2 2 3 2 6 5 2" xfId="31970" xr:uid="{00000000-0005-0000-0000-0000A2640000}"/>
    <cellStyle name="Normal 6 2 2 3 2 6 5 3" xfId="31971" xr:uid="{00000000-0005-0000-0000-0000A3640000}"/>
    <cellStyle name="Normal 6 2 2 3 2 6 6" xfId="31972" xr:uid="{00000000-0005-0000-0000-0000A4640000}"/>
    <cellStyle name="Normal 6 2 2 3 2 6 7" xfId="31973" xr:uid="{00000000-0005-0000-0000-0000A5640000}"/>
    <cellStyle name="Normal 6 2 2 3 2 6 8" xfId="31974" xr:uid="{00000000-0005-0000-0000-0000A6640000}"/>
    <cellStyle name="Normal 6 2 2 3 2 7" xfId="5353" xr:uid="{00000000-0005-0000-0000-0000A7640000}"/>
    <cellStyle name="Normal 6 2 2 3 2 7 2" xfId="10337" xr:uid="{00000000-0005-0000-0000-0000A8640000}"/>
    <cellStyle name="Normal 6 2 2 3 2 7 2 2" xfId="31975" xr:uid="{00000000-0005-0000-0000-0000A9640000}"/>
    <cellStyle name="Normal 6 2 2 3 2 7 2 3" xfId="31976" xr:uid="{00000000-0005-0000-0000-0000AA640000}"/>
    <cellStyle name="Normal 6 2 2 3 2 7 2 4" xfId="31977" xr:uid="{00000000-0005-0000-0000-0000AB640000}"/>
    <cellStyle name="Normal 6 2 2 3 2 7 3" xfId="31978" xr:uid="{00000000-0005-0000-0000-0000AC640000}"/>
    <cellStyle name="Normal 6 2 2 3 2 7 3 2" xfId="31979" xr:uid="{00000000-0005-0000-0000-0000AD640000}"/>
    <cellStyle name="Normal 6 2 2 3 2 7 3 3" xfId="31980" xr:uid="{00000000-0005-0000-0000-0000AE640000}"/>
    <cellStyle name="Normal 6 2 2 3 2 7 4" xfId="31981" xr:uid="{00000000-0005-0000-0000-0000AF640000}"/>
    <cellStyle name="Normal 6 2 2 3 2 7 5" xfId="31982" xr:uid="{00000000-0005-0000-0000-0000B0640000}"/>
    <cellStyle name="Normal 6 2 2 3 2 7 6" xfId="31983" xr:uid="{00000000-0005-0000-0000-0000B1640000}"/>
    <cellStyle name="Normal 6 2 2 3 2 8" xfId="5778" xr:uid="{00000000-0005-0000-0000-0000B2640000}"/>
    <cellStyle name="Normal 6 2 2 3 2 8 2" xfId="10720" xr:uid="{00000000-0005-0000-0000-0000B3640000}"/>
    <cellStyle name="Normal 6 2 2 3 2 8 3" xfId="31984" xr:uid="{00000000-0005-0000-0000-0000B4640000}"/>
    <cellStyle name="Normal 6 2 2 3 2 8 4" xfId="31985" xr:uid="{00000000-0005-0000-0000-0000B5640000}"/>
    <cellStyle name="Normal 6 2 2 3 2 9" xfId="7286" xr:uid="{00000000-0005-0000-0000-0000B6640000}"/>
    <cellStyle name="Normal 6 2 2 3 2 9 2" xfId="31986" xr:uid="{00000000-0005-0000-0000-0000B7640000}"/>
    <cellStyle name="Normal 6 2 2 3 2 9 3" xfId="31987" xr:uid="{00000000-0005-0000-0000-0000B8640000}"/>
    <cellStyle name="Normal 6 2 2 3 2 9 4" xfId="31988" xr:uid="{00000000-0005-0000-0000-0000B9640000}"/>
    <cellStyle name="Normal 6 2 2 3 3" xfId="617" xr:uid="{00000000-0005-0000-0000-0000BA640000}"/>
    <cellStyle name="Normal 6 2 2 3 3 10" xfId="2366" xr:uid="{00000000-0005-0000-0000-0000BB640000}"/>
    <cellStyle name="Normal 6 2 2 3 3 10 2" xfId="31989" xr:uid="{00000000-0005-0000-0000-0000BC640000}"/>
    <cellStyle name="Normal 6 2 2 3 3 10 3" xfId="31990" xr:uid="{00000000-0005-0000-0000-0000BD640000}"/>
    <cellStyle name="Normal 6 2 2 3 3 10 4" xfId="31991" xr:uid="{00000000-0005-0000-0000-0000BE640000}"/>
    <cellStyle name="Normal 6 2 2 3 3 11" xfId="31992" xr:uid="{00000000-0005-0000-0000-0000BF640000}"/>
    <cellStyle name="Normal 6 2 2 3 3 11 2" xfId="31993" xr:uid="{00000000-0005-0000-0000-0000C0640000}"/>
    <cellStyle name="Normal 6 2 2 3 3 11 3" xfId="31994" xr:uid="{00000000-0005-0000-0000-0000C1640000}"/>
    <cellStyle name="Normal 6 2 2 3 3 12" xfId="31995" xr:uid="{00000000-0005-0000-0000-0000C2640000}"/>
    <cellStyle name="Normal 6 2 2 3 3 13" xfId="31996" xr:uid="{00000000-0005-0000-0000-0000C3640000}"/>
    <cellStyle name="Normal 6 2 2 3 3 14" xfId="31997" xr:uid="{00000000-0005-0000-0000-0000C4640000}"/>
    <cellStyle name="Normal 6 2 2 3 3 2" xfId="758" xr:uid="{00000000-0005-0000-0000-0000C5640000}"/>
    <cellStyle name="Normal 6 2 2 3 3 2 10" xfId="31998" xr:uid="{00000000-0005-0000-0000-0000C6640000}"/>
    <cellStyle name="Normal 6 2 2 3 3 2 11" xfId="31999" xr:uid="{00000000-0005-0000-0000-0000C7640000}"/>
    <cellStyle name="Normal 6 2 2 3 3 2 2" xfId="1223" xr:uid="{00000000-0005-0000-0000-0000C8640000}"/>
    <cellStyle name="Normal 6 2 2 3 3 2 2 10" xfId="32000" xr:uid="{00000000-0005-0000-0000-0000C9640000}"/>
    <cellStyle name="Normal 6 2 2 3 3 2 2 2" xfId="1626" xr:uid="{00000000-0005-0000-0000-0000CA640000}"/>
    <cellStyle name="Normal 6 2 2 3 3 2 2 2 2" xfId="4984" xr:uid="{00000000-0005-0000-0000-0000CB640000}"/>
    <cellStyle name="Normal 6 2 2 3 3 2 2 2 2 2" xfId="9968" xr:uid="{00000000-0005-0000-0000-0000CC640000}"/>
    <cellStyle name="Normal 6 2 2 3 3 2 2 2 2 2 2" xfId="32001" xr:uid="{00000000-0005-0000-0000-0000CD640000}"/>
    <cellStyle name="Normal 6 2 2 3 3 2 2 2 2 2 3" xfId="32002" xr:uid="{00000000-0005-0000-0000-0000CE640000}"/>
    <cellStyle name="Normal 6 2 2 3 3 2 2 2 2 2 4" xfId="32003" xr:uid="{00000000-0005-0000-0000-0000CF640000}"/>
    <cellStyle name="Normal 6 2 2 3 3 2 2 2 2 3" xfId="32004" xr:uid="{00000000-0005-0000-0000-0000D0640000}"/>
    <cellStyle name="Normal 6 2 2 3 3 2 2 2 2 3 2" xfId="32005" xr:uid="{00000000-0005-0000-0000-0000D1640000}"/>
    <cellStyle name="Normal 6 2 2 3 3 2 2 2 2 3 3" xfId="32006" xr:uid="{00000000-0005-0000-0000-0000D2640000}"/>
    <cellStyle name="Normal 6 2 2 3 3 2 2 2 2 4" xfId="32007" xr:uid="{00000000-0005-0000-0000-0000D3640000}"/>
    <cellStyle name="Normal 6 2 2 3 3 2 2 2 2 5" xfId="32008" xr:uid="{00000000-0005-0000-0000-0000D4640000}"/>
    <cellStyle name="Normal 6 2 2 3 3 2 2 2 2 6" xfId="32009" xr:uid="{00000000-0005-0000-0000-0000D5640000}"/>
    <cellStyle name="Normal 6 2 2 3 3 2 2 2 3" xfId="6713" xr:uid="{00000000-0005-0000-0000-0000D6640000}"/>
    <cellStyle name="Normal 6 2 2 3 3 2 2 2 3 2" xfId="11655" xr:uid="{00000000-0005-0000-0000-0000D7640000}"/>
    <cellStyle name="Normal 6 2 2 3 3 2 2 2 3 3" xfId="32010" xr:uid="{00000000-0005-0000-0000-0000D8640000}"/>
    <cellStyle name="Normal 6 2 2 3 3 2 2 2 3 4" xfId="32011" xr:uid="{00000000-0005-0000-0000-0000D9640000}"/>
    <cellStyle name="Normal 6 2 2 3 3 2 2 2 4" xfId="8221" xr:uid="{00000000-0005-0000-0000-0000DA640000}"/>
    <cellStyle name="Normal 6 2 2 3 3 2 2 2 4 2" xfId="32012" xr:uid="{00000000-0005-0000-0000-0000DB640000}"/>
    <cellStyle name="Normal 6 2 2 3 3 2 2 2 4 3" xfId="32013" xr:uid="{00000000-0005-0000-0000-0000DC640000}"/>
    <cellStyle name="Normal 6 2 2 3 3 2 2 2 4 4" xfId="32014" xr:uid="{00000000-0005-0000-0000-0000DD640000}"/>
    <cellStyle name="Normal 6 2 2 3 3 2 2 2 5" xfId="3259" xr:uid="{00000000-0005-0000-0000-0000DE640000}"/>
    <cellStyle name="Normal 6 2 2 3 3 2 2 2 5 2" xfId="32015" xr:uid="{00000000-0005-0000-0000-0000DF640000}"/>
    <cellStyle name="Normal 6 2 2 3 3 2 2 2 5 3" xfId="32016" xr:uid="{00000000-0005-0000-0000-0000E0640000}"/>
    <cellStyle name="Normal 6 2 2 3 3 2 2 2 5 4" xfId="32017" xr:uid="{00000000-0005-0000-0000-0000E1640000}"/>
    <cellStyle name="Normal 6 2 2 3 3 2 2 2 6" xfId="32018" xr:uid="{00000000-0005-0000-0000-0000E2640000}"/>
    <cellStyle name="Normal 6 2 2 3 3 2 2 2 6 2" xfId="32019" xr:uid="{00000000-0005-0000-0000-0000E3640000}"/>
    <cellStyle name="Normal 6 2 2 3 3 2 2 2 6 3" xfId="32020" xr:uid="{00000000-0005-0000-0000-0000E4640000}"/>
    <cellStyle name="Normal 6 2 2 3 3 2 2 2 7" xfId="32021" xr:uid="{00000000-0005-0000-0000-0000E5640000}"/>
    <cellStyle name="Normal 6 2 2 3 3 2 2 2 8" xfId="32022" xr:uid="{00000000-0005-0000-0000-0000E6640000}"/>
    <cellStyle name="Normal 6 2 2 3 3 2 2 2 9" xfId="32023" xr:uid="{00000000-0005-0000-0000-0000E7640000}"/>
    <cellStyle name="Normal 6 2 2 3 3 2 2 3" xfId="4591" xr:uid="{00000000-0005-0000-0000-0000E8640000}"/>
    <cellStyle name="Normal 6 2 2 3 3 2 2 3 2" xfId="9575" xr:uid="{00000000-0005-0000-0000-0000E9640000}"/>
    <cellStyle name="Normal 6 2 2 3 3 2 2 3 2 2" xfId="32024" xr:uid="{00000000-0005-0000-0000-0000EA640000}"/>
    <cellStyle name="Normal 6 2 2 3 3 2 2 3 2 3" xfId="32025" xr:uid="{00000000-0005-0000-0000-0000EB640000}"/>
    <cellStyle name="Normal 6 2 2 3 3 2 2 3 2 4" xfId="32026" xr:uid="{00000000-0005-0000-0000-0000EC640000}"/>
    <cellStyle name="Normal 6 2 2 3 3 2 2 3 3" xfId="32027" xr:uid="{00000000-0005-0000-0000-0000ED640000}"/>
    <cellStyle name="Normal 6 2 2 3 3 2 2 3 3 2" xfId="32028" xr:uid="{00000000-0005-0000-0000-0000EE640000}"/>
    <cellStyle name="Normal 6 2 2 3 3 2 2 3 3 3" xfId="32029" xr:uid="{00000000-0005-0000-0000-0000EF640000}"/>
    <cellStyle name="Normal 6 2 2 3 3 2 2 3 4" xfId="32030" xr:uid="{00000000-0005-0000-0000-0000F0640000}"/>
    <cellStyle name="Normal 6 2 2 3 3 2 2 3 5" xfId="32031" xr:uid="{00000000-0005-0000-0000-0000F1640000}"/>
    <cellStyle name="Normal 6 2 2 3 3 2 2 3 6" xfId="32032" xr:uid="{00000000-0005-0000-0000-0000F2640000}"/>
    <cellStyle name="Normal 6 2 2 3 3 2 2 4" xfId="6322" xr:uid="{00000000-0005-0000-0000-0000F3640000}"/>
    <cellStyle name="Normal 6 2 2 3 3 2 2 4 2" xfId="11264" xr:uid="{00000000-0005-0000-0000-0000F4640000}"/>
    <cellStyle name="Normal 6 2 2 3 3 2 2 4 3" xfId="32033" xr:uid="{00000000-0005-0000-0000-0000F5640000}"/>
    <cellStyle name="Normal 6 2 2 3 3 2 2 4 4" xfId="32034" xr:uid="{00000000-0005-0000-0000-0000F6640000}"/>
    <cellStyle name="Normal 6 2 2 3 3 2 2 5" xfId="7830" xr:uid="{00000000-0005-0000-0000-0000F7640000}"/>
    <cellStyle name="Normal 6 2 2 3 3 2 2 5 2" xfId="32035" xr:uid="{00000000-0005-0000-0000-0000F8640000}"/>
    <cellStyle name="Normal 6 2 2 3 3 2 2 5 3" xfId="32036" xr:uid="{00000000-0005-0000-0000-0000F9640000}"/>
    <cellStyle name="Normal 6 2 2 3 3 2 2 5 4" xfId="32037" xr:uid="{00000000-0005-0000-0000-0000FA640000}"/>
    <cellStyle name="Normal 6 2 2 3 3 2 2 6" xfId="2868" xr:uid="{00000000-0005-0000-0000-0000FB640000}"/>
    <cellStyle name="Normal 6 2 2 3 3 2 2 6 2" xfId="32038" xr:uid="{00000000-0005-0000-0000-0000FC640000}"/>
    <cellStyle name="Normal 6 2 2 3 3 2 2 6 3" xfId="32039" xr:uid="{00000000-0005-0000-0000-0000FD640000}"/>
    <cellStyle name="Normal 6 2 2 3 3 2 2 6 4" xfId="32040" xr:uid="{00000000-0005-0000-0000-0000FE640000}"/>
    <cellStyle name="Normal 6 2 2 3 3 2 2 7" xfId="32041" xr:uid="{00000000-0005-0000-0000-0000FF640000}"/>
    <cellStyle name="Normal 6 2 2 3 3 2 2 7 2" xfId="32042" xr:uid="{00000000-0005-0000-0000-000000650000}"/>
    <cellStyle name="Normal 6 2 2 3 3 2 2 7 3" xfId="32043" xr:uid="{00000000-0005-0000-0000-000001650000}"/>
    <cellStyle name="Normal 6 2 2 3 3 2 2 8" xfId="32044" xr:uid="{00000000-0005-0000-0000-000002650000}"/>
    <cellStyle name="Normal 6 2 2 3 3 2 2 9" xfId="32045" xr:uid="{00000000-0005-0000-0000-000003650000}"/>
    <cellStyle name="Normal 6 2 2 3 3 2 3" xfId="1625" xr:uid="{00000000-0005-0000-0000-000004650000}"/>
    <cellStyle name="Normal 6 2 2 3 3 2 3 2" xfId="4983" xr:uid="{00000000-0005-0000-0000-000005650000}"/>
    <cellStyle name="Normal 6 2 2 3 3 2 3 2 2" xfId="9967" xr:uid="{00000000-0005-0000-0000-000006650000}"/>
    <cellStyle name="Normal 6 2 2 3 3 2 3 2 2 2" xfId="32046" xr:uid="{00000000-0005-0000-0000-000007650000}"/>
    <cellStyle name="Normal 6 2 2 3 3 2 3 2 2 3" xfId="32047" xr:uid="{00000000-0005-0000-0000-000008650000}"/>
    <cellStyle name="Normal 6 2 2 3 3 2 3 2 2 4" xfId="32048" xr:uid="{00000000-0005-0000-0000-000009650000}"/>
    <cellStyle name="Normal 6 2 2 3 3 2 3 2 3" xfId="32049" xr:uid="{00000000-0005-0000-0000-00000A650000}"/>
    <cellStyle name="Normal 6 2 2 3 3 2 3 2 3 2" xfId="32050" xr:uid="{00000000-0005-0000-0000-00000B650000}"/>
    <cellStyle name="Normal 6 2 2 3 3 2 3 2 3 3" xfId="32051" xr:uid="{00000000-0005-0000-0000-00000C650000}"/>
    <cellStyle name="Normal 6 2 2 3 3 2 3 2 4" xfId="32052" xr:uid="{00000000-0005-0000-0000-00000D650000}"/>
    <cellStyle name="Normal 6 2 2 3 3 2 3 2 5" xfId="32053" xr:uid="{00000000-0005-0000-0000-00000E650000}"/>
    <cellStyle name="Normal 6 2 2 3 3 2 3 2 6" xfId="32054" xr:uid="{00000000-0005-0000-0000-00000F650000}"/>
    <cellStyle name="Normal 6 2 2 3 3 2 3 3" xfId="6712" xr:uid="{00000000-0005-0000-0000-000010650000}"/>
    <cellStyle name="Normal 6 2 2 3 3 2 3 3 2" xfId="11654" xr:uid="{00000000-0005-0000-0000-000011650000}"/>
    <cellStyle name="Normal 6 2 2 3 3 2 3 3 3" xfId="32055" xr:uid="{00000000-0005-0000-0000-000012650000}"/>
    <cellStyle name="Normal 6 2 2 3 3 2 3 3 4" xfId="32056" xr:uid="{00000000-0005-0000-0000-000013650000}"/>
    <cellStyle name="Normal 6 2 2 3 3 2 3 4" xfId="8220" xr:uid="{00000000-0005-0000-0000-000014650000}"/>
    <cellStyle name="Normal 6 2 2 3 3 2 3 4 2" xfId="32057" xr:uid="{00000000-0005-0000-0000-000015650000}"/>
    <cellStyle name="Normal 6 2 2 3 3 2 3 4 3" xfId="32058" xr:uid="{00000000-0005-0000-0000-000016650000}"/>
    <cellStyle name="Normal 6 2 2 3 3 2 3 4 4" xfId="32059" xr:uid="{00000000-0005-0000-0000-000017650000}"/>
    <cellStyle name="Normal 6 2 2 3 3 2 3 5" xfId="3258" xr:uid="{00000000-0005-0000-0000-000018650000}"/>
    <cellStyle name="Normal 6 2 2 3 3 2 3 5 2" xfId="32060" xr:uid="{00000000-0005-0000-0000-000019650000}"/>
    <cellStyle name="Normal 6 2 2 3 3 2 3 5 3" xfId="32061" xr:uid="{00000000-0005-0000-0000-00001A650000}"/>
    <cellStyle name="Normal 6 2 2 3 3 2 3 5 4" xfId="32062" xr:uid="{00000000-0005-0000-0000-00001B650000}"/>
    <cellStyle name="Normal 6 2 2 3 3 2 3 6" xfId="32063" xr:uid="{00000000-0005-0000-0000-00001C650000}"/>
    <cellStyle name="Normal 6 2 2 3 3 2 3 6 2" xfId="32064" xr:uid="{00000000-0005-0000-0000-00001D650000}"/>
    <cellStyle name="Normal 6 2 2 3 3 2 3 6 3" xfId="32065" xr:uid="{00000000-0005-0000-0000-00001E650000}"/>
    <cellStyle name="Normal 6 2 2 3 3 2 3 7" xfId="32066" xr:uid="{00000000-0005-0000-0000-00001F650000}"/>
    <cellStyle name="Normal 6 2 2 3 3 2 3 8" xfId="32067" xr:uid="{00000000-0005-0000-0000-000020650000}"/>
    <cellStyle name="Normal 6 2 2 3 3 2 3 9" xfId="32068" xr:uid="{00000000-0005-0000-0000-000021650000}"/>
    <cellStyle name="Normal 6 2 2 3 3 2 4" xfId="4208" xr:uid="{00000000-0005-0000-0000-000022650000}"/>
    <cellStyle name="Normal 6 2 2 3 3 2 4 2" xfId="9194" xr:uid="{00000000-0005-0000-0000-000023650000}"/>
    <cellStyle name="Normal 6 2 2 3 3 2 4 2 2" xfId="32069" xr:uid="{00000000-0005-0000-0000-000024650000}"/>
    <cellStyle name="Normal 6 2 2 3 3 2 4 2 3" xfId="32070" xr:uid="{00000000-0005-0000-0000-000025650000}"/>
    <cellStyle name="Normal 6 2 2 3 3 2 4 2 4" xfId="32071" xr:uid="{00000000-0005-0000-0000-000026650000}"/>
    <cellStyle name="Normal 6 2 2 3 3 2 4 3" xfId="32072" xr:uid="{00000000-0005-0000-0000-000027650000}"/>
    <cellStyle name="Normal 6 2 2 3 3 2 4 3 2" xfId="32073" xr:uid="{00000000-0005-0000-0000-000028650000}"/>
    <cellStyle name="Normal 6 2 2 3 3 2 4 3 3" xfId="32074" xr:uid="{00000000-0005-0000-0000-000029650000}"/>
    <cellStyle name="Normal 6 2 2 3 3 2 4 4" xfId="32075" xr:uid="{00000000-0005-0000-0000-00002A650000}"/>
    <cellStyle name="Normal 6 2 2 3 3 2 4 5" xfId="32076" xr:uid="{00000000-0005-0000-0000-00002B650000}"/>
    <cellStyle name="Normal 6 2 2 3 3 2 4 6" xfId="32077" xr:uid="{00000000-0005-0000-0000-00002C650000}"/>
    <cellStyle name="Normal 6 2 2 3 3 2 5" xfId="5955" xr:uid="{00000000-0005-0000-0000-00002D650000}"/>
    <cellStyle name="Normal 6 2 2 3 3 2 5 2" xfId="10897" xr:uid="{00000000-0005-0000-0000-00002E650000}"/>
    <cellStyle name="Normal 6 2 2 3 3 2 5 3" xfId="32078" xr:uid="{00000000-0005-0000-0000-00002F650000}"/>
    <cellStyle name="Normal 6 2 2 3 3 2 5 4" xfId="32079" xr:uid="{00000000-0005-0000-0000-000030650000}"/>
    <cellStyle name="Normal 6 2 2 3 3 2 6" xfId="7463" xr:uid="{00000000-0005-0000-0000-000031650000}"/>
    <cellStyle name="Normal 6 2 2 3 3 2 6 2" xfId="32080" xr:uid="{00000000-0005-0000-0000-000032650000}"/>
    <cellStyle name="Normal 6 2 2 3 3 2 6 3" xfId="32081" xr:uid="{00000000-0005-0000-0000-000033650000}"/>
    <cellStyle name="Normal 6 2 2 3 3 2 6 4" xfId="32082" xr:uid="{00000000-0005-0000-0000-000034650000}"/>
    <cellStyle name="Normal 6 2 2 3 3 2 7" xfId="2501" xr:uid="{00000000-0005-0000-0000-000035650000}"/>
    <cellStyle name="Normal 6 2 2 3 3 2 7 2" xfId="32083" xr:uid="{00000000-0005-0000-0000-000036650000}"/>
    <cellStyle name="Normal 6 2 2 3 3 2 7 3" xfId="32084" xr:uid="{00000000-0005-0000-0000-000037650000}"/>
    <cellStyle name="Normal 6 2 2 3 3 2 7 4" xfId="32085" xr:uid="{00000000-0005-0000-0000-000038650000}"/>
    <cellStyle name="Normal 6 2 2 3 3 2 8" xfId="32086" xr:uid="{00000000-0005-0000-0000-000039650000}"/>
    <cellStyle name="Normal 6 2 2 3 3 2 8 2" xfId="32087" xr:uid="{00000000-0005-0000-0000-00003A650000}"/>
    <cellStyle name="Normal 6 2 2 3 3 2 8 3" xfId="32088" xr:uid="{00000000-0005-0000-0000-00003B650000}"/>
    <cellStyle name="Normal 6 2 2 3 3 2 9" xfId="32089" xr:uid="{00000000-0005-0000-0000-00003C650000}"/>
    <cellStyle name="Normal 6 2 2 3 3 3" xfId="911" xr:uid="{00000000-0005-0000-0000-00003D650000}"/>
    <cellStyle name="Normal 6 2 2 3 3 3 10" xfId="32090" xr:uid="{00000000-0005-0000-0000-00003E650000}"/>
    <cellStyle name="Normal 6 2 2 3 3 3 2" xfId="1627" xr:uid="{00000000-0005-0000-0000-00003F650000}"/>
    <cellStyle name="Normal 6 2 2 3 3 3 2 2" xfId="4985" xr:uid="{00000000-0005-0000-0000-000040650000}"/>
    <cellStyle name="Normal 6 2 2 3 3 3 2 2 2" xfId="9969" xr:uid="{00000000-0005-0000-0000-000041650000}"/>
    <cellStyle name="Normal 6 2 2 3 3 3 2 2 2 2" xfId="32091" xr:uid="{00000000-0005-0000-0000-000042650000}"/>
    <cellStyle name="Normal 6 2 2 3 3 3 2 2 2 3" xfId="32092" xr:uid="{00000000-0005-0000-0000-000043650000}"/>
    <cellStyle name="Normal 6 2 2 3 3 3 2 2 2 4" xfId="32093" xr:uid="{00000000-0005-0000-0000-000044650000}"/>
    <cellStyle name="Normal 6 2 2 3 3 3 2 2 3" xfId="32094" xr:uid="{00000000-0005-0000-0000-000045650000}"/>
    <cellStyle name="Normal 6 2 2 3 3 3 2 2 3 2" xfId="32095" xr:uid="{00000000-0005-0000-0000-000046650000}"/>
    <cellStyle name="Normal 6 2 2 3 3 3 2 2 3 3" xfId="32096" xr:uid="{00000000-0005-0000-0000-000047650000}"/>
    <cellStyle name="Normal 6 2 2 3 3 3 2 2 4" xfId="32097" xr:uid="{00000000-0005-0000-0000-000048650000}"/>
    <cellStyle name="Normal 6 2 2 3 3 3 2 2 5" xfId="32098" xr:uid="{00000000-0005-0000-0000-000049650000}"/>
    <cellStyle name="Normal 6 2 2 3 3 3 2 2 6" xfId="32099" xr:uid="{00000000-0005-0000-0000-00004A650000}"/>
    <cellStyle name="Normal 6 2 2 3 3 3 2 3" xfId="6714" xr:uid="{00000000-0005-0000-0000-00004B650000}"/>
    <cellStyle name="Normal 6 2 2 3 3 3 2 3 2" xfId="11656" xr:uid="{00000000-0005-0000-0000-00004C650000}"/>
    <cellStyle name="Normal 6 2 2 3 3 3 2 3 3" xfId="32100" xr:uid="{00000000-0005-0000-0000-00004D650000}"/>
    <cellStyle name="Normal 6 2 2 3 3 3 2 3 4" xfId="32101" xr:uid="{00000000-0005-0000-0000-00004E650000}"/>
    <cellStyle name="Normal 6 2 2 3 3 3 2 4" xfId="8222" xr:uid="{00000000-0005-0000-0000-00004F650000}"/>
    <cellStyle name="Normal 6 2 2 3 3 3 2 4 2" xfId="32102" xr:uid="{00000000-0005-0000-0000-000050650000}"/>
    <cellStyle name="Normal 6 2 2 3 3 3 2 4 3" xfId="32103" xr:uid="{00000000-0005-0000-0000-000051650000}"/>
    <cellStyle name="Normal 6 2 2 3 3 3 2 4 4" xfId="32104" xr:uid="{00000000-0005-0000-0000-000052650000}"/>
    <cellStyle name="Normal 6 2 2 3 3 3 2 5" xfId="3260" xr:uid="{00000000-0005-0000-0000-000053650000}"/>
    <cellStyle name="Normal 6 2 2 3 3 3 2 5 2" xfId="32105" xr:uid="{00000000-0005-0000-0000-000054650000}"/>
    <cellStyle name="Normal 6 2 2 3 3 3 2 5 3" xfId="32106" xr:uid="{00000000-0005-0000-0000-000055650000}"/>
    <cellStyle name="Normal 6 2 2 3 3 3 2 5 4" xfId="32107" xr:uid="{00000000-0005-0000-0000-000056650000}"/>
    <cellStyle name="Normal 6 2 2 3 3 3 2 6" xfId="32108" xr:uid="{00000000-0005-0000-0000-000057650000}"/>
    <cellStyle name="Normal 6 2 2 3 3 3 2 6 2" xfId="32109" xr:uid="{00000000-0005-0000-0000-000058650000}"/>
    <cellStyle name="Normal 6 2 2 3 3 3 2 6 3" xfId="32110" xr:uid="{00000000-0005-0000-0000-000059650000}"/>
    <cellStyle name="Normal 6 2 2 3 3 3 2 7" xfId="32111" xr:uid="{00000000-0005-0000-0000-00005A650000}"/>
    <cellStyle name="Normal 6 2 2 3 3 3 2 8" xfId="32112" xr:uid="{00000000-0005-0000-0000-00005B650000}"/>
    <cellStyle name="Normal 6 2 2 3 3 3 2 9" xfId="32113" xr:uid="{00000000-0005-0000-0000-00005C650000}"/>
    <cellStyle name="Normal 6 2 2 3 3 3 3" xfId="4350" xr:uid="{00000000-0005-0000-0000-00005D650000}"/>
    <cellStyle name="Normal 6 2 2 3 3 3 3 2" xfId="9335" xr:uid="{00000000-0005-0000-0000-00005E650000}"/>
    <cellStyle name="Normal 6 2 2 3 3 3 3 2 2" xfId="32114" xr:uid="{00000000-0005-0000-0000-00005F650000}"/>
    <cellStyle name="Normal 6 2 2 3 3 3 3 2 3" xfId="32115" xr:uid="{00000000-0005-0000-0000-000060650000}"/>
    <cellStyle name="Normal 6 2 2 3 3 3 3 2 4" xfId="32116" xr:uid="{00000000-0005-0000-0000-000061650000}"/>
    <cellStyle name="Normal 6 2 2 3 3 3 3 3" xfId="32117" xr:uid="{00000000-0005-0000-0000-000062650000}"/>
    <cellStyle name="Normal 6 2 2 3 3 3 3 3 2" xfId="32118" xr:uid="{00000000-0005-0000-0000-000063650000}"/>
    <cellStyle name="Normal 6 2 2 3 3 3 3 3 3" xfId="32119" xr:uid="{00000000-0005-0000-0000-000064650000}"/>
    <cellStyle name="Normal 6 2 2 3 3 3 3 4" xfId="32120" xr:uid="{00000000-0005-0000-0000-000065650000}"/>
    <cellStyle name="Normal 6 2 2 3 3 3 3 5" xfId="32121" xr:uid="{00000000-0005-0000-0000-000066650000}"/>
    <cellStyle name="Normal 6 2 2 3 3 3 3 6" xfId="32122" xr:uid="{00000000-0005-0000-0000-000067650000}"/>
    <cellStyle name="Normal 6 2 2 3 3 3 4" xfId="6093" xr:uid="{00000000-0005-0000-0000-000068650000}"/>
    <cellStyle name="Normal 6 2 2 3 3 3 4 2" xfId="11035" xr:uid="{00000000-0005-0000-0000-000069650000}"/>
    <cellStyle name="Normal 6 2 2 3 3 3 4 3" xfId="32123" xr:uid="{00000000-0005-0000-0000-00006A650000}"/>
    <cellStyle name="Normal 6 2 2 3 3 3 4 4" xfId="32124" xr:uid="{00000000-0005-0000-0000-00006B650000}"/>
    <cellStyle name="Normal 6 2 2 3 3 3 5" xfId="7601" xr:uid="{00000000-0005-0000-0000-00006C650000}"/>
    <cellStyle name="Normal 6 2 2 3 3 3 5 2" xfId="32125" xr:uid="{00000000-0005-0000-0000-00006D650000}"/>
    <cellStyle name="Normal 6 2 2 3 3 3 5 3" xfId="32126" xr:uid="{00000000-0005-0000-0000-00006E650000}"/>
    <cellStyle name="Normal 6 2 2 3 3 3 5 4" xfId="32127" xr:uid="{00000000-0005-0000-0000-00006F650000}"/>
    <cellStyle name="Normal 6 2 2 3 3 3 6" xfId="2639" xr:uid="{00000000-0005-0000-0000-000070650000}"/>
    <cellStyle name="Normal 6 2 2 3 3 3 6 2" xfId="32128" xr:uid="{00000000-0005-0000-0000-000071650000}"/>
    <cellStyle name="Normal 6 2 2 3 3 3 6 3" xfId="32129" xr:uid="{00000000-0005-0000-0000-000072650000}"/>
    <cellStyle name="Normal 6 2 2 3 3 3 6 4" xfId="32130" xr:uid="{00000000-0005-0000-0000-000073650000}"/>
    <cellStyle name="Normal 6 2 2 3 3 3 7" xfId="32131" xr:uid="{00000000-0005-0000-0000-000074650000}"/>
    <cellStyle name="Normal 6 2 2 3 3 3 7 2" xfId="32132" xr:uid="{00000000-0005-0000-0000-000075650000}"/>
    <cellStyle name="Normal 6 2 2 3 3 3 7 3" xfId="32133" xr:uid="{00000000-0005-0000-0000-000076650000}"/>
    <cellStyle name="Normal 6 2 2 3 3 3 8" xfId="32134" xr:uid="{00000000-0005-0000-0000-000077650000}"/>
    <cellStyle name="Normal 6 2 2 3 3 3 9" xfId="32135" xr:uid="{00000000-0005-0000-0000-000078650000}"/>
    <cellStyle name="Normal 6 2 2 3 3 4" xfId="1624" xr:uid="{00000000-0005-0000-0000-000079650000}"/>
    <cellStyle name="Normal 6 2 2 3 3 4 2" xfId="4982" xr:uid="{00000000-0005-0000-0000-00007A650000}"/>
    <cellStyle name="Normal 6 2 2 3 3 4 2 2" xfId="9966" xr:uid="{00000000-0005-0000-0000-00007B650000}"/>
    <cellStyle name="Normal 6 2 2 3 3 4 2 2 2" xfId="32136" xr:uid="{00000000-0005-0000-0000-00007C650000}"/>
    <cellStyle name="Normal 6 2 2 3 3 4 2 2 3" xfId="32137" xr:uid="{00000000-0005-0000-0000-00007D650000}"/>
    <cellStyle name="Normal 6 2 2 3 3 4 2 2 4" xfId="32138" xr:uid="{00000000-0005-0000-0000-00007E650000}"/>
    <cellStyle name="Normal 6 2 2 3 3 4 2 3" xfId="32139" xr:uid="{00000000-0005-0000-0000-00007F650000}"/>
    <cellStyle name="Normal 6 2 2 3 3 4 2 3 2" xfId="32140" xr:uid="{00000000-0005-0000-0000-000080650000}"/>
    <cellStyle name="Normal 6 2 2 3 3 4 2 3 3" xfId="32141" xr:uid="{00000000-0005-0000-0000-000081650000}"/>
    <cellStyle name="Normal 6 2 2 3 3 4 2 4" xfId="32142" xr:uid="{00000000-0005-0000-0000-000082650000}"/>
    <cellStyle name="Normal 6 2 2 3 3 4 2 5" xfId="32143" xr:uid="{00000000-0005-0000-0000-000083650000}"/>
    <cellStyle name="Normal 6 2 2 3 3 4 2 6" xfId="32144" xr:uid="{00000000-0005-0000-0000-000084650000}"/>
    <cellStyle name="Normal 6 2 2 3 3 4 3" xfId="6711" xr:uid="{00000000-0005-0000-0000-000085650000}"/>
    <cellStyle name="Normal 6 2 2 3 3 4 3 2" xfId="11653" xr:uid="{00000000-0005-0000-0000-000086650000}"/>
    <cellStyle name="Normal 6 2 2 3 3 4 3 3" xfId="32145" xr:uid="{00000000-0005-0000-0000-000087650000}"/>
    <cellStyle name="Normal 6 2 2 3 3 4 3 4" xfId="32146" xr:uid="{00000000-0005-0000-0000-000088650000}"/>
    <cellStyle name="Normal 6 2 2 3 3 4 4" xfId="8219" xr:uid="{00000000-0005-0000-0000-000089650000}"/>
    <cellStyle name="Normal 6 2 2 3 3 4 4 2" xfId="32147" xr:uid="{00000000-0005-0000-0000-00008A650000}"/>
    <cellStyle name="Normal 6 2 2 3 3 4 4 3" xfId="32148" xr:uid="{00000000-0005-0000-0000-00008B650000}"/>
    <cellStyle name="Normal 6 2 2 3 3 4 4 4" xfId="32149" xr:uid="{00000000-0005-0000-0000-00008C650000}"/>
    <cellStyle name="Normal 6 2 2 3 3 4 5" xfId="3257" xr:uid="{00000000-0005-0000-0000-00008D650000}"/>
    <cellStyle name="Normal 6 2 2 3 3 4 5 2" xfId="32150" xr:uid="{00000000-0005-0000-0000-00008E650000}"/>
    <cellStyle name="Normal 6 2 2 3 3 4 5 3" xfId="32151" xr:uid="{00000000-0005-0000-0000-00008F650000}"/>
    <cellStyle name="Normal 6 2 2 3 3 4 5 4" xfId="32152" xr:uid="{00000000-0005-0000-0000-000090650000}"/>
    <cellStyle name="Normal 6 2 2 3 3 4 6" xfId="32153" xr:uid="{00000000-0005-0000-0000-000091650000}"/>
    <cellStyle name="Normal 6 2 2 3 3 4 6 2" xfId="32154" xr:uid="{00000000-0005-0000-0000-000092650000}"/>
    <cellStyle name="Normal 6 2 2 3 3 4 6 3" xfId="32155" xr:uid="{00000000-0005-0000-0000-000093650000}"/>
    <cellStyle name="Normal 6 2 2 3 3 4 7" xfId="32156" xr:uid="{00000000-0005-0000-0000-000094650000}"/>
    <cellStyle name="Normal 6 2 2 3 3 4 8" xfId="32157" xr:uid="{00000000-0005-0000-0000-000095650000}"/>
    <cellStyle name="Normal 6 2 2 3 3 4 9" xfId="32158" xr:uid="{00000000-0005-0000-0000-000096650000}"/>
    <cellStyle name="Normal 6 2 2 3 3 5" xfId="3748" xr:uid="{00000000-0005-0000-0000-000097650000}"/>
    <cellStyle name="Normal 6 2 2 3 3 5 2" xfId="5555" xr:uid="{00000000-0005-0000-0000-000098650000}"/>
    <cellStyle name="Normal 6 2 2 3 3 5 2 2" xfId="10502" xr:uid="{00000000-0005-0000-0000-000099650000}"/>
    <cellStyle name="Normal 6 2 2 3 3 5 2 2 2" xfId="32159" xr:uid="{00000000-0005-0000-0000-00009A650000}"/>
    <cellStyle name="Normal 6 2 2 3 3 5 2 2 3" xfId="32160" xr:uid="{00000000-0005-0000-0000-00009B650000}"/>
    <cellStyle name="Normal 6 2 2 3 3 5 2 2 4" xfId="32161" xr:uid="{00000000-0005-0000-0000-00009C650000}"/>
    <cellStyle name="Normal 6 2 2 3 3 5 2 3" xfId="32162" xr:uid="{00000000-0005-0000-0000-00009D650000}"/>
    <cellStyle name="Normal 6 2 2 3 3 5 2 3 2" xfId="32163" xr:uid="{00000000-0005-0000-0000-00009E650000}"/>
    <cellStyle name="Normal 6 2 2 3 3 5 2 3 3" xfId="32164" xr:uid="{00000000-0005-0000-0000-00009F650000}"/>
    <cellStyle name="Normal 6 2 2 3 3 5 2 4" xfId="32165" xr:uid="{00000000-0005-0000-0000-0000A0650000}"/>
    <cellStyle name="Normal 6 2 2 3 3 5 2 5" xfId="32166" xr:uid="{00000000-0005-0000-0000-0000A1650000}"/>
    <cellStyle name="Normal 6 2 2 3 3 5 2 6" xfId="32167" xr:uid="{00000000-0005-0000-0000-0000A2650000}"/>
    <cellStyle name="Normal 6 2 2 3 3 5 3" xfId="8708" xr:uid="{00000000-0005-0000-0000-0000A3650000}"/>
    <cellStyle name="Normal 6 2 2 3 3 5 3 2" xfId="32168" xr:uid="{00000000-0005-0000-0000-0000A4650000}"/>
    <cellStyle name="Normal 6 2 2 3 3 5 3 3" xfId="32169" xr:uid="{00000000-0005-0000-0000-0000A5650000}"/>
    <cellStyle name="Normal 6 2 2 3 3 5 3 4" xfId="32170" xr:uid="{00000000-0005-0000-0000-0000A6650000}"/>
    <cellStyle name="Normal 6 2 2 3 3 5 4" xfId="32171" xr:uid="{00000000-0005-0000-0000-0000A7650000}"/>
    <cellStyle name="Normal 6 2 2 3 3 5 4 2" xfId="32172" xr:uid="{00000000-0005-0000-0000-0000A8650000}"/>
    <cellStyle name="Normal 6 2 2 3 3 5 4 3" xfId="32173" xr:uid="{00000000-0005-0000-0000-0000A9650000}"/>
    <cellStyle name="Normal 6 2 2 3 3 5 4 4" xfId="32174" xr:uid="{00000000-0005-0000-0000-0000AA650000}"/>
    <cellStyle name="Normal 6 2 2 3 3 5 5" xfId="32175" xr:uid="{00000000-0005-0000-0000-0000AB650000}"/>
    <cellStyle name="Normal 6 2 2 3 3 5 5 2" xfId="32176" xr:uid="{00000000-0005-0000-0000-0000AC650000}"/>
    <cellStyle name="Normal 6 2 2 3 3 5 5 3" xfId="32177" xr:uid="{00000000-0005-0000-0000-0000AD650000}"/>
    <cellStyle name="Normal 6 2 2 3 3 5 5 4" xfId="32178" xr:uid="{00000000-0005-0000-0000-0000AE650000}"/>
    <cellStyle name="Normal 6 2 2 3 3 5 6" xfId="32179" xr:uid="{00000000-0005-0000-0000-0000AF650000}"/>
    <cellStyle name="Normal 6 2 2 3 3 5 6 2" xfId="32180" xr:uid="{00000000-0005-0000-0000-0000B0650000}"/>
    <cellStyle name="Normal 6 2 2 3 3 5 6 3" xfId="32181" xr:uid="{00000000-0005-0000-0000-0000B1650000}"/>
    <cellStyle name="Normal 6 2 2 3 3 5 7" xfId="32182" xr:uid="{00000000-0005-0000-0000-0000B2650000}"/>
    <cellStyle name="Normal 6 2 2 3 3 5 8" xfId="32183" xr:uid="{00000000-0005-0000-0000-0000B3650000}"/>
    <cellStyle name="Normal 6 2 2 3 3 5 9" xfId="32184" xr:uid="{00000000-0005-0000-0000-0000B4650000}"/>
    <cellStyle name="Normal 6 2 2 3 3 6" xfId="4073" xr:uid="{00000000-0005-0000-0000-0000B5650000}"/>
    <cellStyle name="Normal 6 2 2 3 3 6 2" xfId="8844" xr:uid="{00000000-0005-0000-0000-0000B6650000}"/>
    <cellStyle name="Normal 6 2 2 3 3 6 2 2" xfId="32185" xr:uid="{00000000-0005-0000-0000-0000B7650000}"/>
    <cellStyle name="Normal 6 2 2 3 3 6 2 2 2" xfId="32186" xr:uid="{00000000-0005-0000-0000-0000B8650000}"/>
    <cellStyle name="Normal 6 2 2 3 3 6 2 2 3" xfId="32187" xr:uid="{00000000-0005-0000-0000-0000B9650000}"/>
    <cellStyle name="Normal 6 2 2 3 3 6 2 2 4" xfId="32188" xr:uid="{00000000-0005-0000-0000-0000BA650000}"/>
    <cellStyle name="Normal 6 2 2 3 3 6 2 3" xfId="32189" xr:uid="{00000000-0005-0000-0000-0000BB650000}"/>
    <cellStyle name="Normal 6 2 2 3 3 6 2 3 2" xfId="32190" xr:uid="{00000000-0005-0000-0000-0000BC650000}"/>
    <cellStyle name="Normal 6 2 2 3 3 6 2 3 3" xfId="32191" xr:uid="{00000000-0005-0000-0000-0000BD650000}"/>
    <cellStyle name="Normal 6 2 2 3 3 6 2 4" xfId="32192" xr:uid="{00000000-0005-0000-0000-0000BE650000}"/>
    <cellStyle name="Normal 6 2 2 3 3 6 2 5" xfId="32193" xr:uid="{00000000-0005-0000-0000-0000BF650000}"/>
    <cellStyle name="Normal 6 2 2 3 3 6 2 6" xfId="32194" xr:uid="{00000000-0005-0000-0000-0000C0650000}"/>
    <cellStyle name="Normal 6 2 2 3 3 6 3" xfId="32195" xr:uid="{00000000-0005-0000-0000-0000C1650000}"/>
    <cellStyle name="Normal 6 2 2 3 3 6 3 2" xfId="32196" xr:uid="{00000000-0005-0000-0000-0000C2650000}"/>
    <cellStyle name="Normal 6 2 2 3 3 6 3 3" xfId="32197" xr:uid="{00000000-0005-0000-0000-0000C3650000}"/>
    <cellStyle name="Normal 6 2 2 3 3 6 3 4" xfId="32198" xr:uid="{00000000-0005-0000-0000-0000C4650000}"/>
    <cellStyle name="Normal 6 2 2 3 3 6 4" xfId="32199" xr:uid="{00000000-0005-0000-0000-0000C5650000}"/>
    <cellStyle name="Normal 6 2 2 3 3 6 4 2" xfId="32200" xr:uid="{00000000-0005-0000-0000-0000C6650000}"/>
    <cellStyle name="Normal 6 2 2 3 3 6 4 3" xfId="32201" xr:uid="{00000000-0005-0000-0000-0000C7650000}"/>
    <cellStyle name="Normal 6 2 2 3 3 6 4 4" xfId="32202" xr:uid="{00000000-0005-0000-0000-0000C8650000}"/>
    <cellStyle name="Normal 6 2 2 3 3 6 5" xfId="32203" xr:uid="{00000000-0005-0000-0000-0000C9650000}"/>
    <cellStyle name="Normal 6 2 2 3 3 6 5 2" xfId="32204" xr:uid="{00000000-0005-0000-0000-0000CA650000}"/>
    <cellStyle name="Normal 6 2 2 3 3 6 5 3" xfId="32205" xr:uid="{00000000-0005-0000-0000-0000CB650000}"/>
    <cellStyle name="Normal 6 2 2 3 3 6 6" xfId="32206" xr:uid="{00000000-0005-0000-0000-0000CC650000}"/>
    <cellStyle name="Normal 6 2 2 3 3 6 7" xfId="32207" xr:uid="{00000000-0005-0000-0000-0000CD650000}"/>
    <cellStyle name="Normal 6 2 2 3 3 6 8" xfId="32208" xr:uid="{00000000-0005-0000-0000-0000CE650000}"/>
    <cellStyle name="Normal 6 2 2 3 3 7" xfId="3812" xr:uid="{00000000-0005-0000-0000-0000CF650000}"/>
    <cellStyle name="Normal 6 2 2 3 3 7 2" xfId="8903" xr:uid="{00000000-0005-0000-0000-0000D0650000}"/>
    <cellStyle name="Normal 6 2 2 3 3 7 2 2" xfId="32209" xr:uid="{00000000-0005-0000-0000-0000D1650000}"/>
    <cellStyle name="Normal 6 2 2 3 3 7 2 3" xfId="32210" xr:uid="{00000000-0005-0000-0000-0000D2650000}"/>
    <cellStyle name="Normal 6 2 2 3 3 7 2 4" xfId="32211" xr:uid="{00000000-0005-0000-0000-0000D3650000}"/>
    <cellStyle name="Normal 6 2 2 3 3 7 3" xfId="32212" xr:uid="{00000000-0005-0000-0000-0000D4650000}"/>
    <cellStyle name="Normal 6 2 2 3 3 7 3 2" xfId="32213" xr:uid="{00000000-0005-0000-0000-0000D5650000}"/>
    <cellStyle name="Normal 6 2 2 3 3 7 3 3" xfId="32214" xr:uid="{00000000-0005-0000-0000-0000D6650000}"/>
    <cellStyle name="Normal 6 2 2 3 3 7 4" xfId="32215" xr:uid="{00000000-0005-0000-0000-0000D7650000}"/>
    <cellStyle name="Normal 6 2 2 3 3 7 5" xfId="32216" xr:uid="{00000000-0005-0000-0000-0000D8650000}"/>
    <cellStyle name="Normal 6 2 2 3 3 7 6" xfId="32217" xr:uid="{00000000-0005-0000-0000-0000D9650000}"/>
    <cellStyle name="Normal 6 2 2 3 3 8" xfId="5820" xr:uid="{00000000-0005-0000-0000-0000DA650000}"/>
    <cellStyle name="Normal 6 2 2 3 3 8 2" xfId="10762" xr:uid="{00000000-0005-0000-0000-0000DB650000}"/>
    <cellStyle name="Normal 6 2 2 3 3 8 3" xfId="32218" xr:uid="{00000000-0005-0000-0000-0000DC650000}"/>
    <cellStyle name="Normal 6 2 2 3 3 8 4" xfId="32219" xr:uid="{00000000-0005-0000-0000-0000DD650000}"/>
    <cellStyle name="Normal 6 2 2 3 3 9" xfId="7328" xr:uid="{00000000-0005-0000-0000-0000DE650000}"/>
    <cellStyle name="Normal 6 2 2 3 3 9 2" xfId="32220" xr:uid="{00000000-0005-0000-0000-0000DF650000}"/>
    <cellStyle name="Normal 6 2 2 3 3 9 3" xfId="32221" xr:uid="{00000000-0005-0000-0000-0000E0650000}"/>
    <cellStyle name="Normal 6 2 2 3 3 9 4" xfId="32222" xr:uid="{00000000-0005-0000-0000-0000E1650000}"/>
    <cellStyle name="Normal 6 2 2 3 4" xfId="451" xr:uid="{00000000-0005-0000-0000-0000E2650000}"/>
    <cellStyle name="Normal 6 2 2 3 4 10" xfId="32223" xr:uid="{00000000-0005-0000-0000-0000E3650000}"/>
    <cellStyle name="Normal 6 2 2 3 4 11" xfId="32224" xr:uid="{00000000-0005-0000-0000-0000E4650000}"/>
    <cellStyle name="Normal 6 2 2 3 4 2" xfId="1021" xr:uid="{00000000-0005-0000-0000-0000E5650000}"/>
    <cellStyle name="Normal 6 2 2 3 4 2 10" xfId="32225" xr:uid="{00000000-0005-0000-0000-0000E6650000}"/>
    <cellStyle name="Normal 6 2 2 3 4 2 2" xfId="1629" xr:uid="{00000000-0005-0000-0000-0000E7650000}"/>
    <cellStyle name="Normal 6 2 2 3 4 2 2 2" xfId="4987" xr:uid="{00000000-0005-0000-0000-0000E8650000}"/>
    <cellStyle name="Normal 6 2 2 3 4 2 2 2 2" xfId="9971" xr:uid="{00000000-0005-0000-0000-0000E9650000}"/>
    <cellStyle name="Normal 6 2 2 3 4 2 2 2 2 2" xfId="32226" xr:uid="{00000000-0005-0000-0000-0000EA650000}"/>
    <cellStyle name="Normal 6 2 2 3 4 2 2 2 2 3" xfId="32227" xr:uid="{00000000-0005-0000-0000-0000EB650000}"/>
    <cellStyle name="Normal 6 2 2 3 4 2 2 2 2 4" xfId="32228" xr:uid="{00000000-0005-0000-0000-0000EC650000}"/>
    <cellStyle name="Normal 6 2 2 3 4 2 2 2 3" xfId="32229" xr:uid="{00000000-0005-0000-0000-0000ED650000}"/>
    <cellStyle name="Normal 6 2 2 3 4 2 2 2 3 2" xfId="32230" xr:uid="{00000000-0005-0000-0000-0000EE650000}"/>
    <cellStyle name="Normal 6 2 2 3 4 2 2 2 3 3" xfId="32231" xr:uid="{00000000-0005-0000-0000-0000EF650000}"/>
    <cellStyle name="Normal 6 2 2 3 4 2 2 2 4" xfId="32232" xr:uid="{00000000-0005-0000-0000-0000F0650000}"/>
    <cellStyle name="Normal 6 2 2 3 4 2 2 2 5" xfId="32233" xr:uid="{00000000-0005-0000-0000-0000F1650000}"/>
    <cellStyle name="Normal 6 2 2 3 4 2 2 2 6" xfId="32234" xr:uid="{00000000-0005-0000-0000-0000F2650000}"/>
    <cellStyle name="Normal 6 2 2 3 4 2 2 3" xfId="6716" xr:uid="{00000000-0005-0000-0000-0000F3650000}"/>
    <cellStyle name="Normal 6 2 2 3 4 2 2 3 2" xfId="11658" xr:uid="{00000000-0005-0000-0000-0000F4650000}"/>
    <cellStyle name="Normal 6 2 2 3 4 2 2 3 3" xfId="32235" xr:uid="{00000000-0005-0000-0000-0000F5650000}"/>
    <cellStyle name="Normal 6 2 2 3 4 2 2 3 4" xfId="32236" xr:uid="{00000000-0005-0000-0000-0000F6650000}"/>
    <cellStyle name="Normal 6 2 2 3 4 2 2 4" xfId="8224" xr:uid="{00000000-0005-0000-0000-0000F7650000}"/>
    <cellStyle name="Normal 6 2 2 3 4 2 2 4 2" xfId="32237" xr:uid="{00000000-0005-0000-0000-0000F8650000}"/>
    <cellStyle name="Normal 6 2 2 3 4 2 2 4 3" xfId="32238" xr:uid="{00000000-0005-0000-0000-0000F9650000}"/>
    <cellStyle name="Normal 6 2 2 3 4 2 2 4 4" xfId="32239" xr:uid="{00000000-0005-0000-0000-0000FA650000}"/>
    <cellStyle name="Normal 6 2 2 3 4 2 2 5" xfId="3262" xr:uid="{00000000-0005-0000-0000-0000FB650000}"/>
    <cellStyle name="Normal 6 2 2 3 4 2 2 5 2" xfId="32240" xr:uid="{00000000-0005-0000-0000-0000FC650000}"/>
    <cellStyle name="Normal 6 2 2 3 4 2 2 5 3" xfId="32241" xr:uid="{00000000-0005-0000-0000-0000FD650000}"/>
    <cellStyle name="Normal 6 2 2 3 4 2 2 5 4" xfId="32242" xr:uid="{00000000-0005-0000-0000-0000FE650000}"/>
    <cellStyle name="Normal 6 2 2 3 4 2 2 6" xfId="32243" xr:uid="{00000000-0005-0000-0000-0000FF650000}"/>
    <cellStyle name="Normal 6 2 2 3 4 2 2 6 2" xfId="32244" xr:uid="{00000000-0005-0000-0000-000000660000}"/>
    <cellStyle name="Normal 6 2 2 3 4 2 2 6 3" xfId="32245" xr:uid="{00000000-0005-0000-0000-000001660000}"/>
    <cellStyle name="Normal 6 2 2 3 4 2 2 7" xfId="32246" xr:uid="{00000000-0005-0000-0000-000002660000}"/>
    <cellStyle name="Normal 6 2 2 3 4 2 2 8" xfId="32247" xr:uid="{00000000-0005-0000-0000-000003660000}"/>
    <cellStyle name="Normal 6 2 2 3 4 2 2 9" xfId="32248" xr:uid="{00000000-0005-0000-0000-000004660000}"/>
    <cellStyle name="Normal 6 2 2 3 4 2 3" xfId="4443" xr:uid="{00000000-0005-0000-0000-000005660000}"/>
    <cellStyle name="Normal 6 2 2 3 4 2 3 2" xfId="9428" xr:uid="{00000000-0005-0000-0000-000006660000}"/>
    <cellStyle name="Normal 6 2 2 3 4 2 3 2 2" xfId="32249" xr:uid="{00000000-0005-0000-0000-000007660000}"/>
    <cellStyle name="Normal 6 2 2 3 4 2 3 2 3" xfId="32250" xr:uid="{00000000-0005-0000-0000-000008660000}"/>
    <cellStyle name="Normal 6 2 2 3 4 2 3 2 4" xfId="32251" xr:uid="{00000000-0005-0000-0000-000009660000}"/>
    <cellStyle name="Normal 6 2 2 3 4 2 3 3" xfId="32252" xr:uid="{00000000-0005-0000-0000-00000A660000}"/>
    <cellStyle name="Normal 6 2 2 3 4 2 3 3 2" xfId="32253" xr:uid="{00000000-0005-0000-0000-00000B660000}"/>
    <cellStyle name="Normal 6 2 2 3 4 2 3 3 3" xfId="32254" xr:uid="{00000000-0005-0000-0000-00000C660000}"/>
    <cellStyle name="Normal 6 2 2 3 4 2 3 4" xfId="32255" xr:uid="{00000000-0005-0000-0000-00000D660000}"/>
    <cellStyle name="Normal 6 2 2 3 4 2 3 5" xfId="32256" xr:uid="{00000000-0005-0000-0000-00000E660000}"/>
    <cellStyle name="Normal 6 2 2 3 4 2 3 6" xfId="32257" xr:uid="{00000000-0005-0000-0000-00000F660000}"/>
    <cellStyle name="Normal 6 2 2 3 4 2 4" xfId="6183" xr:uid="{00000000-0005-0000-0000-000010660000}"/>
    <cellStyle name="Normal 6 2 2 3 4 2 4 2" xfId="11125" xr:uid="{00000000-0005-0000-0000-000011660000}"/>
    <cellStyle name="Normal 6 2 2 3 4 2 4 3" xfId="32258" xr:uid="{00000000-0005-0000-0000-000012660000}"/>
    <cellStyle name="Normal 6 2 2 3 4 2 4 4" xfId="32259" xr:uid="{00000000-0005-0000-0000-000013660000}"/>
    <cellStyle name="Normal 6 2 2 3 4 2 5" xfId="7691" xr:uid="{00000000-0005-0000-0000-000014660000}"/>
    <cellStyle name="Normal 6 2 2 3 4 2 5 2" xfId="32260" xr:uid="{00000000-0005-0000-0000-000015660000}"/>
    <cellStyle name="Normal 6 2 2 3 4 2 5 3" xfId="32261" xr:uid="{00000000-0005-0000-0000-000016660000}"/>
    <cellStyle name="Normal 6 2 2 3 4 2 5 4" xfId="32262" xr:uid="{00000000-0005-0000-0000-000017660000}"/>
    <cellStyle name="Normal 6 2 2 3 4 2 6" xfId="2729" xr:uid="{00000000-0005-0000-0000-000018660000}"/>
    <cellStyle name="Normal 6 2 2 3 4 2 6 2" xfId="32263" xr:uid="{00000000-0005-0000-0000-000019660000}"/>
    <cellStyle name="Normal 6 2 2 3 4 2 6 3" xfId="32264" xr:uid="{00000000-0005-0000-0000-00001A660000}"/>
    <cellStyle name="Normal 6 2 2 3 4 2 6 4" xfId="32265" xr:uid="{00000000-0005-0000-0000-00001B660000}"/>
    <cellStyle name="Normal 6 2 2 3 4 2 7" xfId="32266" xr:uid="{00000000-0005-0000-0000-00001C660000}"/>
    <cellStyle name="Normal 6 2 2 3 4 2 7 2" xfId="32267" xr:uid="{00000000-0005-0000-0000-00001D660000}"/>
    <cellStyle name="Normal 6 2 2 3 4 2 7 3" xfId="32268" xr:uid="{00000000-0005-0000-0000-00001E660000}"/>
    <cellStyle name="Normal 6 2 2 3 4 2 8" xfId="32269" xr:uid="{00000000-0005-0000-0000-00001F660000}"/>
    <cellStyle name="Normal 6 2 2 3 4 2 9" xfId="32270" xr:uid="{00000000-0005-0000-0000-000020660000}"/>
    <cellStyle name="Normal 6 2 2 3 4 3" xfId="1628" xr:uid="{00000000-0005-0000-0000-000021660000}"/>
    <cellStyle name="Normal 6 2 2 3 4 3 2" xfId="4986" xr:uid="{00000000-0005-0000-0000-000022660000}"/>
    <cellStyle name="Normal 6 2 2 3 4 3 2 2" xfId="9970" xr:uid="{00000000-0005-0000-0000-000023660000}"/>
    <cellStyle name="Normal 6 2 2 3 4 3 2 2 2" xfId="32271" xr:uid="{00000000-0005-0000-0000-000024660000}"/>
    <cellStyle name="Normal 6 2 2 3 4 3 2 2 3" xfId="32272" xr:uid="{00000000-0005-0000-0000-000025660000}"/>
    <cellStyle name="Normal 6 2 2 3 4 3 2 2 4" xfId="32273" xr:uid="{00000000-0005-0000-0000-000026660000}"/>
    <cellStyle name="Normal 6 2 2 3 4 3 2 3" xfId="32274" xr:uid="{00000000-0005-0000-0000-000027660000}"/>
    <cellStyle name="Normal 6 2 2 3 4 3 2 3 2" xfId="32275" xr:uid="{00000000-0005-0000-0000-000028660000}"/>
    <cellStyle name="Normal 6 2 2 3 4 3 2 3 3" xfId="32276" xr:uid="{00000000-0005-0000-0000-000029660000}"/>
    <cellStyle name="Normal 6 2 2 3 4 3 2 4" xfId="32277" xr:uid="{00000000-0005-0000-0000-00002A660000}"/>
    <cellStyle name="Normal 6 2 2 3 4 3 2 5" xfId="32278" xr:uid="{00000000-0005-0000-0000-00002B660000}"/>
    <cellStyle name="Normal 6 2 2 3 4 3 2 6" xfId="32279" xr:uid="{00000000-0005-0000-0000-00002C660000}"/>
    <cellStyle name="Normal 6 2 2 3 4 3 3" xfId="6715" xr:uid="{00000000-0005-0000-0000-00002D660000}"/>
    <cellStyle name="Normal 6 2 2 3 4 3 3 2" xfId="11657" xr:uid="{00000000-0005-0000-0000-00002E660000}"/>
    <cellStyle name="Normal 6 2 2 3 4 3 3 3" xfId="32280" xr:uid="{00000000-0005-0000-0000-00002F660000}"/>
    <cellStyle name="Normal 6 2 2 3 4 3 3 4" xfId="32281" xr:uid="{00000000-0005-0000-0000-000030660000}"/>
    <cellStyle name="Normal 6 2 2 3 4 3 4" xfId="8223" xr:uid="{00000000-0005-0000-0000-000031660000}"/>
    <cellStyle name="Normal 6 2 2 3 4 3 4 2" xfId="32282" xr:uid="{00000000-0005-0000-0000-000032660000}"/>
    <cellStyle name="Normal 6 2 2 3 4 3 4 3" xfId="32283" xr:uid="{00000000-0005-0000-0000-000033660000}"/>
    <cellStyle name="Normal 6 2 2 3 4 3 4 4" xfId="32284" xr:uid="{00000000-0005-0000-0000-000034660000}"/>
    <cellStyle name="Normal 6 2 2 3 4 3 5" xfId="3261" xr:uid="{00000000-0005-0000-0000-000035660000}"/>
    <cellStyle name="Normal 6 2 2 3 4 3 5 2" xfId="32285" xr:uid="{00000000-0005-0000-0000-000036660000}"/>
    <cellStyle name="Normal 6 2 2 3 4 3 5 3" xfId="32286" xr:uid="{00000000-0005-0000-0000-000037660000}"/>
    <cellStyle name="Normal 6 2 2 3 4 3 5 4" xfId="32287" xr:uid="{00000000-0005-0000-0000-000038660000}"/>
    <cellStyle name="Normal 6 2 2 3 4 3 6" xfId="32288" xr:uid="{00000000-0005-0000-0000-000039660000}"/>
    <cellStyle name="Normal 6 2 2 3 4 3 6 2" xfId="32289" xr:uid="{00000000-0005-0000-0000-00003A660000}"/>
    <cellStyle name="Normal 6 2 2 3 4 3 6 3" xfId="32290" xr:uid="{00000000-0005-0000-0000-00003B660000}"/>
    <cellStyle name="Normal 6 2 2 3 4 3 7" xfId="32291" xr:uid="{00000000-0005-0000-0000-00003C660000}"/>
    <cellStyle name="Normal 6 2 2 3 4 3 8" xfId="32292" xr:uid="{00000000-0005-0000-0000-00003D660000}"/>
    <cellStyle name="Normal 6 2 2 3 4 3 9" xfId="32293" xr:uid="{00000000-0005-0000-0000-00003E660000}"/>
    <cellStyle name="Normal 6 2 2 3 4 4" xfId="3974" xr:uid="{00000000-0005-0000-0000-00003F660000}"/>
    <cellStyle name="Normal 6 2 2 3 4 4 2" xfId="9046" xr:uid="{00000000-0005-0000-0000-000040660000}"/>
    <cellStyle name="Normal 6 2 2 3 4 4 2 2" xfId="32294" xr:uid="{00000000-0005-0000-0000-000041660000}"/>
    <cellStyle name="Normal 6 2 2 3 4 4 2 3" xfId="32295" xr:uid="{00000000-0005-0000-0000-000042660000}"/>
    <cellStyle name="Normal 6 2 2 3 4 4 2 4" xfId="32296" xr:uid="{00000000-0005-0000-0000-000043660000}"/>
    <cellStyle name="Normal 6 2 2 3 4 4 3" xfId="32297" xr:uid="{00000000-0005-0000-0000-000044660000}"/>
    <cellStyle name="Normal 6 2 2 3 4 4 3 2" xfId="32298" xr:uid="{00000000-0005-0000-0000-000045660000}"/>
    <cellStyle name="Normal 6 2 2 3 4 4 3 3" xfId="32299" xr:uid="{00000000-0005-0000-0000-000046660000}"/>
    <cellStyle name="Normal 6 2 2 3 4 4 4" xfId="32300" xr:uid="{00000000-0005-0000-0000-000047660000}"/>
    <cellStyle name="Normal 6 2 2 3 4 4 5" xfId="32301" xr:uid="{00000000-0005-0000-0000-000048660000}"/>
    <cellStyle name="Normal 6 2 2 3 4 4 6" xfId="32302" xr:uid="{00000000-0005-0000-0000-000049660000}"/>
    <cellStyle name="Normal 6 2 2 3 4 5" xfId="5731" xr:uid="{00000000-0005-0000-0000-00004A660000}"/>
    <cellStyle name="Normal 6 2 2 3 4 5 2" xfId="10673" xr:uid="{00000000-0005-0000-0000-00004B660000}"/>
    <cellStyle name="Normal 6 2 2 3 4 5 3" xfId="32303" xr:uid="{00000000-0005-0000-0000-00004C660000}"/>
    <cellStyle name="Normal 6 2 2 3 4 5 4" xfId="32304" xr:uid="{00000000-0005-0000-0000-00004D660000}"/>
    <cellStyle name="Normal 6 2 2 3 4 6" xfId="7239" xr:uid="{00000000-0005-0000-0000-00004E660000}"/>
    <cellStyle name="Normal 6 2 2 3 4 6 2" xfId="32305" xr:uid="{00000000-0005-0000-0000-00004F660000}"/>
    <cellStyle name="Normal 6 2 2 3 4 6 3" xfId="32306" xr:uid="{00000000-0005-0000-0000-000050660000}"/>
    <cellStyle name="Normal 6 2 2 3 4 6 4" xfId="32307" xr:uid="{00000000-0005-0000-0000-000051660000}"/>
    <cellStyle name="Normal 6 2 2 3 4 7" xfId="2277" xr:uid="{00000000-0005-0000-0000-000052660000}"/>
    <cellStyle name="Normal 6 2 2 3 4 7 2" xfId="32308" xr:uid="{00000000-0005-0000-0000-000053660000}"/>
    <cellStyle name="Normal 6 2 2 3 4 7 3" xfId="32309" xr:uid="{00000000-0005-0000-0000-000054660000}"/>
    <cellStyle name="Normal 6 2 2 3 4 7 4" xfId="32310" xr:uid="{00000000-0005-0000-0000-000055660000}"/>
    <cellStyle name="Normal 6 2 2 3 4 8" xfId="32311" xr:uid="{00000000-0005-0000-0000-000056660000}"/>
    <cellStyle name="Normal 6 2 2 3 4 8 2" xfId="32312" xr:uid="{00000000-0005-0000-0000-000057660000}"/>
    <cellStyle name="Normal 6 2 2 3 4 8 3" xfId="32313" xr:uid="{00000000-0005-0000-0000-000058660000}"/>
    <cellStyle name="Normal 6 2 2 3 4 9" xfId="32314" xr:uid="{00000000-0005-0000-0000-000059660000}"/>
    <cellStyle name="Normal 6 2 2 3 5" xfId="668" xr:uid="{00000000-0005-0000-0000-00005A660000}"/>
    <cellStyle name="Normal 6 2 2 3 5 10" xfId="32315" xr:uid="{00000000-0005-0000-0000-00005B660000}"/>
    <cellStyle name="Normal 6 2 2 3 5 11" xfId="32316" xr:uid="{00000000-0005-0000-0000-00005C660000}"/>
    <cellStyle name="Normal 6 2 2 3 5 2" xfId="1134" xr:uid="{00000000-0005-0000-0000-00005D660000}"/>
    <cellStyle name="Normal 6 2 2 3 5 2 10" xfId="32317" xr:uid="{00000000-0005-0000-0000-00005E660000}"/>
    <cellStyle name="Normal 6 2 2 3 5 2 2" xfId="1631" xr:uid="{00000000-0005-0000-0000-00005F660000}"/>
    <cellStyle name="Normal 6 2 2 3 5 2 2 2" xfId="4989" xr:uid="{00000000-0005-0000-0000-000060660000}"/>
    <cellStyle name="Normal 6 2 2 3 5 2 2 2 2" xfId="9973" xr:uid="{00000000-0005-0000-0000-000061660000}"/>
    <cellStyle name="Normal 6 2 2 3 5 2 2 2 2 2" xfId="32318" xr:uid="{00000000-0005-0000-0000-000062660000}"/>
    <cellStyle name="Normal 6 2 2 3 5 2 2 2 2 3" xfId="32319" xr:uid="{00000000-0005-0000-0000-000063660000}"/>
    <cellStyle name="Normal 6 2 2 3 5 2 2 2 2 4" xfId="32320" xr:uid="{00000000-0005-0000-0000-000064660000}"/>
    <cellStyle name="Normal 6 2 2 3 5 2 2 2 3" xfId="32321" xr:uid="{00000000-0005-0000-0000-000065660000}"/>
    <cellStyle name="Normal 6 2 2 3 5 2 2 2 3 2" xfId="32322" xr:uid="{00000000-0005-0000-0000-000066660000}"/>
    <cellStyle name="Normal 6 2 2 3 5 2 2 2 3 3" xfId="32323" xr:uid="{00000000-0005-0000-0000-000067660000}"/>
    <cellStyle name="Normal 6 2 2 3 5 2 2 2 4" xfId="32324" xr:uid="{00000000-0005-0000-0000-000068660000}"/>
    <cellStyle name="Normal 6 2 2 3 5 2 2 2 5" xfId="32325" xr:uid="{00000000-0005-0000-0000-000069660000}"/>
    <cellStyle name="Normal 6 2 2 3 5 2 2 2 6" xfId="32326" xr:uid="{00000000-0005-0000-0000-00006A660000}"/>
    <cellStyle name="Normal 6 2 2 3 5 2 2 3" xfId="6718" xr:uid="{00000000-0005-0000-0000-00006B660000}"/>
    <cellStyle name="Normal 6 2 2 3 5 2 2 3 2" xfId="11660" xr:uid="{00000000-0005-0000-0000-00006C660000}"/>
    <cellStyle name="Normal 6 2 2 3 5 2 2 3 3" xfId="32327" xr:uid="{00000000-0005-0000-0000-00006D660000}"/>
    <cellStyle name="Normal 6 2 2 3 5 2 2 3 4" xfId="32328" xr:uid="{00000000-0005-0000-0000-00006E660000}"/>
    <cellStyle name="Normal 6 2 2 3 5 2 2 4" xfId="8226" xr:uid="{00000000-0005-0000-0000-00006F660000}"/>
    <cellStyle name="Normal 6 2 2 3 5 2 2 4 2" xfId="32329" xr:uid="{00000000-0005-0000-0000-000070660000}"/>
    <cellStyle name="Normal 6 2 2 3 5 2 2 4 3" xfId="32330" xr:uid="{00000000-0005-0000-0000-000071660000}"/>
    <cellStyle name="Normal 6 2 2 3 5 2 2 4 4" xfId="32331" xr:uid="{00000000-0005-0000-0000-000072660000}"/>
    <cellStyle name="Normal 6 2 2 3 5 2 2 5" xfId="3264" xr:uid="{00000000-0005-0000-0000-000073660000}"/>
    <cellStyle name="Normal 6 2 2 3 5 2 2 5 2" xfId="32332" xr:uid="{00000000-0005-0000-0000-000074660000}"/>
    <cellStyle name="Normal 6 2 2 3 5 2 2 5 3" xfId="32333" xr:uid="{00000000-0005-0000-0000-000075660000}"/>
    <cellStyle name="Normal 6 2 2 3 5 2 2 5 4" xfId="32334" xr:uid="{00000000-0005-0000-0000-000076660000}"/>
    <cellStyle name="Normal 6 2 2 3 5 2 2 6" xfId="32335" xr:uid="{00000000-0005-0000-0000-000077660000}"/>
    <cellStyle name="Normal 6 2 2 3 5 2 2 6 2" xfId="32336" xr:uid="{00000000-0005-0000-0000-000078660000}"/>
    <cellStyle name="Normal 6 2 2 3 5 2 2 6 3" xfId="32337" xr:uid="{00000000-0005-0000-0000-000079660000}"/>
    <cellStyle name="Normal 6 2 2 3 5 2 2 7" xfId="32338" xr:uid="{00000000-0005-0000-0000-00007A660000}"/>
    <cellStyle name="Normal 6 2 2 3 5 2 2 8" xfId="32339" xr:uid="{00000000-0005-0000-0000-00007B660000}"/>
    <cellStyle name="Normal 6 2 2 3 5 2 2 9" xfId="32340" xr:uid="{00000000-0005-0000-0000-00007C660000}"/>
    <cellStyle name="Normal 6 2 2 3 5 2 3" xfId="4502" xr:uid="{00000000-0005-0000-0000-00007D660000}"/>
    <cellStyle name="Normal 6 2 2 3 5 2 3 2" xfId="9486" xr:uid="{00000000-0005-0000-0000-00007E660000}"/>
    <cellStyle name="Normal 6 2 2 3 5 2 3 2 2" xfId="32341" xr:uid="{00000000-0005-0000-0000-00007F660000}"/>
    <cellStyle name="Normal 6 2 2 3 5 2 3 2 3" xfId="32342" xr:uid="{00000000-0005-0000-0000-000080660000}"/>
    <cellStyle name="Normal 6 2 2 3 5 2 3 2 4" xfId="32343" xr:uid="{00000000-0005-0000-0000-000081660000}"/>
    <cellStyle name="Normal 6 2 2 3 5 2 3 3" xfId="32344" xr:uid="{00000000-0005-0000-0000-000082660000}"/>
    <cellStyle name="Normal 6 2 2 3 5 2 3 3 2" xfId="32345" xr:uid="{00000000-0005-0000-0000-000083660000}"/>
    <cellStyle name="Normal 6 2 2 3 5 2 3 3 3" xfId="32346" xr:uid="{00000000-0005-0000-0000-000084660000}"/>
    <cellStyle name="Normal 6 2 2 3 5 2 3 4" xfId="32347" xr:uid="{00000000-0005-0000-0000-000085660000}"/>
    <cellStyle name="Normal 6 2 2 3 5 2 3 5" xfId="32348" xr:uid="{00000000-0005-0000-0000-000086660000}"/>
    <cellStyle name="Normal 6 2 2 3 5 2 3 6" xfId="32349" xr:uid="{00000000-0005-0000-0000-000087660000}"/>
    <cellStyle name="Normal 6 2 2 3 5 2 4" xfId="6233" xr:uid="{00000000-0005-0000-0000-000088660000}"/>
    <cellStyle name="Normal 6 2 2 3 5 2 4 2" xfId="11175" xr:uid="{00000000-0005-0000-0000-000089660000}"/>
    <cellStyle name="Normal 6 2 2 3 5 2 4 3" xfId="32350" xr:uid="{00000000-0005-0000-0000-00008A660000}"/>
    <cellStyle name="Normal 6 2 2 3 5 2 4 4" xfId="32351" xr:uid="{00000000-0005-0000-0000-00008B660000}"/>
    <cellStyle name="Normal 6 2 2 3 5 2 5" xfId="7741" xr:uid="{00000000-0005-0000-0000-00008C660000}"/>
    <cellStyle name="Normal 6 2 2 3 5 2 5 2" xfId="32352" xr:uid="{00000000-0005-0000-0000-00008D660000}"/>
    <cellStyle name="Normal 6 2 2 3 5 2 5 3" xfId="32353" xr:uid="{00000000-0005-0000-0000-00008E660000}"/>
    <cellStyle name="Normal 6 2 2 3 5 2 5 4" xfId="32354" xr:uid="{00000000-0005-0000-0000-00008F660000}"/>
    <cellStyle name="Normal 6 2 2 3 5 2 6" xfId="2779" xr:uid="{00000000-0005-0000-0000-000090660000}"/>
    <cellStyle name="Normal 6 2 2 3 5 2 6 2" xfId="32355" xr:uid="{00000000-0005-0000-0000-000091660000}"/>
    <cellStyle name="Normal 6 2 2 3 5 2 6 3" xfId="32356" xr:uid="{00000000-0005-0000-0000-000092660000}"/>
    <cellStyle name="Normal 6 2 2 3 5 2 6 4" xfId="32357" xr:uid="{00000000-0005-0000-0000-000093660000}"/>
    <cellStyle name="Normal 6 2 2 3 5 2 7" xfId="32358" xr:uid="{00000000-0005-0000-0000-000094660000}"/>
    <cellStyle name="Normal 6 2 2 3 5 2 7 2" xfId="32359" xr:uid="{00000000-0005-0000-0000-000095660000}"/>
    <cellStyle name="Normal 6 2 2 3 5 2 7 3" xfId="32360" xr:uid="{00000000-0005-0000-0000-000096660000}"/>
    <cellStyle name="Normal 6 2 2 3 5 2 8" xfId="32361" xr:uid="{00000000-0005-0000-0000-000097660000}"/>
    <cellStyle name="Normal 6 2 2 3 5 2 9" xfId="32362" xr:uid="{00000000-0005-0000-0000-000098660000}"/>
    <cellStyle name="Normal 6 2 2 3 5 3" xfId="1630" xr:uid="{00000000-0005-0000-0000-000099660000}"/>
    <cellStyle name="Normal 6 2 2 3 5 3 2" xfId="4988" xr:uid="{00000000-0005-0000-0000-00009A660000}"/>
    <cellStyle name="Normal 6 2 2 3 5 3 2 2" xfId="9972" xr:uid="{00000000-0005-0000-0000-00009B660000}"/>
    <cellStyle name="Normal 6 2 2 3 5 3 2 2 2" xfId="32363" xr:uid="{00000000-0005-0000-0000-00009C660000}"/>
    <cellStyle name="Normal 6 2 2 3 5 3 2 2 3" xfId="32364" xr:uid="{00000000-0005-0000-0000-00009D660000}"/>
    <cellStyle name="Normal 6 2 2 3 5 3 2 2 4" xfId="32365" xr:uid="{00000000-0005-0000-0000-00009E660000}"/>
    <cellStyle name="Normal 6 2 2 3 5 3 2 3" xfId="32366" xr:uid="{00000000-0005-0000-0000-00009F660000}"/>
    <cellStyle name="Normal 6 2 2 3 5 3 2 3 2" xfId="32367" xr:uid="{00000000-0005-0000-0000-0000A0660000}"/>
    <cellStyle name="Normal 6 2 2 3 5 3 2 3 3" xfId="32368" xr:uid="{00000000-0005-0000-0000-0000A1660000}"/>
    <cellStyle name="Normal 6 2 2 3 5 3 2 4" xfId="32369" xr:uid="{00000000-0005-0000-0000-0000A2660000}"/>
    <cellStyle name="Normal 6 2 2 3 5 3 2 5" xfId="32370" xr:uid="{00000000-0005-0000-0000-0000A3660000}"/>
    <cellStyle name="Normal 6 2 2 3 5 3 2 6" xfId="32371" xr:uid="{00000000-0005-0000-0000-0000A4660000}"/>
    <cellStyle name="Normal 6 2 2 3 5 3 3" xfId="6717" xr:uid="{00000000-0005-0000-0000-0000A5660000}"/>
    <cellStyle name="Normal 6 2 2 3 5 3 3 2" xfId="11659" xr:uid="{00000000-0005-0000-0000-0000A6660000}"/>
    <cellStyle name="Normal 6 2 2 3 5 3 3 3" xfId="32372" xr:uid="{00000000-0005-0000-0000-0000A7660000}"/>
    <cellStyle name="Normal 6 2 2 3 5 3 3 4" xfId="32373" xr:uid="{00000000-0005-0000-0000-0000A8660000}"/>
    <cellStyle name="Normal 6 2 2 3 5 3 4" xfId="8225" xr:uid="{00000000-0005-0000-0000-0000A9660000}"/>
    <cellStyle name="Normal 6 2 2 3 5 3 4 2" xfId="32374" xr:uid="{00000000-0005-0000-0000-0000AA660000}"/>
    <cellStyle name="Normal 6 2 2 3 5 3 4 3" xfId="32375" xr:uid="{00000000-0005-0000-0000-0000AB660000}"/>
    <cellStyle name="Normal 6 2 2 3 5 3 4 4" xfId="32376" xr:uid="{00000000-0005-0000-0000-0000AC660000}"/>
    <cellStyle name="Normal 6 2 2 3 5 3 5" xfId="3263" xr:uid="{00000000-0005-0000-0000-0000AD660000}"/>
    <cellStyle name="Normal 6 2 2 3 5 3 5 2" xfId="32377" xr:uid="{00000000-0005-0000-0000-0000AE660000}"/>
    <cellStyle name="Normal 6 2 2 3 5 3 5 3" xfId="32378" xr:uid="{00000000-0005-0000-0000-0000AF660000}"/>
    <cellStyle name="Normal 6 2 2 3 5 3 5 4" xfId="32379" xr:uid="{00000000-0005-0000-0000-0000B0660000}"/>
    <cellStyle name="Normal 6 2 2 3 5 3 6" xfId="32380" xr:uid="{00000000-0005-0000-0000-0000B1660000}"/>
    <cellStyle name="Normal 6 2 2 3 5 3 6 2" xfId="32381" xr:uid="{00000000-0005-0000-0000-0000B2660000}"/>
    <cellStyle name="Normal 6 2 2 3 5 3 6 3" xfId="32382" xr:uid="{00000000-0005-0000-0000-0000B3660000}"/>
    <cellStyle name="Normal 6 2 2 3 5 3 7" xfId="32383" xr:uid="{00000000-0005-0000-0000-0000B4660000}"/>
    <cellStyle name="Normal 6 2 2 3 5 3 8" xfId="32384" xr:uid="{00000000-0005-0000-0000-0000B5660000}"/>
    <cellStyle name="Normal 6 2 2 3 5 3 9" xfId="32385" xr:uid="{00000000-0005-0000-0000-0000B6660000}"/>
    <cellStyle name="Normal 6 2 2 3 5 4" xfId="4119" xr:uid="{00000000-0005-0000-0000-0000B7660000}"/>
    <cellStyle name="Normal 6 2 2 3 5 4 2" xfId="9105" xr:uid="{00000000-0005-0000-0000-0000B8660000}"/>
    <cellStyle name="Normal 6 2 2 3 5 4 2 2" xfId="32386" xr:uid="{00000000-0005-0000-0000-0000B9660000}"/>
    <cellStyle name="Normal 6 2 2 3 5 4 2 3" xfId="32387" xr:uid="{00000000-0005-0000-0000-0000BA660000}"/>
    <cellStyle name="Normal 6 2 2 3 5 4 2 4" xfId="32388" xr:uid="{00000000-0005-0000-0000-0000BB660000}"/>
    <cellStyle name="Normal 6 2 2 3 5 4 3" xfId="32389" xr:uid="{00000000-0005-0000-0000-0000BC660000}"/>
    <cellStyle name="Normal 6 2 2 3 5 4 3 2" xfId="32390" xr:uid="{00000000-0005-0000-0000-0000BD660000}"/>
    <cellStyle name="Normal 6 2 2 3 5 4 3 3" xfId="32391" xr:uid="{00000000-0005-0000-0000-0000BE660000}"/>
    <cellStyle name="Normal 6 2 2 3 5 4 4" xfId="32392" xr:uid="{00000000-0005-0000-0000-0000BF660000}"/>
    <cellStyle name="Normal 6 2 2 3 5 4 5" xfId="32393" xr:uid="{00000000-0005-0000-0000-0000C0660000}"/>
    <cellStyle name="Normal 6 2 2 3 5 4 6" xfId="32394" xr:uid="{00000000-0005-0000-0000-0000C1660000}"/>
    <cellStyle name="Normal 6 2 2 3 5 5" xfId="5866" xr:uid="{00000000-0005-0000-0000-0000C2660000}"/>
    <cellStyle name="Normal 6 2 2 3 5 5 2" xfId="10808" xr:uid="{00000000-0005-0000-0000-0000C3660000}"/>
    <cellStyle name="Normal 6 2 2 3 5 5 3" xfId="32395" xr:uid="{00000000-0005-0000-0000-0000C4660000}"/>
    <cellStyle name="Normal 6 2 2 3 5 5 4" xfId="32396" xr:uid="{00000000-0005-0000-0000-0000C5660000}"/>
    <cellStyle name="Normal 6 2 2 3 5 6" xfId="7374" xr:uid="{00000000-0005-0000-0000-0000C6660000}"/>
    <cellStyle name="Normal 6 2 2 3 5 6 2" xfId="32397" xr:uid="{00000000-0005-0000-0000-0000C7660000}"/>
    <cellStyle name="Normal 6 2 2 3 5 6 3" xfId="32398" xr:uid="{00000000-0005-0000-0000-0000C8660000}"/>
    <cellStyle name="Normal 6 2 2 3 5 6 4" xfId="32399" xr:uid="{00000000-0005-0000-0000-0000C9660000}"/>
    <cellStyle name="Normal 6 2 2 3 5 7" xfId="2412" xr:uid="{00000000-0005-0000-0000-0000CA660000}"/>
    <cellStyle name="Normal 6 2 2 3 5 7 2" xfId="32400" xr:uid="{00000000-0005-0000-0000-0000CB660000}"/>
    <cellStyle name="Normal 6 2 2 3 5 7 3" xfId="32401" xr:uid="{00000000-0005-0000-0000-0000CC660000}"/>
    <cellStyle name="Normal 6 2 2 3 5 7 4" xfId="32402" xr:uid="{00000000-0005-0000-0000-0000CD660000}"/>
    <cellStyle name="Normal 6 2 2 3 5 8" xfId="32403" xr:uid="{00000000-0005-0000-0000-0000CE660000}"/>
    <cellStyle name="Normal 6 2 2 3 5 8 2" xfId="32404" xr:uid="{00000000-0005-0000-0000-0000CF660000}"/>
    <cellStyle name="Normal 6 2 2 3 5 8 3" xfId="32405" xr:uid="{00000000-0005-0000-0000-0000D0660000}"/>
    <cellStyle name="Normal 6 2 2 3 5 9" xfId="32406" xr:uid="{00000000-0005-0000-0000-0000D1660000}"/>
    <cellStyle name="Normal 6 2 2 3 6" xfId="335" xr:uid="{00000000-0005-0000-0000-0000D2660000}"/>
    <cellStyle name="Normal 6 2 2 3 6 10" xfId="32407" xr:uid="{00000000-0005-0000-0000-0000D3660000}"/>
    <cellStyle name="Normal 6 2 2 3 6 11" xfId="32408" xr:uid="{00000000-0005-0000-0000-0000D4660000}"/>
    <cellStyle name="Normal 6 2 2 3 6 2" xfId="963" xr:uid="{00000000-0005-0000-0000-0000D5660000}"/>
    <cellStyle name="Normal 6 2 2 3 6 2 10" xfId="32409" xr:uid="{00000000-0005-0000-0000-0000D6660000}"/>
    <cellStyle name="Normal 6 2 2 3 6 2 2" xfId="1633" xr:uid="{00000000-0005-0000-0000-0000D7660000}"/>
    <cellStyle name="Normal 6 2 2 3 6 2 2 2" xfId="4991" xr:uid="{00000000-0005-0000-0000-0000D8660000}"/>
    <cellStyle name="Normal 6 2 2 3 6 2 2 2 2" xfId="9975" xr:uid="{00000000-0005-0000-0000-0000D9660000}"/>
    <cellStyle name="Normal 6 2 2 3 6 2 2 2 2 2" xfId="32410" xr:uid="{00000000-0005-0000-0000-0000DA660000}"/>
    <cellStyle name="Normal 6 2 2 3 6 2 2 2 2 3" xfId="32411" xr:uid="{00000000-0005-0000-0000-0000DB660000}"/>
    <cellStyle name="Normal 6 2 2 3 6 2 2 2 2 4" xfId="32412" xr:uid="{00000000-0005-0000-0000-0000DC660000}"/>
    <cellStyle name="Normal 6 2 2 3 6 2 2 2 3" xfId="32413" xr:uid="{00000000-0005-0000-0000-0000DD660000}"/>
    <cellStyle name="Normal 6 2 2 3 6 2 2 2 3 2" xfId="32414" xr:uid="{00000000-0005-0000-0000-0000DE660000}"/>
    <cellStyle name="Normal 6 2 2 3 6 2 2 2 3 3" xfId="32415" xr:uid="{00000000-0005-0000-0000-0000DF660000}"/>
    <cellStyle name="Normal 6 2 2 3 6 2 2 2 4" xfId="32416" xr:uid="{00000000-0005-0000-0000-0000E0660000}"/>
    <cellStyle name="Normal 6 2 2 3 6 2 2 2 5" xfId="32417" xr:uid="{00000000-0005-0000-0000-0000E1660000}"/>
    <cellStyle name="Normal 6 2 2 3 6 2 2 2 6" xfId="32418" xr:uid="{00000000-0005-0000-0000-0000E2660000}"/>
    <cellStyle name="Normal 6 2 2 3 6 2 2 3" xfId="6720" xr:uid="{00000000-0005-0000-0000-0000E3660000}"/>
    <cellStyle name="Normal 6 2 2 3 6 2 2 3 2" xfId="11662" xr:uid="{00000000-0005-0000-0000-0000E4660000}"/>
    <cellStyle name="Normal 6 2 2 3 6 2 2 3 3" xfId="32419" xr:uid="{00000000-0005-0000-0000-0000E5660000}"/>
    <cellStyle name="Normal 6 2 2 3 6 2 2 3 4" xfId="32420" xr:uid="{00000000-0005-0000-0000-0000E6660000}"/>
    <cellStyle name="Normal 6 2 2 3 6 2 2 4" xfId="8228" xr:uid="{00000000-0005-0000-0000-0000E7660000}"/>
    <cellStyle name="Normal 6 2 2 3 6 2 2 4 2" xfId="32421" xr:uid="{00000000-0005-0000-0000-0000E8660000}"/>
    <cellStyle name="Normal 6 2 2 3 6 2 2 4 3" xfId="32422" xr:uid="{00000000-0005-0000-0000-0000E9660000}"/>
    <cellStyle name="Normal 6 2 2 3 6 2 2 4 4" xfId="32423" xr:uid="{00000000-0005-0000-0000-0000EA660000}"/>
    <cellStyle name="Normal 6 2 2 3 6 2 2 5" xfId="3266" xr:uid="{00000000-0005-0000-0000-0000EB660000}"/>
    <cellStyle name="Normal 6 2 2 3 6 2 2 5 2" xfId="32424" xr:uid="{00000000-0005-0000-0000-0000EC660000}"/>
    <cellStyle name="Normal 6 2 2 3 6 2 2 5 3" xfId="32425" xr:uid="{00000000-0005-0000-0000-0000ED660000}"/>
    <cellStyle name="Normal 6 2 2 3 6 2 2 5 4" xfId="32426" xr:uid="{00000000-0005-0000-0000-0000EE660000}"/>
    <cellStyle name="Normal 6 2 2 3 6 2 2 6" xfId="32427" xr:uid="{00000000-0005-0000-0000-0000EF660000}"/>
    <cellStyle name="Normal 6 2 2 3 6 2 2 6 2" xfId="32428" xr:uid="{00000000-0005-0000-0000-0000F0660000}"/>
    <cellStyle name="Normal 6 2 2 3 6 2 2 6 3" xfId="32429" xr:uid="{00000000-0005-0000-0000-0000F1660000}"/>
    <cellStyle name="Normal 6 2 2 3 6 2 2 7" xfId="32430" xr:uid="{00000000-0005-0000-0000-0000F2660000}"/>
    <cellStyle name="Normal 6 2 2 3 6 2 2 8" xfId="32431" xr:uid="{00000000-0005-0000-0000-0000F3660000}"/>
    <cellStyle name="Normal 6 2 2 3 6 2 2 9" xfId="32432" xr:uid="{00000000-0005-0000-0000-0000F4660000}"/>
    <cellStyle name="Normal 6 2 2 3 6 2 3" xfId="4397" xr:uid="{00000000-0005-0000-0000-0000F5660000}"/>
    <cellStyle name="Normal 6 2 2 3 6 2 3 2" xfId="9382" xr:uid="{00000000-0005-0000-0000-0000F6660000}"/>
    <cellStyle name="Normal 6 2 2 3 6 2 3 2 2" xfId="32433" xr:uid="{00000000-0005-0000-0000-0000F7660000}"/>
    <cellStyle name="Normal 6 2 2 3 6 2 3 2 3" xfId="32434" xr:uid="{00000000-0005-0000-0000-0000F8660000}"/>
    <cellStyle name="Normal 6 2 2 3 6 2 3 2 4" xfId="32435" xr:uid="{00000000-0005-0000-0000-0000F9660000}"/>
    <cellStyle name="Normal 6 2 2 3 6 2 3 3" xfId="32436" xr:uid="{00000000-0005-0000-0000-0000FA660000}"/>
    <cellStyle name="Normal 6 2 2 3 6 2 3 3 2" xfId="32437" xr:uid="{00000000-0005-0000-0000-0000FB660000}"/>
    <cellStyle name="Normal 6 2 2 3 6 2 3 3 3" xfId="32438" xr:uid="{00000000-0005-0000-0000-0000FC660000}"/>
    <cellStyle name="Normal 6 2 2 3 6 2 3 4" xfId="32439" xr:uid="{00000000-0005-0000-0000-0000FD660000}"/>
    <cellStyle name="Normal 6 2 2 3 6 2 3 5" xfId="32440" xr:uid="{00000000-0005-0000-0000-0000FE660000}"/>
    <cellStyle name="Normal 6 2 2 3 6 2 3 6" xfId="32441" xr:uid="{00000000-0005-0000-0000-0000FF660000}"/>
    <cellStyle name="Normal 6 2 2 3 6 2 4" xfId="6139" xr:uid="{00000000-0005-0000-0000-000000670000}"/>
    <cellStyle name="Normal 6 2 2 3 6 2 4 2" xfId="11081" xr:uid="{00000000-0005-0000-0000-000001670000}"/>
    <cellStyle name="Normal 6 2 2 3 6 2 4 3" xfId="32442" xr:uid="{00000000-0005-0000-0000-000002670000}"/>
    <cellStyle name="Normal 6 2 2 3 6 2 4 4" xfId="32443" xr:uid="{00000000-0005-0000-0000-000003670000}"/>
    <cellStyle name="Normal 6 2 2 3 6 2 5" xfId="7647" xr:uid="{00000000-0005-0000-0000-000004670000}"/>
    <cellStyle name="Normal 6 2 2 3 6 2 5 2" xfId="32444" xr:uid="{00000000-0005-0000-0000-000005670000}"/>
    <cellStyle name="Normal 6 2 2 3 6 2 5 3" xfId="32445" xr:uid="{00000000-0005-0000-0000-000006670000}"/>
    <cellStyle name="Normal 6 2 2 3 6 2 5 4" xfId="32446" xr:uid="{00000000-0005-0000-0000-000007670000}"/>
    <cellStyle name="Normal 6 2 2 3 6 2 6" xfId="2685" xr:uid="{00000000-0005-0000-0000-000008670000}"/>
    <cellStyle name="Normal 6 2 2 3 6 2 6 2" xfId="32447" xr:uid="{00000000-0005-0000-0000-000009670000}"/>
    <cellStyle name="Normal 6 2 2 3 6 2 6 3" xfId="32448" xr:uid="{00000000-0005-0000-0000-00000A670000}"/>
    <cellStyle name="Normal 6 2 2 3 6 2 6 4" xfId="32449" xr:uid="{00000000-0005-0000-0000-00000B670000}"/>
    <cellStyle name="Normal 6 2 2 3 6 2 7" xfId="32450" xr:uid="{00000000-0005-0000-0000-00000C670000}"/>
    <cellStyle name="Normal 6 2 2 3 6 2 7 2" xfId="32451" xr:uid="{00000000-0005-0000-0000-00000D670000}"/>
    <cellStyle name="Normal 6 2 2 3 6 2 7 3" xfId="32452" xr:uid="{00000000-0005-0000-0000-00000E670000}"/>
    <cellStyle name="Normal 6 2 2 3 6 2 8" xfId="32453" xr:uid="{00000000-0005-0000-0000-00000F670000}"/>
    <cellStyle name="Normal 6 2 2 3 6 2 9" xfId="32454" xr:uid="{00000000-0005-0000-0000-000010670000}"/>
    <cellStyle name="Normal 6 2 2 3 6 3" xfId="1632" xr:uid="{00000000-0005-0000-0000-000011670000}"/>
    <cellStyle name="Normal 6 2 2 3 6 3 2" xfId="4990" xr:uid="{00000000-0005-0000-0000-000012670000}"/>
    <cellStyle name="Normal 6 2 2 3 6 3 2 2" xfId="9974" xr:uid="{00000000-0005-0000-0000-000013670000}"/>
    <cellStyle name="Normal 6 2 2 3 6 3 2 2 2" xfId="32455" xr:uid="{00000000-0005-0000-0000-000014670000}"/>
    <cellStyle name="Normal 6 2 2 3 6 3 2 2 3" xfId="32456" xr:uid="{00000000-0005-0000-0000-000015670000}"/>
    <cellStyle name="Normal 6 2 2 3 6 3 2 2 4" xfId="32457" xr:uid="{00000000-0005-0000-0000-000016670000}"/>
    <cellStyle name="Normal 6 2 2 3 6 3 2 3" xfId="32458" xr:uid="{00000000-0005-0000-0000-000017670000}"/>
    <cellStyle name="Normal 6 2 2 3 6 3 2 3 2" xfId="32459" xr:uid="{00000000-0005-0000-0000-000018670000}"/>
    <cellStyle name="Normal 6 2 2 3 6 3 2 3 3" xfId="32460" xr:uid="{00000000-0005-0000-0000-000019670000}"/>
    <cellStyle name="Normal 6 2 2 3 6 3 2 4" xfId="32461" xr:uid="{00000000-0005-0000-0000-00001A670000}"/>
    <cellStyle name="Normal 6 2 2 3 6 3 2 5" xfId="32462" xr:uid="{00000000-0005-0000-0000-00001B670000}"/>
    <cellStyle name="Normal 6 2 2 3 6 3 2 6" xfId="32463" xr:uid="{00000000-0005-0000-0000-00001C670000}"/>
    <cellStyle name="Normal 6 2 2 3 6 3 3" xfId="6719" xr:uid="{00000000-0005-0000-0000-00001D670000}"/>
    <cellStyle name="Normal 6 2 2 3 6 3 3 2" xfId="11661" xr:uid="{00000000-0005-0000-0000-00001E670000}"/>
    <cellStyle name="Normal 6 2 2 3 6 3 3 3" xfId="32464" xr:uid="{00000000-0005-0000-0000-00001F670000}"/>
    <cellStyle name="Normal 6 2 2 3 6 3 3 4" xfId="32465" xr:uid="{00000000-0005-0000-0000-000020670000}"/>
    <cellStyle name="Normal 6 2 2 3 6 3 4" xfId="8227" xr:uid="{00000000-0005-0000-0000-000021670000}"/>
    <cellStyle name="Normal 6 2 2 3 6 3 4 2" xfId="32466" xr:uid="{00000000-0005-0000-0000-000022670000}"/>
    <cellStyle name="Normal 6 2 2 3 6 3 4 3" xfId="32467" xr:uid="{00000000-0005-0000-0000-000023670000}"/>
    <cellStyle name="Normal 6 2 2 3 6 3 4 4" xfId="32468" xr:uid="{00000000-0005-0000-0000-000024670000}"/>
    <cellStyle name="Normal 6 2 2 3 6 3 5" xfId="3265" xr:uid="{00000000-0005-0000-0000-000025670000}"/>
    <cellStyle name="Normal 6 2 2 3 6 3 5 2" xfId="32469" xr:uid="{00000000-0005-0000-0000-000026670000}"/>
    <cellStyle name="Normal 6 2 2 3 6 3 5 3" xfId="32470" xr:uid="{00000000-0005-0000-0000-000027670000}"/>
    <cellStyle name="Normal 6 2 2 3 6 3 5 4" xfId="32471" xr:uid="{00000000-0005-0000-0000-000028670000}"/>
    <cellStyle name="Normal 6 2 2 3 6 3 6" xfId="32472" xr:uid="{00000000-0005-0000-0000-000029670000}"/>
    <cellStyle name="Normal 6 2 2 3 6 3 6 2" xfId="32473" xr:uid="{00000000-0005-0000-0000-00002A670000}"/>
    <cellStyle name="Normal 6 2 2 3 6 3 6 3" xfId="32474" xr:uid="{00000000-0005-0000-0000-00002B670000}"/>
    <cellStyle name="Normal 6 2 2 3 6 3 7" xfId="32475" xr:uid="{00000000-0005-0000-0000-00002C670000}"/>
    <cellStyle name="Normal 6 2 2 3 6 3 8" xfId="32476" xr:uid="{00000000-0005-0000-0000-00002D670000}"/>
    <cellStyle name="Normal 6 2 2 3 6 3 9" xfId="32477" xr:uid="{00000000-0005-0000-0000-00002E670000}"/>
    <cellStyle name="Normal 6 2 2 3 6 4" xfId="3914" xr:uid="{00000000-0005-0000-0000-00002F670000}"/>
    <cellStyle name="Normal 6 2 2 3 6 4 2" xfId="8994" xr:uid="{00000000-0005-0000-0000-000030670000}"/>
    <cellStyle name="Normal 6 2 2 3 6 4 2 2" xfId="32478" xr:uid="{00000000-0005-0000-0000-000031670000}"/>
    <cellStyle name="Normal 6 2 2 3 6 4 2 3" xfId="32479" xr:uid="{00000000-0005-0000-0000-000032670000}"/>
    <cellStyle name="Normal 6 2 2 3 6 4 2 4" xfId="32480" xr:uid="{00000000-0005-0000-0000-000033670000}"/>
    <cellStyle name="Normal 6 2 2 3 6 4 3" xfId="32481" xr:uid="{00000000-0005-0000-0000-000034670000}"/>
    <cellStyle name="Normal 6 2 2 3 6 4 3 2" xfId="32482" xr:uid="{00000000-0005-0000-0000-000035670000}"/>
    <cellStyle name="Normal 6 2 2 3 6 4 3 3" xfId="32483" xr:uid="{00000000-0005-0000-0000-000036670000}"/>
    <cellStyle name="Normal 6 2 2 3 6 4 4" xfId="32484" xr:uid="{00000000-0005-0000-0000-000037670000}"/>
    <cellStyle name="Normal 6 2 2 3 6 4 5" xfId="32485" xr:uid="{00000000-0005-0000-0000-000038670000}"/>
    <cellStyle name="Normal 6 2 2 3 6 4 6" xfId="32486" xr:uid="{00000000-0005-0000-0000-000039670000}"/>
    <cellStyle name="Normal 6 2 2 3 6 5" xfId="5682" xr:uid="{00000000-0005-0000-0000-00003A670000}"/>
    <cellStyle name="Normal 6 2 2 3 6 5 2" xfId="10624" xr:uid="{00000000-0005-0000-0000-00003B670000}"/>
    <cellStyle name="Normal 6 2 2 3 6 5 3" xfId="32487" xr:uid="{00000000-0005-0000-0000-00003C670000}"/>
    <cellStyle name="Normal 6 2 2 3 6 5 4" xfId="32488" xr:uid="{00000000-0005-0000-0000-00003D670000}"/>
    <cellStyle name="Normal 6 2 2 3 6 6" xfId="7190" xr:uid="{00000000-0005-0000-0000-00003E670000}"/>
    <cellStyle name="Normal 6 2 2 3 6 6 2" xfId="32489" xr:uid="{00000000-0005-0000-0000-00003F670000}"/>
    <cellStyle name="Normal 6 2 2 3 6 6 3" xfId="32490" xr:uid="{00000000-0005-0000-0000-000040670000}"/>
    <cellStyle name="Normal 6 2 2 3 6 6 4" xfId="32491" xr:uid="{00000000-0005-0000-0000-000041670000}"/>
    <cellStyle name="Normal 6 2 2 3 6 7" xfId="2228" xr:uid="{00000000-0005-0000-0000-000042670000}"/>
    <cellStyle name="Normal 6 2 2 3 6 7 2" xfId="32492" xr:uid="{00000000-0005-0000-0000-000043670000}"/>
    <cellStyle name="Normal 6 2 2 3 6 7 3" xfId="32493" xr:uid="{00000000-0005-0000-0000-000044670000}"/>
    <cellStyle name="Normal 6 2 2 3 6 7 4" xfId="32494" xr:uid="{00000000-0005-0000-0000-000045670000}"/>
    <cellStyle name="Normal 6 2 2 3 6 8" xfId="32495" xr:uid="{00000000-0005-0000-0000-000046670000}"/>
    <cellStyle name="Normal 6 2 2 3 6 8 2" xfId="32496" xr:uid="{00000000-0005-0000-0000-000047670000}"/>
    <cellStyle name="Normal 6 2 2 3 6 8 3" xfId="32497" xr:uid="{00000000-0005-0000-0000-000048670000}"/>
    <cellStyle name="Normal 6 2 2 3 6 9" xfId="32498" xr:uid="{00000000-0005-0000-0000-000049670000}"/>
    <cellStyle name="Normal 6 2 2 3 7" xfId="817" xr:uid="{00000000-0005-0000-0000-00004A670000}"/>
    <cellStyle name="Normal 6 2 2 3 7 10" xfId="32499" xr:uid="{00000000-0005-0000-0000-00004B670000}"/>
    <cellStyle name="Normal 6 2 2 3 7 2" xfId="1634" xr:uid="{00000000-0005-0000-0000-00004C670000}"/>
    <cellStyle name="Normal 6 2 2 3 7 2 2" xfId="4992" xr:uid="{00000000-0005-0000-0000-00004D670000}"/>
    <cellStyle name="Normal 6 2 2 3 7 2 2 2" xfId="9976" xr:uid="{00000000-0005-0000-0000-00004E670000}"/>
    <cellStyle name="Normal 6 2 2 3 7 2 2 2 2" xfId="32500" xr:uid="{00000000-0005-0000-0000-00004F670000}"/>
    <cellStyle name="Normal 6 2 2 3 7 2 2 2 3" xfId="32501" xr:uid="{00000000-0005-0000-0000-000050670000}"/>
    <cellStyle name="Normal 6 2 2 3 7 2 2 2 4" xfId="32502" xr:uid="{00000000-0005-0000-0000-000051670000}"/>
    <cellStyle name="Normal 6 2 2 3 7 2 2 3" xfId="32503" xr:uid="{00000000-0005-0000-0000-000052670000}"/>
    <cellStyle name="Normal 6 2 2 3 7 2 2 3 2" xfId="32504" xr:uid="{00000000-0005-0000-0000-000053670000}"/>
    <cellStyle name="Normal 6 2 2 3 7 2 2 3 3" xfId="32505" xr:uid="{00000000-0005-0000-0000-000054670000}"/>
    <cellStyle name="Normal 6 2 2 3 7 2 2 4" xfId="32506" xr:uid="{00000000-0005-0000-0000-000055670000}"/>
    <cellStyle name="Normal 6 2 2 3 7 2 2 5" xfId="32507" xr:uid="{00000000-0005-0000-0000-000056670000}"/>
    <cellStyle name="Normal 6 2 2 3 7 2 2 6" xfId="32508" xr:uid="{00000000-0005-0000-0000-000057670000}"/>
    <cellStyle name="Normal 6 2 2 3 7 2 3" xfId="6721" xr:uid="{00000000-0005-0000-0000-000058670000}"/>
    <cellStyle name="Normal 6 2 2 3 7 2 3 2" xfId="11663" xr:uid="{00000000-0005-0000-0000-000059670000}"/>
    <cellStyle name="Normal 6 2 2 3 7 2 3 3" xfId="32509" xr:uid="{00000000-0005-0000-0000-00005A670000}"/>
    <cellStyle name="Normal 6 2 2 3 7 2 3 4" xfId="32510" xr:uid="{00000000-0005-0000-0000-00005B670000}"/>
    <cellStyle name="Normal 6 2 2 3 7 2 4" xfId="8229" xr:uid="{00000000-0005-0000-0000-00005C670000}"/>
    <cellStyle name="Normal 6 2 2 3 7 2 4 2" xfId="32511" xr:uid="{00000000-0005-0000-0000-00005D670000}"/>
    <cellStyle name="Normal 6 2 2 3 7 2 4 3" xfId="32512" xr:uid="{00000000-0005-0000-0000-00005E670000}"/>
    <cellStyle name="Normal 6 2 2 3 7 2 4 4" xfId="32513" xr:uid="{00000000-0005-0000-0000-00005F670000}"/>
    <cellStyle name="Normal 6 2 2 3 7 2 5" xfId="3267" xr:uid="{00000000-0005-0000-0000-000060670000}"/>
    <cellStyle name="Normal 6 2 2 3 7 2 5 2" xfId="32514" xr:uid="{00000000-0005-0000-0000-000061670000}"/>
    <cellStyle name="Normal 6 2 2 3 7 2 5 3" xfId="32515" xr:uid="{00000000-0005-0000-0000-000062670000}"/>
    <cellStyle name="Normal 6 2 2 3 7 2 5 4" xfId="32516" xr:uid="{00000000-0005-0000-0000-000063670000}"/>
    <cellStyle name="Normal 6 2 2 3 7 2 6" xfId="32517" xr:uid="{00000000-0005-0000-0000-000064670000}"/>
    <cellStyle name="Normal 6 2 2 3 7 2 6 2" xfId="32518" xr:uid="{00000000-0005-0000-0000-000065670000}"/>
    <cellStyle name="Normal 6 2 2 3 7 2 6 3" xfId="32519" xr:uid="{00000000-0005-0000-0000-000066670000}"/>
    <cellStyle name="Normal 6 2 2 3 7 2 7" xfId="32520" xr:uid="{00000000-0005-0000-0000-000067670000}"/>
    <cellStyle name="Normal 6 2 2 3 7 2 8" xfId="32521" xr:uid="{00000000-0005-0000-0000-000068670000}"/>
    <cellStyle name="Normal 6 2 2 3 7 2 9" xfId="32522" xr:uid="{00000000-0005-0000-0000-000069670000}"/>
    <cellStyle name="Normal 6 2 2 3 7 3" xfId="4259" xr:uid="{00000000-0005-0000-0000-00006A670000}"/>
    <cellStyle name="Normal 6 2 2 3 7 3 2" xfId="9245" xr:uid="{00000000-0005-0000-0000-00006B670000}"/>
    <cellStyle name="Normal 6 2 2 3 7 3 2 2" xfId="32523" xr:uid="{00000000-0005-0000-0000-00006C670000}"/>
    <cellStyle name="Normal 6 2 2 3 7 3 2 3" xfId="32524" xr:uid="{00000000-0005-0000-0000-00006D670000}"/>
    <cellStyle name="Normal 6 2 2 3 7 3 2 4" xfId="32525" xr:uid="{00000000-0005-0000-0000-00006E670000}"/>
    <cellStyle name="Normal 6 2 2 3 7 3 3" xfId="32526" xr:uid="{00000000-0005-0000-0000-00006F670000}"/>
    <cellStyle name="Normal 6 2 2 3 7 3 3 2" xfId="32527" xr:uid="{00000000-0005-0000-0000-000070670000}"/>
    <cellStyle name="Normal 6 2 2 3 7 3 3 3" xfId="32528" xr:uid="{00000000-0005-0000-0000-000071670000}"/>
    <cellStyle name="Normal 6 2 2 3 7 3 4" xfId="32529" xr:uid="{00000000-0005-0000-0000-000072670000}"/>
    <cellStyle name="Normal 6 2 2 3 7 3 5" xfId="32530" xr:uid="{00000000-0005-0000-0000-000073670000}"/>
    <cellStyle name="Normal 6 2 2 3 7 3 6" xfId="32531" xr:uid="{00000000-0005-0000-0000-000074670000}"/>
    <cellStyle name="Normal 6 2 2 3 7 4" xfId="6004" xr:uid="{00000000-0005-0000-0000-000075670000}"/>
    <cellStyle name="Normal 6 2 2 3 7 4 2" xfId="10946" xr:uid="{00000000-0005-0000-0000-000076670000}"/>
    <cellStyle name="Normal 6 2 2 3 7 4 3" xfId="32532" xr:uid="{00000000-0005-0000-0000-000077670000}"/>
    <cellStyle name="Normal 6 2 2 3 7 4 4" xfId="32533" xr:uid="{00000000-0005-0000-0000-000078670000}"/>
    <cellStyle name="Normal 6 2 2 3 7 5" xfId="7512" xr:uid="{00000000-0005-0000-0000-000079670000}"/>
    <cellStyle name="Normal 6 2 2 3 7 5 2" xfId="32534" xr:uid="{00000000-0005-0000-0000-00007A670000}"/>
    <cellStyle name="Normal 6 2 2 3 7 5 3" xfId="32535" xr:uid="{00000000-0005-0000-0000-00007B670000}"/>
    <cellStyle name="Normal 6 2 2 3 7 5 4" xfId="32536" xr:uid="{00000000-0005-0000-0000-00007C670000}"/>
    <cellStyle name="Normal 6 2 2 3 7 6" xfId="2550" xr:uid="{00000000-0005-0000-0000-00007D670000}"/>
    <cellStyle name="Normal 6 2 2 3 7 6 2" xfId="32537" xr:uid="{00000000-0005-0000-0000-00007E670000}"/>
    <cellStyle name="Normal 6 2 2 3 7 6 3" xfId="32538" xr:uid="{00000000-0005-0000-0000-00007F670000}"/>
    <cellStyle name="Normal 6 2 2 3 7 6 4" xfId="32539" xr:uid="{00000000-0005-0000-0000-000080670000}"/>
    <cellStyle name="Normal 6 2 2 3 7 7" xfId="32540" xr:uid="{00000000-0005-0000-0000-000081670000}"/>
    <cellStyle name="Normal 6 2 2 3 7 7 2" xfId="32541" xr:uid="{00000000-0005-0000-0000-000082670000}"/>
    <cellStyle name="Normal 6 2 2 3 7 7 3" xfId="32542" xr:uid="{00000000-0005-0000-0000-000083670000}"/>
    <cellStyle name="Normal 6 2 2 3 7 8" xfId="32543" xr:uid="{00000000-0005-0000-0000-000084670000}"/>
    <cellStyle name="Normal 6 2 2 3 7 9" xfId="32544" xr:uid="{00000000-0005-0000-0000-000085670000}"/>
    <cellStyle name="Normal 6 2 2 3 8" xfId="1284" xr:uid="{00000000-0005-0000-0000-000086670000}"/>
    <cellStyle name="Normal 6 2 2 3 8 2" xfId="4642" xr:uid="{00000000-0005-0000-0000-000087670000}"/>
    <cellStyle name="Normal 6 2 2 3 8 2 2" xfId="9626" xr:uid="{00000000-0005-0000-0000-000088670000}"/>
    <cellStyle name="Normal 6 2 2 3 8 2 2 2" xfId="32545" xr:uid="{00000000-0005-0000-0000-000089670000}"/>
    <cellStyle name="Normal 6 2 2 3 8 2 2 3" xfId="32546" xr:uid="{00000000-0005-0000-0000-00008A670000}"/>
    <cellStyle name="Normal 6 2 2 3 8 2 2 4" xfId="32547" xr:uid="{00000000-0005-0000-0000-00008B670000}"/>
    <cellStyle name="Normal 6 2 2 3 8 2 3" xfId="32548" xr:uid="{00000000-0005-0000-0000-00008C670000}"/>
    <cellStyle name="Normal 6 2 2 3 8 2 3 2" xfId="32549" xr:uid="{00000000-0005-0000-0000-00008D670000}"/>
    <cellStyle name="Normal 6 2 2 3 8 2 3 3" xfId="32550" xr:uid="{00000000-0005-0000-0000-00008E670000}"/>
    <cellStyle name="Normal 6 2 2 3 8 2 4" xfId="32551" xr:uid="{00000000-0005-0000-0000-00008F670000}"/>
    <cellStyle name="Normal 6 2 2 3 8 2 5" xfId="32552" xr:uid="{00000000-0005-0000-0000-000090670000}"/>
    <cellStyle name="Normal 6 2 2 3 8 2 6" xfId="32553" xr:uid="{00000000-0005-0000-0000-000091670000}"/>
    <cellStyle name="Normal 6 2 2 3 8 3" xfId="6371" xr:uid="{00000000-0005-0000-0000-000092670000}"/>
    <cellStyle name="Normal 6 2 2 3 8 3 2" xfId="11313" xr:uid="{00000000-0005-0000-0000-000093670000}"/>
    <cellStyle name="Normal 6 2 2 3 8 3 3" xfId="32554" xr:uid="{00000000-0005-0000-0000-000094670000}"/>
    <cellStyle name="Normal 6 2 2 3 8 3 4" xfId="32555" xr:uid="{00000000-0005-0000-0000-000095670000}"/>
    <cellStyle name="Normal 6 2 2 3 8 4" xfId="7879" xr:uid="{00000000-0005-0000-0000-000096670000}"/>
    <cellStyle name="Normal 6 2 2 3 8 4 2" xfId="32556" xr:uid="{00000000-0005-0000-0000-000097670000}"/>
    <cellStyle name="Normal 6 2 2 3 8 4 3" xfId="32557" xr:uid="{00000000-0005-0000-0000-000098670000}"/>
    <cellStyle name="Normal 6 2 2 3 8 4 4" xfId="32558" xr:uid="{00000000-0005-0000-0000-000099670000}"/>
    <cellStyle name="Normal 6 2 2 3 8 5" xfId="2917" xr:uid="{00000000-0005-0000-0000-00009A670000}"/>
    <cellStyle name="Normal 6 2 2 3 8 5 2" xfId="32559" xr:uid="{00000000-0005-0000-0000-00009B670000}"/>
    <cellStyle name="Normal 6 2 2 3 8 5 3" xfId="32560" xr:uid="{00000000-0005-0000-0000-00009C670000}"/>
    <cellStyle name="Normal 6 2 2 3 8 5 4" xfId="32561" xr:uid="{00000000-0005-0000-0000-00009D670000}"/>
    <cellStyle name="Normal 6 2 2 3 8 6" xfId="32562" xr:uid="{00000000-0005-0000-0000-00009E670000}"/>
    <cellStyle name="Normal 6 2 2 3 8 6 2" xfId="32563" xr:uid="{00000000-0005-0000-0000-00009F670000}"/>
    <cellStyle name="Normal 6 2 2 3 8 6 3" xfId="32564" xr:uid="{00000000-0005-0000-0000-0000A0670000}"/>
    <cellStyle name="Normal 6 2 2 3 8 7" xfId="32565" xr:uid="{00000000-0005-0000-0000-0000A1670000}"/>
    <cellStyle name="Normal 6 2 2 3 8 8" xfId="32566" xr:uid="{00000000-0005-0000-0000-0000A2670000}"/>
    <cellStyle name="Normal 6 2 2 3 8 9" xfId="32567" xr:uid="{00000000-0005-0000-0000-0000A3670000}"/>
    <cellStyle name="Normal 6 2 2 3 9" xfId="227" xr:uid="{00000000-0005-0000-0000-0000A4670000}"/>
    <cellStyle name="Normal 6 2 2 3 9 2" xfId="3860" xr:uid="{00000000-0005-0000-0000-0000A5670000}"/>
    <cellStyle name="Normal 6 2 2 3 9 2 2" xfId="8947" xr:uid="{00000000-0005-0000-0000-0000A6670000}"/>
    <cellStyle name="Normal 6 2 2 3 9 2 2 2" xfId="32568" xr:uid="{00000000-0005-0000-0000-0000A7670000}"/>
    <cellStyle name="Normal 6 2 2 3 9 2 2 3" xfId="32569" xr:uid="{00000000-0005-0000-0000-0000A8670000}"/>
    <cellStyle name="Normal 6 2 2 3 9 2 2 4" xfId="32570" xr:uid="{00000000-0005-0000-0000-0000A9670000}"/>
    <cellStyle name="Normal 6 2 2 3 9 2 3" xfId="32571" xr:uid="{00000000-0005-0000-0000-0000AA670000}"/>
    <cellStyle name="Normal 6 2 2 3 9 2 3 2" xfId="32572" xr:uid="{00000000-0005-0000-0000-0000AB670000}"/>
    <cellStyle name="Normal 6 2 2 3 9 2 3 3" xfId="32573" xr:uid="{00000000-0005-0000-0000-0000AC670000}"/>
    <cellStyle name="Normal 6 2 2 3 9 2 4" xfId="32574" xr:uid="{00000000-0005-0000-0000-0000AD670000}"/>
    <cellStyle name="Normal 6 2 2 3 9 2 5" xfId="32575" xr:uid="{00000000-0005-0000-0000-0000AE670000}"/>
    <cellStyle name="Normal 6 2 2 3 9 2 6" xfId="32576" xr:uid="{00000000-0005-0000-0000-0000AF670000}"/>
    <cellStyle name="Normal 6 2 2 3 9 3" xfId="5638" xr:uid="{00000000-0005-0000-0000-0000B0670000}"/>
    <cellStyle name="Normal 6 2 2 3 9 3 2" xfId="10580" xr:uid="{00000000-0005-0000-0000-0000B1670000}"/>
    <cellStyle name="Normal 6 2 2 3 9 3 3" xfId="32577" xr:uid="{00000000-0005-0000-0000-0000B2670000}"/>
    <cellStyle name="Normal 6 2 2 3 9 3 4" xfId="32578" xr:uid="{00000000-0005-0000-0000-0000B3670000}"/>
    <cellStyle name="Normal 6 2 2 3 9 4" xfId="7146" xr:uid="{00000000-0005-0000-0000-0000B4670000}"/>
    <cellStyle name="Normal 6 2 2 3 9 4 2" xfId="32579" xr:uid="{00000000-0005-0000-0000-0000B5670000}"/>
    <cellStyle name="Normal 6 2 2 3 9 4 3" xfId="32580" xr:uid="{00000000-0005-0000-0000-0000B6670000}"/>
    <cellStyle name="Normal 6 2 2 3 9 4 4" xfId="32581" xr:uid="{00000000-0005-0000-0000-0000B7670000}"/>
    <cellStyle name="Normal 6 2 2 3 9 5" xfId="2183" xr:uid="{00000000-0005-0000-0000-0000B8670000}"/>
    <cellStyle name="Normal 6 2 2 3 9 5 2" xfId="32582" xr:uid="{00000000-0005-0000-0000-0000B9670000}"/>
    <cellStyle name="Normal 6 2 2 3 9 5 3" xfId="32583" xr:uid="{00000000-0005-0000-0000-0000BA670000}"/>
    <cellStyle name="Normal 6 2 2 3 9 5 4" xfId="32584" xr:uid="{00000000-0005-0000-0000-0000BB670000}"/>
    <cellStyle name="Normal 6 2 2 3 9 6" xfId="32585" xr:uid="{00000000-0005-0000-0000-0000BC670000}"/>
    <cellStyle name="Normal 6 2 2 3 9 6 2" xfId="32586" xr:uid="{00000000-0005-0000-0000-0000BD670000}"/>
    <cellStyle name="Normal 6 2 2 3 9 6 3" xfId="32587" xr:uid="{00000000-0005-0000-0000-0000BE670000}"/>
    <cellStyle name="Normal 6 2 2 3 9 7" xfId="32588" xr:uid="{00000000-0005-0000-0000-0000BF670000}"/>
    <cellStyle name="Normal 6 2 2 3 9 8" xfId="32589" xr:uid="{00000000-0005-0000-0000-0000C0670000}"/>
    <cellStyle name="Normal 6 2 2 3 9 9" xfId="32590" xr:uid="{00000000-0005-0000-0000-0000C1670000}"/>
    <cellStyle name="Normal 6 2 2 4" xfId="552" xr:uid="{00000000-0005-0000-0000-0000C2670000}"/>
    <cellStyle name="Normal 6 2 2 4 10" xfId="2322" xr:uid="{00000000-0005-0000-0000-0000C3670000}"/>
    <cellStyle name="Normal 6 2 2 4 10 2" xfId="32591" xr:uid="{00000000-0005-0000-0000-0000C4670000}"/>
    <cellStyle name="Normal 6 2 2 4 10 3" xfId="32592" xr:uid="{00000000-0005-0000-0000-0000C5670000}"/>
    <cellStyle name="Normal 6 2 2 4 10 4" xfId="32593" xr:uid="{00000000-0005-0000-0000-0000C6670000}"/>
    <cellStyle name="Normal 6 2 2 4 11" xfId="32594" xr:uid="{00000000-0005-0000-0000-0000C7670000}"/>
    <cellStyle name="Normal 6 2 2 4 11 2" xfId="32595" xr:uid="{00000000-0005-0000-0000-0000C8670000}"/>
    <cellStyle name="Normal 6 2 2 4 11 3" xfId="32596" xr:uid="{00000000-0005-0000-0000-0000C9670000}"/>
    <cellStyle name="Normal 6 2 2 4 12" xfId="32597" xr:uid="{00000000-0005-0000-0000-0000CA670000}"/>
    <cellStyle name="Normal 6 2 2 4 13" xfId="32598" xr:uid="{00000000-0005-0000-0000-0000CB670000}"/>
    <cellStyle name="Normal 6 2 2 4 14" xfId="32599" xr:uid="{00000000-0005-0000-0000-0000CC670000}"/>
    <cellStyle name="Normal 6 2 2 4 2" xfId="713" xr:uid="{00000000-0005-0000-0000-0000CD670000}"/>
    <cellStyle name="Normal 6 2 2 4 2 10" xfId="32600" xr:uid="{00000000-0005-0000-0000-0000CE670000}"/>
    <cellStyle name="Normal 6 2 2 4 2 11" xfId="32601" xr:uid="{00000000-0005-0000-0000-0000CF670000}"/>
    <cellStyle name="Normal 6 2 2 4 2 2" xfId="1179" xr:uid="{00000000-0005-0000-0000-0000D0670000}"/>
    <cellStyle name="Normal 6 2 2 4 2 2 10" xfId="32602" xr:uid="{00000000-0005-0000-0000-0000D1670000}"/>
    <cellStyle name="Normal 6 2 2 4 2 2 2" xfId="1637" xr:uid="{00000000-0005-0000-0000-0000D2670000}"/>
    <cellStyle name="Normal 6 2 2 4 2 2 2 2" xfId="4995" xr:uid="{00000000-0005-0000-0000-0000D3670000}"/>
    <cellStyle name="Normal 6 2 2 4 2 2 2 2 2" xfId="9979" xr:uid="{00000000-0005-0000-0000-0000D4670000}"/>
    <cellStyle name="Normal 6 2 2 4 2 2 2 2 2 2" xfId="32603" xr:uid="{00000000-0005-0000-0000-0000D5670000}"/>
    <cellStyle name="Normal 6 2 2 4 2 2 2 2 2 3" xfId="32604" xr:uid="{00000000-0005-0000-0000-0000D6670000}"/>
    <cellStyle name="Normal 6 2 2 4 2 2 2 2 2 4" xfId="32605" xr:uid="{00000000-0005-0000-0000-0000D7670000}"/>
    <cellStyle name="Normal 6 2 2 4 2 2 2 2 3" xfId="32606" xr:uid="{00000000-0005-0000-0000-0000D8670000}"/>
    <cellStyle name="Normal 6 2 2 4 2 2 2 2 3 2" xfId="32607" xr:uid="{00000000-0005-0000-0000-0000D9670000}"/>
    <cellStyle name="Normal 6 2 2 4 2 2 2 2 3 3" xfId="32608" xr:uid="{00000000-0005-0000-0000-0000DA670000}"/>
    <cellStyle name="Normal 6 2 2 4 2 2 2 2 4" xfId="32609" xr:uid="{00000000-0005-0000-0000-0000DB670000}"/>
    <cellStyle name="Normal 6 2 2 4 2 2 2 2 5" xfId="32610" xr:uid="{00000000-0005-0000-0000-0000DC670000}"/>
    <cellStyle name="Normal 6 2 2 4 2 2 2 2 6" xfId="32611" xr:uid="{00000000-0005-0000-0000-0000DD670000}"/>
    <cellStyle name="Normal 6 2 2 4 2 2 2 3" xfId="6724" xr:uid="{00000000-0005-0000-0000-0000DE670000}"/>
    <cellStyle name="Normal 6 2 2 4 2 2 2 3 2" xfId="11666" xr:uid="{00000000-0005-0000-0000-0000DF670000}"/>
    <cellStyle name="Normal 6 2 2 4 2 2 2 3 3" xfId="32612" xr:uid="{00000000-0005-0000-0000-0000E0670000}"/>
    <cellStyle name="Normal 6 2 2 4 2 2 2 3 4" xfId="32613" xr:uid="{00000000-0005-0000-0000-0000E1670000}"/>
    <cellStyle name="Normal 6 2 2 4 2 2 2 4" xfId="8232" xr:uid="{00000000-0005-0000-0000-0000E2670000}"/>
    <cellStyle name="Normal 6 2 2 4 2 2 2 4 2" xfId="32614" xr:uid="{00000000-0005-0000-0000-0000E3670000}"/>
    <cellStyle name="Normal 6 2 2 4 2 2 2 4 3" xfId="32615" xr:uid="{00000000-0005-0000-0000-0000E4670000}"/>
    <cellStyle name="Normal 6 2 2 4 2 2 2 4 4" xfId="32616" xr:uid="{00000000-0005-0000-0000-0000E5670000}"/>
    <cellStyle name="Normal 6 2 2 4 2 2 2 5" xfId="3270" xr:uid="{00000000-0005-0000-0000-0000E6670000}"/>
    <cellStyle name="Normal 6 2 2 4 2 2 2 5 2" xfId="32617" xr:uid="{00000000-0005-0000-0000-0000E7670000}"/>
    <cellStyle name="Normal 6 2 2 4 2 2 2 5 3" xfId="32618" xr:uid="{00000000-0005-0000-0000-0000E8670000}"/>
    <cellStyle name="Normal 6 2 2 4 2 2 2 5 4" xfId="32619" xr:uid="{00000000-0005-0000-0000-0000E9670000}"/>
    <cellStyle name="Normal 6 2 2 4 2 2 2 6" xfId="32620" xr:uid="{00000000-0005-0000-0000-0000EA670000}"/>
    <cellStyle name="Normal 6 2 2 4 2 2 2 6 2" xfId="32621" xr:uid="{00000000-0005-0000-0000-0000EB670000}"/>
    <cellStyle name="Normal 6 2 2 4 2 2 2 6 3" xfId="32622" xr:uid="{00000000-0005-0000-0000-0000EC670000}"/>
    <cellStyle name="Normal 6 2 2 4 2 2 2 7" xfId="32623" xr:uid="{00000000-0005-0000-0000-0000ED670000}"/>
    <cellStyle name="Normal 6 2 2 4 2 2 2 8" xfId="32624" xr:uid="{00000000-0005-0000-0000-0000EE670000}"/>
    <cellStyle name="Normal 6 2 2 4 2 2 2 9" xfId="32625" xr:uid="{00000000-0005-0000-0000-0000EF670000}"/>
    <cellStyle name="Normal 6 2 2 4 2 2 3" xfId="4547" xr:uid="{00000000-0005-0000-0000-0000F0670000}"/>
    <cellStyle name="Normal 6 2 2 4 2 2 3 2" xfId="9531" xr:uid="{00000000-0005-0000-0000-0000F1670000}"/>
    <cellStyle name="Normal 6 2 2 4 2 2 3 2 2" xfId="32626" xr:uid="{00000000-0005-0000-0000-0000F2670000}"/>
    <cellStyle name="Normal 6 2 2 4 2 2 3 2 3" xfId="32627" xr:uid="{00000000-0005-0000-0000-0000F3670000}"/>
    <cellStyle name="Normal 6 2 2 4 2 2 3 2 4" xfId="32628" xr:uid="{00000000-0005-0000-0000-0000F4670000}"/>
    <cellStyle name="Normal 6 2 2 4 2 2 3 3" xfId="32629" xr:uid="{00000000-0005-0000-0000-0000F5670000}"/>
    <cellStyle name="Normal 6 2 2 4 2 2 3 3 2" xfId="32630" xr:uid="{00000000-0005-0000-0000-0000F6670000}"/>
    <cellStyle name="Normal 6 2 2 4 2 2 3 3 3" xfId="32631" xr:uid="{00000000-0005-0000-0000-0000F7670000}"/>
    <cellStyle name="Normal 6 2 2 4 2 2 3 4" xfId="32632" xr:uid="{00000000-0005-0000-0000-0000F8670000}"/>
    <cellStyle name="Normal 6 2 2 4 2 2 3 5" xfId="32633" xr:uid="{00000000-0005-0000-0000-0000F9670000}"/>
    <cellStyle name="Normal 6 2 2 4 2 2 3 6" xfId="32634" xr:uid="{00000000-0005-0000-0000-0000FA670000}"/>
    <cellStyle name="Normal 6 2 2 4 2 2 4" xfId="6278" xr:uid="{00000000-0005-0000-0000-0000FB670000}"/>
    <cellStyle name="Normal 6 2 2 4 2 2 4 2" xfId="11220" xr:uid="{00000000-0005-0000-0000-0000FC670000}"/>
    <cellStyle name="Normal 6 2 2 4 2 2 4 3" xfId="32635" xr:uid="{00000000-0005-0000-0000-0000FD670000}"/>
    <cellStyle name="Normal 6 2 2 4 2 2 4 4" xfId="32636" xr:uid="{00000000-0005-0000-0000-0000FE670000}"/>
    <cellStyle name="Normal 6 2 2 4 2 2 5" xfId="7786" xr:uid="{00000000-0005-0000-0000-0000FF670000}"/>
    <cellStyle name="Normal 6 2 2 4 2 2 5 2" xfId="32637" xr:uid="{00000000-0005-0000-0000-000000680000}"/>
    <cellStyle name="Normal 6 2 2 4 2 2 5 3" xfId="32638" xr:uid="{00000000-0005-0000-0000-000001680000}"/>
    <cellStyle name="Normal 6 2 2 4 2 2 5 4" xfId="32639" xr:uid="{00000000-0005-0000-0000-000002680000}"/>
    <cellStyle name="Normal 6 2 2 4 2 2 6" xfId="2824" xr:uid="{00000000-0005-0000-0000-000003680000}"/>
    <cellStyle name="Normal 6 2 2 4 2 2 6 2" xfId="32640" xr:uid="{00000000-0005-0000-0000-000004680000}"/>
    <cellStyle name="Normal 6 2 2 4 2 2 6 3" xfId="32641" xr:uid="{00000000-0005-0000-0000-000005680000}"/>
    <cellStyle name="Normal 6 2 2 4 2 2 6 4" xfId="32642" xr:uid="{00000000-0005-0000-0000-000006680000}"/>
    <cellStyle name="Normal 6 2 2 4 2 2 7" xfId="32643" xr:uid="{00000000-0005-0000-0000-000007680000}"/>
    <cellStyle name="Normal 6 2 2 4 2 2 7 2" xfId="32644" xr:uid="{00000000-0005-0000-0000-000008680000}"/>
    <cellStyle name="Normal 6 2 2 4 2 2 7 3" xfId="32645" xr:uid="{00000000-0005-0000-0000-000009680000}"/>
    <cellStyle name="Normal 6 2 2 4 2 2 8" xfId="32646" xr:uid="{00000000-0005-0000-0000-00000A680000}"/>
    <cellStyle name="Normal 6 2 2 4 2 2 9" xfId="32647" xr:uid="{00000000-0005-0000-0000-00000B680000}"/>
    <cellStyle name="Normal 6 2 2 4 2 3" xfId="1636" xr:uid="{00000000-0005-0000-0000-00000C680000}"/>
    <cellStyle name="Normal 6 2 2 4 2 3 2" xfId="4994" xr:uid="{00000000-0005-0000-0000-00000D680000}"/>
    <cellStyle name="Normal 6 2 2 4 2 3 2 2" xfId="9978" xr:uid="{00000000-0005-0000-0000-00000E680000}"/>
    <cellStyle name="Normal 6 2 2 4 2 3 2 2 2" xfId="32648" xr:uid="{00000000-0005-0000-0000-00000F680000}"/>
    <cellStyle name="Normal 6 2 2 4 2 3 2 2 3" xfId="32649" xr:uid="{00000000-0005-0000-0000-000010680000}"/>
    <cellStyle name="Normal 6 2 2 4 2 3 2 2 4" xfId="32650" xr:uid="{00000000-0005-0000-0000-000011680000}"/>
    <cellStyle name="Normal 6 2 2 4 2 3 2 3" xfId="32651" xr:uid="{00000000-0005-0000-0000-000012680000}"/>
    <cellStyle name="Normal 6 2 2 4 2 3 2 3 2" xfId="32652" xr:uid="{00000000-0005-0000-0000-000013680000}"/>
    <cellStyle name="Normal 6 2 2 4 2 3 2 3 3" xfId="32653" xr:uid="{00000000-0005-0000-0000-000014680000}"/>
    <cellStyle name="Normal 6 2 2 4 2 3 2 4" xfId="32654" xr:uid="{00000000-0005-0000-0000-000015680000}"/>
    <cellStyle name="Normal 6 2 2 4 2 3 2 5" xfId="32655" xr:uid="{00000000-0005-0000-0000-000016680000}"/>
    <cellStyle name="Normal 6 2 2 4 2 3 2 6" xfId="32656" xr:uid="{00000000-0005-0000-0000-000017680000}"/>
    <cellStyle name="Normal 6 2 2 4 2 3 3" xfId="6723" xr:uid="{00000000-0005-0000-0000-000018680000}"/>
    <cellStyle name="Normal 6 2 2 4 2 3 3 2" xfId="11665" xr:uid="{00000000-0005-0000-0000-000019680000}"/>
    <cellStyle name="Normal 6 2 2 4 2 3 3 3" xfId="32657" xr:uid="{00000000-0005-0000-0000-00001A680000}"/>
    <cellStyle name="Normal 6 2 2 4 2 3 3 4" xfId="32658" xr:uid="{00000000-0005-0000-0000-00001B680000}"/>
    <cellStyle name="Normal 6 2 2 4 2 3 4" xfId="8231" xr:uid="{00000000-0005-0000-0000-00001C680000}"/>
    <cellStyle name="Normal 6 2 2 4 2 3 4 2" xfId="32659" xr:uid="{00000000-0005-0000-0000-00001D680000}"/>
    <cellStyle name="Normal 6 2 2 4 2 3 4 3" xfId="32660" xr:uid="{00000000-0005-0000-0000-00001E680000}"/>
    <cellStyle name="Normal 6 2 2 4 2 3 4 4" xfId="32661" xr:uid="{00000000-0005-0000-0000-00001F680000}"/>
    <cellStyle name="Normal 6 2 2 4 2 3 5" xfId="3269" xr:uid="{00000000-0005-0000-0000-000020680000}"/>
    <cellStyle name="Normal 6 2 2 4 2 3 5 2" xfId="32662" xr:uid="{00000000-0005-0000-0000-000021680000}"/>
    <cellStyle name="Normal 6 2 2 4 2 3 5 3" xfId="32663" xr:uid="{00000000-0005-0000-0000-000022680000}"/>
    <cellStyle name="Normal 6 2 2 4 2 3 5 4" xfId="32664" xr:uid="{00000000-0005-0000-0000-000023680000}"/>
    <cellStyle name="Normal 6 2 2 4 2 3 6" xfId="32665" xr:uid="{00000000-0005-0000-0000-000024680000}"/>
    <cellStyle name="Normal 6 2 2 4 2 3 6 2" xfId="32666" xr:uid="{00000000-0005-0000-0000-000025680000}"/>
    <cellStyle name="Normal 6 2 2 4 2 3 6 3" xfId="32667" xr:uid="{00000000-0005-0000-0000-000026680000}"/>
    <cellStyle name="Normal 6 2 2 4 2 3 7" xfId="32668" xr:uid="{00000000-0005-0000-0000-000027680000}"/>
    <cellStyle name="Normal 6 2 2 4 2 3 8" xfId="32669" xr:uid="{00000000-0005-0000-0000-000028680000}"/>
    <cellStyle name="Normal 6 2 2 4 2 3 9" xfId="32670" xr:uid="{00000000-0005-0000-0000-000029680000}"/>
    <cellStyle name="Normal 6 2 2 4 2 4" xfId="4164" xr:uid="{00000000-0005-0000-0000-00002A680000}"/>
    <cellStyle name="Normal 6 2 2 4 2 4 2" xfId="9150" xr:uid="{00000000-0005-0000-0000-00002B680000}"/>
    <cellStyle name="Normal 6 2 2 4 2 4 2 2" xfId="32671" xr:uid="{00000000-0005-0000-0000-00002C680000}"/>
    <cellStyle name="Normal 6 2 2 4 2 4 2 3" xfId="32672" xr:uid="{00000000-0005-0000-0000-00002D680000}"/>
    <cellStyle name="Normal 6 2 2 4 2 4 2 4" xfId="32673" xr:uid="{00000000-0005-0000-0000-00002E680000}"/>
    <cellStyle name="Normal 6 2 2 4 2 4 3" xfId="32674" xr:uid="{00000000-0005-0000-0000-00002F680000}"/>
    <cellStyle name="Normal 6 2 2 4 2 4 3 2" xfId="32675" xr:uid="{00000000-0005-0000-0000-000030680000}"/>
    <cellStyle name="Normal 6 2 2 4 2 4 3 3" xfId="32676" xr:uid="{00000000-0005-0000-0000-000031680000}"/>
    <cellStyle name="Normal 6 2 2 4 2 4 4" xfId="32677" xr:uid="{00000000-0005-0000-0000-000032680000}"/>
    <cellStyle name="Normal 6 2 2 4 2 4 5" xfId="32678" xr:uid="{00000000-0005-0000-0000-000033680000}"/>
    <cellStyle name="Normal 6 2 2 4 2 4 6" xfId="32679" xr:uid="{00000000-0005-0000-0000-000034680000}"/>
    <cellStyle name="Normal 6 2 2 4 2 5" xfId="5911" xr:uid="{00000000-0005-0000-0000-000035680000}"/>
    <cellStyle name="Normal 6 2 2 4 2 5 2" xfId="10853" xr:uid="{00000000-0005-0000-0000-000036680000}"/>
    <cellStyle name="Normal 6 2 2 4 2 5 3" xfId="32680" xr:uid="{00000000-0005-0000-0000-000037680000}"/>
    <cellStyle name="Normal 6 2 2 4 2 5 4" xfId="32681" xr:uid="{00000000-0005-0000-0000-000038680000}"/>
    <cellStyle name="Normal 6 2 2 4 2 6" xfId="7419" xr:uid="{00000000-0005-0000-0000-000039680000}"/>
    <cellStyle name="Normal 6 2 2 4 2 6 2" xfId="32682" xr:uid="{00000000-0005-0000-0000-00003A680000}"/>
    <cellStyle name="Normal 6 2 2 4 2 6 3" xfId="32683" xr:uid="{00000000-0005-0000-0000-00003B680000}"/>
    <cellStyle name="Normal 6 2 2 4 2 6 4" xfId="32684" xr:uid="{00000000-0005-0000-0000-00003C680000}"/>
    <cellStyle name="Normal 6 2 2 4 2 7" xfId="2457" xr:uid="{00000000-0005-0000-0000-00003D680000}"/>
    <cellStyle name="Normal 6 2 2 4 2 7 2" xfId="32685" xr:uid="{00000000-0005-0000-0000-00003E680000}"/>
    <cellStyle name="Normal 6 2 2 4 2 7 3" xfId="32686" xr:uid="{00000000-0005-0000-0000-00003F680000}"/>
    <cellStyle name="Normal 6 2 2 4 2 7 4" xfId="32687" xr:uid="{00000000-0005-0000-0000-000040680000}"/>
    <cellStyle name="Normal 6 2 2 4 2 8" xfId="32688" xr:uid="{00000000-0005-0000-0000-000041680000}"/>
    <cellStyle name="Normal 6 2 2 4 2 8 2" xfId="32689" xr:uid="{00000000-0005-0000-0000-000042680000}"/>
    <cellStyle name="Normal 6 2 2 4 2 8 3" xfId="32690" xr:uid="{00000000-0005-0000-0000-000043680000}"/>
    <cellStyle name="Normal 6 2 2 4 2 9" xfId="32691" xr:uid="{00000000-0005-0000-0000-000044680000}"/>
    <cellStyle name="Normal 6 2 2 4 3" xfId="866" xr:uid="{00000000-0005-0000-0000-000045680000}"/>
    <cellStyle name="Normal 6 2 2 4 3 10" xfId="32692" xr:uid="{00000000-0005-0000-0000-000046680000}"/>
    <cellStyle name="Normal 6 2 2 4 3 2" xfId="1638" xr:uid="{00000000-0005-0000-0000-000047680000}"/>
    <cellStyle name="Normal 6 2 2 4 3 2 2" xfId="4996" xr:uid="{00000000-0005-0000-0000-000048680000}"/>
    <cellStyle name="Normal 6 2 2 4 3 2 2 2" xfId="9980" xr:uid="{00000000-0005-0000-0000-000049680000}"/>
    <cellStyle name="Normal 6 2 2 4 3 2 2 2 2" xfId="32693" xr:uid="{00000000-0005-0000-0000-00004A680000}"/>
    <cellStyle name="Normal 6 2 2 4 3 2 2 2 3" xfId="32694" xr:uid="{00000000-0005-0000-0000-00004B680000}"/>
    <cellStyle name="Normal 6 2 2 4 3 2 2 2 4" xfId="32695" xr:uid="{00000000-0005-0000-0000-00004C680000}"/>
    <cellStyle name="Normal 6 2 2 4 3 2 2 3" xfId="32696" xr:uid="{00000000-0005-0000-0000-00004D680000}"/>
    <cellStyle name="Normal 6 2 2 4 3 2 2 3 2" xfId="32697" xr:uid="{00000000-0005-0000-0000-00004E680000}"/>
    <cellStyle name="Normal 6 2 2 4 3 2 2 3 3" xfId="32698" xr:uid="{00000000-0005-0000-0000-00004F680000}"/>
    <cellStyle name="Normal 6 2 2 4 3 2 2 4" xfId="32699" xr:uid="{00000000-0005-0000-0000-000050680000}"/>
    <cellStyle name="Normal 6 2 2 4 3 2 2 5" xfId="32700" xr:uid="{00000000-0005-0000-0000-000051680000}"/>
    <cellStyle name="Normal 6 2 2 4 3 2 2 6" xfId="32701" xr:uid="{00000000-0005-0000-0000-000052680000}"/>
    <cellStyle name="Normal 6 2 2 4 3 2 3" xfId="6725" xr:uid="{00000000-0005-0000-0000-000053680000}"/>
    <cellStyle name="Normal 6 2 2 4 3 2 3 2" xfId="11667" xr:uid="{00000000-0005-0000-0000-000054680000}"/>
    <cellStyle name="Normal 6 2 2 4 3 2 3 3" xfId="32702" xr:uid="{00000000-0005-0000-0000-000055680000}"/>
    <cellStyle name="Normal 6 2 2 4 3 2 3 4" xfId="32703" xr:uid="{00000000-0005-0000-0000-000056680000}"/>
    <cellStyle name="Normal 6 2 2 4 3 2 4" xfId="8233" xr:uid="{00000000-0005-0000-0000-000057680000}"/>
    <cellStyle name="Normal 6 2 2 4 3 2 4 2" xfId="32704" xr:uid="{00000000-0005-0000-0000-000058680000}"/>
    <cellStyle name="Normal 6 2 2 4 3 2 4 3" xfId="32705" xr:uid="{00000000-0005-0000-0000-000059680000}"/>
    <cellStyle name="Normal 6 2 2 4 3 2 4 4" xfId="32706" xr:uid="{00000000-0005-0000-0000-00005A680000}"/>
    <cellStyle name="Normal 6 2 2 4 3 2 5" xfId="3271" xr:uid="{00000000-0005-0000-0000-00005B680000}"/>
    <cellStyle name="Normal 6 2 2 4 3 2 5 2" xfId="32707" xr:uid="{00000000-0005-0000-0000-00005C680000}"/>
    <cellStyle name="Normal 6 2 2 4 3 2 5 3" xfId="32708" xr:uid="{00000000-0005-0000-0000-00005D680000}"/>
    <cellStyle name="Normal 6 2 2 4 3 2 5 4" xfId="32709" xr:uid="{00000000-0005-0000-0000-00005E680000}"/>
    <cellStyle name="Normal 6 2 2 4 3 2 6" xfId="32710" xr:uid="{00000000-0005-0000-0000-00005F680000}"/>
    <cellStyle name="Normal 6 2 2 4 3 2 6 2" xfId="32711" xr:uid="{00000000-0005-0000-0000-000060680000}"/>
    <cellStyle name="Normal 6 2 2 4 3 2 6 3" xfId="32712" xr:uid="{00000000-0005-0000-0000-000061680000}"/>
    <cellStyle name="Normal 6 2 2 4 3 2 7" xfId="32713" xr:uid="{00000000-0005-0000-0000-000062680000}"/>
    <cellStyle name="Normal 6 2 2 4 3 2 8" xfId="32714" xr:uid="{00000000-0005-0000-0000-000063680000}"/>
    <cellStyle name="Normal 6 2 2 4 3 2 9" xfId="32715" xr:uid="{00000000-0005-0000-0000-000064680000}"/>
    <cellStyle name="Normal 6 2 2 4 3 3" xfId="4306" xr:uid="{00000000-0005-0000-0000-000065680000}"/>
    <cellStyle name="Normal 6 2 2 4 3 3 2" xfId="9291" xr:uid="{00000000-0005-0000-0000-000066680000}"/>
    <cellStyle name="Normal 6 2 2 4 3 3 2 2" xfId="32716" xr:uid="{00000000-0005-0000-0000-000067680000}"/>
    <cellStyle name="Normal 6 2 2 4 3 3 2 3" xfId="32717" xr:uid="{00000000-0005-0000-0000-000068680000}"/>
    <cellStyle name="Normal 6 2 2 4 3 3 2 4" xfId="32718" xr:uid="{00000000-0005-0000-0000-000069680000}"/>
    <cellStyle name="Normal 6 2 2 4 3 3 3" xfId="32719" xr:uid="{00000000-0005-0000-0000-00006A680000}"/>
    <cellStyle name="Normal 6 2 2 4 3 3 3 2" xfId="32720" xr:uid="{00000000-0005-0000-0000-00006B680000}"/>
    <cellStyle name="Normal 6 2 2 4 3 3 3 3" xfId="32721" xr:uid="{00000000-0005-0000-0000-00006C680000}"/>
    <cellStyle name="Normal 6 2 2 4 3 3 4" xfId="32722" xr:uid="{00000000-0005-0000-0000-00006D680000}"/>
    <cellStyle name="Normal 6 2 2 4 3 3 5" xfId="32723" xr:uid="{00000000-0005-0000-0000-00006E680000}"/>
    <cellStyle name="Normal 6 2 2 4 3 3 6" xfId="32724" xr:uid="{00000000-0005-0000-0000-00006F680000}"/>
    <cellStyle name="Normal 6 2 2 4 3 4" xfId="6049" xr:uid="{00000000-0005-0000-0000-000070680000}"/>
    <cellStyle name="Normal 6 2 2 4 3 4 2" xfId="10991" xr:uid="{00000000-0005-0000-0000-000071680000}"/>
    <cellStyle name="Normal 6 2 2 4 3 4 3" xfId="32725" xr:uid="{00000000-0005-0000-0000-000072680000}"/>
    <cellStyle name="Normal 6 2 2 4 3 4 4" xfId="32726" xr:uid="{00000000-0005-0000-0000-000073680000}"/>
    <cellStyle name="Normal 6 2 2 4 3 5" xfId="7557" xr:uid="{00000000-0005-0000-0000-000074680000}"/>
    <cellStyle name="Normal 6 2 2 4 3 5 2" xfId="32727" xr:uid="{00000000-0005-0000-0000-000075680000}"/>
    <cellStyle name="Normal 6 2 2 4 3 5 3" xfId="32728" xr:uid="{00000000-0005-0000-0000-000076680000}"/>
    <cellStyle name="Normal 6 2 2 4 3 5 4" xfId="32729" xr:uid="{00000000-0005-0000-0000-000077680000}"/>
    <cellStyle name="Normal 6 2 2 4 3 6" xfId="2595" xr:uid="{00000000-0005-0000-0000-000078680000}"/>
    <cellStyle name="Normal 6 2 2 4 3 6 2" xfId="32730" xr:uid="{00000000-0005-0000-0000-000079680000}"/>
    <cellStyle name="Normal 6 2 2 4 3 6 3" xfId="32731" xr:uid="{00000000-0005-0000-0000-00007A680000}"/>
    <cellStyle name="Normal 6 2 2 4 3 6 4" xfId="32732" xr:uid="{00000000-0005-0000-0000-00007B680000}"/>
    <cellStyle name="Normal 6 2 2 4 3 7" xfId="32733" xr:uid="{00000000-0005-0000-0000-00007C680000}"/>
    <cellStyle name="Normal 6 2 2 4 3 7 2" xfId="32734" xr:uid="{00000000-0005-0000-0000-00007D680000}"/>
    <cellStyle name="Normal 6 2 2 4 3 7 3" xfId="32735" xr:uid="{00000000-0005-0000-0000-00007E680000}"/>
    <cellStyle name="Normal 6 2 2 4 3 8" xfId="32736" xr:uid="{00000000-0005-0000-0000-00007F680000}"/>
    <cellStyle name="Normal 6 2 2 4 3 9" xfId="32737" xr:uid="{00000000-0005-0000-0000-000080680000}"/>
    <cellStyle name="Normal 6 2 2 4 4" xfId="1635" xr:uid="{00000000-0005-0000-0000-000081680000}"/>
    <cellStyle name="Normal 6 2 2 4 4 2" xfId="4993" xr:uid="{00000000-0005-0000-0000-000082680000}"/>
    <cellStyle name="Normal 6 2 2 4 4 2 2" xfId="9977" xr:uid="{00000000-0005-0000-0000-000083680000}"/>
    <cellStyle name="Normal 6 2 2 4 4 2 2 2" xfId="32738" xr:uid="{00000000-0005-0000-0000-000084680000}"/>
    <cellStyle name="Normal 6 2 2 4 4 2 2 3" xfId="32739" xr:uid="{00000000-0005-0000-0000-000085680000}"/>
    <cellStyle name="Normal 6 2 2 4 4 2 2 4" xfId="32740" xr:uid="{00000000-0005-0000-0000-000086680000}"/>
    <cellStyle name="Normal 6 2 2 4 4 2 3" xfId="32741" xr:uid="{00000000-0005-0000-0000-000087680000}"/>
    <cellStyle name="Normal 6 2 2 4 4 2 3 2" xfId="32742" xr:uid="{00000000-0005-0000-0000-000088680000}"/>
    <cellStyle name="Normal 6 2 2 4 4 2 3 3" xfId="32743" xr:uid="{00000000-0005-0000-0000-000089680000}"/>
    <cellStyle name="Normal 6 2 2 4 4 2 4" xfId="32744" xr:uid="{00000000-0005-0000-0000-00008A680000}"/>
    <cellStyle name="Normal 6 2 2 4 4 2 5" xfId="32745" xr:uid="{00000000-0005-0000-0000-00008B680000}"/>
    <cellStyle name="Normal 6 2 2 4 4 2 6" xfId="32746" xr:uid="{00000000-0005-0000-0000-00008C680000}"/>
    <cellStyle name="Normal 6 2 2 4 4 3" xfId="6722" xr:uid="{00000000-0005-0000-0000-00008D680000}"/>
    <cellStyle name="Normal 6 2 2 4 4 3 2" xfId="11664" xr:uid="{00000000-0005-0000-0000-00008E680000}"/>
    <cellStyle name="Normal 6 2 2 4 4 3 3" xfId="32747" xr:uid="{00000000-0005-0000-0000-00008F680000}"/>
    <cellStyle name="Normal 6 2 2 4 4 3 4" xfId="32748" xr:uid="{00000000-0005-0000-0000-000090680000}"/>
    <cellStyle name="Normal 6 2 2 4 4 4" xfId="8230" xr:uid="{00000000-0005-0000-0000-000091680000}"/>
    <cellStyle name="Normal 6 2 2 4 4 4 2" xfId="32749" xr:uid="{00000000-0005-0000-0000-000092680000}"/>
    <cellStyle name="Normal 6 2 2 4 4 4 3" xfId="32750" xr:uid="{00000000-0005-0000-0000-000093680000}"/>
    <cellStyle name="Normal 6 2 2 4 4 4 4" xfId="32751" xr:uid="{00000000-0005-0000-0000-000094680000}"/>
    <cellStyle name="Normal 6 2 2 4 4 5" xfId="3268" xr:uid="{00000000-0005-0000-0000-000095680000}"/>
    <cellStyle name="Normal 6 2 2 4 4 5 2" xfId="32752" xr:uid="{00000000-0005-0000-0000-000096680000}"/>
    <cellStyle name="Normal 6 2 2 4 4 5 3" xfId="32753" xr:uid="{00000000-0005-0000-0000-000097680000}"/>
    <cellStyle name="Normal 6 2 2 4 4 5 4" xfId="32754" xr:uid="{00000000-0005-0000-0000-000098680000}"/>
    <cellStyle name="Normal 6 2 2 4 4 6" xfId="32755" xr:uid="{00000000-0005-0000-0000-000099680000}"/>
    <cellStyle name="Normal 6 2 2 4 4 6 2" xfId="32756" xr:uid="{00000000-0005-0000-0000-00009A680000}"/>
    <cellStyle name="Normal 6 2 2 4 4 6 3" xfId="32757" xr:uid="{00000000-0005-0000-0000-00009B680000}"/>
    <cellStyle name="Normal 6 2 2 4 4 7" xfId="32758" xr:uid="{00000000-0005-0000-0000-00009C680000}"/>
    <cellStyle name="Normal 6 2 2 4 4 8" xfId="32759" xr:uid="{00000000-0005-0000-0000-00009D680000}"/>
    <cellStyle name="Normal 6 2 2 4 4 9" xfId="32760" xr:uid="{00000000-0005-0000-0000-00009E680000}"/>
    <cellStyle name="Normal 6 2 2 4 5" xfId="3703" xr:uid="{00000000-0005-0000-0000-00009F680000}"/>
    <cellStyle name="Normal 6 2 2 4 5 2" xfId="4012" xr:uid="{00000000-0005-0000-0000-0000A0680000}"/>
    <cellStyle name="Normal 6 2 2 4 5 2 2" xfId="9075" xr:uid="{00000000-0005-0000-0000-0000A1680000}"/>
    <cellStyle name="Normal 6 2 2 4 5 2 2 2" xfId="32761" xr:uid="{00000000-0005-0000-0000-0000A2680000}"/>
    <cellStyle name="Normal 6 2 2 4 5 2 2 3" xfId="32762" xr:uid="{00000000-0005-0000-0000-0000A3680000}"/>
    <cellStyle name="Normal 6 2 2 4 5 2 2 4" xfId="32763" xr:uid="{00000000-0005-0000-0000-0000A4680000}"/>
    <cellStyle name="Normal 6 2 2 4 5 2 3" xfId="32764" xr:uid="{00000000-0005-0000-0000-0000A5680000}"/>
    <cellStyle name="Normal 6 2 2 4 5 2 3 2" xfId="32765" xr:uid="{00000000-0005-0000-0000-0000A6680000}"/>
    <cellStyle name="Normal 6 2 2 4 5 2 3 3" xfId="32766" xr:uid="{00000000-0005-0000-0000-0000A7680000}"/>
    <cellStyle name="Normal 6 2 2 4 5 2 4" xfId="32767" xr:uid="{00000000-0005-0000-0000-0000A8680000}"/>
    <cellStyle name="Normal 6 2 2 4 5 2 5" xfId="32768" xr:uid="{00000000-0005-0000-0000-0000A9680000}"/>
    <cellStyle name="Normal 6 2 2 4 5 2 6" xfId="32769" xr:uid="{00000000-0005-0000-0000-0000AA680000}"/>
    <cellStyle name="Normal 6 2 2 4 5 3" xfId="8664" xr:uid="{00000000-0005-0000-0000-0000AB680000}"/>
    <cellStyle name="Normal 6 2 2 4 5 3 2" xfId="32770" xr:uid="{00000000-0005-0000-0000-0000AC680000}"/>
    <cellStyle name="Normal 6 2 2 4 5 3 3" xfId="32771" xr:uid="{00000000-0005-0000-0000-0000AD680000}"/>
    <cellStyle name="Normal 6 2 2 4 5 3 4" xfId="32772" xr:uid="{00000000-0005-0000-0000-0000AE680000}"/>
    <cellStyle name="Normal 6 2 2 4 5 4" xfId="32773" xr:uid="{00000000-0005-0000-0000-0000AF680000}"/>
    <cellStyle name="Normal 6 2 2 4 5 4 2" xfId="32774" xr:uid="{00000000-0005-0000-0000-0000B0680000}"/>
    <cellStyle name="Normal 6 2 2 4 5 4 3" xfId="32775" xr:uid="{00000000-0005-0000-0000-0000B1680000}"/>
    <cellStyle name="Normal 6 2 2 4 5 4 4" xfId="32776" xr:uid="{00000000-0005-0000-0000-0000B2680000}"/>
    <cellStyle name="Normal 6 2 2 4 5 5" xfId="32777" xr:uid="{00000000-0005-0000-0000-0000B3680000}"/>
    <cellStyle name="Normal 6 2 2 4 5 5 2" xfId="32778" xr:uid="{00000000-0005-0000-0000-0000B4680000}"/>
    <cellStyle name="Normal 6 2 2 4 5 5 3" xfId="32779" xr:uid="{00000000-0005-0000-0000-0000B5680000}"/>
    <cellStyle name="Normal 6 2 2 4 5 5 4" xfId="32780" xr:uid="{00000000-0005-0000-0000-0000B6680000}"/>
    <cellStyle name="Normal 6 2 2 4 5 6" xfId="32781" xr:uid="{00000000-0005-0000-0000-0000B7680000}"/>
    <cellStyle name="Normal 6 2 2 4 5 6 2" xfId="32782" xr:uid="{00000000-0005-0000-0000-0000B8680000}"/>
    <cellStyle name="Normal 6 2 2 4 5 6 3" xfId="32783" xr:uid="{00000000-0005-0000-0000-0000B9680000}"/>
    <cellStyle name="Normal 6 2 2 4 5 7" xfId="32784" xr:uid="{00000000-0005-0000-0000-0000BA680000}"/>
    <cellStyle name="Normal 6 2 2 4 5 8" xfId="32785" xr:uid="{00000000-0005-0000-0000-0000BB680000}"/>
    <cellStyle name="Normal 6 2 2 4 5 9" xfId="32786" xr:uid="{00000000-0005-0000-0000-0000BC680000}"/>
    <cellStyle name="Normal 6 2 2 4 6" xfId="4028" xr:uid="{00000000-0005-0000-0000-0000BD680000}"/>
    <cellStyle name="Normal 6 2 2 4 6 2" xfId="8800" xr:uid="{00000000-0005-0000-0000-0000BE680000}"/>
    <cellStyle name="Normal 6 2 2 4 6 2 2" xfId="32787" xr:uid="{00000000-0005-0000-0000-0000BF680000}"/>
    <cellStyle name="Normal 6 2 2 4 6 2 2 2" xfId="32788" xr:uid="{00000000-0005-0000-0000-0000C0680000}"/>
    <cellStyle name="Normal 6 2 2 4 6 2 2 3" xfId="32789" xr:uid="{00000000-0005-0000-0000-0000C1680000}"/>
    <cellStyle name="Normal 6 2 2 4 6 2 2 4" xfId="32790" xr:uid="{00000000-0005-0000-0000-0000C2680000}"/>
    <cellStyle name="Normal 6 2 2 4 6 2 3" xfId="32791" xr:uid="{00000000-0005-0000-0000-0000C3680000}"/>
    <cellStyle name="Normal 6 2 2 4 6 2 3 2" xfId="32792" xr:uid="{00000000-0005-0000-0000-0000C4680000}"/>
    <cellStyle name="Normal 6 2 2 4 6 2 3 3" xfId="32793" xr:uid="{00000000-0005-0000-0000-0000C5680000}"/>
    <cellStyle name="Normal 6 2 2 4 6 2 4" xfId="32794" xr:uid="{00000000-0005-0000-0000-0000C6680000}"/>
    <cellStyle name="Normal 6 2 2 4 6 2 5" xfId="32795" xr:uid="{00000000-0005-0000-0000-0000C7680000}"/>
    <cellStyle name="Normal 6 2 2 4 6 2 6" xfId="32796" xr:uid="{00000000-0005-0000-0000-0000C8680000}"/>
    <cellStyle name="Normal 6 2 2 4 6 3" xfId="32797" xr:uid="{00000000-0005-0000-0000-0000C9680000}"/>
    <cellStyle name="Normal 6 2 2 4 6 3 2" xfId="32798" xr:uid="{00000000-0005-0000-0000-0000CA680000}"/>
    <cellStyle name="Normal 6 2 2 4 6 3 3" xfId="32799" xr:uid="{00000000-0005-0000-0000-0000CB680000}"/>
    <cellStyle name="Normal 6 2 2 4 6 3 4" xfId="32800" xr:uid="{00000000-0005-0000-0000-0000CC680000}"/>
    <cellStyle name="Normal 6 2 2 4 6 4" xfId="32801" xr:uid="{00000000-0005-0000-0000-0000CD680000}"/>
    <cellStyle name="Normal 6 2 2 4 6 4 2" xfId="32802" xr:uid="{00000000-0005-0000-0000-0000CE680000}"/>
    <cellStyle name="Normal 6 2 2 4 6 4 3" xfId="32803" xr:uid="{00000000-0005-0000-0000-0000CF680000}"/>
    <cellStyle name="Normal 6 2 2 4 6 4 4" xfId="32804" xr:uid="{00000000-0005-0000-0000-0000D0680000}"/>
    <cellStyle name="Normal 6 2 2 4 6 5" xfId="32805" xr:uid="{00000000-0005-0000-0000-0000D1680000}"/>
    <cellStyle name="Normal 6 2 2 4 6 5 2" xfId="32806" xr:uid="{00000000-0005-0000-0000-0000D2680000}"/>
    <cellStyle name="Normal 6 2 2 4 6 5 3" xfId="32807" xr:uid="{00000000-0005-0000-0000-0000D3680000}"/>
    <cellStyle name="Normal 6 2 2 4 6 6" xfId="32808" xr:uid="{00000000-0005-0000-0000-0000D4680000}"/>
    <cellStyle name="Normal 6 2 2 4 6 7" xfId="32809" xr:uid="{00000000-0005-0000-0000-0000D5680000}"/>
    <cellStyle name="Normal 6 2 2 4 6 8" xfId="32810" xr:uid="{00000000-0005-0000-0000-0000D6680000}"/>
    <cellStyle name="Normal 6 2 2 4 7" xfId="5477" xr:uid="{00000000-0005-0000-0000-0000D7680000}"/>
    <cellStyle name="Normal 6 2 2 4 7 2" xfId="10439" xr:uid="{00000000-0005-0000-0000-0000D8680000}"/>
    <cellStyle name="Normal 6 2 2 4 7 2 2" xfId="32811" xr:uid="{00000000-0005-0000-0000-0000D9680000}"/>
    <cellStyle name="Normal 6 2 2 4 7 2 3" xfId="32812" xr:uid="{00000000-0005-0000-0000-0000DA680000}"/>
    <cellStyle name="Normal 6 2 2 4 7 2 4" xfId="32813" xr:uid="{00000000-0005-0000-0000-0000DB680000}"/>
    <cellStyle name="Normal 6 2 2 4 7 3" xfId="32814" xr:uid="{00000000-0005-0000-0000-0000DC680000}"/>
    <cellStyle name="Normal 6 2 2 4 7 3 2" xfId="32815" xr:uid="{00000000-0005-0000-0000-0000DD680000}"/>
    <cellStyle name="Normal 6 2 2 4 7 3 3" xfId="32816" xr:uid="{00000000-0005-0000-0000-0000DE680000}"/>
    <cellStyle name="Normal 6 2 2 4 7 4" xfId="32817" xr:uid="{00000000-0005-0000-0000-0000DF680000}"/>
    <cellStyle name="Normal 6 2 2 4 7 5" xfId="32818" xr:uid="{00000000-0005-0000-0000-0000E0680000}"/>
    <cellStyle name="Normal 6 2 2 4 7 6" xfId="32819" xr:uid="{00000000-0005-0000-0000-0000E1680000}"/>
    <cellStyle name="Normal 6 2 2 4 8" xfId="5776" xr:uid="{00000000-0005-0000-0000-0000E2680000}"/>
    <cellStyle name="Normal 6 2 2 4 8 2" xfId="10718" xr:uid="{00000000-0005-0000-0000-0000E3680000}"/>
    <cellStyle name="Normal 6 2 2 4 8 3" xfId="32820" xr:uid="{00000000-0005-0000-0000-0000E4680000}"/>
    <cellStyle name="Normal 6 2 2 4 8 4" xfId="32821" xr:uid="{00000000-0005-0000-0000-0000E5680000}"/>
    <cellStyle name="Normal 6 2 2 4 9" xfId="7284" xr:uid="{00000000-0005-0000-0000-0000E6680000}"/>
    <cellStyle name="Normal 6 2 2 4 9 2" xfId="32822" xr:uid="{00000000-0005-0000-0000-0000E7680000}"/>
    <cellStyle name="Normal 6 2 2 4 9 3" xfId="32823" xr:uid="{00000000-0005-0000-0000-0000E8680000}"/>
    <cellStyle name="Normal 6 2 2 4 9 4" xfId="32824" xr:uid="{00000000-0005-0000-0000-0000E9680000}"/>
    <cellStyle name="Normal 6 2 2 5" xfId="615" xr:uid="{00000000-0005-0000-0000-0000EA680000}"/>
    <cellStyle name="Normal 6 2 2 5 10" xfId="2364" xr:uid="{00000000-0005-0000-0000-0000EB680000}"/>
    <cellStyle name="Normal 6 2 2 5 10 2" xfId="32825" xr:uid="{00000000-0005-0000-0000-0000EC680000}"/>
    <cellStyle name="Normal 6 2 2 5 10 3" xfId="32826" xr:uid="{00000000-0005-0000-0000-0000ED680000}"/>
    <cellStyle name="Normal 6 2 2 5 10 4" xfId="32827" xr:uid="{00000000-0005-0000-0000-0000EE680000}"/>
    <cellStyle name="Normal 6 2 2 5 11" xfId="32828" xr:uid="{00000000-0005-0000-0000-0000EF680000}"/>
    <cellStyle name="Normal 6 2 2 5 11 2" xfId="32829" xr:uid="{00000000-0005-0000-0000-0000F0680000}"/>
    <cellStyle name="Normal 6 2 2 5 11 3" xfId="32830" xr:uid="{00000000-0005-0000-0000-0000F1680000}"/>
    <cellStyle name="Normal 6 2 2 5 12" xfId="32831" xr:uid="{00000000-0005-0000-0000-0000F2680000}"/>
    <cellStyle name="Normal 6 2 2 5 13" xfId="32832" xr:uid="{00000000-0005-0000-0000-0000F3680000}"/>
    <cellStyle name="Normal 6 2 2 5 14" xfId="32833" xr:uid="{00000000-0005-0000-0000-0000F4680000}"/>
    <cellStyle name="Normal 6 2 2 5 2" xfId="756" xr:uid="{00000000-0005-0000-0000-0000F5680000}"/>
    <cellStyle name="Normal 6 2 2 5 2 10" xfId="32834" xr:uid="{00000000-0005-0000-0000-0000F6680000}"/>
    <cellStyle name="Normal 6 2 2 5 2 11" xfId="32835" xr:uid="{00000000-0005-0000-0000-0000F7680000}"/>
    <cellStyle name="Normal 6 2 2 5 2 2" xfId="1221" xr:uid="{00000000-0005-0000-0000-0000F8680000}"/>
    <cellStyle name="Normal 6 2 2 5 2 2 10" xfId="32836" xr:uid="{00000000-0005-0000-0000-0000F9680000}"/>
    <cellStyle name="Normal 6 2 2 5 2 2 2" xfId="1641" xr:uid="{00000000-0005-0000-0000-0000FA680000}"/>
    <cellStyle name="Normal 6 2 2 5 2 2 2 2" xfId="4999" xr:uid="{00000000-0005-0000-0000-0000FB680000}"/>
    <cellStyle name="Normal 6 2 2 5 2 2 2 2 2" xfId="9983" xr:uid="{00000000-0005-0000-0000-0000FC680000}"/>
    <cellStyle name="Normal 6 2 2 5 2 2 2 2 2 2" xfId="32837" xr:uid="{00000000-0005-0000-0000-0000FD680000}"/>
    <cellStyle name="Normal 6 2 2 5 2 2 2 2 2 3" xfId="32838" xr:uid="{00000000-0005-0000-0000-0000FE680000}"/>
    <cellStyle name="Normal 6 2 2 5 2 2 2 2 2 4" xfId="32839" xr:uid="{00000000-0005-0000-0000-0000FF680000}"/>
    <cellStyle name="Normal 6 2 2 5 2 2 2 2 3" xfId="32840" xr:uid="{00000000-0005-0000-0000-000000690000}"/>
    <cellStyle name="Normal 6 2 2 5 2 2 2 2 3 2" xfId="32841" xr:uid="{00000000-0005-0000-0000-000001690000}"/>
    <cellStyle name="Normal 6 2 2 5 2 2 2 2 3 3" xfId="32842" xr:uid="{00000000-0005-0000-0000-000002690000}"/>
    <cellStyle name="Normal 6 2 2 5 2 2 2 2 4" xfId="32843" xr:uid="{00000000-0005-0000-0000-000003690000}"/>
    <cellStyle name="Normal 6 2 2 5 2 2 2 2 5" xfId="32844" xr:uid="{00000000-0005-0000-0000-000004690000}"/>
    <cellStyle name="Normal 6 2 2 5 2 2 2 2 6" xfId="32845" xr:uid="{00000000-0005-0000-0000-000005690000}"/>
    <cellStyle name="Normal 6 2 2 5 2 2 2 3" xfId="6728" xr:uid="{00000000-0005-0000-0000-000006690000}"/>
    <cellStyle name="Normal 6 2 2 5 2 2 2 3 2" xfId="11670" xr:uid="{00000000-0005-0000-0000-000007690000}"/>
    <cellStyle name="Normal 6 2 2 5 2 2 2 3 3" xfId="32846" xr:uid="{00000000-0005-0000-0000-000008690000}"/>
    <cellStyle name="Normal 6 2 2 5 2 2 2 3 4" xfId="32847" xr:uid="{00000000-0005-0000-0000-000009690000}"/>
    <cellStyle name="Normal 6 2 2 5 2 2 2 4" xfId="8236" xr:uid="{00000000-0005-0000-0000-00000A690000}"/>
    <cellStyle name="Normal 6 2 2 5 2 2 2 4 2" xfId="32848" xr:uid="{00000000-0005-0000-0000-00000B690000}"/>
    <cellStyle name="Normal 6 2 2 5 2 2 2 4 3" xfId="32849" xr:uid="{00000000-0005-0000-0000-00000C690000}"/>
    <cellStyle name="Normal 6 2 2 5 2 2 2 4 4" xfId="32850" xr:uid="{00000000-0005-0000-0000-00000D690000}"/>
    <cellStyle name="Normal 6 2 2 5 2 2 2 5" xfId="3274" xr:uid="{00000000-0005-0000-0000-00000E690000}"/>
    <cellStyle name="Normal 6 2 2 5 2 2 2 5 2" xfId="32851" xr:uid="{00000000-0005-0000-0000-00000F690000}"/>
    <cellStyle name="Normal 6 2 2 5 2 2 2 5 3" xfId="32852" xr:uid="{00000000-0005-0000-0000-000010690000}"/>
    <cellStyle name="Normal 6 2 2 5 2 2 2 5 4" xfId="32853" xr:uid="{00000000-0005-0000-0000-000011690000}"/>
    <cellStyle name="Normal 6 2 2 5 2 2 2 6" xfId="32854" xr:uid="{00000000-0005-0000-0000-000012690000}"/>
    <cellStyle name="Normal 6 2 2 5 2 2 2 6 2" xfId="32855" xr:uid="{00000000-0005-0000-0000-000013690000}"/>
    <cellStyle name="Normal 6 2 2 5 2 2 2 6 3" xfId="32856" xr:uid="{00000000-0005-0000-0000-000014690000}"/>
    <cellStyle name="Normal 6 2 2 5 2 2 2 7" xfId="32857" xr:uid="{00000000-0005-0000-0000-000015690000}"/>
    <cellStyle name="Normal 6 2 2 5 2 2 2 8" xfId="32858" xr:uid="{00000000-0005-0000-0000-000016690000}"/>
    <cellStyle name="Normal 6 2 2 5 2 2 2 9" xfId="32859" xr:uid="{00000000-0005-0000-0000-000017690000}"/>
    <cellStyle name="Normal 6 2 2 5 2 2 3" xfId="4589" xr:uid="{00000000-0005-0000-0000-000018690000}"/>
    <cellStyle name="Normal 6 2 2 5 2 2 3 2" xfId="9573" xr:uid="{00000000-0005-0000-0000-000019690000}"/>
    <cellStyle name="Normal 6 2 2 5 2 2 3 2 2" xfId="32860" xr:uid="{00000000-0005-0000-0000-00001A690000}"/>
    <cellStyle name="Normal 6 2 2 5 2 2 3 2 3" xfId="32861" xr:uid="{00000000-0005-0000-0000-00001B690000}"/>
    <cellStyle name="Normal 6 2 2 5 2 2 3 2 4" xfId="32862" xr:uid="{00000000-0005-0000-0000-00001C690000}"/>
    <cellStyle name="Normal 6 2 2 5 2 2 3 3" xfId="32863" xr:uid="{00000000-0005-0000-0000-00001D690000}"/>
    <cellStyle name="Normal 6 2 2 5 2 2 3 3 2" xfId="32864" xr:uid="{00000000-0005-0000-0000-00001E690000}"/>
    <cellStyle name="Normal 6 2 2 5 2 2 3 3 3" xfId="32865" xr:uid="{00000000-0005-0000-0000-00001F690000}"/>
    <cellStyle name="Normal 6 2 2 5 2 2 3 4" xfId="32866" xr:uid="{00000000-0005-0000-0000-000020690000}"/>
    <cellStyle name="Normal 6 2 2 5 2 2 3 5" xfId="32867" xr:uid="{00000000-0005-0000-0000-000021690000}"/>
    <cellStyle name="Normal 6 2 2 5 2 2 3 6" xfId="32868" xr:uid="{00000000-0005-0000-0000-000022690000}"/>
    <cellStyle name="Normal 6 2 2 5 2 2 4" xfId="6320" xr:uid="{00000000-0005-0000-0000-000023690000}"/>
    <cellStyle name="Normal 6 2 2 5 2 2 4 2" xfId="11262" xr:uid="{00000000-0005-0000-0000-000024690000}"/>
    <cellStyle name="Normal 6 2 2 5 2 2 4 3" xfId="32869" xr:uid="{00000000-0005-0000-0000-000025690000}"/>
    <cellStyle name="Normal 6 2 2 5 2 2 4 4" xfId="32870" xr:uid="{00000000-0005-0000-0000-000026690000}"/>
    <cellStyle name="Normal 6 2 2 5 2 2 5" xfId="7828" xr:uid="{00000000-0005-0000-0000-000027690000}"/>
    <cellStyle name="Normal 6 2 2 5 2 2 5 2" xfId="32871" xr:uid="{00000000-0005-0000-0000-000028690000}"/>
    <cellStyle name="Normal 6 2 2 5 2 2 5 3" xfId="32872" xr:uid="{00000000-0005-0000-0000-000029690000}"/>
    <cellStyle name="Normal 6 2 2 5 2 2 5 4" xfId="32873" xr:uid="{00000000-0005-0000-0000-00002A690000}"/>
    <cellStyle name="Normal 6 2 2 5 2 2 6" xfId="2866" xr:uid="{00000000-0005-0000-0000-00002B690000}"/>
    <cellStyle name="Normal 6 2 2 5 2 2 6 2" xfId="32874" xr:uid="{00000000-0005-0000-0000-00002C690000}"/>
    <cellStyle name="Normal 6 2 2 5 2 2 6 3" xfId="32875" xr:uid="{00000000-0005-0000-0000-00002D690000}"/>
    <cellStyle name="Normal 6 2 2 5 2 2 6 4" xfId="32876" xr:uid="{00000000-0005-0000-0000-00002E690000}"/>
    <cellStyle name="Normal 6 2 2 5 2 2 7" xfId="32877" xr:uid="{00000000-0005-0000-0000-00002F690000}"/>
    <cellStyle name="Normal 6 2 2 5 2 2 7 2" xfId="32878" xr:uid="{00000000-0005-0000-0000-000030690000}"/>
    <cellStyle name="Normal 6 2 2 5 2 2 7 3" xfId="32879" xr:uid="{00000000-0005-0000-0000-000031690000}"/>
    <cellStyle name="Normal 6 2 2 5 2 2 8" xfId="32880" xr:uid="{00000000-0005-0000-0000-000032690000}"/>
    <cellStyle name="Normal 6 2 2 5 2 2 9" xfId="32881" xr:uid="{00000000-0005-0000-0000-000033690000}"/>
    <cellStyle name="Normal 6 2 2 5 2 3" xfId="1640" xr:uid="{00000000-0005-0000-0000-000034690000}"/>
    <cellStyle name="Normal 6 2 2 5 2 3 2" xfId="4998" xr:uid="{00000000-0005-0000-0000-000035690000}"/>
    <cellStyle name="Normal 6 2 2 5 2 3 2 2" xfId="9982" xr:uid="{00000000-0005-0000-0000-000036690000}"/>
    <cellStyle name="Normal 6 2 2 5 2 3 2 2 2" xfId="32882" xr:uid="{00000000-0005-0000-0000-000037690000}"/>
    <cellStyle name="Normal 6 2 2 5 2 3 2 2 3" xfId="32883" xr:uid="{00000000-0005-0000-0000-000038690000}"/>
    <cellStyle name="Normal 6 2 2 5 2 3 2 2 4" xfId="32884" xr:uid="{00000000-0005-0000-0000-000039690000}"/>
    <cellStyle name="Normal 6 2 2 5 2 3 2 3" xfId="32885" xr:uid="{00000000-0005-0000-0000-00003A690000}"/>
    <cellStyle name="Normal 6 2 2 5 2 3 2 3 2" xfId="32886" xr:uid="{00000000-0005-0000-0000-00003B690000}"/>
    <cellStyle name="Normal 6 2 2 5 2 3 2 3 3" xfId="32887" xr:uid="{00000000-0005-0000-0000-00003C690000}"/>
    <cellStyle name="Normal 6 2 2 5 2 3 2 4" xfId="32888" xr:uid="{00000000-0005-0000-0000-00003D690000}"/>
    <cellStyle name="Normal 6 2 2 5 2 3 2 5" xfId="32889" xr:uid="{00000000-0005-0000-0000-00003E690000}"/>
    <cellStyle name="Normal 6 2 2 5 2 3 2 6" xfId="32890" xr:uid="{00000000-0005-0000-0000-00003F690000}"/>
    <cellStyle name="Normal 6 2 2 5 2 3 3" xfId="6727" xr:uid="{00000000-0005-0000-0000-000040690000}"/>
    <cellStyle name="Normal 6 2 2 5 2 3 3 2" xfId="11669" xr:uid="{00000000-0005-0000-0000-000041690000}"/>
    <cellStyle name="Normal 6 2 2 5 2 3 3 3" xfId="32891" xr:uid="{00000000-0005-0000-0000-000042690000}"/>
    <cellStyle name="Normal 6 2 2 5 2 3 3 4" xfId="32892" xr:uid="{00000000-0005-0000-0000-000043690000}"/>
    <cellStyle name="Normal 6 2 2 5 2 3 4" xfId="8235" xr:uid="{00000000-0005-0000-0000-000044690000}"/>
    <cellStyle name="Normal 6 2 2 5 2 3 4 2" xfId="32893" xr:uid="{00000000-0005-0000-0000-000045690000}"/>
    <cellStyle name="Normal 6 2 2 5 2 3 4 3" xfId="32894" xr:uid="{00000000-0005-0000-0000-000046690000}"/>
    <cellStyle name="Normal 6 2 2 5 2 3 4 4" xfId="32895" xr:uid="{00000000-0005-0000-0000-000047690000}"/>
    <cellStyle name="Normal 6 2 2 5 2 3 5" xfId="3273" xr:uid="{00000000-0005-0000-0000-000048690000}"/>
    <cellStyle name="Normal 6 2 2 5 2 3 5 2" xfId="32896" xr:uid="{00000000-0005-0000-0000-000049690000}"/>
    <cellStyle name="Normal 6 2 2 5 2 3 5 3" xfId="32897" xr:uid="{00000000-0005-0000-0000-00004A690000}"/>
    <cellStyle name="Normal 6 2 2 5 2 3 5 4" xfId="32898" xr:uid="{00000000-0005-0000-0000-00004B690000}"/>
    <cellStyle name="Normal 6 2 2 5 2 3 6" xfId="32899" xr:uid="{00000000-0005-0000-0000-00004C690000}"/>
    <cellStyle name="Normal 6 2 2 5 2 3 6 2" xfId="32900" xr:uid="{00000000-0005-0000-0000-00004D690000}"/>
    <cellStyle name="Normal 6 2 2 5 2 3 6 3" xfId="32901" xr:uid="{00000000-0005-0000-0000-00004E690000}"/>
    <cellStyle name="Normal 6 2 2 5 2 3 7" xfId="32902" xr:uid="{00000000-0005-0000-0000-00004F690000}"/>
    <cellStyle name="Normal 6 2 2 5 2 3 8" xfId="32903" xr:uid="{00000000-0005-0000-0000-000050690000}"/>
    <cellStyle name="Normal 6 2 2 5 2 3 9" xfId="32904" xr:uid="{00000000-0005-0000-0000-000051690000}"/>
    <cellStyle name="Normal 6 2 2 5 2 4" xfId="4206" xr:uid="{00000000-0005-0000-0000-000052690000}"/>
    <cellStyle name="Normal 6 2 2 5 2 4 2" xfId="9192" xr:uid="{00000000-0005-0000-0000-000053690000}"/>
    <cellStyle name="Normal 6 2 2 5 2 4 2 2" xfId="32905" xr:uid="{00000000-0005-0000-0000-000054690000}"/>
    <cellStyle name="Normal 6 2 2 5 2 4 2 3" xfId="32906" xr:uid="{00000000-0005-0000-0000-000055690000}"/>
    <cellStyle name="Normal 6 2 2 5 2 4 2 4" xfId="32907" xr:uid="{00000000-0005-0000-0000-000056690000}"/>
    <cellStyle name="Normal 6 2 2 5 2 4 3" xfId="32908" xr:uid="{00000000-0005-0000-0000-000057690000}"/>
    <cellStyle name="Normal 6 2 2 5 2 4 3 2" xfId="32909" xr:uid="{00000000-0005-0000-0000-000058690000}"/>
    <cellStyle name="Normal 6 2 2 5 2 4 3 3" xfId="32910" xr:uid="{00000000-0005-0000-0000-000059690000}"/>
    <cellStyle name="Normal 6 2 2 5 2 4 4" xfId="32911" xr:uid="{00000000-0005-0000-0000-00005A690000}"/>
    <cellStyle name="Normal 6 2 2 5 2 4 5" xfId="32912" xr:uid="{00000000-0005-0000-0000-00005B690000}"/>
    <cellStyle name="Normal 6 2 2 5 2 4 6" xfId="32913" xr:uid="{00000000-0005-0000-0000-00005C690000}"/>
    <cellStyle name="Normal 6 2 2 5 2 5" xfId="5953" xr:uid="{00000000-0005-0000-0000-00005D690000}"/>
    <cellStyle name="Normal 6 2 2 5 2 5 2" xfId="10895" xr:uid="{00000000-0005-0000-0000-00005E690000}"/>
    <cellStyle name="Normal 6 2 2 5 2 5 3" xfId="32914" xr:uid="{00000000-0005-0000-0000-00005F690000}"/>
    <cellStyle name="Normal 6 2 2 5 2 5 4" xfId="32915" xr:uid="{00000000-0005-0000-0000-000060690000}"/>
    <cellStyle name="Normal 6 2 2 5 2 6" xfId="7461" xr:uid="{00000000-0005-0000-0000-000061690000}"/>
    <cellStyle name="Normal 6 2 2 5 2 6 2" xfId="32916" xr:uid="{00000000-0005-0000-0000-000062690000}"/>
    <cellStyle name="Normal 6 2 2 5 2 6 3" xfId="32917" xr:uid="{00000000-0005-0000-0000-000063690000}"/>
    <cellStyle name="Normal 6 2 2 5 2 6 4" xfId="32918" xr:uid="{00000000-0005-0000-0000-000064690000}"/>
    <cellStyle name="Normal 6 2 2 5 2 7" xfId="2499" xr:uid="{00000000-0005-0000-0000-000065690000}"/>
    <cellStyle name="Normal 6 2 2 5 2 7 2" xfId="32919" xr:uid="{00000000-0005-0000-0000-000066690000}"/>
    <cellStyle name="Normal 6 2 2 5 2 7 3" xfId="32920" xr:uid="{00000000-0005-0000-0000-000067690000}"/>
    <cellStyle name="Normal 6 2 2 5 2 7 4" xfId="32921" xr:uid="{00000000-0005-0000-0000-000068690000}"/>
    <cellStyle name="Normal 6 2 2 5 2 8" xfId="32922" xr:uid="{00000000-0005-0000-0000-000069690000}"/>
    <cellStyle name="Normal 6 2 2 5 2 8 2" xfId="32923" xr:uid="{00000000-0005-0000-0000-00006A690000}"/>
    <cellStyle name="Normal 6 2 2 5 2 8 3" xfId="32924" xr:uid="{00000000-0005-0000-0000-00006B690000}"/>
    <cellStyle name="Normal 6 2 2 5 2 9" xfId="32925" xr:uid="{00000000-0005-0000-0000-00006C690000}"/>
    <cellStyle name="Normal 6 2 2 5 3" xfId="909" xr:uid="{00000000-0005-0000-0000-00006D690000}"/>
    <cellStyle name="Normal 6 2 2 5 3 10" xfId="32926" xr:uid="{00000000-0005-0000-0000-00006E690000}"/>
    <cellStyle name="Normal 6 2 2 5 3 2" xfId="1642" xr:uid="{00000000-0005-0000-0000-00006F690000}"/>
    <cellStyle name="Normal 6 2 2 5 3 2 2" xfId="5000" xr:uid="{00000000-0005-0000-0000-000070690000}"/>
    <cellStyle name="Normal 6 2 2 5 3 2 2 2" xfId="9984" xr:uid="{00000000-0005-0000-0000-000071690000}"/>
    <cellStyle name="Normal 6 2 2 5 3 2 2 2 2" xfId="32927" xr:uid="{00000000-0005-0000-0000-000072690000}"/>
    <cellStyle name="Normal 6 2 2 5 3 2 2 2 3" xfId="32928" xr:uid="{00000000-0005-0000-0000-000073690000}"/>
    <cellStyle name="Normal 6 2 2 5 3 2 2 2 4" xfId="32929" xr:uid="{00000000-0005-0000-0000-000074690000}"/>
    <cellStyle name="Normal 6 2 2 5 3 2 2 3" xfId="32930" xr:uid="{00000000-0005-0000-0000-000075690000}"/>
    <cellStyle name="Normal 6 2 2 5 3 2 2 3 2" xfId="32931" xr:uid="{00000000-0005-0000-0000-000076690000}"/>
    <cellStyle name="Normal 6 2 2 5 3 2 2 3 3" xfId="32932" xr:uid="{00000000-0005-0000-0000-000077690000}"/>
    <cellStyle name="Normal 6 2 2 5 3 2 2 4" xfId="32933" xr:uid="{00000000-0005-0000-0000-000078690000}"/>
    <cellStyle name="Normal 6 2 2 5 3 2 2 5" xfId="32934" xr:uid="{00000000-0005-0000-0000-000079690000}"/>
    <cellStyle name="Normal 6 2 2 5 3 2 2 6" xfId="32935" xr:uid="{00000000-0005-0000-0000-00007A690000}"/>
    <cellStyle name="Normal 6 2 2 5 3 2 3" xfId="6729" xr:uid="{00000000-0005-0000-0000-00007B690000}"/>
    <cellStyle name="Normal 6 2 2 5 3 2 3 2" xfId="11671" xr:uid="{00000000-0005-0000-0000-00007C690000}"/>
    <cellStyle name="Normal 6 2 2 5 3 2 3 3" xfId="32936" xr:uid="{00000000-0005-0000-0000-00007D690000}"/>
    <cellStyle name="Normal 6 2 2 5 3 2 3 4" xfId="32937" xr:uid="{00000000-0005-0000-0000-00007E690000}"/>
    <cellStyle name="Normal 6 2 2 5 3 2 4" xfId="8237" xr:uid="{00000000-0005-0000-0000-00007F690000}"/>
    <cellStyle name="Normal 6 2 2 5 3 2 4 2" xfId="32938" xr:uid="{00000000-0005-0000-0000-000080690000}"/>
    <cellStyle name="Normal 6 2 2 5 3 2 4 3" xfId="32939" xr:uid="{00000000-0005-0000-0000-000081690000}"/>
    <cellStyle name="Normal 6 2 2 5 3 2 4 4" xfId="32940" xr:uid="{00000000-0005-0000-0000-000082690000}"/>
    <cellStyle name="Normal 6 2 2 5 3 2 5" xfId="3275" xr:uid="{00000000-0005-0000-0000-000083690000}"/>
    <cellStyle name="Normal 6 2 2 5 3 2 5 2" xfId="32941" xr:uid="{00000000-0005-0000-0000-000084690000}"/>
    <cellStyle name="Normal 6 2 2 5 3 2 5 3" xfId="32942" xr:uid="{00000000-0005-0000-0000-000085690000}"/>
    <cellStyle name="Normal 6 2 2 5 3 2 5 4" xfId="32943" xr:uid="{00000000-0005-0000-0000-000086690000}"/>
    <cellStyle name="Normal 6 2 2 5 3 2 6" xfId="32944" xr:uid="{00000000-0005-0000-0000-000087690000}"/>
    <cellStyle name="Normal 6 2 2 5 3 2 6 2" xfId="32945" xr:uid="{00000000-0005-0000-0000-000088690000}"/>
    <cellStyle name="Normal 6 2 2 5 3 2 6 3" xfId="32946" xr:uid="{00000000-0005-0000-0000-000089690000}"/>
    <cellStyle name="Normal 6 2 2 5 3 2 7" xfId="32947" xr:uid="{00000000-0005-0000-0000-00008A690000}"/>
    <cellStyle name="Normal 6 2 2 5 3 2 8" xfId="32948" xr:uid="{00000000-0005-0000-0000-00008B690000}"/>
    <cellStyle name="Normal 6 2 2 5 3 2 9" xfId="32949" xr:uid="{00000000-0005-0000-0000-00008C690000}"/>
    <cellStyle name="Normal 6 2 2 5 3 3" xfId="4348" xr:uid="{00000000-0005-0000-0000-00008D690000}"/>
    <cellStyle name="Normal 6 2 2 5 3 3 2" xfId="9333" xr:uid="{00000000-0005-0000-0000-00008E690000}"/>
    <cellStyle name="Normal 6 2 2 5 3 3 2 2" xfId="32950" xr:uid="{00000000-0005-0000-0000-00008F690000}"/>
    <cellStyle name="Normal 6 2 2 5 3 3 2 3" xfId="32951" xr:uid="{00000000-0005-0000-0000-000090690000}"/>
    <cellStyle name="Normal 6 2 2 5 3 3 2 4" xfId="32952" xr:uid="{00000000-0005-0000-0000-000091690000}"/>
    <cellStyle name="Normal 6 2 2 5 3 3 3" xfId="32953" xr:uid="{00000000-0005-0000-0000-000092690000}"/>
    <cellStyle name="Normal 6 2 2 5 3 3 3 2" xfId="32954" xr:uid="{00000000-0005-0000-0000-000093690000}"/>
    <cellStyle name="Normal 6 2 2 5 3 3 3 3" xfId="32955" xr:uid="{00000000-0005-0000-0000-000094690000}"/>
    <cellStyle name="Normal 6 2 2 5 3 3 4" xfId="32956" xr:uid="{00000000-0005-0000-0000-000095690000}"/>
    <cellStyle name="Normal 6 2 2 5 3 3 5" xfId="32957" xr:uid="{00000000-0005-0000-0000-000096690000}"/>
    <cellStyle name="Normal 6 2 2 5 3 3 6" xfId="32958" xr:uid="{00000000-0005-0000-0000-000097690000}"/>
    <cellStyle name="Normal 6 2 2 5 3 4" xfId="6091" xr:uid="{00000000-0005-0000-0000-000098690000}"/>
    <cellStyle name="Normal 6 2 2 5 3 4 2" xfId="11033" xr:uid="{00000000-0005-0000-0000-000099690000}"/>
    <cellStyle name="Normal 6 2 2 5 3 4 3" xfId="32959" xr:uid="{00000000-0005-0000-0000-00009A690000}"/>
    <cellStyle name="Normal 6 2 2 5 3 4 4" xfId="32960" xr:uid="{00000000-0005-0000-0000-00009B690000}"/>
    <cellStyle name="Normal 6 2 2 5 3 5" xfId="7599" xr:uid="{00000000-0005-0000-0000-00009C690000}"/>
    <cellStyle name="Normal 6 2 2 5 3 5 2" xfId="32961" xr:uid="{00000000-0005-0000-0000-00009D690000}"/>
    <cellStyle name="Normal 6 2 2 5 3 5 3" xfId="32962" xr:uid="{00000000-0005-0000-0000-00009E690000}"/>
    <cellStyle name="Normal 6 2 2 5 3 5 4" xfId="32963" xr:uid="{00000000-0005-0000-0000-00009F690000}"/>
    <cellStyle name="Normal 6 2 2 5 3 6" xfId="2637" xr:uid="{00000000-0005-0000-0000-0000A0690000}"/>
    <cellStyle name="Normal 6 2 2 5 3 6 2" xfId="32964" xr:uid="{00000000-0005-0000-0000-0000A1690000}"/>
    <cellStyle name="Normal 6 2 2 5 3 6 3" xfId="32965" xr:uid="{00000000-0005-0000-0000-0000A2690000}"/>
    <cellStyle name="Normal 6 2 2 5 3 6 4" xfId="32966" xr:uid="{00000000-0005-0000-0000-0000A3690000}"/>
    <cellStyle name="Normal 6 2 2 5 3 7" xfId="32967" xr:uid="{00000000-0005-0000-0000-0000A4690000}"/>
    <cellStyle name="Normal 6 2 2 5 3 7 2" xfId="32968" xr:uid="{00000000-0005-0000-0000-0000A5690000}"/>
    <cellStyle name="Normal 6 2 2 5 3 7 3" xfId="32969" xr:uid="{00000000-0005-0000-0000-0000A6690000}"/>
    <cellStyle name="Normal 6 2 2 5 3 8" xfId="32970" xr:uid="{00000000-0005-0000-0000-0000A7690000}"/>
    <cellStyle name="Normal 6 2 2 5 3 9" xfId="32971" xr:uid="{00000000-0005-0000-0000-0000A8690000}"/>
    <cellStyle name="Normal 6 2 2 5 4" xfId="1639" xr:uid="{00000000-0005-0000-0000-0000A9690000}"/>
    <cellStyle name="Normal 6 2 2 5 4 2" xfId="4997" xr:uid="{00000000-0005-0000-0000-0000AA690000}"/>
    <cellStyle name="Normal 6 2 2 5 4 2 2" xfId="9981" xr:uid="{00000000-0005-0000-0000-0000AB690000}"/>
    <cellStyle name="Normal 6 2 2 5 4 2 2 2" xfId="32972" xr:uid="{00000000-0005-0000-0000-0000AC690000}"/>
    <cellStyle name="Normal 6 2 2 5 4 2 2 3" xfId="32973" xr:uid="{00000000-0005-0000-0000-0000AD690000}"/>
    <cellStyle name="Normal 6 2 2 5 4 2 2 4" xfId="32974" xr:uid="{00000000-0005-0000-0000-0000AE690000}"/>
    <cellStyle name="Normal 6 2 2 5 4 2 3" xfId="32975" xr:uid="{00000000-0005-0000-0000-0000AF690000}"/>
    <cellStyle name="Normal 6 2 2 5 4 2 3 2" xfId="32976" xr:uid="{00000000-0005-0000-0000-0000B0690000}"/>
    <cellStyle name="Normal 6 2 2 5 4 2 3 3" xfId="32977" xr:uid="{00000000-0005-0000-0000-0000B1690000}"/>
    <cellStyle name="Normal 6 2 2 5 4 2 4" xfId="32978" xr:uid="{00000000-0005-0000-0000-0000B2690000}"/>
    <cellStyle name="Normal 6 2 2 5 4 2 5" xfId="32979" xr:uid="{00000000-0005-0000-0000-0000B3690000}"/>
    <cellStyle name="Normal 6 2 2 5 4 2 6" xfId="32980" xr:uid="{00000000-0005-0000-0000-0000B4690000}"/>
    <cellStyle name="Normal 6 2 2 5 4 3" xfId="6726" xr:uid="{00000000-0005-0000-0000-0000B5690000}"/>
    <cellStyle name="Normal 6 2 2 5 4 3 2" xfId="11668" xr:uid="{00000000-0005-0000-0000-0000B6690000}"/>
    <cellStyle name="Normal 6 2 2 5 4 3 3" xfId="32981" xr:uid="{00000000-0005-0000-0000-0000B7690000}"/>
    <cellStyle name="Normal 6 2 2 5 4 3 4" xfId="32982" xr:uid="{00000000-0005-0000-0000-0000B8690000}"/>
    <cellStyle name="Normal 6 2 2 5 4 4" xfId="8234" xr:uid="{00000000-0005-0000-0000-0000B9690000}"/>
    <cellStyle name="Normal 6 2 2 5 4 4 2" xfId="32983" xr:uid="{00000000-0005-0000-0000-0000BA690000}"/>
    <cellStyle name="Normal 6 2 2 5 4 4 3" xfId="32984" xr:uid="{00000000-0005-0000-0000-0000BB690000}"/>
    <cellStyle name="Normal 6 2 2 5 4 4 4" xfId="32985" xr:uid="{00000000-0005-0000-0000-0000BC690000}"/>
    <cellStyle name="Normal 6 2 2 5 4 5" xfId="3272" xr:uid="{00000000-0005-0000-0000-0000BD690000}"/>
    <cellStyle name="Normal 6 2 2 5 4 5 2" xfId="32986" xr:uid="{00000000-0005-0000-0000-0000BE690000}"/>
    <cellStyle name="Normal 6 2 2 5 4 5 3" xfId="32987" xr:uid="{00000000-0005-0000-0000-0000BF690000}"/>
    <cellStyle name="Normal 6 2 2 5 4 5 4" xfId="32988" xr:uid="{00000000-0005-0000-0000-0000C0690000}"/>
    <cellStyle name="Normal 6 2 2 5 4 6" xfId="32989" xr:uid="{00000000-0005-0000-0000-0000C1690000}"/>
    <cellStyle name="Normal 6 2 2 5 4 6 2" xfId="32990" xr:uid="{00000000-0005-0000-0000-0000C2690000}"/>
    <cellStyle name="Normal 6 2 2 5 4 6 3" xfId="32991" xr:uid="{00000000-0005-0000-0000-0000C3690000}"/>
    <cellStyle name="Normal 6 2 2 5 4 7" xfId="32992" xr:uid="{00000000-0005-0000-0000-0000C4690000}"/>
    <cellStyle name="Normal 6 2 2 5 4 8" xfId="32993" xr:uid="{00000000-0005-0000-0000-0000C5690000}"/>
    <cellStyle name="Normal 6 2 2 5 4 9" xfId="32994" xr:uid="{00000000-0005-0000-0000-0000C6690000}"/>
    <cellStyle name="Normal 6 2 2 5 5" xfId="3746" xr:uid="{00000000-0005-0000-0000-0000C7690000}"/>
    <cellStyle name="Normal 6 2 2 5 5 2" xfId="4419" xr:uid="{00000000-0005-0000-0000-0000C8690000}"/>
    <cellStyle name="Normal 6 2 2 5 5 2 2" xfId="9404" xr:uid="{00000000-0005-0000-0000-0000C9690000}"/>
    <cellStyle name="Normal 6 2 2 5 5 2 2 2" xfId="32995" xr:uid="{00000000-0005-0000-0000-0000CA690000}"/>
    <cellStyle name="Normal 6 2 2 5 5 2 2 3" xfId="32996" xr:uid="{00000000-0005-0000-0000-0000CB690000}"/>
    <cellStyle name="Normal 6 2 2 5 5 2 2 4" xfId="32997" xr:uid="{00000000-0005-0000-0000-0000CC690000}"/>
    <cellStyle name="Normal 6 2 2 5 5 2 3" xfId="32998" xr:uid="{00000000-0005-0000-0000-0000CD690000}"/>
    <cellStyle name="Normal 6 2 2 5 5 2 3 2" xfId="32999" xr:uid="{00000000-0005-0000-0000-0000CE690000}"/>
    <cellStyle name="Normal 6 2 2 5 5 2 3 3" xfId="33000" xr:uid="{00000000-0005-0000-0000-0000CF690000}"/>
    <cellStyle name="Normal 6 2 2 5 5 2 4" xfId="33001" xr:uid="{00000000-0005-0000-0000-0000D0690000}"/>
    <cellStyle name="Normal 6 2 2 5 5 2 5" xfId="33002" xr:uid="{00000000-0005-0000-0000-0000D1690000}"/>
    <cellStyle name="Normal 6 2 2 5 5 2 6" xfId="33003" xr:uid="{00000000-0005-0000-0000-0000D2690000}"/>
    <cellStyle name="Normal 6 2 2 5 5 3" xfId="8706" xr:uid="{00000000-0005-0000-0000-0000D3690000}"/>
    <cellStyle name="Normal 6 2 2 5 5 3 2" xfId="33004" xr:uid="{00000000-0005-0000-0000-0000D4690000}"/>
    <cellStyle name="Normal 6 2 2 5 5 3 3" xfId="33005" xr:uid="{00000000-0005-0000-0000-0000D5690000}"/>
    <cellStyle name="Normal 6 2 2 5 5 3 4" xfId="33006" xr:uid="{00000000-0005-0000-0000-0000D6690000}"/>
    <cellStyle name="Normal 6 2 2 5 5 4" xfId="33007" xr:uid="{00000000-0005-0000-0000-0000D7690000}"/>
    <cellStyle name="Normal 6 2 2 5 5 4 2" xfId="33008" xr:uid="{00000000-0005-0000-0000-0000D8690000}"/>
    <cellStyle name="Normal 6 2 2 5 5 4 3" xfId="33009" xr:uid="{00000000-0005-0000-0000-0000D9690000}"/>
    <cellStyle name="Normal 6 2 2 5 5 4 4" xfId="33010" xr:uid="{00000000-0005-0000-0000-0000DA690000}"/>
    <cellStyle name="Normal 6 2 2 5 5 5" xfId="33011" xr:uid="{00000000-0005-0000-0000-0000DB690000}"/>
    <cellStyle name="Normal 6 2 2 5 5 5 2" xfId="33012" xr:uid="{00000000-0005-0000-0000-0000DC690000}"/>
    <cellStyle name="Normal 6 2 2 5 5 5 3" xfId="33013" xr:uid="{00000000-0005-0000-0000-0000DD690000}"/>
    <cellStyle name="Normal 6 2 2 5 5 5 4" xfId="33014" xr:uid="{00000000-0005-0000-0000-0000DE690000}"/>
    <cellStyle name="Normal 6 2 2 5 5 6" xfId="33015" xr:uid="{00000000-0005-0000-0000-0000DF690000}"/>
    <cellStyle name="Normal 6 2 2 5 5 6 2" xfId="33016" xr:uid="{00000000-0005-0000-0000-0000E0690000}"/>
    <cellStyle name="Normal 6 2 2 5 5 6 3" xfId="33017" xr:uid="{00000000-0005-0000-0000-0000E1690000}"/>
    <cellStyle name="Normal 6 2 2 5 5 7" xfId="33018" xr:uid="{00000000-0005-0000-0000-0000E2690000}"/>
    <cellStyle name="Normal 6 2 2 5 5 8" xfId="33019" xr:uid="{00000000-0005-0000-0000-0000E3690000}"/>
    <cellStyle name="Normal 6 2 2 5 5 9" xfId="33020" xr:uid="{00000000-0005-0000-0000-0000E4690000}"/>
    <cellStyle name="Normal 6 2 2 5 6" xfId="4071" xr:uid="{00000000-0005-0000-0000-0000E5690000}"/>
    <cellStyle name="Normal 6 2 2 5 6 2" xfId="8842" xr:uid="{00000000-0005-0000-0000-0000E6690000}"/>
    <cellStyle name="Normal 6 2 2 5 6 2 2" xfId="33021" xr:uid="{00000000-0005-0000-0000-0000E7690000}"/>
    <cellStyle name="Normal 6 2 2 5 6 2 2 2" xfId="33022" xr:uid="{00000000-0005-0000-0000-0000E8690000}"/>
    <cellStyle name="Normal 6 2 2 5 6 2 2 3" xfId="33023" xr:uid="{00000000-0005-0000-0000-0000E9690000}"/>
    <cellStyle name="Normal 6 2 2 5 6 2 2 4" xfId="33024" xr:uid="{00000000-0005-0000-0000-0000EA690000}"/>
    <cellStyle name="Normal 6 2 2 5 6 2 3" xfId="33025" xr:uid="{00000000-0005-0000-0000-0000EB690000}"/>
    <cellStyle name="Normal 6 2 2 5 6 2 3 2" xfId="33026" xr:uid="{00000000-0005-0000-0000-0000EC690000}"/>
    <cellStyle name="Normal 6 2 2 5 6 2 3 3" xfId="33027" xr:uid="{00000000-0005-0000-0000-0000ED690000}"/>
    <cellStyle name="Normal 6 2 2 5 6 2 4" xfId="33028" xr:uid="{00000000-0005-0000-0000-0000EE690000}"/>
    <cellStyle name="Normal 6 2 2 5 6 2 5" xfId="33029" xr:uid="{00000000-0005-0000-0000-0000EF690000}"/>
    <cellStyle name="Normal 6 2 2 5 6 2 6" xfId="33030" xr:uid="{00000000-0005-0000-0000-0000F0690000}"/>
    <cellStyle name="Normal 6 2 2 5 6 3" xfId="33031" xr:uid="{00000000-0005-0000-0000-0000F1690000}"/>
    <cellStyle name="Normal 6 2 2 5 6 3 2" xfId="33032" xr:uid="{00000000-0005-0000-0000-0000F2690000}"/>
    <cellStyle name="Normal 6 2 2 5 6 3 3" xfId="33033" xr:uid="{00000000-0005-0000-0000-0000F3690000}"/>
    <cellStyle name="Normal 6 2 2 5 6 3 4" xfId="33034" xr:uid="{00000000-0005-0000-0000-0000F4690000}"/>
    <cellStyle name="Normal 6 2 2 5 6 4" xfId="33035" xr:uid="{00000000-0005-0000-0000-0000F5690000}"/>
    <cellStyle name="Normal 6 2 2 5 6 4 2" xfId="33036" xr:uid="{00000000-0005-0000-0000-0000F6690000}"/>
    <cellStyle name="Normal 6 2 2 5 6 4 3" xfId="33037" xr:uid="{00000000-0005-0000-0000-0000F7690000}"/>
    <cellStyle name="Normal 6 2 2 5 6 4 4" xfId="33038" xr:uid="{00000000-0005-0000-0000-0000F8690000}"/>
    <cellStyle name="Normal 6 2 2 5 6 5" xfId="33039" xr:uid="{00000000-0005-0000-0000-0000F9690000}"/>
    <cellStyle name="Normal 6 2 2 5 6 5 2" xfId="33040" xr:uid="{00000000-0005-0000-0000-0000FA690000}"/>
    <cellStyle name="Normal 6 2 2 5 6 5 3" xfId="33041" xr:uid="{00000000-0005-0000-0000-0000FB690000}"/>
    <cellStyle name="Normal 6 2 2 5 6 6" xfId="33042" xr:uid="{00000000-0005-0000-0000-0000FC690000}"/>
    <cellStyle name="Normal 6 2 2 5 6 7" xfId="33043" xr:uid="{00000000-0005-0000-0000-0000FD690000}"/>
    <cellStyle name="Normal 6 2 2 5 6 8" xfId="33044" xr:uid="{00000000-0005-0000-0000-0000FE690000}"/>
    <cellStyle name="Normal 6 2 2 5 7" xfId="5440" xr:uid="{00000000-0005-0000-0000-0000FF690000}"/>
    <cellStyle name="Normal 6 2 2 5 7 2" xfId="10406" xr:uid="{00000000-0005-0000-0000-0000006A0000}"/>
    <cellStyle name="Normal 6 2 2 5 7 2 2" xfId="33045" xr:uid="{00000000-0005-0000-0000-0000016A0000}"/>
    <cellStyle name="Normal 6 2 2 5 7 2 3" xfId="33046" xr:uid="{00000000-0005-0000-0000-0000026A0000}"/>
    <cellStyle name="Normal 6 2 2 5 7 2 4" xfId="33047" xr:uid="{00000000-0005-0000-0000-0000036A0000}"/>
    <cellStyle name="Normal 6 2 2 5 7 3" xfId="33048" xr:uid="{00000000-0005-0000-0000-0000046A0000}"/>
    <cellStyle name="Normal 6 2 2 5 7 3 2" xfId="33049" xr:uid="{00000000-0005-0000-0000-0000056A0000}"/>
    <cellStyle name="Normal 6 2 2 5 7 3 3" xfId="33050" xr:uid="{00000000-0005-0000-0000-0000066A0000}"/>
    <cellStyle name="Normal 6 2 2 5 7 4" xfId="33051" xr:uid="{00000000-0005-0000-0000-0000076A0000}"/>
    <cellStyle name="Normal 6 2 2 5 7 5" xfId="33052" xr:uid="{00000000-0005-0000-0000-0000086A0000}"/>
    <cellStyle name="Normal 6 2 2 5 7 6" xfId="33053" xr:uid="{00000000-0005-0000-0000-0000096A0000}"/>
    <cellStyle name="Normal 6 2 2 5 8" xfId="5818" xr:uid="{00000000-0005-0000-0000-00000A6A0000}"/>
    <cellStyle name="Normal 6 2 2 5 8 2" xfId="10760" xr:uid="{00000000-0005-0000-0000-00000B6A0000}"/>
    <cellStyle name="Normal 6 2 2 5 8 3" xfId="33054" xr:uid="{00000000-0005-0000-0000-00000C6A0000}"/>
    <cellStyle name="Normal 6 2 2 5 8 4" xfId="33055" xr:uid="{00000000-0005-0000-0000-00000D6A0000}"/>
    <cellStyle name="Normal 6 2 2 5 9" xfId="7326" xr:uid="{00000000-0005-0000-0000-00000E6A0000}"/>
    <cellStyle name="Normal 6 2 2 5 9 2" xfId="33056" xr:uid="{00000000-0005-0000-0000-00000F6A0000}"/>
    <cellStyle name="Normal 6 2 2 5 9 3" xfId="33057" xr:uid="{00000000-0005-0000-0000-0000106A0000}"/>
    <cellStyle name="Normal 6 2 2 5 9 4" xfId="33058" xr:uid="{00000000-0005-0000-0000-0000116A0000}"/>
    <cellStyle name="Normal 6 2 2 6" xfId="449" xr:uid="{00000000-0005-0000-0000-0000126A0000}"/>
    <cellStyle name="Normal 6 2 2 6 10" xfId="33059" xr:uid="{00000000-0005-0000-0000-0000136A0000}"/>
    <cellStyle name="Normal 6 2 2 6 11" xfId="33060" xr:uid="{00000000-0005-0000-0000-0000146A0000}"/>
    <cellStyle name="Normal 6 2 2 6 2" xfId="1019" xr:uid="{00000000-0005-0000-0000-0000156A0000}"/>
    <cellStyle name="Normal 6 2 2 6 2 10" xfId="33061" xr:uid="{00000000-0005-0000-0000-0000166A0000}"/>
    <cellStyle name="Normal 6 2 2 6 2 2" xfId="1644" xr:uid="{00000000-0005-0000-0000-0000176A0000}"/>
    <cellStyle name="Normal 6 2 2 6 2 2 2" xfId="5002" xr:uid="{00000000-0005-0000-0000-0000186A0000}"/>
    <cellStyle name="Normal 6 2 2 6 2 2 2 2" xfId="9986" xr:uid="{00000000-0005-0000-0000-0000196A0000}"/>
    <cellStyle name="Normal 6 2 2 6 2 2 2 2 2" xfId="33062" xr:uid="{00000000-0005-0000-0000-00001A6A0000}"/>
    <cellStyle name="Normal 6 2 2 6 2 2 2 2 3" xfId="33063" xr:uid="{00000000-0005-0000-0000-00001B6A0000}"/>
    <cellStyle name="Normal 6 2 2 6 2 2 2 2 4" xfId="33064" xr:uid="{00000000-0005-0000-0000-00001C6A0000}"/>
    <cellStyle name="Normal 6 2 2 6 2 2 2 3" xfId="33065" xr:uid="{00000000-0005-0000-0000-00001D6A0000}"/>
    <cellStyle name="Normal 6 2 2 6 2 2 2 3 2" xfId="33066" xr:uid="{00000000-0005-0000-0000-00001E6A0000}"/>
    <cellStyle name="Normal 6 2 2 6 2 2 2 3 3" xfId="33067" xr:uid="{00000000-0005-0000-0000-00001F6A0000}"/>
    <cellStyle name="Normal 6 2 2 6 2 2 2 4" xfId="33068" xr:uid="{00000000-0005-0000-0000-0000206A0000}"/>
    <cellStyle name="Normal 6 2 2 6 2 2 2 5" xfId="33069" xr:uid="{00000000-0005-0000-0000-0000216A0000}"/>
    <cellStyle name="Normal 6 2 2 6 2 2 2 6" xfId="33070" xr:uid="{00000000-0005-0000-0000-0000226A0000}"/>
    <cellStyle name="Normal 6 2 2 6 2 2 3" xfId="6731" xr:uid="{00000000-0005-0000-0000-0000236A0000}"/>
    <cellStyle name="Normal 6 2 2 6 2 2 3 2" xfId="11673" xr:uid="{00000000-0005-0000-0000-0000246A0000}"/>
    <cellStyle name="Normal 6 2 2 6 2 2 3 3" xfId="33071" xr:uid="{00000000-0005-0000-0000-0000256A0000}"/>
    <cellStyle name="Normal 6 2 2 6 2 2 3 4" xfId="33072" xr:uid="{00000000-0005-0000-0000-0000266A0000}"/>
    <cellStyle name="Normal 6 2 2 6 2 2 4" xfId="8239" xr:uid="{00000000-0005-0000-0000-0000276A0000}"/>
    <cellStyle name="Normal 6 2 2 6 2 2 4 2" xfId="33073" xr:uid="{00000000-0005-0000-0000-0000286A0000}"/>
    <cellStyle name="Normal 6 2 2 6 2 2 4 3" xfId="33074" xr:uid="{00000000-0005-0000-0000-0000296A0000}"/>
    <cellStyle name="Normal 6 2 2 6 2 2 4 4" xfId="33075" xr:uid="{00000000-0005-0000-0000-00002A6A0000}"/>
    <cellStyle name="Normal 6 2 2 6 2 2 5" xfId="3277" xr:uid="{00000000-0005-0000-0000-00002B6A0000}"/>
    <cellStyle name="Normal 6 2 2 6 2 2 5 2" xfId="33076" xr:uid="{00000000-0005-0000-0000-00002C6A0000}"/>
    <cellStyle name="Normal 6 2 2 6 2 2 5 3" xfId="33077" xr:uid="{00000000-0005-0000-0000-00002D6A0000}"/>
    <cellStyle name="Normal 6 2 2 6 2 2 5 4" xfId="33078" xr:uid="{00000000-0005-0000-0000-00002E6A0000}"/>
    <cellStyle name="Normal 6 2 2 6 2 2 6" xfId="33079" xr:uid="{00000000-0005-0000-0000-00002F6A0000}"/>
    <cellStyle name="Normal 6 2 2 6 2 2 6 2" xfId="33080" xr:uid="{00000000-0005-0000-0000-0000306A0000}"/>
    <cellStyle name="Normal 6 2 2 6 2 2 6 3" xfId="33081" xr:uid="{00000000-0005-0000-0000-0000316A0000}"/>
    <cellStyle name="Normal 6 2 2 6 2 2 7" xfId="33082" xr:uid="{00000000-0005-0000-0000-0000326A0000}"/>
    <cellStyle name="Normal 6 2 2 6 2 2 8" xfId="33083" xr:uid="{00000000-0005-0000-0000-0000336A0000}"/>
    <cellStyle name="Normal 6 2 2 6 2 2 9" xfId="33084" xr:uid="{00000000-0005-0000-0000-0000346A0000}"/>
    <cellStyle name="Normal 6 2 2 6 2 3" xfId="4441" xr:uid="{00000000-0005-0000-0000-0000356A0000}"/>
    <cellStyle name="Normal 6 2 2 6 2 3 2" xfId="9426" xr:uid="{00000000-0005-0000-0000-0000366A0000}"/>
    <cellStyle name="Normal 6 2 2 6 2 3 2 2" xfId="33085" xr:uid="{00000000-0005-0000-0000-0000376A0000}"/>
    <cellStyle name="Normal 6 2 2 6 2 3 2 3" xfId="33086" xr:uid="{00000000-0005-0000-0000-0000386A0000}"/>
    <cellStyle name="Normal 6 2 2 6 2 3 2 4" xfId="33087" xr:uid="{00000000-0005-0000-0000-0000396A0000}"/>
    <cellStyle name="Normal 6 2 2 6 2 3 3" xfId="33088" xr:uid="{00000000-0005-0000-0000-00003A6A0000}"/>
    <cellStyle name="Normal 6 2 2 6 2 3 3 2" xfId="33089" xr:uid="{00000000-0005-0000-0000-00003B6A0000}"/>
    <cellStyle name="Normal 6 2 2 6 2 3 3 3" xfId="33090" xr:uid="{00000000-0005-0000-0000-00003C6A0000}"/>
    <cellStyle name="Normal 6 2 2 6 2 3 4" xfId="33091" xr:uid="{00000000-0005-0000-0000-00003D6A0000}"/>
    <cellStyle name="Normal 6 2 2 6 2 3 5" xfId="33092" xr:uid="{00000000-0005-0000-0000-00003E6A0000}"/>
    <cellStyle name="Normal 6 2 2 6 2 3 6" xfId="33093" xr:uid="{00000000-0005-0000-0000-00003F6A0000}"/>
    <cellStyle name="Normal 6 2 2 6 2 4" xfId="6181" xr:uid="{00000000-0005-0000-0000-0000406A0000}"/>
    <cellStyle name="Normal 6 2 2 6 2 4 2" xfId="11123" xr:uid="{00000000-0005-0000-0000-0000416A0000}"/>
    <cellStyle name="Normal 6 2 2 6 2 4 3" xfId="33094" xr:uid="{00000000-0005-0000-0000-0000426A0000}"/>
    <cellStyle name="Normal 6 2 2 6 2 4 4" xfId="33095" xr:uid="{00000000-0005-0000-0000-0000436A0000}"/>
    <cellStyle name="Normal 6 2 2 6 2 5" xfId="7689" xr:uid="{00000000-0005-0000-0000-0000446A0000}"/>
    <cellStyle name="Normal 6 2 2 6 2 5 2" xfId="33096" xr:uid="{00000000-0005-0000-0000-0000456A0000}"/>
    <cellStyle name="Normal 6 2 2 6 2 5 3" xfId="33097" xr:uid="{00000000-0005-0000-0000-0000466A0000}"/>
    <cellStyle name="Normal 6 2 2 6 2 5 4" xfId="33098" xr:uid="{00000000-0005-0000-0000-0000476A0000}"/>
    <cellStyle name="Normal 6 2 2 6 2 6" xfId="2727" xr:uid="{00000000-0005-0000-0000-0000486A0000}"/>
    <cellStyle name="Normal 6 2 2 6 2 6 2" xfId="33099" xr:uid="{00000000-0005-0000-0000-0000496A0000}"/>
    <cellStyle name="Normal 6 2 2 6 2 6 3" xfId="33100" xr:uid="{00000000-0005-0000-0000-00004A6A0000}"/>
    <cellStyle name="Normal 6 2 2 6 2 6 4" xfId="33101" xr:uid="{00000000-0005-0000-0000-00004B6A0000}"/>
    <cellStyle name="Normal 6 2 2 6 2 7" xfId="33102" xr:uid="{00000000-0005-0000-0000-00004C6A0000}"/>
    <cellStyle name="Normal 6 2 2 6 2 7 2" xfId="33103" xr:uid="{00000000-0005-0000-0000-00004D6A0000}"/>
    <cellStyle name="Normal 6 2 2 6 2 7 3" xfId="33104" xr:uid="{00000000-0005-0000-0000-00004E6A0000}"/>
    <cellStyle name="Normal 6 2 2 6 2 8" xfId="33105" xr:uid="{00000000-0005-0000-0000-00004F6A0000}"/>
    <cellStyle name="Normal 6 2 2 6 2 9" xfId="33106" xr:uid="{00000000-0005-0000-0000-0000506A0000}"/>
    <cellStyle name="Normal 6 2 2 6 3" xfId="1643" xr:uid="{00000000-0005-0000-0000-0000516A0000}"/>
    <cellStyle name="Normal 6 2 2 6 3 2" xfId="5001" xr:uid="{00000000-0005-0000-0000-0000526A0000}"/>
    <cellStyle name="Normal 6 2 2 6 3 2 2" xfId="9985" xr:uid="{00000000-0005-0000-0000-0000536A0000}"/>
    <cellStyle name="Normal 6 2 2 6 3 2 2 2" xfId="33107" xr:uid="{00000000-0005-0000-0000-0000546A0000}"/>
    <cellStyle name="Normal 6 2 2 6 3 2 2 3" xfId="33108" xr:uid="{00000000-0005-0000-0000-0000556A0000}"/>
    <cellStyle name="Normal 6 2 2 6 3 2 2 4" xfId="33109" xr:uid="{00000000-0005-0000-0000-0000566A0000}"/>
    <cellStyle name="Normal 6 2 2 6 3 2 3" xfId="33110" xr:uid="{00000000-0005-0000-0000-0000576A0000}"/>
    <cellStyle name="Normal 6 2 2 6 3 2 3 2" xfId="33111" xr:uid="{00000000-0005-0000-0000-0000586A0000}"/>
    <cellStyle name="Normal 6 2 2 6 3 2 3 3" xfId="33112" xr:uid="{00000000-0005-0000-0000-0000596A0000}"/>
    <cellStyle name="Normal 6 2 2 6 3 2 4" xfId="33113" xr:uid="{00000000-0005-0000-0000-00005A6A0000}"/>
    <cellStyle name="Normal 6 2 2 6 3 2 5" xfId="33114" xr:uid="{00000000-0005-0000-0000-00005B6A0000}"/>
    <cellStyle name="Normal 6 2 2 6 3 2 6" xfId="33115" xr:uid="{00000000-0005-0000-0000-00005C6A0000}"/>
    <cellStyle name="Normal 6 2 2 6 3 3" xfId="6730" xr:uid="{00000000-0005-0000-0000-00005D6A0000}"/>
    <cellStyle name="Normal 6 2 2 6 3 3 2" xfId="11672" xr:uid="{00000000-0005-0000-0000-00005E6A0000}"/>
    <cellStyle name="Normal 6 2 2 6 3 3 3" xfId="33116" xr:uid="{00000000-0005-0000-0000-00005F6A0000}"/>
    <cellStyle name="Normal 6 2 2 6 3 3 4" xfId="33117" xr:uid="{00000000-0005-0000-0000-0000606A0000}"/>
    <cellStyle name="Normal 6 2 2 6 3 4" xfId="8238" xr:uid="{00000000-0005-0000-0000-0000616A0000}"/>
    <cellStyle name="Normal 6 2 2 6 3 4 2" xfId="33118" xr:uid="{00000000-0005-0000-0000-0000626A0000}"/>
    <cellStyle name="Normal 6 2 2 6 3 4 3" xfId="33119" xr:uid="{00000000-0005-0000-0000-0000636A0000}"/>
    <cellStyle name="Normal 6 2 2 6 3 4 4" xfId="33120" xr:uid="{00000000-0005-0000-0000-0000646A0000}"/>
    <cellStyle name="Normal 6 2 2 6 3 5" xfId="3276" xr:uid="{00000000-0005-0000-0000-0000656A0000}"/>
    <cellStyle name="Normal 6 2 2 6 3 5 2" xfId="33121" xr:uid="{00000000-0005-0000-0000-0000666A0000}"/>
    <cellStyle name="Normal 6 2 2 6 3 5 3" xfId="33122" xr:uid="{00000000-0005-0000-0000-0000676A0000}"/>
    <cellStyle name="Normal 6 2 2 6 3 5 4" xfId="33123" xr:uid="{00000000-0005-0000-0000-0000686A0000}"/>
    <cellStyle name="Normal 6 2 2 6 3 6" xfId="33124" xr:uid="{00000000-0005-0000-0000-0000696A0000}"/>
    <cellStyle name="Normal 6 2 2 6 3 6 2" xfId="33125" xr:uid="{00000000-0005-0000-0000-00006A6A0000}"/>
    <cellStyle name="Normal 6 2 2 6 3 6 3" xfId="33126" xr:uid="{00000000-0005-0000-0000-00006B6A0000}"/>
    <cellStyle name="Normal 6 2 2 6 3 7" xfId="33127" xr:uid="{00000000-0005-0000-0000-00006C6A0000}"/>
    <cellStyle name="Normal 6 2 2 6 3 8" xfId="33128" xr:uid="{00000000-0005-0000-0000-00006D6A0000}"/>
    <cellStyle name="Normal 6 2 2 6 3 9" xfId="33129" xr:uid="{00000000-0005-0000-0000-00006E6A0000}"/>
    <cellStyle name="Normal 6 2 2 6 4" xfId="3972" xr:uid="{00000000-0005-0000-0000-00006F6A0000}"/>
    <cellStyle name="Normal 6 2 2 6 4 2" xfId="9044" xr:uid="{00000000-0005-0000-0000-0000706A0000}"/>
    <cellStyle name="Normal 6 2 2 6 4 2 2" xfId="33130" xr:uid="{00000000-0005-0000-0000-0000716A0000}"/>
    <cellStyle name="Normal 6 2 2 6 4 2 3" xfId="33131" xr:uid="{00000000-0005-0000-0000-0000726A0000}"/>
    <cellStyle name="Normal 6 2 2 6 4 2 4" xfId="33132" xr:uid="{00000000-0005-0000-0000-0000736A0000}"/>
    <cellStyle name="Normal 6 2 2 6 4 3" xfId="33133" xr:uid="{00000000-0005-0000-0000-0000746A0000}"/>
    <cellStyle name="Normal 6 2 2 6 4 3 2" xfId="33134" xr:uid="{00000000-0005-0000-0000-0000756A0000}"/>
    <cellStyle name="Normal 6 2 2 6 4 3 3" xfId="33135" xr:uid="{00000000-0005-0000-0000-0000766A0000}"/>
    <cellStyle name="Normal 6 2 2 6 4 4" xfId="33136" xr:uid="{00000000-0005-0000-0000-0000776A0000}"/>
    <cellStyle name="Normal 6 2 2 6 4 5" xfId="33137" xr:uid="{00000000-0005-0000-0000-0000786A0000}"/>
    <cellStyle name="Normal 6 2 2 6 4 6" xfId="33138" xr:uid="{00000000-0005-0000-0000-0000796A0000}"/>
    <cellStyle name="Normal 6 2 2 6 5" xfId="5729" xr:uid="{00000000-0005-0000-0000-00007A6A0000}"/>
    <cellStyle name="Normal 6 2 2 6 5 2" xfId="10671" xr:uid="{00000000-0005-0000-0000-00007B6A0000}"/>
    <cellStyle name="Normal 6 2 2 6 5 3" xfId="33139" xr:uid="{00000000-0005-0000-0000-00007C6A0000}"/>
    <cellStyle name="Normal 6 2 2 6 5 4" xfId="33140" xr:uid="{00000000-0005-0000-0000-00007D6A0000}"/>
    <cellStyle name="Normal 6 2 2 6 6" xfId="7237" xr:uid="{00000000-0005-0000-0000-00007E6A0000}"/>
    <cellStyle name="Normal 6 2 2 6 6 2" xfId="33141" xr:uid="{00000000-0005-0000-0000-00007F6A0000}"/>
    <cellStyle name="Normal 6 2 2 6 6 3" xfId="33142" xr:uid="{00000000-0005-0000-0000-0000806A0000}"/>
    <cellStyle name="Normal 6 2 2 6 6 4" xfId="33143" xr:uid="{00000000-0005-0000-0000-0000816A0000}"/>
    <cellStyle name="Normal 6 2 2 6 7" xfId="2275" xr:uid="{00000000-0005-0000-0000-0000826A0000}"/>
    <cellStyle name="Normal 6 2 2 6 7 2" xfId="33144" xr:uid="{00000000-0005-0000-0000-0000836A0000}"/>
    <cellStyle name="Normal 6 2 2 6 7 3" xfId="33145" xr:uid="{00000000-0005-0000-0000-0000846A0000}"/>
    <cellStyle name="Normal 6 2 2 6 7 4" xfId="33146" xr:uid="{00000000-0005-0000-0000-0000856A0000}"/>
    <cellStyle name="Normal 6 2 2 6 8" xfId="33147" xr:uid="{00000000-0005-0000-0000-0000866A0000}"/>
    <cellStyle name="Normal 6 2 2 6 8 2" xfId="33148" xr:uid="{00000000-0005-0000-0000-0000876A0000}"/>
    <cellStyle name="Normal 6 2 2 6 8 3" xfId="33149" xr:uid="{00000000-0005-0000-0000-0000886A0000}"/>
    <cellStyle name="Normal 6 2 2 6 9" xfId="33150" xr:uid="{00000000-0005-0000-0000-0000896A0000}"/>
    <cellStyle name="Normal 6 2 2 7" xfId="666" xr:uid="{00000000-0005-0000-0000-00008A6A0000}"/>
    <cellStyle name="Normal 6 2 2 7 10" xfId="33151" xr:uid="{00000000-0005-0000-0000-00008B6A0000}"/>
    <cellStyle name="Normal 6 2 2 7 11" xfId="33152" xr:uid="{00000000-0005-0000-0000-00008C6A0000}"/>
    <cellStyle name="Normal 6 2 2 7 2" xfId="1132" xr:uid="{00000000-0005-0000-0000-00008D6A0000}"/>
    <cellStyle name="Normal 6 2 2 7 2 10" xfId="33153" xr:uid="{00000000-0005-0000-0000-00008E6A0000}"/>
    <cellStyle name="Normal 6 2 2 7 2 2" xfId="1646" xr:uid="{00000000-0005-0000-0000-00008F6A0000}"/>
    <cellStyle name="Normal 6 2 2 7 2 2 2" xfId="5004" xr:uid="{00000000-0005-0000-0000-0000906A0000}"/>
    <cellStyle name="Normal 6 2 2 7 2 2 2 2" xfId="9988" xr:uid="{00000000-0005-0000-0000-0000916A0000}"/>
    <cellStyle name="Normal 6 2 2 7 2 2 2 2 2" xfId="33154" xr:uid="{00000000-0005-0000-0000-0000926A0000}"/>
    <cellStyle name="Normal 6 2 2 7 2 2 2 2 3" xfId="33155" xr:uid="{00000000-0005-0000-0000-0000936A0000}"/>
    <cellStyle name="Normal 6 2 2 7 2 2 2 2 4" xfId="33156" xr:uid="{00000000-0005-0000-0000-0000946A0000}"/>
    <cellStyle name="Normal 6 2 2 7 2 2 2 3" xfId="33157" xr:uid="{00000000-0005-0000-0000-0000956A0000}"/>
    <cellStyle name="Normal 6 2 2 7 2 2 2 3 2" xfId="33158" xr:uid="{00000000-0005-0000-0000-0000966A0000}"/>
    <cellStyle name="Normal 6 2 2 7 2 2 2 3 3" xfId="33159" xr:uid="{00000000-0005-0000-0000-0000976A0000}"/>
    <cellStyle name="Normal 6 2 2 7 2 2 2 4" xfId="33160" xr:uid="{00000000-0005-0000-0000-0000986A0000}"/>
    <cellStyle name="Normal 6 2 2 7 2 2 2 5" xfId="33161" xr:uid="{00000000-0005-0000-0000-0000996A0000}"/>
    <cellStyle name="Normal 6 2 2 7 2 2 2 6" xfId="33162" xr:uid="{00000000-0005-0000-0000-00009A6A0000}"/>
    <cellStyle name="Normal 6 2 2 7 2 2 3" xfId="6733" xr:uid="{00000000-0005-0000-0000-00009B6A0000}"/>
    <cellStyle name="Normal 6 2 2 7 2 2 3 2" xfId="11675" xr:uid="{00000000-0005-0000-0000-00009C6A0000}"/>
    <cellStyle name="Normal 6 2 2 7 2 2 3 3" xfId="33163" xr:uid="{00000000-0005-0000-0000-00009D6A0000}"/>
    <cellStyle name="Normal 6 2 2 7 2 2 3 4" xfId="33164" xr:uid="{00000000-0005-0000-0000-00009E6A0000}"/>
    <cellStyle name="Normal 6 2 2 7 2 2 4" xfId="8241" xr:uid="{00000000-0005-0000-0000-00009F6A0000}"/>
    <cellStyle name="Normal 6 2 2 7 2 2 4 2" xfId="33165" xr:uid="{00000000-0005-0000-0000-0000A06A0000}"/>
    <cellStyle name="Normal 6 2 2 7 2 2 4 3" xfId="33166" xr:uid="{00000000-0005-0000-0000-0000A16A0000}"/>
    <cellStyle name="Normal 6 2 2 7 2 2 4 4" xfId="33167" xr:uid="{00000000-0005-0000-0000-0000A26A0000}"/>
    <cellStyle name="Normal 6 2 2 7 2 2 5" xfId="3279" xr:uid="{00000000-0005-0000-0000-0000A36A0000}"/>
    <cellStyle name="Normal 6 2 2 7 2 2 5 2" xfId="33168" xr:uid="{00000000-0005-0000-0000-0000A46A0000}"/>
    <cellStyle name="Normal 6 2 2 7 2 2 5 3" xfId="33169" xr:uid="{00000000-0005-0000-0000-0000A56A0000}"/>
    <cellStyle name="Normal 6 2 2 7 2 2 5 4" xfId="33170" xr:uid="{00000000-0005-0000-0000-0000A66A0000}"/>
    <cellStyle name="Normal 6 2 2 7 2 2 6" xfId="33171" xr:uid="{00000000-0005-0000-0000-0000A76A0000}"/>
    <cellStyle name="Normal 6 2 2 7 2 2 6 2" xfId="33172" xr:uid="{00000000-0005-0000-0000-0000A86A0000}"/>
    <cellStyle name="Normal 6 2 2 7 2 2 6 3" xfId="33173" xr:uid="{00000000-0005-0000-0000-0000A96A0000}"/>
    <cellStyle name="Normal 6 2 2 7 2 2 7" xfId="33174" xr:uid="{00000000-0005-0000-0000-0000AA6A0000}"/>
    <cellStyle name="Normal 6 2 2 7 2 2 8" xfId="33175" xr:uid="{00000000-0005-0000-0000-0000AB6A0000}"/>
    <cellStyle name="Normal 6 2 2 7 2 2 9" xfId="33176" xr:uid="{00000000-0005-0000-0000-0000AC6A0000}"/>
    <cellStyle name="Normal 6 2 2 7 2 3" xfId="4500" xr:uid="{00000000-0005-0000-0000-0000AD6A0000}"/>
    <cellStyle name="Normal 6 2 2 7 2 3 2" xfId="9484" xr:uid="{00000000-0005-0000-0000-0000AE6A0000}"/>
    <cellStyle name="Normal 6 2 2 7 2 3 2 2" xfId="33177" xr:uid="{00000000-0005-0000-0000-0000AF6A0000}"/>
    <cellStyle name="Normal 6 2 2 7 2 3 2 3" xfId="33178" xr:uid="{00000000-0005-0000-0000-0000B06A0000}"/>
    <cellStyle name="Normal 6 2 2 7 2 3 2 4" xfId="33179" xr:uid="{00000000-0005-0000-0000-0000B16A0000}"/>
    <cellStyle name="Normal 6 2 2 7 2 3 3" xfId="33180" xr:uid="{00000000-0005-0000-0000-0000B26A0000}"/>
    <cellStyle name="Normal 6 2 2 7 2 3 3 2" xfId="33181" xr:uid="{00000000-0005-0000-0000-0000B36A0000}"/>
    <cellStyle name="Normal 6 2 2 7 2 3 3 3" xfId="33182" xr:uid="{00000000-0005-0000-0000-0000B46A0000}"/>
    <cellStyle name="Normal 6 2 2 7 2 3 4" xfId="33183" xr:uid="{00000000-0005-0000-0000-0000B56A0000}"/>
    <cellStyle name="Normal 6 2 2 7 2 3 5" xfId="33184" xr:uid="{00000000-0005-0000-0000-0000B66A0000}"/>
    <cellStyle name="Normal 6 2 2 7 2 3 6" xfId="33185" xr:uid="{00000000-0005-0000-0000-0000B76A0000}"/>
    <cellStyle name="Normal 6 2 2 7 2 4" xfId="6231" xr:uid="{00000000-0005-0000-0000-0000B86A0000}"/>
    <cellStyle name="Normal 6 2 2 7 2 4 2" xfId="11173" xr:uid="{00000000-0005-0000-0000-0000B96A0000}"/>
    <cellStyle name="Normal 6 2 2 7 2 4 3" xfId="33186" xr:uid="{00000000-0005-0000-0000-0000BA6A0000}"/>
    <cellStyle name="Normal 6 2 2 7 2 4 4" xfId="33187" xr:uid="{00000000-0005-0000-0000-0000BB6A0000}"/>
    <cellStyle name="Normal 6 2 2 7 2 5" xfId="7739" xr:uid="{00000000-0005-0000-0000-0000BC6A0000}"/>
    <cellStyle name="Normal 6 2 2 7 2 5 2" xfId="33188" xr:uid="{00000000-0005-0000-0000-0000BD6A0000}"/>
    <cellStyle name="Normal 6 2 2 7 2 5 3" xfId="33189" xr:uid="{00000000-0005-0000-0000-0000BE6A0000}"/>
    <cellStyle name="Normal 6 2 2 7 2 5 4" xfId="33190" xr:uid="{00000000-0005-0000-0000-0000BF6A0000}"/>
    <cellStyle name="Normal 6 2 2 7 2 6" xfId="2777" xr:uid="{00000000-0005-0000-0000-0000C06A0000}"/>
    <cellStyle name="Normal 6 2 2 7 2 6 2" xfId="33191" xr:uid="{00000000-0005-0000-0000-0000C16A0000}"/>
    <cellStyle name="Normal 6 2 2 7 2 6 3" xfId="33192" xr:uid="{00000000-0005-0000-0000-0000C26A0000}"/>
    <cellStyle name="Normal 6 2 2 7 2 6 4" xfId="33193" xr:uid="{00000000-0005-0000-0000-0000C36A0000}"/>
    <cellStyle name="Normal 6 2 2 7 2 7" xfId="33194" xr:uid="{00000000-0005-0000-0000-0000C46A0000}"/>
    <cellStyle name="Normal 6 2 2 7 2 7 2" xfId="33195" xr:uid="{00000000-0005-0000-0000-0000C56A0000}"/>
    <cellStyle name="Normal 6 2 2 7 2 7 3" xfId="33196" xr:uid="{00000000-0005-0000-0000-0000C66A0000}"/>
    <cellStyle name="Normal 6 2 2 7 2 8" xfId="33197" xr:uid="{00000000-0005-0000-0000-0000C76A0000}"/>
    <cellStyle name="Normal 6 2 2 7 2 9" xfId="33198" xr:uid="{00000000-0005-0000-0000-0000C86A0000}"/>
    <cellStyle name="Normal 6 2 2 7 3" xfId="1645" xr:uid="{00000000-0005-0000-0000-0000C96A0000}"/>
    <cellStyle name="Normal 6 2 2 7 3 2" xfId="5003" xr:uid="{00000000-0005-0000-0000-0000CA6A0000}"/>
    <cellStyle name="Normal 6 2 2 7 3 2 2" xfId="9987" xr:uid="{00000000-0005-0000-0000-0000CB6A0000}"/>
    <cellStyle name="Normal 6 2 2 7 3 2 2 2" xfId="33199" xr:uid="{00000000-0005-0000-0000-0000CC6A0000}"/>
    <cellStyle name="Normal 6 2 2 7 3 2 2 3" xfId="33200" xr:uid="{00000000-0005-0000-0000-0000CD6A0000}"/>
    <cellStyle name="Normal 6 2 2 7 3 2 2 4" xfId="33201" xr:uid="{00000000-0005-0000-0000-0000CE6A0000}"/>
    <cellStyle name="Normal 6 2 2 7 3 2 3" xfId="33202" xr:uid="{00000000-0005-0000-0000-0000CF6A0000}"/>
    <cellStyle name="Normal 6 2 2 7 3 2 3 2" xfId="33203" xr:uid="{00000000-0005-0000-0000-0000D06A0000}"/>
    <cellStyle name="Normal 6 2 2 7 3 2 3 3" xfId="33204" xr:uid="{00000000-0005-0000-0000-0000D16A0000}"/>
    <cellStyle name="Normal 6 2 2 7 3 2 4" xfId="33205" xr:uid="{00000000-0005-0000-0000-0000D26A0000}"/>
    <cellStyle name="Normal 6 2 2 7 3 2 5" xfId="33206" xr:uid="{00000000-0005-0000-0000-0000D36A0000}"/>
    <cellStyle name="Normal 6 2 2 7 3 2 6" xfId="33207" xr:uid="{00000000-0005-0000-0000-0000D46A0000}"/>
    <cellStyle name="Normal 6 2 2 7 3 3" xfId="6732" xr:uid="{00000000-0005-0000-0000-0000D56A0000}"/>
    <cellStyle name="Normal 6 2 2 7 3 3 2" xfId="11674" xr:uid="{00000000-0005-0000-0000-0000D66A0000}"/>
    <cellStyle name="Normal 6 2 2 7 3 3 3" xfId="33208" xr:uid="{00000000-0005-0000-0000-0000D76A0000}"/>
    <cellStyle name="Normal 6 2 2 7 3 3 4" xfId="33209" xr:uid="{00000000-0005-0000-0000-0000D86A0000}"/>
    <cellStyle name="Normal 6 2 2 7 3 4" xfId="8240" xr:uid="{00000000-0005-0000-0000-0000D96A0000}"/>
    <cellStyle name="Normal 6 2 2 7 3 4 2" xfId="33210" xr:uid="{00000000-0005-0000-0000-0000DA6A0000}"/>
    <cellStyle name="Normal 6 2 2 7 3 4 3" xfId="33211" xr:uid="{00000000-0005-0000-0000-0000DB6A0000}"/>
    <cellStyle name="Normal 6 2 2 7 3 4 4" xfId="33212" xr:uid="{00000000-0005-0000-0000-0000DC6A0000}"/>
    <cellStyle name="Normal 6 2 2 7 3 5" xfId="3278" xr:uid="{00000000-0005-0000-0000-0000DD6A0000}"/>
    <cellStyle name="Normal 6 2 2 7 3 5 2" xfId="33213" xr:uid="{00000000-0005-0000-0000-0000DE6A0000}"/>
    <cellStyle name="Normal 6 2 2 7 3 5 3" xfId="33214" xr:uid="{00000000-0005-0000-0000-0000DF6A0000}"/>
    <cellStyle name="Normal 6 2 2 7 3 5 4" xfId="33215" xr:uid="{00000000-0005-0000-0000-0000E06A0000}"/>
    <cellStyle name="Normal 6 2 2 7 3 6" xfId="33216" xr:uid="{00000000-0005-0000-0000-0000E16A0000}"/>
    <cellStyle name="Normal 6 2 2 7 3 6 2" xfId="33217" xr:uid="{00000000-0005-0000-0000-0000E26A0000}"/>
    <cellStyle name="Normal 6 2 2 7 3 6 3" xfId="33218" xr:uid="{00000000-0005-0000-0000-0000E36A0000}"/>
    <cellStyle name="Normal 6 2 2 7 3 7" xfId="33219" xr:uid="{00000000-0005-0000-0000-0000E46A0000}"/>
    <cellStyle name="Normal 6 2 2 7 3 8" xfId="33220" xr:uid="{00000000-0005-0000-0000-0000E56A0000}"/>
    <cellStyle name="Normal 6 2 2 7 3 9" xfId="33221" xr:uid="{00000000-0005-0000-0000-0000E66A0000}"/>
    <cellStyle name="Normal 6 2 2 7 4" xfId="4117" xr:uid="{00000000-0005-0000-0000-0000E76A0000}"/>
    <cellStyle name="Normal 6 2 2 7 4 2" xfId="9103" xr:uid="{00000000-0005-0000-0000-0000E86A0000}"/>
    <cellStyle name="Normal 6 2 2 7 4 2 2" xfId="33222" xr:uid="{00000000-0005-0000-0000-0000E96A0000}"/>
    <cellStyle name="Normal 6 2 2 7 4 2 3" xfId="33223" xr:uid="{00000000-0005-0000-0000-0000EA6A0000}"/>
    <cellStyle name="Normal 6 2 2 7 4 2 4" xfId="33224" xr:uid="{00000000-0005-0000-0000-0000EB6A0000}"/>
    <cellStyle name="Normal 6 2 2 7 4 3" xfId="33225" xr:uid="{00000000-0005-0000-0000-0000EC6A0000}"/>
    <cellStyle name="Normal 6 2 2 7 4 3 2" xfId="33226" xr:uid="{00000000-0005-0000-0000-0000ED6A0000}"/>
    <cellStyle name="Normal 6 2 2 7 4 3 3" xfId="33227" xr:uid="{00000000-0005-0000-0000-0000EE6A0000}"/>
    <cellStyle name="Normal 6 2 2 7 4 4" xfId="33228" xr:uid="{00000000-0005-0000-0000-0000EF6A0000}"/>
    <cellStyle name="Normal 6 2 2 7 4 5" xfId="33229" xr:uid="{00000000-0005-0000-0000-0000F06A0000}"/>
    <cellStyle name="Normal 6 2 2 7 4 6" xfId="33230" xr:uid="{00000000-0005-0000-0000-0000F16A0000}"/>
    <cellStyle name="Normal 6 2 2 7 5" xfId="5864" xr:uid="{00000000-0005-0000-0000-0000F26A0000}"/>
    <cellStyle name="Normal 6 2 2 7 5 2" xfId="10806" xr:uid="{00000000-0005-0000-0000-0000F36A0000}"/>
    <cellStyle name="Normal 6 2 2 7 5 3" xfId="33231" xr:uid="{00000000-0005-0000-0000-0000F46A0000}"/>
    <cellStyle name="Normal 6 2 2 7 5 4" xfId="33232" xr:uid="{00000000-0005-0000-0000-0000F56A0000}"/>
    <cellStyle name="Normal 6 2 2 7 6" xfId="7372" xr:uid="{00000000-0005-0000-0000-0000F66A0000}"/>
    <cellStyle name="Normal 6 2 2 7 6 2" xfId="33233" xr:uid="{00000000-0005-0000-0000-0000F76A0000}"/>
    <cellStyle name="Normal 6 2 2 7 6 3" xfId="33234" xr:uid="{00000000-0005-0000-0000-0000F86A0000}"/>
    <cellStyle name="Normal 6 2 2 7 6 4" xfId="33235" xr:uid="{00000000-0005-0000-0000-0000F96A0000}"/>
    <cellStyle name="Normal 6 2 2 7 7" xfId="2410" xr:uid="{00000000-0005-0000-0000-0000FA6A0000}"/>
    <cellStyle name="Normal 6 2 2 7 7 2" xfId="33236" xr:uid="{00000000-0005-0000-0000-0000FB6A0000}"/>
    <cellStyle name="Normal 6 2 2 7 7 3" xfId="33237" xr:uid="{00000000-0005-0000-0000-0000FC6A0000}"/>
    <cellStyle name="Normal 6 2 2 7 7 4" xfId="33238" xr:uid="{00000000-0005-0000-0000-0000FD6A0000}"/>
    <cellStyle name="Normal 6 2 2 7 8" xfId="33239" xr:uid="{00000000-0005-0000-0000-0000FE6A0000}"/>
    <cellStyle name="Normal 6 2 2 7 8 2" xfId="33240" xr:uid="{00000000-0005-0000-0000-0000FF6A0000}"/>
    <cellStyle name="Normal 6 2 2 7 8 3" xfId="33241" xr:uid="{00000000-0005-0000-0000-0000006B0000}"/>
    <cellStyle name="Normal 6 2 2 7 9" xfId="33242" xr:uid="{00000000-0005-0000-0000-0000016B0000}"/>
    <cellStyle name="Normal 6 2 2 8" xfId="333" xr:uid="{00000000-0005-0000-0000-0000026B0000}"/>
    <cellStyle name="Normal 6 2 2 8 10" xfId="33243" xr:uid="{00000000-0005-0000-0000-0000036B0000}"/>
    <cellStyle name="Normal 6 2 2 8 11" xfId="33244" xr:uid="{00000000-0005-0000-0000-0000046B0000}"/>
    <cellStyle name="Normal 6 2 2 8 2" xfId="961" xr:uid="{00000000-0005-0000-0000-0000056B0000}"/>
    <cellStyle name="Normal 6 2 2 8 2 10" xfId="33245" xr:uid="{00000000-0005-0000-0000-0000066B0000}"/>
    <cellStyle name="Normal 6 2 2 8 2 2" xfId="1648" xr:uid="{00000000-0005-0000-0000-0000076B0000}"/>
    <cellStyle name="Normal 6 2 2 8 2 2 2" xfId="5006" xr:uid="{00000000-0005-0000-0000-0000086B0000}"/>
    <cellStyle name="Normal 6 2 2 8 2 2 2 2" xfId="9990" xr:uid="{00000000-0005-0000-0000-0000096B0000}"/>
    <cellStyle name="Normal 6 2 2 8 2 2 2 2 2" xfId="33246" xr:uid="{00000000-0005-0000-0000-00000A6B0000}"/>
    <cellStyle name="Normal 6 2 2 8 2 2 2 2 3" xfId="33247" xr:uid="{00000000-0005-0000-0000-00000B6B0000}"/>
    <cellStyle name="Normal 6 2 2 8 2 2 2 2 4" xfId="33248" xr:uid="{00000000-0005-0000-0000-00000C6B0000}"/>
    <cellStyle name="Normal 6 2 2 8 2 2 2 3" xfId="33249" xr:uid="{00000000-0005-0000-0000-00000D6B0000}"/>
    <cellStyle name="Normal 6 2 2 8 2 2 2 3 2" xfId="33250" xr:uid="{00000000-0005-0000-0000-00000E6B0000}"/>
    <cellStyle name="Normal 6 2 2 8 2 2 2 3 3" xfId="33251" xr:uid="{00000000-0005-0000-0000-00000F6B0000}"/>
    <cellStyle name="Normal 6 2 2 8 2 2 2 4" xfId="33252" xr:uid="{00000000-0005-0000-0000-0000106B0000}"/>
    <cellStyle name="Normal 6 2 2 8 2 2 2 5" xfId="33253" xr:uid="{00000000-0005-0000-0000-0000116B0000}"/>
    <cellStyle name="Normal 6 2 2 8 2 2 2 6" xfId="33254" xr:uid="{00000000-0005-0000-0000-0000126B0000}"/>
    <cellStyle name="Normal 6 2 2 8 2 2 3" xfId="6735" xr:uid="{00000000-0005-0000-0000-0000136B0000}"/>
    <cellStyle name="Normal 6 2 2 8 2 2 3 2" xfId="11677" xr:uid="{00000000-0005-0000-0000-0000146B0000}"/>
    <cellStyle name="Normal 6 2 2 8 2 2 3 3" xfId="33255" xr:uid="{00000000-0005-0000-0000-0000156B0000}"/>
    <cellStyle name="Normal 6 2 2 8 2 2 3 4" xfId="33256" xr:uid="{00000000-0005-0000-0000-0000166B0000}"/>
    <cellStyle name="Normal 6 2 2 8 2 2 4" xfId="8243" xr:uid="{00000000-0005-0000-0000-0000176B0000}"/>
    <cellStyle name="Normal 6 2 2 8 2 2 4 2" xfId="33257" xr:uid="{00000000-0005-0000-0000-0000186B0000}"/>
    <cellStyle name="Normal 6 2 2 8 2 2 4 3" xfId="33258" xr:uid="{00000000-0005-0000-0000-0000196B0000}"/>
    <cellStyle name="Normal 6 2 2 8 2 2 4 4" xfId="33259" xr:uid="{00000000-0005-0000-0000-00001A6B0000}"/>
    <cellStyle name="Normal 6 2 2 8 2 2 5" xfId="3281" xr:uid="{00000000-0005-0000-0000-00001B6B0000}"/>
    <cellStyle name="Normal 6 2 2 8 2 2 5 2" xfId="33260" xr:uid="{00000000-0005-0000-0000-00001C6B0000}"/>
    <cellStyle name="Normal 6 2 2 8 2 2 5 3" xfId="33261" xr:uid="{00000000-0005-0000-0000-00001D6B0000}"/>
    <cellStyle name="Normal 6 2 2 8 2 2 5 4" xfId="33262" xr:uid="{00000000-0005-0000-0000-00001E6B0000}"/>
    <cellStyle name="Normal 6 2 2 8 2 2 6" xfId="33263" xr:uid="{00000000-0005-0000-0000-00001F6B0000}"/>
    <cellStyle name="Normal 6 2 2 8 2 2 6 2" xfId="33264" xr:uid="{00000000-0005-0000-0000-0000206B0000}"/>
    <cellStyle name="Normal 6 2 2 8 2 2 6 3" xfId="33265" xr:uid="{00000000-0005-0000-0000-0000216B0000}"/>
    <cellStyle name="Normal 6 2 2 8 2 2 7" xfId="33266" xr:uid="{00000000-0005-0000-0000-0000226B0000}"/>
    <cellStyle name="Normal 6 2 2 8 2 2 8" xfId="33267" xr:uid="{00000000-0005-0000-0000-0000236B0000}"/>
    <cellStyle name="Normal 6 2 2 8 2 2 9" xfId="33268" xr:uid="{00000000-0005-0000-0000-0000246B0000}"/>
    <cellStyle name="Normal 6 2 2 8 2 3" xfId="4395" xr:uid="{00000000-0005-0000-0000-0000256B0000}"/>
    <cellStyle name="Normal 6 2 2 8 2 3 2" xfId="9380" xr:uid="{00000000-0005-0000-0000-0000266B0000}"/>
    <cellStyle name="Normal 6 2 2 8 2 3 2 2" xfId="33269" xr:uid="{00000000-0005-0000-0000-0000276B0000}"/>
    <cellStyle name="Normal 6 2 2 8 2 3 2 3" xfId="33270" xr:uid="{00000000-0005-0000-0000-0000286B0000}"/>
    <cellStyle name="Normal 6 2 2 8 2 3 2 4" xfId="33271" xr:uid="{00000000-0005-0000-0000-0000296B0000}"/>
    <cellStyle name="Normal 6 2 2 8 2 3 3" xfId="33272" xr:uid="{00000000-0005-0000-0000-00002A6B0000}"/>
    <cellStyle name="Normal 6 2 2 8 2 3 3 2" xfId="33273" xr:uid="{00000000-0005-0000-0000-00002B6B0000}"/>
    <cellStyle name="Normal 6 2 2 8 2 3 3 3" xfId="33274" xr:uid="{00000000-0005-0000-0000-00002C6B0000}"/>
    <cellStyle name="Normal 6 2 2 8 2 3 4" xfId="33275" xr:uid="{00000000-0005-0000-0000-00002D6B0000}"/>
    <cellStyle name="Normal 6 2 2 8 2 3 5" xfId="33276" xr:uid="{00000000-0005-0000-0000-00002E6B0000}"/>
    <cellStyle name="Normal 6 2 2 8 2 3 6" xfId="33277" xr:uid="{00000000-0005-0000-0000-00002F6B0000}"/>
    <cellStyle name="Normal 6 2 2 8 2 4" xfId="6137" xr:uid="{00000000-0005-0000-0000-0000306B0000}"/>
    <cellStyle name="Normal 6 2 2 8 2 4 2" xfId="11079" xr:uid="{00000000-0005-0000-0000-0000316B0000}"/>
    <cellStyle name="Normal 6 2 2 8 2 4 3" xfId="33278" xr:uid="{00000000-0005-0000-0000-0000326B0000}"/>
    <cellStyle name="Normal 6 2 2 8 2 4 4" xfId="33279" xr:uid="{00000000-0005-0000-0000-0000336B0000}"/>
    <cellStyle name="Normal 6 2 2 8 2 5" xfId="7645" xr:uid="{00000000-0005-0000-0000-0000346B0000}"/>
    <cellStyle name="Normal 6 2 2 8 2 5 2" xfId="33280" xr:uid="{00000000-0005-0000-0000-0000356B0000}"/>
    <cellStyle name="Normal 6 2 2 8 2 5 3" xfId="33281" xr:uid="{00000000-0005-0000-0000-0000366B0000}"/>
    <cellStyle name="Normal 6 2 2 8 2 5 4" xfId="33282" xr:uid="{00000000-0005-0000-0000-0000376B0000}"/>
    <cellStyle name="Normal 6 2 2 8 2 6" xfId="2683" xr:uid="{00000000-0005-0000-0000-0000386B0000}"/>
    <cellStyle name="Normal 6 2 2 8 2 6 2" xfId="33283" xr:uid="{00000000-0005-0000-0000-0000396B0000}"/>
    <cellStyle name="Normal 6 2 2 8 2 6 3" xfId="33284" xr:uid="{00000000-0005-0000-0000-00003A6B0000}"/>
    <cellStyle name="Normal 6 2 2 8 2 6 4" xfId="33285" xr:uid="{00000000-0005-0000-0000-00003B6B0000}"/>
    <cellStyle name="Normal 6 2 2 8 2 7" xfId="33286" xr:uid="{00000000-0005-0000-0000-00003C6B0000}"/>
    <cellStyle name="Normal 6 2 2 8 2 7 2" xfId="33287" xr:uid="{00000000-0005-0000-0000-00003D6B0000}"/>
    <cellStyle name="Normal 6 2 2 8 2 7 3" xfId="33288" xr:uid="{00000000-0005-0000-0000-00003E6B0000}"/>
    <cellStyle name="Normal 6 2 2 8 2 8" xfId="33289" xr:uid="{00000000-0005-0000-0000-00003F6B0000}"/>
    <cellStyle name="Normal 6 2 2 8 2 9" xfId="33290" xr:uid="{00000000-0005-0000-0000-0000406B0000}"/>
    <cellStyle name="Normal 6 2 2 8 3" xfId="1647" xr:uid="{00000000-0005-0000-0000-0000416B0000}"/>
    <cellStyle name="Normal 6 2 2 8 3 2" xfId="5005" xr:uid="{00000000-0005-0000-0000-0000426B0000}"/>
    <cellStyle name="Normal 6 2 2 8 3 2 2" xfId="9989" xr:uid="{00000000-0005-0000-0000-0000436B0000}"/>
    <cellStyle name="Normal 6 2 2 8 3 2 2 2" xfId="33291" xr:uid="{00000000-0005-0000-0000-0000446B0000}"/>
    <cellStyle name="Normal 6 2 2 8 3 2 2 3" xfId="33292" xr:uid="{00000000-0005-0000-0000-0000456B0000}"/>
    <cellStyle name="Normal 6 2 2 8 3 2 2 4" xfId="33293" xr:uid="{00000000-0005-0000-0000-0000466B0000}"/>
    <cellStyle name="Normal 6 2 2 8 3 2 3" xfId="33294" xr:uid="{00000000-0005-0000-0000-0000476B0000}"/>
    <cellStyle name="Normal 6 2 2 8 3 2 3 2" xfId="33295" xr:uid="{00000000-0005-0000-0000-0000486B0000}"/>
    <cellStyle name="Normal 6 2 2 8 3 2 3 3" xfId="33296" xr:uid="{00000000-0005-0000-0000-0000496B0000}"/>
    <cellStyle name="Normal 6 2 2 8 3 2 4" xfId="33297" xr:uid="{00000000-0005-0000-0000-00004A6B0000}"/>
    <cellStyle name="Normal 6 2 2 8 3 2 5" xfId="33298" xr:uid="{00000000-0005-0000-0000-00004B6B0000}"/>
    <cellStyle name="Normal 6 2 2 8 3 2 6" xfId="33299" xr:uid="{00000000-0005-0000-0000-00004C6B0000}"/>
    <cellStyle name="Normal 6 2 2 8 3 3" xfId="6734" xr:uid="{00000000-0005-0000-0000-00004D6B0000}"/>
    <cellStyle name="Normal 6 2 2 8 3 3 2" xfId="11676" xr:uid="{00000000-0005-0000-0000-00004E6B0000}"/>
    <cellStyle name="Normal 6 2 2 8 3 3 3" xfId="33300" xr:uid="{00000000-0005-0000-0000-00004F6B0000}"/>
    <cellStyle name="Normal 6 2 2 8 3 3 4" xfId="33301" xr:uid="{00000000-0005-0000-0000-0000506B0000}"/>
    <cellStyle name="Normal 6 2 2 8 3 4" xfId="8242" xr:uid="{00000000-0005-0000-0000-0000516B0000}"/>
    <cellStyle name="Normal 6 2 2 8 3 4 2" xfId="33302" xr:uid="{00000000-0005-0000-0000-0000526B0000}"/>
    <cellStyle name="Normal 6 2 2 8 3 4 3" xfId="33303" xr:uid="{00000000-0005-0000-0000-0000536B0000}"/>
    <cellStyle name="Normal 6 2 2 8 3 4 4" xfId="33304" xr:uid="{00000000-0005-0000-0000-0000546B0000}"/>
    <cellStyle name="Normal 6 2 2 8 3 5" xfId="3280" xr:uid="{00000000-0005-0000-0000-0000556B0000}"/>
    <cellStyle name="Normal 6 2 2 8 3 5 2" xfId="33305" xr:uid="{00000000-0005-0000-0000-0000566B0000}"/>
    <cellStyle name="Normal 6 2 2 8 3 5 3" xfId="33306" xr:uid="{00000000-0005-0000-0000-0000576B0000}"/>
    <cellStyle name="Normal 6 2 2 8 3 5 4" xfId="33307" xr:uid="{00000000-0005-0000-0000-0000586B0000}"/>
    <cellStyle name="Normal 6 2 2 8 3 6" xfId="33308" xr:uid="{00000000-0005-0000-0000-0000596B0000}"/>
    <cellStyle name="Normal 6 2 2 8 3 6 2" xfId="33309" xr:uid="{00000000-0005-0000-0000-00005A6B0000}"/>
    <cellStyle name="Normal 6 2 2 8 3 6 3" xfId="33310" xr:uid="{00000000-0005-0000-0000-00005B6B0000}"/>
    <cellStyle name="Normal 6 2 2 8 3 7" xfId="33311" xr:uid="{00000000-0005-0000-0000-00005C6B0000}"/>
    <cellStyle name="Normal 6 2 2 8 3 8" xfId="33312" xr:uid="{00000000-0005-0000-0000-00005D6B0000}"/>
    <cellStyle name="Normal 6 2 2 8 3 9" xfId="33313" xr:uid="{00000000-0005-0000-0000-00005E6B0000}"/>
    <cellStyle name="Normal 6 2 2 8 4" xfId="3912" xr:uid="{00000000-0005-0000-0000-00005F6B0000}"/>
    <cellStyle name="Normal 6 2 2 8 4 2" xfId="8992" xr:uid="{00000000-0005-0000-0000-0000606B0000}"/>
    <cellStyle name="Normal 6 2 2 8 4 2 2" xfId="33314" xr:uid="{00000000-0005-0000-0000-0000616B0000}"/>
    <cellStyle name="Normal 6 2 2 8 4 2 3" xfId="33315" xr:uid="{00000000-0005-0000-0000-0000626B0000}"/>
    <cellStyle name="Normal 6 2 2 8 4 2 4" xfId="33316" xr:uid="{00000000-0005-0000-0000-0000636B0000}"/>
    <cellStyle name="Normal 6 2 2 8 4 3" xfId="33317" xr:uid="{00000000-0005-0000-0000-0000646B0000}"/>
    <cellStyle name="Normal 6 2 2 8 4 3 2" xfId="33318" xr:uid="{00000000-0005-0000-0000-0000656B0000}"/>
    <cellStyle name="Normal 6 2 2 8 4 3 3" xfId="33319" xr:uid="{00000000-0005-0000-0000-0000666B0000}"/>
    <cellStyle name="Normal 6 2 2 8 4 4" xfId="33320" xr:uid="{00000000-0005-0000-0000-0000676B0000}"/>
    <cellStyle name="Normal 6 2 2 8 4 5" xfId="33321" xr:uid="{00000000-0005-0000-0000-0000686B0000}"/>
    <cellStyle name="Normal 6 2 2 8 4 6" xfId="33322" xr:uid="{00000000-0005-0000-0000-0000696B0000}"/>
    <cellStyle name="Normal 6 2 2 8 5" xfId="5680" xr:uid="{00000000-0005-0000-0000-00006A6B0000}"/>
    <cellStyle name="Normal 6 2 2 8 5 2" xfId="10622" xr:uid="{00000000-0005-0000-0000-00006B6B0000}"/>
    <cellStyle name="Normal 6 2 2 8 5 3" xfId="33323" xr:uid="{00000000-0005-0000-0000-00006C6B0000}"/>
    <cellStyle name="Normal 6 2 2 8 5 4" xfId="33324" xr:uid="{00000000-0005-0000-0000-00006D6B0000}"/>
    <cellStyle name="Normal 6 2 2 8 6" xfId="7188" xr:uid="{00000000-0005-0000-0000-00006E6B0000}"/>
    <cellStyle name="Normal 6 2 2 8 6 2" xfId="33325" xr:uid="{00000000-0005-0000-0000-00006F6B0000}"/>
    <cellStyle name="Normal 6 2 2 8 6 3" xfId="33326" xr:uid="{00000000-0005-0000-0000-0000706B0000}"/>
    <cellStyle name="Normal 6 2 2 8 6 4" xfId="33327" xr:uid="{00000000-0005-0000-0000-0000716B0000}"/>
    <cellStyle name="Normal 6 2 2 8 7" xfId="2226" xr:uid="{00000000-0005-0000-0000-0000726B0000}"/>
    <cellStyle name="Normal 6 2 2 8 7 2" xfId="33328" xr:uid="{00000000-0005-0000-0000-0000736B0000}"/>
    <cellStyle name="Normal 6 2 2 8 7 3" xfId="33329" xr:uid="{00000000-0005-0000-0000-0000746B0000}"/>
    <cellStyle name="Normal 6 2 2 8 7 4" xfId="33330" xr:uid="{00000000-0005-0000-0000-0000756B0000}"/>
    <cellStyle name="Normal 6 2 2 8 8" xfId="33331" xr:uid="{00000000-0005-0000-0000-0000766B0000}"/>
    <cellStyle name="Normal 6 2 2 8 8 2" xfId="33332" xr:uid="{00000000-0005-0000-0000-0000776B0000}"/>
    <cellStyle name="Normal 6 2 2 8 8 3" xfId="33333" xr:uid="{00000000-0005-0000-0000-0000786B0000}"/>
    <cellStyle name="Normal 6 2 2 8 9" xfId="33334" xr:uid="{00000000-0005-0000-0000-0000796B0000}"/>
    <cellStyle name="Normal 6 2 2 9" xfId="815" xr:uid="{00000000-0005-0000-0000-00007A6B0000}"/>
    <cellStyle name="Normal 6 2 2 9 10" xfId="33335" xr:uid="{00000000-0005-0000-0000-00007B6B0000}"/>
    <cellStyle name="Normal 6 2 2 9 2" xfId="1649" xr:uid="{00000000-0005-0000-0000-00007C6B0000}"/>
    <cellStyle name="Normal 6 2 2 9 2 2" xfId="5007" xr:uid="{00000000-0005-0000-0000-00007D6B0000}"/>
    <cellStyle name="Normal 6 2 2 9 2 2 2" xfId="9991" xr:uid="{00000000-0005-0000-0000-00007E6B0000}"/>
    <cellStyle name="Normal 6 2 2 9 2 2 2 2" xfId="33336" xr:uid="{00000000-0005-0000-0000-00007F6B0000}"/>
    <cellStyle name="Normal 6 2 2 9 2 2 2 3" xfId="33337" xr:uid="{00000000-0005-0000-0000-0000806B0000}"/>
    <cellStyle name="Normal 6 2 2 9 2 2 2 4" xfId="33338" xr:uid="{00000000-0005-0000-0000-0000816B0000}"/>
    <cellStyle name="Normal 6 2 2 9 2 2 3" xfId="33339" xr:uid="{00000000-0005-0000-0000-0000826B0000}"/>
    <cellStyle name="Normal 6 2 2 9 2 2 3 2" xfId="33340" xr:uid="{00000000-0005-0000-0000-0000836B0000}"/>
    <cellStyle name="Normal 6 2 2 9 2 2 3 3" xfId="33341" xr:uid="{00000000-0005-0000-0000-0000846B0000}"/>
    <cellStyle name="Normal 6 2 2 9 2 2 4" xfId="33342" xr:uid="{00000000-0005-0000-0000-0000856B0000}"/>
    <cellStyle name="Normal 6 2 2 9 2 2 5" xfId="33343" xr:uid="{00000000-0005-0000-0000-0000866B0000}"/>
    <cellStyle name="Normal 6 2 2 9 2 2 6" xfId="33344" xr:uid="{00000000-0005-0000-0000-0000876B0000}"/>
    <cellStyle name="Normal 6 2 2 9 2 3" xfId="6736" xr:uid="{00000000-0005-0000-0000-0000886B0000}"/>
    <cellStyle name="Normal 6 2 2 9 2 3 2" xfId="11678" xr:uid="{00000000-0005-0000-0000-0000896B0000}"/>
    <cellStyle name="Normal 6 2 2 9 2 3 3" xfId="33345" xr:uid="{00000000-0005-0000-0000-00008A6B0000}"/>
    <cellStyle name="Normal 6 2 2 9 2 3 4" xfId="33346" xr:uid="{00000000-0005-0000-0000-00008B6B0000}"/>
    <cellStyle name="Normal 6 2 2 9 2 4" xfId="8244" xr:uid="{00000000-0005-0000-0000-00008C6B0000}"/>
    <cellStyle name="Normal 6 2 2 9 2 4 2" xfId="33347" xr:uid="{00000000-0005-0000-0000-00008D6B0000}"/>
    <cellStyle name="Normal 6 2 2 9 2 4 3" xfId="33348" xr:uid="{00000000-0005-0000-0000-00008E6B0000}"/>
    <cellStyle name="Normal 6 2 2 9 2 4 4" xfId="33349" xr:uid="{00000000-0005-0000-0000-00008F6B0000}"/>
    <cellStyle name="Normal 6 2 2 9 2 5" xfId="3282" xr:uid="{00000000-0005-0000-0000-0000906B0000}"/>
    <cellStyle name="Normal 6 2 2 9 2 5 2" xfId="33350" xr:uid="{00000000-0005-0000-0000-0000916B0000}"/>
    <cellStyle name="Normal 6 2 2 9 2 5 3" xfId="33351" xr:uid="{00000000-0005-0000-0000-0000926B0000}"/>
    <cellStyle name="Normal 6 2 2 9 2 5 4" xfId="33352" xr:uid="{00000000-0005-0000-0000-0000936B0000}"/>
    <cellStyle name="Normal 6 2 2 9 2 6" xfId="33353" xr:uid="{00000000-0005-0000-0000-0000946B0000}"/>
    <cellStyle name="Normal 6 2 2 9 2 6 2" xfId="33354" xr:uid="{00000000-0005-0000-0000-0000956B0000}"/>
    <cellStyle name="Normal 6 2 2 9 2 6 3" xfId="33355" xr:uid="{00000000-0005-0000-0000-0000966B0000}"/>
    <cellStyle name="Normal 6 2 2 9 2 7" xfId="33356" xr:uid="{00000000-0005-0000-0000-0000976B0000}"/>
    <cellStyle name="Normal 6 2 2 9 2 8" xfId="33357" xr:uid="{00000000-0005-0000-0000-0000986B0000}"/>
    <cellStyle name="Normal 6 2 2 9 2 9" xfId="33358" xr:uid="{00000000-0005-0000-0000-0000996B0000}"/>
    <cellStyle name="Normal 6 2 2 9 3" xfId="4257" xr:uid="{00000000-0005-0000-0000-00009A6B0000}"/>
    <cellStyle name="Normal 6 2 2 9 3 2" xfId="9243" xr:uid="{00000000-0005-0000-0000-00009B6B0000}"/>
    <cellStyle name="Normal 6 2 2 9 3 2 2" xfId="33359" xr:uid="{00000000-0005-0000-0000-00009C6B0000}"/>
    <cellStyle name="Normal 6 2 2 9 3 2 3" xfId="33360" xr:uid="{00000000-0005-0000-0000-00009D6B0000}"/>
    <cellStyle name="Normal 6 2 2 9 3 2 4" xfId="33361" xr:uid="{00000000-0005-0000-0000-00009E6B0000}"/>
    <cellStyle name="Normal 6 2 2 9 3 3" xfId="33362" xr:uid="{00000000-0005-0000-0000-00009F6B0000}"/>
    <cellStyle name="Normal 6 2 2 9 3 3 2" xfId="33363" xr:uid="{00000000-0005-0000-0000-0000A06B0000}"/>
    <cellStyle name="Normal 6 2 2 9 3 3 3" xfId="33364" xr:uid="{00000000-0005-0000-0000-0000A16B0000}"/>
    <cellStyle name="Normal 6 2 2 9 3 4" xfId="33365" xr:uid="{00000000-0005-0000-0000-0000A26B0000}"/>
    <cellStyle name="Normal 6 2 2 9 3 5" xfId="33366" xr:uid="{00000000-0005-0000-0000-0000A36B0000}"/>
    <cellStyle name="Normal 6 2 2 9 3 6" xfId="33367" xr:uid="{00000000-0005-0000-0000-0000A46B0000}"/>
    <cellStyle name="Normal 6 2 2 9 4" xfId="6002" xr:uid="{00000000-0005-0000-0000-0000A56B0000}"/>
    <cellStyle name="Normal 6 2 2 9 4 2" xfId="10944" xr:uid="{00000000-0005-0000-0000-0000A66B0000}"/>
    <cellStyle name="Normal 6 2 2 9 4 3" xfId="33368" xr:uid="{00000000-0005-0000-0000-0000A76B0000}"/>
    <cellStyle name="Normal 6 2 2 9 4 4" xfId="33369" xr:uid="{00000000-0005-0000-0000-0000A86B0000}"/>
    <cellStyle name="Normal 6 2 2 9 5" xfId="7510" xr:uid="{00000000-0005-0000-0000-0000A96B0000}"/>
    <cellStyle name="Normal 6 2 2 9 5 2" xfId="33370" xr:uid="{00000000-0005-0000-0000-0000AA6B0000}"/>
    <cellStyle name="Normal 6 2 2 9 5 3" xfId="33371" xr:uid="{00000000-0005-0000-0000-0000AB6B0000}"/>
    <cellStyle name="Normal 6 2 2 9 5 4" xfId="33372" xr:uid="{00000000-0005-0000-0000-0000AC6B0000}"/>
    <cellStyle name="Normal 6 2 2 9 6" xfId="2548" xr:uid="{00000000-0005-0000-0000-0000AD6B0000}"/>
    <cellStyle name="Normal 6 2 2 9 6 2" xfId="33373" xr:uid="{00000000-0005-0000-0000-0000AE6B0000}"/>
    <cellStyle name="Normal 6 2 2 9 6 3" xfId="33374" xr:uid="{00000000-0005-0000-0000-0000AF6B0000}"/>
    <cellStyle name="Normal 6 2 2 9 6 4" xfId="33375" xr:uid="{00000000-0005-0000-0000-0000B06B0000}"/>
    <cellStyle name="Normal 6 2 2 9 7" xfId="33376" xr:uid="{00000000-0005-0000-0000-0000B16B0000}"/>
    <cellStyle name="Normal 6 2 2 9 7 2" xfId="33377" xr:uid="{00000000-0005-0000-0000-0000B26B0000}"/>
    <cellStyle name="Normal 6 2 2 9 7 3" xfId="33378" xr:uid="{00000000-0005-0000-0000-0000B36B0000}"/>
    <cellStyle name="Normal 6 2 2 9 8" xfId="33379" xr:uid="{00000000-0005-0000-0000-0000B46B0000}"/>
    <cellStyle name="Normal 6 2 2 9 9" xfId="33380" xr:uid="{00000000-0005-0000-0000-0000B56B0000}"/>
    <cellStyle name="Normal 6 2 20" xfId="33381" xr:uid="{00000000-0005-0000-0000-0000B66B0000}"/>
    <cellStyle name="Normal 6 2 21" xfId="33382" xr:uid="{00000000-0005-0000-0000-0000B76B0000}"/>
    <cellStyle name="Normal 6 2 22" xfId="33383" xr:uid="{00000000-0005-0000-0000-0000B86B0000}"/>
    <cellStyle name="Normal 6 2 3" xfId="99" xr:uid="{00000000-0005-0000-0000-0000B96B0000}"/>
    <cellStyle name="Normal 6 2 3 10" xfId="2107" xr:uid="{00000000-0005-0000-0000-0000BA6B0000}"/>
    <cellStyle name="Normal 6 2 3 10 2" xfId="3773" xr:uid="{00000000-0005-0000-0000-0000BB6B0000}"/>
    <cellStyle name="Normal 6 2 3 10 2 2" xfId="8869" xr:uid="{00000000-0005-0000-0000-0000BC6B0000}"/>
    <cellStyle name="Normal 6 2 3 10 2 2 2" xfId="33384" xr:uid="{00000000-0005-0000-0000-0000BD6B0000}"/>
    <cellStyle name="Normal 6 2 3 10 2 2 3" xfId="33385" xr:uid="{00000000-0005-0000-0000-0000BE6B0000}"/>
    <cellStyle name="Normal 6 2 3 10 2 2 4" xfId="33386" xr:uid="{00000000-0005-0000-0000-0000BF6B0000}"/>
    <cellStyle name="Normal 6 2 3 10 2 3" xfId="33387" xr:uid="{00000000-0005-0000-0000-0000C06B0000}"/>
    <cellStyle name="Normal 6 2 3 10 2 3 2" xfId="33388" xr:uid="{00000000-0005-0000-0000-0000C16B0000}"/>
    <cellStyle name="Normal 6 2 3 10 2 3 3" xfId="33389" xr:uid="{00000000-0005-0000-0000-0000C26B0000}"/>
    <cellStyle name="Normal 6 2 3 10 2 4" xfId="33390" xr:uid="{00000000-0005-0000-0000-0000C36B0000}"/>
    <cellStyle name="Normal 6 2 3 10 2 5" xfId="33391" xr:uid="{00000000-0005-0000-0000-0000C46B0000}"/>
    <cellStyle name="Normal 6 2 3 10 2 6" xfId="33392" xr:uid="{00000000-0005-0000-0000-0000C56B0000}"/>
    <cellStyle name="Normal 6 2 3 10 3" xfId="8619" xr:uid="{00000000-0005-0000-0000-0000C66B0000}"/>
    <cellStyle name="Normal 6 2 3 10 3 2" xfId="33393" xr:uid="{00000000-0005-0000-0000-0000C76B0000}"/>
    <cellStyle name="Normal 6 2 3 10 3 3" xfId="33394" xr:uid="{00000000-0005-0000-0000-0000C86B0000}"/>
    <cellStyle name="Normal 6 2 3 10 3 4" xfId="33395" xr:uid="{00000000-0005-0000-0000-0000C96B0000}"/>
    <cellStyle name="Normal 6 2 3 10 4" xfId="33396" xr:uid="{00000000-0005-0000-0000-0000CA6B0000}"/>
    <cellStyle name="Normal 6 2 3 10 4 2" xfId="33397" xr:uid="{00000000-0005-0000-0000-0000CB6B0000}"/>
    <cellStyle name="Normal 6 2 3 10 4 3" xfId="33398" xr:uid="{00000000-0005-0000-0000-0000CC6B0000}"/>
    <cellStyle name="Normal 6 2 3 10 4 4" xfId="33399" xr:uid="{00000000-0005-0000-0000-0000CD6B0000}"/>
    <cellStyle name="Normal 6 2 3 10 5" xfId="33400" xr:uid="{00000000-0005-0000-0000-0000CE6B0000}"/>
    <cellStyle name="Normal 6 2 3 10 5 2" xfId="33401" xr:uid="{00000000-0005-0000-0000-0000CF6B0000}"/>
    <cellStyle name="Normal 6 2 3 10 5 3" xfId="33402" xr:uid="{00000000-0005-0000-0000-0000D06B0000}"/>
    <cellStyle name="Normal 6 2 3 10 5 4" xfId="33403" xr:uid="{00000000-0005-0000-0000-0000D16B0000}"/>
    <cellStyle name="Normal 6 2 3 10 6" xfId="33404" xr:uid="{00000000-0005-0000-0000-0000D26B0000}"/>
    <cellStyle name="Normal 6 2 3 10 6 2" xfId="33405" xr:uid="{00000000-0005-0000-0000-0000D36B0000}"/>
    <cellStyle name="Normal 6 2 3 10 6 3" xfId="33406" xr:uid="{00000000-0005-0000-0000-0000D46B0000}"/>
    <cellStyle name="Normal 6 2 3 10 7" xfId="33407" xr:uid="{00000000-0005-0000-0000-0000D56B0000}"/>
    <cellStyle name="Normal 6 2 3 10 8" xfId="33408" xr:uid="{00000000-0005-0000-0000-0000D66B0000}"/>
    <cellStyle name="Normal 6 2 3 10 9" xfId="33409" xr:uid="{00000000-0005-0000-0000-0000D76B0000}"/>
    <cellStyle name="Normal 6 2 3 11" xfId="3658" xr:uid="{00000000-0005-0000-0000-0000D86B0000}"/>
    <cellStyle name="Normal 6 2 3 11 2" xfId="8756" xr:uid="{00000000-0005-0000-0000-0000D96B0000}"/>
    <cellStyle name="Normal 6 2 3 11 2 2" xfId="33410" xr:uid="{00000000-0005-0000-0000-0000DA6B0000}"/>
    <cellStyle name="Normal 6 2 3 11 2 2 2" xfId="33411" xr:uid="{00000000-0005-0000-0000-0000DB6B0000}"/>
    <cellStyle name="Normal 6 2 3 11 2 2 3" xfId="33412" xr:uid="{00000000-0005-0000-0000-0000DC6B0000}"/>
    <cellStyle name="Normal 6 2 3 11 2 2 4" xfId="33413" xr:uid="{00000000-0005-0000-0000-0000DD6B0000}"/>
    <cellStyle name="Normal 6 2 3 11 2 3" xfId="33414" xr:uid="{00000000-0005-0000-0000-0000DE6B0000}"/>
    <cellStyle name="Normal 6 2 3 11 2 3 2" xfId="33415" xr:uid="{00000000-0005-0000-0000-0000DF6B0000}"/>
    <cellStyle name="Normal 6 2 3 11 2 3 3" xfId="33416" xr:uid="{00000000-0005-0000-0000-0000E06B0000}"/>
    <cellStyle name="Normal 6 2 3 11 2 4" xfId="33417" xr:uid="{00000000-0005-0000-0000-0000E16B0000}"/>
    <cellStyle name="Normal 6 2 3 11 2 5" xfId="33418" xr:uid="{00000000-0005-0000-0000-0000E26B0000}"/>
    <cellStyle name="Normal 6 2 3 11 2 6" xfId="33419" xr:uid="{00000000-0005-0000-0000-0000E36B0000}"/>
    <cellStyle name="Normal 6 2 3 11 3" xfId="33420" xr:uid="{00000000-0005-0000-0000-0000E46B0000}"/>
    <cellStyle name="Normal 6 2 3 11 3 2" xfId="33421" xr:uid="{00000000-0005-0000-0000-0000E56B0000}"/>
    <cellStyle name="Normal 6 2 3 11 3 3" xfId="33422" xr:uid="{00000000-0005-0000-0000-0000E66B0000}"/>
    <cellStyle name="Normal 6 2 3 11 3 4" xfId="33423" xr:uid="{00000000-0005-0000-0000-0000E76B0000}"/>
    <cellStyle name="Normal 6 2 3 11 4" xfId="33424" xr:uid="{00000000-0005-0000-0000-0000E86B0000}"/>
    <cellStyle name="Normal 6 2 3 11 4 2" xfId="33425" xr:uid="{00000000-0005-0000-0000-0000E96B0000}"/>
    <cellStyle name="Normal 6 2 3 11 4 3" xfId="33426" xr:uid="{00000000-0005-0000-0000-0000EA6B0000}"/>
    <cellStyle name="Normal 6 2 3 11 4 4" xfId="33427" xr:uid="{00000000-0005-0000-0000-0000EB6B0000}"/>
    <cellStyle name="Normal 6 2 3 11 5" xfId="33428" xr:uid="{00000000-0005-0000-0000-0000EC6B0000}"/>
    <cellStyle name="Normal 6 2 3 11 5 2" xfId="33429" xr:uid="{00000000-0005-0000-0000-0000ED6B0000}"/>
    <cellStyle name="Normal 6 2 3 11 5 3" xfId="33430" xr:uid="{00000000-0005-0000-0000-0000EE6B0000}"/>
    <cellStyle name="Normal 6 2 3 11 6" xfId="33431" xr:uid="{00000000-0005-0000-0000-0000EF6B0000}"/>
    <cellStyle name="Normal 6 2 3 11 7" xfId="33432" xr:uid="{00000000-0005-0000-0000-0000F06B0000}"/>
    <cellStyle name="Normal 6 2 3 11 8" xfId="33433" xr:uid="{00000000-0005-0000-0000-0000F16B0000}"/>
    <cellStyle name="Normal 6 2 3 12" xfId="3800" xr:uid="{00000000-0005-0000-0000-0000F26B0000}"/>
    <cellStyle name="Normal 6 2 3 12 2" xfId="8892" xr:uid="{00000000-0005-0000-0000-0000F36B0000}"/>
    <cellStyle name="Normal 6 2 3 12 2 2" xfId="33434" xr:uid="{00000000-0005-0000-0000-0000F46B0000}"/>
    <cellStyle name="Normal 6 2 3 12 2 3" xfId="33435" xr:uid="{00000000-0005-0000-0000-0000F56B0000}"/>
    <cellStyle name="Normal 6 2 3 12 2 4" xfId="33436" xr:uid="{00000000-0005-0000-0000-0000F66B0000}"/>
    <cellStyle name="Normal 6 2 3 12 3" xfId="33437" xr:uid="{00000000-0005-0000-0000-0000F76B0000}"/>
    <cellStyle name="Normal 6 2 3 12 3 2" xfId="33438" xr:uid="{00000000-0005-0000-0000-0000F86B0000}"/>
    <cellStyle name="Normal 6 2 3 12 3 3" xfId="33439" xr:uid="{00000000-0005-0000-0000-0000F96B0000}"/>
    <cellStyle name="Normal 6 2 3 12 3 4" xfId="33440" xr:uid="{00000000-0005-0000-0000-0000FA6B0000}"/>
    <cellStyle name="Normal 6 2 3 12 4" xfId="33441" xr:uid="{00000000-0005-0000-0000-0000FB6B0000}"/>
    <cellStyle name="Normal 6 2 3 12 4 2" xfId="33442" xr:uid="{00000000-0005-0000-0000-0000FC6B0000}"/>
    <cellStyle name="Normal 6 2 3 12 4 3" xfId="33443" xr:uid="{00000000-0005-0000-0000-0000FD6B0000}"/>
    <cellStyle name="Normal 6 2 3 12 5" xfId="33444" xr:uid="{00000000-0005-0000-0000-0000FE6B0000}"/>
    <cellStyle name="Normal 6 2 3 12 6" xfId="33445" xr:uid="{00000000-0005-0000-0000-0000FF6B0000}"/>
    <cellStyle name="Normal 6 2 3 12 7" xfId="33446" xr:uid="{00000000-0005-0000-0000-0000006C0000}"/>
    <cellStyle name="Normal 6 2 3 13" xfId="5589" xr:uid="{00000000-0005-0000-0000-0000016C0000}"/>
    <cellStyle name="Normal 6 2 3 13 2" xfId="10531" xr:uid="{00000000-0005-0000-0000-0000026C0000}"/>
    <cellStyle name="Normal 6 2 3 13 3" xfId="33447" xr:uid="{00000000-0005-0000-0000-0000036C0000}"/>
    <cellStyle name="Normal 6 2 3 13 4" xfId="33448" xr:uid="{00000000-0005-0000-0000-0000046C0000}"/>
    <cellStyle name="Normal 6 2 3 14" xfId="7097" xr:uid="{00000000-0005-0000-0000-0000056C0000}"/>
    <cellStyle name="Normal 6 2 3 14 2" xfId="33449" xr:uid="{00000000-0005-0000-0000-0000066C0000}"/>
    <cellStyle name="Normal 6 2 3 14 3" xfId="33450" xr:uid="{00000000-0005-0000-0000-0000076C0000}"/>
    <cellStyle name="Normal 6 2 3 14 4" xfId="33451" xr:uid="{00000000-0005-0000-0000-0000086C0000}"/>
    <cellStyle name="Normal 6 2 3 15" xfId="2079" xr:uid="{00000000-0005-0000-0000-0000096C0000}"/>
    <cellStyle name="Normal 6 2 3 15 2" xfId="33452" xr:uid="{00000000-0005-0000-0000-00000A6C0000}"/>
    <cellStyle name="Normal 6 2 3 15 3" xfId="33453" xr:uid="{00000000-0005-0000-0000-00000B6C0000}"/>
    <cellStyle name="Normal 6 2 3 15 4" xfId="33454" xr:uid="{00000000-0005-0000-0000-00000C6C0000}"/>
    <cellStyle name="Normal 6 2 3 16" xfId="33455" xr:uid="{00000000-0005-0000-0000-00000D6C0000}"/>
    <cellStyle name="Normal 6 2 3 16 2" xfId="33456" xr:uid="{00000000-0005-0000-0000-00000E6C0000}"/>
    <cellStyle name="Normal 6 2 3 16 3" xfId="33457" xr:uid="{00000000-0005-0000-0000-00000F6C0000}"/>
    <cellStyle name="Normal 6 2 3 17" xfId="33458" xr:uid="{00000000-0005-0000-0000-0000106C0000}"/>
    <cellStyle name="Normal 6 2 3 18" xfId="33459" xr:uid="{00000000-0005-0000-0000-0000116C0000}"/>
    <cellStyle name="Normal 6 2 3 19" xfId="33460" xr:uid="{00000000-0005-0000-0000-0000126C0000}"/>
    <cellStyle name="Normal 6 2 3 2" xfId="555" xr:uid="{00000000-0005-0000-0000-0000136C0000}"/>
    <cellStyle name="Normal 6 2 3 2 10" xfId="2325" xr:uid="{00000000-0005-0000-0000-0000146C0000}"/>
    <cellStyle name="Normal 6 2 3 2 10 2" xfId="33461" xr:uid="{00000000-0005-0000-0000-0000156C0000}"/>
    <cellStyle name="Normal 6 2 3 2 10 3" xfId="33462" xr:uid="{00000000-0005-0000-0000-0000166C0000}"/>
    <cellStyle name="Normal 6 2 3 2 10 4" xfId="33463" xr:uid="{00000000-0005-0000-0000-0000176C0000}"/>
    <cellStyle name="Normal 6 2 3 2 11" xfId="33464" xr:uid="{00000000-0005-0000-0000-0000186C0000}"/>
    <cellStyle name="Normal 6 2 3 2 11 2" xfId="33465" xr:uid="{00000000-0005-0000-0000-0000196C0000}"/>
    <cellStyle name="Normal 6 2 3 2 11 3" xfId="33466" xr:uid="{00000000-0005-0000-0000-00001A6C0000}"/>
    <cellStyle name="Normal 6 2 3 2 12" xfId="33467" xr:uid="{00000000-0005-0000-0000-00001B6C0000}"/>
    <cellStyle name="Normal 6 2 3 2 13" xfId="33468" xr:uid="{00000000-0005-0000-0000-00001C6C0000}"/>
    <cellStyle name="Normal 6 2 3 2 14" xfId="33469" xr:uid="{00000000-0005-0000-0000-00001D6C0000}"/>
    <cellStyle name="Normal 6 2 3 2 2" xfId="716" xr:uid="{00000000-0005-0000-0000-00001E6C0000}"/>
    <cellStyle name="Normal 6 2 3 2 2 10" xfId="33470" xr:uid="{00000000-0005-0000-0000-00001F6C0000}"/>
    <cellStyle name="Normal 6 2 3 2 2 11" xfId="33471" xr:uid="{00000000-0005-0000-0000-0000206C0000}"/>
    <cellStyle name="Normal 6 2 3 2 2 2" xfId="1182" xr:uid="{00000000-0005-0000-0000-0000216C0000}"/>
    <cellStyle name="Normal 6 2 3 2 2 2 10" xfId="33472" xr:uid="{00000000-0005-0000-0000-0000226C0000}"/>
    <cellStyle name="Normal 6 2 3 2 2 2 2" xfId="1652" xr:uid="{00000000-0005-0000-0000-0000236C0000}"/>
    <cellStyle name="Normal 6 2 3 2 2 2 2 2" xfId="5010" xr:uid="{00000000-0005-0000-0000-0000246C0000}"/>
    <cellStyle name="Normal 6 2 3 2 2 2 2 2 2" xfId="9994" xr:uid="{00000000-0005-0000-0000-0000256C0000}"/>
    <cellStyle name="Normal 6 2 3 2 2 2 2 2 2 2" xfId="33473" xr:uid="{00000000-0005-0000-0000-0000266C0000}"/>
    <cellStyle name="Normal 6 2 3 2 2 2 2 2 2 3" xfId="33474" xr:uid="{00000000-0005-0000-0000-0000276C0000}"/>
    <cellStyle name="Normal 6 2 3 2 2 2 2 2 2 4" xfId="33475" xr:uid="{00000000-0005-0000-0000-0000286C0000}"/>
    <cellStyle name="Normal 6 2 3 2 2 2 2 2 3" xfId="33476" xr:uid="{00000000-0005-0000-0000-0000296C0000}"/>
    <cellStyle name="Normal 6 2 3 2 2 2 2 2 3 2" xfId="33477" xr:uid="{00000000-0005-0000-0000-00002A6C0000}"/>
    <cellStyle name="Normal 6 2 3 2 2 2 2 2 3 3" xfId="33478" xr:uid="{00000000-0005-0000-0000-00002B6C0000}"/>
    <cellStyle name="Normal 6 2 3 2 2 2 2 2 4" xfId="33479" xr:uid="{00000000-0005-0000-0000-00002C6C0000}"/>
    <cellStyle name="Normal 6 2 3 2 2 2 2 2 5" xfId="33480" xr:uid="{00000000-0005-0000-0000-00002D6C0000}"/>
    <cellStyle name="Normal 6 2 3 2 2 2 2 2 6" xfId="33481" xr:uid="{00000000-0005-0000-0000-00002E6C0000}"/>
    <cellStyle name="Normal 6 2 3 2 2 2 2 3" xfId="6739" xr:uid="{00000000-0005-0000-0000-00002F6C0000}"/>
    <cellStyle name="Normal 6 2 3 2 2 2 2 3 2" xfId="11681" xr:uid="{00000000-0005-0000-0000-0000306C0000}"/>
    <cellStyle name="Normal 6 2 3 2 2 2 2 3 3" xfId="33482" xr:uid="{00000000-0005-0000-0000-0000316C0000}"/>
    <cellStyle name="Normal 6 2 3 2 2 2 2 3 4" xfId="33483" xr:uid="{00000000-0005-0000-0000-0000326C0000}"/>
    <cellStyle name="Normal 6 2 3 2 2 2 2 4" xfId="8247" xr:uid="{00000000-0005-0000-0000-0000336C0000}"/>
    <cellStyle name="Normal 6 2 3 2 2 2 2 4 2" xfId="33484" xr:uid="{00000000-0005-0000-0000-0000346C0000}"/>
    <cellStyle name="Normal 6 2 3 2 2 2 2 4 3" xfId="33485" xr:uid="{00000000-0005-0000-0000-0000356C0000}"/>
    <cellStyle name="Normal 6 2 3 2 2 2 2 4 4" xfId="33486" xr:uid="{00000000-0005-0000-0000-0000366C0000}"/>
    <cellStyle name="Normal 6 2 3 2 2 2 2 5" xfId="3285" xr:uid="{00000000-0005-0000-0000-0000376C0000}"/>
    <cellStyle name="Normal 6 2 3 2 2 2 2 5 2" xfId="33487" xr:uid="{00000000-0005-0000-0000-0000386C0000}"/>
    <cellStyle name="Normal 6 2 3 2 2 2 2 5 3" xfId="33488" xr:uid="{00000000-0005-0000-0000-0000396C0000}"/>
    <cellStyle name="Normal 6 2 3 2 2 2 2 5 4" xfId="33489" xr:uid="{00000000-0005-0000-0000-00003A6C0000}"/>
    <cellStyle name="Normal 6 2 3 2 2 2 2 6" xfId="33490" xr:uid="{00000000-0005-0000-0000-00003B6C0000}"/>
    <cellStyle name="Normal 6 2 3 2 2 2 2 6 2" xfId="33491" xr:uid="{00000000-0005-0000-0000-00003C6C0000}"/>
    <cellStyle name="Normal 6 2 3 2 2 2 2 6 3" xfId="33492" xr:uid="{00000000-0005-0000-0000-00003D6C0000}"/>
    <cellStyle name="Normal 6 2 3 2 2 2 2 7" xfId="33493" xr:uid="{00000000-0005-0000-0000-00003E6C0000}"/>
    <cellStyle name="Normal 6 2 3 2 2 2 2 8" xfId="33494" xr:uid="{00000000-0005-0000-0000-00003F6C0000}"/>
    <cellStyle name="Normal 6 2 3 2 2 2 2 9" xfId="33495" xr:uid="{00000000-0005-0000-0000-0000406C0000}"/>
    <cellStyle name="Normal 6 2 3 2 2 2 3" xfId="4550" xr:uid="{00000000-0005-0000-0000-0000416C0000}"/>
    <cellStyle name="Normal 6 2 3 2 2 2 3 2" xfId="9534" xr:uid="{00000000-0005-0000-0000-0000426C0000}"/>
    <cellStyle name="Normal 6 2 3 2 2 2 3 2 2" xfId="33496" xr:uid="{00000000-0005-0000-0000-0000436C0000}"/>
    <cellStyle name="Normal 6 2 3 2 2 2 3 2 3" xfId="33497" xr:uid="{00000000-0005-0000-0000-0000446C0000}"/>
    <cellStyle name="Normal 6 2 3 2 2 2 3 2 4" xfId="33498" xr:uid="{00000000-0005-0000-0000-0000456C0000}"/>
    <cellStyle name="Normal 6 2 3 2 2 2 3 3" xfId="33499" xr:uid="{00000000-0005-0000-0000-0000466C0000}"/>
    <cellStyle name="Normal 6 2 3 2 2 2 3 3 2" xfId="33500" xr:uid="{00000000-0005-0000-0000-0000476C0000}"/>
    <cellStyle name="Normal 6 2 3 2 2 2 3 3 3" xfId="33501" xr:uid="{00000000-0005-0000-0000-0000486C0000}"/>
    <cellStyle name="Normal 6 2 3 2 2 2 3 4" xfId="33502" xr:uid="{00000000-0005-0000-0000-0000496C0000}"/>
    <cellStyle name="Normal 6 2 3 2 2 2 3 5" xfId="33503" xr:uid="{00000000-0005-0000-0000-00004A6C0000}"/>
    <cellStyle name="Normal 6 2 3 2 2 2 3 6" xfId="33504" xr:uid="{00000000-0005-0000-0000-00004B6C0000}"/>
    <cellStyle name="Normal 6 2 3 2 2 2 4" xfId="6281" xr:uid="{00000000-0005-0000-0000-00004C6C0000}"/>
    <cellStyle name="Normal 6 2 3 2 2 2 4 2" xfId="11223" xr:uid="{00000000-0005-0000-0000-00004D6C0000}"/>
    <cellStyle name="Normal 6 2 3 2 2 2 4 3" xfId="33505" xr:uid="{00000000-0005-0000-0000-00004E6C0000}"/>
    <cellStyle name="Normal 6 2 3 2 2 2 4 4" xfId="33506" xr:uid="{00000000-0005-0000-0000-00004F6C0000}"/>
    <cellStyle name="Normal 6 2 3 2 2 2 5" xfId="7789" xr:uid="{00000000-0005-0000-0000-0000506C0000}"/>
    <cellStyle name="Normal 6 2 3 2 2 2 5 2" xfId="33507" xr:uid="{00000000-0005-0000-0000-0000516C0000}"/>
    <cellStyle name="Normal 6 2 3 2 2 2 5 3" xfId="33508" xr:uid="{00000000-0005-0000-0000-0000526C0000}"/>
    <cellStyle name="Normal 6 2 3 2 2 2 5 4" xfId="33509" xr:uid="{00000000-0005-0000-0000-0000536C0000}"/>
    <cellStyle name="Normal 6 2 3 2 2 2 6" xfId="2827" xr:uid="{00000000-0005-0000-0000-0000546C0000}"/>
    <cellStyle name="Normal 6 2 3 2 2 2 6 2" xfId="33510" xr:uid="{00000000-0005-0000-0000-0000556C0000}"/>
    <cellStyle name="Normal 6 2 3 2 2 2 6 3" xfId="33511" xr:uid="{00000000-0005-0000-0000-0000566C0000}"/>
    <cellStyle name="Normal 6 2 3 2 2 2 6 4" xfId="33512" xr:uid="{00000000-0005-0000-0000-0000576C0000}"/>
    <cellStyle name="Normal 6 2 3 2 2 2 7" xfId="33513" xr:uid="{00000000-0005-0000-0000-0000586C0000}"/>
    <cellStyle name="Normal 6 2 3 2 2 2 7 2" xfId="33514" xr:uid="{00000000-0005-0000-0000-0000596C0000}"/>
    <cellStyle name="Normal 6 2 3 2 2 2 7 3" xfId="33515" xr:uid="{00000000-0005-0000-0000-00005A6C0000}"/>
    <cellStyle name="Normal 6 2 3 2 2 2 8" xfId="33516" xr:uid="{00000000-0005-0000-0000-00005B6C0000}"/>
    <cellStyle name="Normal 6 2 3 2 2 2 9" xfId="33517" xr:uid="{00000000-0005-0000-0000-00005C6C0000}"/>
    <cellStyle name="Normal 6 2 3 2 2 3" xfId="1651" xr:uid="{00000000-0005-0000-0000-00005D6C0000}"/>
    <cellStyle name="Normal 6 2 3 2 2 3 2" xfId="5009" xr:uid="{00000000-0005-0000-0000-00005E6C0000}"/>
    <cellStyle name="Normal 6 2 3 2 2 3 2 2" xfId="9993" xr:uid="{00000000-0005-0000-0000-00005F6C0000}"/>
    <cellStyle name="Normal 6 2 3 2 2 3 2 2 2" xfId="33518" xr:uid="{00000000-0005-0000-0000-0000606C0000}"/>
    <cellStyle name="Normal 6 2 3 2 2 3 2 2 3" xfId="33519" xr:uid="{00000000-0005-0000-0000-0000616C0000}"/>
    <cellStyle name="Normal 6 2 3 2 2 3 2 2 4" xfId="33520" xr:uid="{00000000-0005-0000-0000-0000626C0000}"/>
    <cellStyle name="Normal 6 2 3 2 2 3 2 3" xfId="33521" xr:uid="{00000000-0005-0000-0000-0000636C0000}"/>
    <cellStyle name="Normal 6 2 3 2 2 3 2 3 2" xfId="33522" xr:uid="{00000000-0005-0000-0000-0000646C0000}"/>
    <cellStyle name="Normal 6 2 3 2 2 3 2 3 3" xfId="33523" xr:uid="{00000000-0005-0000-0000-0000656C0000}"/>
    <cellStyle name="Normal 6 2 3 2 2 3 2 4" xfId="33524" xr:uid="{00000000-0005-0000-0000-0000666C0000}"/>
    <cellStyle name="Normal 6 2 3 2 2 3 2 5" xfId="33525" xr:uid="{00000000-0005-0000-0000-0000676C0000}"/>
    <cellStyle name="Normal 6 2 3 2 2 3 2 6" xfId="33526" xr:uid="{00000000-0005-0000-0000-0000686C0000}"/>
    <cellStyle name="Normal 6 2 3 2 2 3 3" xfId="6738" xr:uid="{00000000-0005-0000-0000-0000696C0000}"/>
    <cellStyle name="Normal 6 2 3 2 2 3 3 2" xfId="11680" xr:uid="{00000000-0005-0000-0000-00006A6C0000}"/>
    <cellStyle name="Normal 6 2 3 2 2 3 3 3" xfId="33527" xr:uid="{00000000-0005-0000-0000-00006B6C0000}"/>
    <cellStyle name="Normal 6 2 3 2 2 3 3 4" xfId="33528" xr:uid="{00000000-0005-0000-0000-00006C6C0000}"/>
    <cellStyle name="Normal 6 2 3 2 2 3 4" xfId="8246" xr:uid="{00000000-0005-0000-0000-00006D6C0000}"/>
    <cellStyle name="Normal 6 2 3 2 2 3 4 2" xfId="33529" xr:uid="{00000000-0005-0000-0000-00006E6C0000}"/>
    <cellStyle name="Normal 6 2 3 2 2 3 4 3" xfId="33530" xr:uid="{00000000-0005-0000-0000-00006F6C0000}"/>
    <cellStyle name="Normal 6 2 3 2 2 3 4 4" xfId="33531" xr:uid="{00000000-0005-0000-0000-0000706C0000}"/>
    <cellStyle name="Normal 6 2 3 2 2 3 5" xfId="3284" xr:uid="{00000000-0005-0000-0000-0000716C0000}"/>
    <cellStyle name="Normal 6 2 3 2 2 3 5 2" xfId="33532" xr:uid="{00000000-0005-0000-0000-0000726C0000}"/>
    <cellStyle name="Normal 6 2 3 2 2 3 5 3" xfId="33533" xr:uid="{00000000-0005-0000-0000-0000736C0000}"/>
    <cellStyle name="Normal 6 2 3 2 2 3 5 4" xfId="33534" xr:uid="{00000000-0005-0000-0000-0000746C0000}"/>
    <cellStyle name="Normal 6 2 3 2 2 3 6" xfId="33535" xr:uid="{00000000-0005-0000-0000-0000756C0000}"/>
    <cellStyle name="Normal 6 2 3 2 2 3 6 2" xfId="33536" xr:uid="{00000000-0005-0000-0000-0000766C0000}"/>
    <cellStyle name="Normal 6 2 3 2 2 3 6 3" xfId="33537" xr:uid="{00000000-0005-0000-0000-0000776C0000}"/>
    <cellStyle name="Normal 6 2 3 2 2 3 7" xfId="33538" xr:uid="{00000000-0005-0000-0000-0000786C0000}"/>
    <cellStyle name="Normal 6 2 3 2 2 3 8" xfId="33539" xr:uid="{00000000-0005-0000-0000-0000796C0000}"/>
    <cellStyle name="Normal 6 2 3 2 2 3 9" xfId="33540" xr:uid="{00000000-0005-0000-0000-00007A6C0000}"/>
    <cellStyle name="Normal 6 2 3 2 2 4" xfId="4167" xr:uid="{00000000-0005-0000-0000-00007B6C0000}"/>
    <cellStyle name="Normal 6 2 3 2 2 4 2" xfId="9153" xr:uid="{00000000-0005-0000-0000-00007C6C0000}"/>
    <cellStyle name="Normal 6 2 3 2 2 4 2 2" xfId="33541" xr:uid="{00000000-0005-0000-0000-00007D6C0000}"/>
    <cellStyle name="Normal 6 2 3 2 2 4 2 3" xfId="33542" xr:uid="{00000000-0005-0000-0000-00007E6C0000}"/>
    <cellStyle name="Normal 6 2 3 2 2 4 2 4" xfId="33543" xr:uid="{00000000-0005-0000-0000-00007F6C0000}"/>
    <cellStyle name="Normal 6 2 3 2 2 4 3" xfId="33544" xr:uid="{00000000-0005-0000-0000-0000806C0000}"/>
    <cellStyle name="Normal 6 2 3 2 2 4 3 2" xfId="33545" xr:uid="{00000000-0005-0000-0000-0000816C0000}"/>
    <cellStyle name="Normal 6 2 3 2 2 4 3 3" xfId="33546" xr:uid="{00000000-0005-0000-0000-0000826C0000}"/>
    <cellStyle name="Normal 6 2 3 2 2 4 4" xfId="33547" xr:uid="{00000000-0005-0000-0000-0000836C0000}"/>
    <cellStyle name="Normal 6 2 3 2 2 4 5" xfId="33548" xr:uid="{00000000-0005-0000-0000-0000846C0000}"/>
    <cellStyle name="Normal 6 2 3 2 2 4 6" xfId="33549" xr:uid="{00000000-0005-0000-0000-0000856C0000}"/>
    <cellStyle name="Normal 6 2 3 2 2 5" xfId="5914" xr:uid="{00000000-0005-0000-0000-0000866C0000}"/>
    <cellStyle name="Normal 6 2 3 2 2 5 2" xfId="10856" xr:uid="{00000000-0005-0000-0000-0000876C0000}"/>
    <cellStyle name="Normal 6 2 3 2 2 5 3" xfId="33550" xr:uid="{00000000-0005-0000-0000-0000886C0000}"/>
    <cellStyle name="Normal 6 2 3 2 2 5 4" xfId="33551" xr:uid="{00000000-0005-0000-0000-0000896C0000}"/>
    <cellStyle name="Normal 6 2 3 2 2 6" xfId="7422" xr:uid="{00000000-0005-0000-0000-00008A6C0000}"/>
    <cellStyle name="Normal 6 2 3 2 2 6 2" xfId="33552" xr:uid="{00000000-0005-0000-0000-00008B6C0000}"/>
    <cellStyle name="Normal 6 2 3 2 2 6 3" xfId="33553" xr:uid="{00000000-0005-0000-0000-00008C6C0000}"/>
    <cellStyle name="Normal 6 2 3 2 2 6 4" xfId="33554" xr:uid="{00000000-0005-0000-0000-00008D6C0000}"/>
    <cellStyle name="Normal 6 2 3 2 2 7" xfId="2460" xr:uid="{00000000-0005-0000-0000-00008E6C0000}"/>
    <cellStyle name="Normal 6 2 3 2 2 7 2" xfId="33555" xr:uid="{00000000-0005-0000-0000-00008F6C0000}"/>
    <cellStyle name="Normal 6 2 3 2 2 7 3" xfId="33556" xr:uid="{00000000-0005-0000-0000-0000906C0000}"/>
    <cellStyle name="Normal 6 2 3 2 2 7 4" xfId="33557" xr:uid="{00000000-0005-0000-0000-0000916C0000}"/>
    <cellStyle name="Normal 6 2 3 2 2 8" xfId="33558" xr:uid="{00000000-0005-0000-0000-0000926C0000}"/>
    <cellStyle name="Normal 6 2 3 2 2 8 2" xfId="33559" xr:uid="{00000000-0005-0000-0000-0000936C0000}"/>
    <cellStyle name="Normal 6 2 3 2 2 8 3" xfId="33560" xr:uid="{00000000-0005-0000-0000-0000946C0000}"/>
    <cellStyle name="Normal 6 2 3 2 2 9" xfId="33561" xr:uid="{00000000-0005-0000-0000-0000956C0000}"/>
    <cellStyle name="Normal 6 2 3 2 3" xfId="869" xr:uid="{00000000-0005-0000-0000-0000966C0000}"/>
    <cellStyle name="Normal 6 2 3 2 3 10" xfId="33562" xr:uid="{00000000-0005-0000-0000-0000976C0000}"/>
    <cellStyle name="Normal 6 2 3 2 3 2" xfId="1653" xr:uid="{00000000-0005-0000-0000-0000986C0000}"/>
    <cellStyle name="Normal 6 2 3 2 3 2 2" xfId="5011" xr:uid="{00000000-0005-0000-0000-0000996C0000}"/>
    <cellStyle name="Normal 6 2 3 2 3 2 2 2" xfId="9995" xr:uid="{00000000-0005-0000-0000-00009A6C0000}"/>
    <cellStyle name="Normal 6 2 3 2 3 2 2 2 2" xfId="33563" xr:uid="{00000000-0005-0000-0000-00009B6C0000}"/>
    <cellStyle name="Normal 6 2 3 2 3 2 2 2 3" xfId="33564" xr:uid="{00000000-0005-0000-0000-00009C6C0000}"/>
    <cellStyle name="Normal 6 2 3 2 3 2 2 2 4" xfId="33565" xr:uid="{00000000-0005-0000-0000-00009D6C0000}"/>
    <cellStyle name="Normal 6 2 3 2 3 2 2 3" xfId="33566" xr:uid="{00000000-0005-0000-0000-00009E6C0000}"/>
    <cellStyle name="Normal 6 2 3 2 3 2 2 3 2" xfId="33567" xr:uid="{00000000-0005-0000-0000-00009F6C0000}"/>
    <cellStyle name="Normal 6 2 3 2 3 2 2 3 3" xfId="33568" xr:uid="{00000000-0005-0000-0000-0000A06C0000}"/>
    <cellStyle name="Normal 6 2 3 2 3 2 2 4" xfId="33569" xr:uid="{00000000-0005-0000-0000-0000A16C0000}"/>
    <cellStyle name="Normal 6 2 3 2 3 2 2 5" xfId="33570" xr:uid="{00000000-0005-0000-0000-0000A26C0000}"/>
    <cellStyle name="Normal 6 2 3 2 3 2 2 6" xfId="33571" xr:uid="{00000000-0005-0000-0000-0000A36C0000}"/>
    <cellStyle name="Normal 6 2 3 2 3 2 3" xfId="6740" xr:uid="{00000000-0005-0000-0000-0000A46C0000}"/>
    <cellStyle name="Normal 6 2 3 2 3 2 3 2" xfId="11682" xr:uid="{00000000-0005-0000-0000-0000A56C0000}"/>
    <cellStyle name="Normal 6 2 3 2 3 2 3 3" xfId="33572" xr:uid="{00000000-0005-0000-0000-0000A66C0000}"/>
    <cellStyle name="Normal 6 2 3 2 3 2 3 4" xfId="33573" xr:uid="{00000000-0005-0000-0000-0000A76C0000}"/>
    <cellStyle name="Normal 6 2 3 2 3 2 4" xfId="8248" xr:uid="{00000000-0005-0000-0000-0000A86C0000}"/>
    <cellStyle name="Normal 6 2 3 2 3 2 4 2" xfId="33574" xr:uid="{00000000-0005-0000-0000-0000A96C0000}"/>
    <cellStyle name="Normal 6 2 3 2 3 2 4 3" xfId="33575" xr:uid="{00000000-0005-0000-0000-0000AA6C0000}"/>
    <cellStyle name="Normal 6 2 3 2 3 2 4 4" xfId="33576" xr:uid="{00000000-0005-0000-0000-0000AB6C0000}"/>
    <cellStyle name="Normal 6 2 3 2 3 2 5" xfId="3286" xr:uid="{00000000-0005-0000-0000-0000AC6C0000}"/>
    <cellStyle name="Normal 6 2 3 2 3 2 5 2" xfId="33577" xr:uid="{00000000-0005-0000-0000-0000AD6C0000}"/>
    <cellStyle name="Normal 6 2 3 2 3 2 5 3" xfId="33578" xr:uid="{00000000-0005-0000-0000-0000AE6C0000}"/>
    <cellStyle name="Normal 6 2 3 2 3 2 5 4" xfId="33579" xr:uid="{00000000-0005-0000-0000-0000AF6C0000}"/>
    <cellStyle name="Normal 6 2 3 2 3 2 6" xfId="33580" xr:uid="{00000000-0005-0000-0000-0000B06C0000}"/>
    <cellStyle name="Normal 6 2 3 2 3 2 6 2" xfId="33581" xr:uid="{00000000-0005-0000-0000-0000B16C0000}"/>
    <cellStyle name="Normal 6 2 3 2 3 2 6 3" xfId="33582" xr:uid="{00000000-0005-0000-0000-0000B26C0000}"/>
    <cellStyle name="Normal 6 2 3 2 3 2 7" xfId="33583" xr:uid="{00000000-0005-0000-0000-0000B36C0000}"/>
    <cellStyle name="Normal 6 2 3 2 3 2 8" xfId="33584" xr:uid="{00000000-0005-0000-0000-0000B46C0000}"/>
    <cellStyle name="Normal 6 2 3 2 3 2 9" xfId="33585" xr:uid="{00000000-0005-0000-0000-0000B56C0000}"/>
    <cellStyle name="Normal 6 2 3 2 3 3" xfId="4309" xr:uid="{00000000-0005-0000-0000-0000B66C0000}"/>
    <cellStyle name="Normal 6 2 3 2 3 3 2" xfId="9294" xr:uid="{00000000-0005-0000-0000-0000B76C0000}"/>
    <cellStyle name="Normal 6 2 3 2 3 3 2 2" xfId="33586" xr:uid="{00000000-0005-0000-0000-0000B86C0000}"/>
    <cellStyle name="Normal 6 2 3 2 3 3 2 3" xfId="33587" xr:uid="{00000000-0005-0000-0000-0000B96C0000}"/>
    <cellStyle name="Normal 6 2 3 2 3 3 2 4" xfId="33588" xr:uid="{00000000-0005-0000-0000-0000BA6C0000}"/>
    <cellStyle name="Normal 6 2 3 2 3 3 3" xfId="33589" xr:uid="{00000000-0005-0000-0000-0000BB6C0000}"/>
    <cellStyle name="Normal 6 2 3 2 3 3 3 2" xfId="33590" xr:uid="{00000000-0005-0000-0000-0000BC6C0000}"/>
    <cellStyle name="Normal 6 2 3 2 3 3 3 3" xfId="33591" xr:uid="{00000000-0005-0000-0000-0000BD6C0000}"/>
    <cellStyle name="Normal 6 2 3 2 3 3 4" xfId="33592" xr:uid="{00000000-0005-0000-0000-0000BE6C0000}"/>
    <cellStyle name="Normal 6 2 3 2 3 3 5" xfId="33593" xr:uid="{00000000-0005-0000-0000-0000BF6C0000}"/>
    <cellStyle name="Normal 6 2 3 2 3 3 6" xfId="33594" xr:uid="{00000000-0005-0000-0000-0000C06C0000}"/>
    <cellStyle name="Normal 6 2 3 2 3 4" xfId="6052" xr:uid="{00000000-0005-0000-0000-0000C16C0000}"/>
    <cellStyle name="Normal 6 2 3 2 3 4 2" xfId="10994" xr:uid="{00000000-0005-0000-0000-0000C26C0000}"/>
    <cellStyle name="Normal 6 2 3 2 3 4 3" xfId="33595" xr:uid="{00000000-0005-0000-0000-0000C36C0000}"/>
    <cellStyle name="Normal 6 2 3 2 3 4 4" xfId="33596" xr:uid="{00000000-0005-0000-0000-0000C46C0000}"/>
    <cellStyle name="Normal 6 2 3 2 3 5" xfId="7560" xr:uid="{00000000-0005-0000-0000-0000C56C0000}"/>
    <cellStyle name="Normal 6 2 3 2 3 5 2" xfId="33597" xr:uid="{00000000-0005-0000-0000-0000C66C0000}"/>
    <cellStyle name="Normal 6 2 3 2 3 5 3" xfId="33598" xr:uid="{00000000-0005-0000-0000-0000C76C0000}"/>
    <cellStyle name="Normal 6 2 3 2 3 5 4" xfId="33599" xr:uid="{00000000-0005-0000-0000-0000C86C0000}"/>
    <cellStyle name="Normal 6 2 3 2 3 6" xfId="2598" xr:uid="{00000000-0005-0000-0000-0000C96C0000}"/>
    <cellStyle name="Normal 6 2 3 2 3 6 2" xfId="33600" xr:uid="{00000000-0005-0000-0000-0000CA6C0000}"/>
    <cellStyle name="Normal 6 2 3 2 3 6 3" xfId="33601" xr:uid="{00000000-0005-0000-0000-0000CB6C0000}"/>
    <cellStyle name="Normal 6 2 3 2 3 6 4" xfId="33602" xr:uid="{00000000-0005-0000-0000-0000CC6C0000}"/>
    <cellStyle name="Normal 6 2 3 2 3 7" xfId="33603" xr:uid="{00000000-0005-0000-0000-0000CD6C0000}"/>
    <cellStyle name="Normal 6 2 3 2 3 7 2" xfId="33604" xr:uid="{00000000-0005-0000-0000-0000CE6C0000}"/>
    <cellStyle name="Normal 6 2 3 2 3 7 3" xfId="33605" xr:uid="{00000000-0005-0000-0000-0000CF6C0000}"/>
    <cellStyle name="Normal 6 2 3 2 3 8" xfId="33606" xr:uid="{00000000-0005-0000-0000-0000D06C0000}"/>
    <cellStyle name="Normal 6 2 3 2 3 9" xfId="33607" xr:uid="{00000000-0005-0000-0000-0000D16C0000}"/>
    <cellStyle name="Normal 6 2 3 2 4" xfId="1650" xr:uid="{00000000-0005-0000-0000-0000D26C0000}"/>
    <cellStyle name="Normal 6 2 3 2 4 2" xfId="5008" xr:uid="{00000000-0005-0000-0000-0000D36C0000}"/>
    <cellStyle name="Normal 6 2 3 2 4 2 2" xfId="9992" xr:uid="{00000000-0005-0000-0000-0000D46C0000}"/>
    <cellStyle name="Normal 6 2 3 2 4 2 2 2" xfId="33608" xr:uid="{00000000-0005-0000-0000-0000D56C0000}"/>
    <cellStyle name="Normal 6 2 3 2 4 2 2 3" xfId="33609" xr:uid="{00000000-0005-0000-0000-0000D66C0000}"/>
    <cellStyle name="Normal 6 2 3 2 4 2 2 4" xfId="33610" xr:uid="{00000000-0005-0000-0000-0000D76C0000}"/>
    <cellStyle name="Normal 6 2 3 2 4 2 3" xfId="33611" xr:uid="{00000000-0005-0000-0000-0000D86C0000}"/>
    <cellStyle name="Normal 6 2 3 2 4 2 3 2" xfId="33612" xr:uid="{00000000-0005-0000-0000-0000D96C0000}"/>
    <cellStyle name="Normal 6 2 3 2 4 2 3 3" xfId="33613" xr:uid="{00000000-0005-0000-0000-0000DA6C0000}"/>
    <cellStyle name="Normal 6 2 3 2 4 2 4" xfId="33614" xr:uid="{00000000-0005-0000-0000-0000DB6C0000}"/>
    <cellStyle name="Normal 6 2 3 2 4 2 5" xfId="33615" xr:uid="{00000000-0005-0000-0000-0000DC6C0000}"/>
    <cellStyle name="Normal 6 2 3 2 4 2 6" xfId="33616" xr:uid="{00000000-0005-0000-0000-0000DD6C0000}"/>
    <cellStyle name="Normal 6 2 3 2 4 3" xfId="6737" xr:uid="{00000000-0005-0000-0000-0000DE6C0000}"/>
    <cellStyle name="Normal 6 2 3 2 4 3 2" xfId="11679" xr:uid="{00000000-0005-0000-0000-0000DF6C0000}"/>
    <cellStyle name="Normal 6 2 3 2 4 3 3" xfId="33617" xr:uid="{00000000-0005-0000-0000-0000E06C0000}"/>
    <cellStyle name="Normal 6 2 3 2 4 3 4" xfId="33618" xr:uid="{00000000-0005-0000-0000-0000E16C0000}"/>
    <cellStyle name="Normal 6 2 3 2 4 4" xfId="8245" xr:uid="{00000000-0005-0000-0000-0000E26C0000}"/>
    <cellStyle name="Normal 6 2 3 2 4 4 2" xfId="33619" xr:uid="{00000000-0005-0000-0000-0000E36C0000}"/>
    <cellStyle name="Normal 6 2 3 2 4 4 3" xfId="33620" xr:uid="{00000000-0005-0000-0000-0000E46C0000}"/>
    <cellStyle name="Normal 6 2 3 2 4 4 4" xfId="33621" xr:uid="{00000000-0005-0000-0000-0000E56C0000}"/>
    <cellStyle name="Normal 6 2 3 2 4 5" xfId="3283" xr:uid="{00000000-0005-0000-0000-0000E66C0000}"/>
    <cellStyle name="Normal 6 2 3 2 4 5 2" xfId="33622" xr:uid="{00000000-0005-0000-0000-0000E76C0000}"/>
    <cellStyle name="Normal 6 2 3 2 4 5 3" xfId="33623" xr:uid="{00000000-0005-0000-0000-0000E86C0000}"/>
    <cellStyle name="Normal 6 2 3 2 4 5 4" xfId="33624" xr:uid="{00000000-0005-0000-0000-0000E96C0000}"/>
    <cellStyle name="Normal 6 2 3 2 4 6" xfId="33625" xr:uid="{00000000-0005-0000-0000-0000EA6C0000}"/>
    <cellStyle name="Normal 6 2 3 2 4 6 2" xfId="33626" xr:uid="{00000000-0005-0000-0000-0000EB6C0000}"/>
    <cellStyle name="Normal 6 2 3 2 4 6 3" xfId="33627" xr:uid="{00000000-0005-0000-0000-0000EC6C0000}"/>
    <cellStyle name="Normal 6 2 3 2 4 7" xfId="33628" xr:uid="{00000000-0005-0000-0000-0000ED6C0000}"/>
    <cellStyle name="Normal 6 2 3 2 4 8" xfId="33629" xr:uid="{00000000-0005-0000-0000-0000EE6C0000}"/>
    <cellStyle name="Normal 6 2 3 2 4 9" xfId="33630" xr:uid="{00000000-0005-0000-0000-0000EF6C0000}"/>
    <cellStyle name="Normal 6 2 3 2 5" xfId="3706" xr:uid="{00000000-0005-0000-0000-0000F06C0000}"/>
    <cellStyle name="Normal 6 2 3 2 5 2" xfId="5433" xr:uid="{00000000-0005-0000-0000-0000F16C0000}"/>
    <cellStyle name="Normal 6 2 3 2 5 2 2" xfId="10400" xr:uid="{00000000-0005-0000-0000-0000F26C0000}"/>
    <cellStyle name="Normal 6 2 3 2 5 2 2 2" xfId="33631" xr:uid="{00000000-0005-0000-0000-0000F36C0000}"/>
    <cellStyle name="Normal 6 2 3 2 5 2 2 3" xfId="33632" xr:uid="{00000000-0005-0000-0000-0000F46C0000}"/>
    <cellStyle name="Normal 6 2 3 2 5 2 2 4" xfId="33633" xr:uid="{00000000-0005-0000-0000-0000F56C0000}"/>
    <cellStyle name="Normal 6 2 3 2 5 2 3" xfId="33634" xr:uid="{00000000-0005-0000-0000-0000F66C0000}"/>
    <cellStyle name="Normal 6 2 3 2 5 2 3 2" xfId="33635" xr:uid="{00000000-0005-0000-0000-0000F76C0000}"/>
    <cellStyle name="Normal 6 2 3 2 5 2 3 3" xfId="33636" xr:uid="{00000000-0005-0000-0000-0000F86C0000}"/>
    <cellStyle name="Normal 6 2 3 2 5 2 4" xfId="33637" xr:uid="{00000000-0005-0000-0000-0000F96C0000}"/>
    <cellStyle name="Normal 6 2 3 2 5 2 5" xfId="33638" xr:uid="{00000000-0005-0000-0000-0000FA6C0000}"/>
    <cellStyle name="Normal 6 2 3 2 5 2 6" xfId="33639" xr:uid="{00000000-0005-0000-0000-0000FB6C0000}"/>
    <cellStyle name="Normal 6 2 3 2 5 3" xfId="8667" xr:uid="{00000000-0005-0000-0000-0000FC6C0000}"/>
    <cellStyle name="Normal 6 2 3 2 5 3 2" xfId="33640" xr:uid="{00000000-0005-0000-0000-0000FD6C0000}"/>
    <cellStyle name="Normal 6 2 3 2 5 3 3" xfId="33641" xr:uid="{00000000-0005-0000-0000-0000FE6C0000}"/>
    <cellStyle name="Normal 6 2 3 2 5 3 4" xfId="33642" xr:uid="{00000000-0005-0000-0000-0000FF6C0000}"/>
    <cellStyle name="Normal 6 2 3 2 5 4" xfId="33643" xr:uid="{00000000-0005-0000-0000-0000006D0000}"/>
    <cellStyle name="Normal 6 2 3 2 5 4 2" xfId="33644" xr:uid="{00000000-0005-0000-0000-0000016D0000}"/>
    <cellStyle name="Normal 6 2 3 2 5 4 3" xfId="33645" xr:uid="{00000000-0005-0000-0000-0000026D0000}"/>
    <cellStyle name="Normal 6 2 3 2 5 4 4" xfId="33646" xr:uid="{00000000-0005-0000-0000-0000036D0000}"/>
    <cellStyle name="Normal 6 2 3 2 5 5" xfId="33647" xr:uid="{00000000-0005-0000-0000-0000046D0000}"/>
    <cellStyle name="Normal 6 2 3 2 5 5 2" xfId="33648" xr:uid="{00000000-0005-0000-0000-0000056D0000}"/>
    <cellStyle name="Normal 6 2 3 2 5 5 3" xfId="33649" xr:uid="{00000000-0005-0000-0000-0000066D0000}"/>
    <cellStyle name="Normal 6 2 3 2 5 5 4" xfId="33650" xr:uid="{00000000-0005-0000-0000-0000076D0000}"/>
    <cellStyle name="Normal 6 2 3 2 5 6" xfId="33651" xr:uid="{00000000-0005-0000-0000-0000086D0000}"/>
    <cellStyle name="Normal 6 2 3 2 5 6 2" xfId="33652" xr:uid="{00000000-0005-0000-0000-0000096D0000}"/>
    <cellStyle name="Normal 6 2 3 2 5 6 3" xfId="33653" xr:uid="{00000000-0005-0000-0000-00000A6D0000}"/>
    <cellStyle name="Normal 6 2 3 2 5 7" xfId="33654" xr:uid="{00000000-0005-0000-0000-00000B6D0000}"/>
    <cellStyle name="Normal 6 2 3 2 5 8" xfId="33655" xr:uid="{00000000-0005-0000-0000-00000C6D0000}"/>
    <cellStyle name="Normal 6 2 3 2 5 9" xfId="33656" xr:uid="{00000000-0005-0000-0000-00000D6D0000}"/>
    <cellStyle name="Normal 6 2 3 2 6" xfId="4031" xr:uid="{00000000-0005-0000-0000-00000E6D0000}"/>
    <cellStyle name="Normal 6 2 3 2 6 2" xfId="8803" xr:uid="{00000000-0005-0000-0000-00000F6D0000}"/>
    <cellStyle name="Normal 6 2 3 2 6 2 2" xfId="33657" xr:uid="{00000000-0005-0000-0000-0000106D0000}"/>
    <cellStyle name="Normal 6 2 3 2 6 2 2 2" xfId="33658" xr:uid="{00000000-0005-0000-0000-0000116D0000}"/>
    <cellStyle name="Normal 6 2 3 2 6 2 2 3" xfId="33659" xr:uid="{00000000-0005-0000-0000-0000126D0000}"/>
    <cellStyle name="Normal 6 2 3 2 6 2 2 4" xfId="33660" xr:uid="{00000000-0005-0000-0000-0000136D0000}"/>
    <cellStyle name="Normal 6 2 3 2 6 2 3" xfId="33661" xr:uid="{00000000-0005-0000-0000-0000146D0000}"/>
    <cellStyle name="Normal 6 2 3 2 6 2 3 2" xfId="33662" xr:uid="{00000000-0005-0000-0000-0000156D0000}"/>
    <cellStyle name="Normal 6 2 3 2 6 2 3 3" xfId="33663" xr:uid="{00000000-0005-0000-0000-0000166D0000}"/>
    <cellStyle name="Normal 6 2 3 2 6 2 4" xfId="33664" xr:uid="{00000000-0005-0000-0000-0000176D0000}"/>
    <cellStyle name="Normal 6 2 3 2 6 2 5" xfId="33665" xr:uid="{00000000-0005-0000-0000-0000186D0000}"/>
    <cellStyle name="Normal 6 2 3 2 6 2 6" xfId="33666" xr:uid="{00000000-0005-0000-0000-0000196D0000}"/>
    <cellStyle name="Normal 6 2 3 2 6 3" xfId="33667" xr:uid="{00000000-0005-0000-0000-00001A6D0000}"/>
    <cellStyle name="Normal 6 2 3 2 6 3 2" xfId="33668" xr:uid="{00000000-0005-0000-0000-00001B6D0000}"/>
    <cellStyle name="Normal 6 2 3 2 6 3 3" xfId="33669" xr:uid="{00000000-0005-0000-0000-00001C6D0000}"/>
    <cellStyle name="Normal 6 2 3 2 6 3 4" xfId="33670" xr:uid="{00000000-0005-0000-0000-00001D6D0000}"/>
    <cellStyle name="Normal 6 2 3 2 6 4" xfId="33671" xr:uid="{00000000-0005-0000-0000-00001E6D0000}"/>
    <cellStyle name="Normal 6 2 3 2 6 4 2" xfId="33672" xr:uid="{00000000-0005-0000-0000-00001F6D0000}"/>
    <cellStyle name="Normal 6 2 3 2 6 4 3" xfId="33673" xr:uid="{00000000-0005-0000-0000-0000206D0000}"/>
    <cellStyle name="Normal 6 2 3 2 6 4 4" xfId="33674" xr:uid="{00000000-0005-0000-0000-0000216D0000}"/>
    <cellStyle name="Normal 6 2 3 2 6 5" xfId="33675" xr:uid="{00000000-0005-0000-0000-0000226D0000}"/>
    <cellStyle name="Normal 6 2 3 2 6 5 2" xfId="33676" xr:uid="{00000000-0005-0000-0000-0000236D0000}"/>
    <cellStyle name="Normal 6 2 3 2 6 5 3" xfId="33677" xr:uid="{00000000-0005-0000-0000-0000246D0000}"/>
    <cellStyle name="Normal 6 2 3 2 6 6" xfId="33678" xr:uid="{00000000-0005-0000-0000-0000256D0000}"/>
    <cellStyle name="Normal 6 2 3 2 6 7" xfId="33679" xr:uid="{00000000-0005-0000-0000-0000266D0000}"/>
    <cellStyle name="Normal 6 2 3 2 6 8" xfId="33680" xr:uid="{00000000-0005-0000-0000-0000276D0000}"/>
    <cellStyle name="Normal 6 2 3 2 7" xfId="5512" xr:uid="{00000000-0005-0000-0000-0000286D0000}"/>
    <cellStyle name="Normal 6 2 3 2 7 2" xfId="10466" xr:uid="{00000000-0005-0000-0000-0000296D0000}"/>
    <cellStyle name="Normal 6 2 3 2 7 2 2" xfId="33681" xr:uid="{00000000-0005-0000-0000-00002A6D0000}"/>
    <cellStyle name="Normal 6 2 3 2 7 2 3" xfId="33682" xr:uid="{00000000-0005-0000-0000-00002B6D0000}"/>
    <cellStyle name="Normal 6 2 3 2 7 2 4" xfId="33683" xr:uid="{00000000-0005-0000-0000-00002C6D0000}"/>
    <cellStyle name="Normal 6 2 3 2 7 3" xfId="33684" xr:uid="{00000000-0005-0000-0000-00002D6D0000}"/>
    <cellStyle name="Normal 6 2 3 2 7 3 2" xfId="33685" xr:uid="{00000000-0005-0000-0000-00002E6D0000}"/>
    <cellStyle name="Normal 6 2 3 2 7 3 3" xfId="33686" xr:uid="{00000000-0005-0000-0000-00002F6D0000}"/>
    <cellStyle name="Normal 6 2 3 2 7 4" xfId="33687" xr:uid="{00000000-0005-0000-0000-0000306D0000}"/>
    <cellStyle name="Normal 6 2 3 2 7 5" xfId="33688" xr:uid="{00000000-0005-0000-0000-0000316D0000}"/>
    <cellStyle name="Normal 6 2 3 2 7 6" xfId="33689" xr:uid="{00000000-0005-0000-0000-0000326D0000}"/>
    <cellStyle name="Normal 6 2 3 2 8" xfId="5779" xr:uid="{00000000-0005-0000-0000-0000336D0000}"/>
    <cellStyle name="Normal 6 2 3 2 8 2" xfId="10721" xr:uid="{00000000-0005-0000-0000-0000346D0000}"/>
    <cellStyle name="Normal 6 2 3 2 8 3" xfId="33690" xr:uid="{00000000-0005-0000-0000-0000356D0000}"/>
    <cellStyle name="Normal 6 2 3 2 8 4" xfId="33691" xr:uid="{00000000-0005-0000-0000-0000366D0000}"/>
    <cellStyle name="Normal 6 2 3 2 9" xfId="7287" xr:uid="{00000000-0005-0000-0000-0000376D0000}"/>
    <cellStyle name="Normal 6 2 3 2 9 2" xfId="33692" xr:uid="{00000000-0005-0000-0000-0000386D0000}"/>
    <cellStyle name="Normal 6 2 3 2 9 3" xfId="33693" xr:uid="{00000000-0005-0000-0000-0000396D0000}"/>
    <cellStyle name="Normal 6 2 3 2 9 4" xfId="33694" xr:uid="{00000000-0005-0000-0000-00003A6D0000}"/>
    <cellStyle name="Normal 6 2 3 3" xfId="618" xr:uid="{00000000-0005-0000-0000-00003B6D0000}"/>
    <cellStyle name="Normal 6 2 3 3 10" xfId="2367" xr:uid="{00000000-0005-0000-0000-00003C6D0000}"/>
    <cellStyle name="Normal 6 2 3 3 10 2" xfId="33695" xr:uid="{00000000-0005-0000-0000-00003D6D0000}"/>
    <cellStyle name="Normal 6 2 3 3 10 3" xfId="33696" xr:uid="{00000000-0005-0000-0000-00003E6D0000}"/>
    <cellStyle name="Normal 6 2 3 3 10 4" xfId="33697" xr:uid="{00000000-0005-0000-0000-00003F6D0000}"/>
    <cellStyle name="Normal 6 2 3 3 11" xfId="33698" xr:uid="{00000000-0005-0000-0000-0000406D0000}"/>
    <cellStyle name="Normal 6 2 3 3 11 2" xfId="33699" xr:uid="{00000000-0005-0000-0000-0000416D0000}"/>
    <cellStyle name="Normal 6 2 3 3 11 3" xfId="33700" xr:uid="{00000000-0005-0000-0000-0000426D0000}"/>
    <cellStyle name="Normal 6 2 3 3 12" xfId="33701" xr:uid="{00000000-0005-0000-0000-0000436D0000}"/>
    <cellStyle name="Normal 6 2 3 3 13" xfId="33702" xr:uid="{00000000-0005-0000-0000-0000446D0000}"/>
    <cellStyle name="Normal 6 2 3 3 14" xfId="33703" xr:uid="{00000000-0005-0000-0000-0000456D0000}"/>
    <cellStyle name="Normal 6 2 3 3 2" xfId="759" xr:uid="{00000000-0005-0000-0000-0000466D0000}"/>
    <cellStyle name="Normal 6 2 3 3 2 10" xfId="33704" xr:uid="{00000000-0005-0000-0000-0000476D0000}"/>
    <cellStyle name="Normal 6 2 3 3 2 11" xfId="33705" xr:uid="{00000000-0005-0000-0000-0000486D0000}"/>
    <cellStyle name="Normal 6 2 3 3 2 2" xfId="1224" xr:uid="{00000000-0005-0000-0000-0000496D0000}"/>
    <cellStyle name="Normal 6 2 3 3 2 2 10" xfId="33706" xr:uid="{00000000-0005-0000-0000-00004A6D0000}"/>
    <cellStyle name="Normal 6 2 3 3 2 2 2" xfId="1656" xr:uid="{00000000-0005-0000-0000-00004B6D0000}"/>
    <cellStyle name="Normal 6 2 3 3 2 2 2 2" xfId="5014" xr:uid="{00000000-0005-0000-0000-00004C6D0000}"/>
    <cellStyle name="Normal 6 2 3 3 2 2 2 2 2" xfId="9998" xr:uid="{00000000-0005-0000-0000-00004D6D0000}"/>
    <cellStyle name="Normal 6 2 3 3 2 2 2 2 2 2" xfId="33707" xr:uid="{00000000-0005-0000-0000-00004E6D0000}"/>
    <cellStyle name="Normal 6 2 3 3 2 2 2 2 2 3" xfId="33708" xr:uid="{00000000-0005-0000-0000-00004F6D0000}"/>
    <cellStyle name="Normal 6 2 3 3 2 2 2 2 2 4" xfId="33709" xr:uid="{00000000-0005-0000-0000-0000506D0000}"/>
    <cellStyle name="Normal 6 2 3 3 2 2 2 2 3" xfId="33710" xr:uid="{00000000-0005-0000-0000-0000516D0000}"/>
    <cellStyle name="Normal 6 2 3 3 2 2 2 2 3 2" xfId="33711" xr:uid="{00000000-0005-0000-0000-0000526D0000}"/>
    <cellStyle name="Normal 6 2 3 3 2 2 2 2 3 3" xfId="33712" xr:uid="{00000000-0005-0000-0000-0000536D0000}"/>
    <cellStyle name="Normal 6 2 3 3 2 2 2 2 4" xfId="33713" xr:uid="{00000000-0005-0000-0000-0000546D0000}"/>
    <cellStyle name="Normal 6 2 3 3 2 2 2 2 5" xfId="33714" xr:uid="{00000000-0005-0000-0000-0000556D0000}"/>
    <cellStyle name="Normal 6 2 3 3 2 2 2 2 6" xfId="33715" xr:uid="{00000000-0005-0000-0000-0000566D0000}"/>
    <cellStyle name="Normal 6 2 3 3 2 2 2 3" xfId="6743" xr:uid="{00000000-0005-0000-0000-0000576D0000}"/>
    <cellStyle name="Normal 6 2 3 3 2 2 2 3 2" xfId="11685" xr:uid="{00000000-0005-0000-0000-0000586D0000}"/>
    <cellStyle name="Normal 6 2 3 3 2 2 2 3 3" xfId="33716" xr:uid="{00000000-0005-0000-0000-0000596D0000}"/>
    <cellStyle name="Normal 6 2 3 3 2 2 2 3 4" xfId="33717" xr:uid="{00000000-0005-0000-0000-00005A6D0000}"/>
    <cellStyle name="Normal 6 2 3 3 2 2 2 4" xfId="8251" xr:uid="{00000000-0005-0000-0000-00005B6D0000}"/>
    <cellStyle name="Normal 6 2 3 3 2 2 2 4 2" xfId="33718" xr:uid="{00000000-0005-0000-0000-00005C6D0000}"/>
    <cellStyle name="Normal 6 2 3 3 2 2 2 4 3" xfId="33719" xr:uid="{00000000-0005-0000-0000-00005D6D0000}"/>
    <cellStyle name="Normal 6 2 3 3 2 2 2 4 4" xfId="33720" xr:uid="{00000000-0005-0000-0000-00005E6D0000}"/>
    <cellStyle name="Normal 6 2 3 3 2 2 2 5" xfId="3289" xr:uid="{00000000-0005-0000-0000-00005F6D0000}"/>
    <cellStyle name="Normal 6 2 3 3 2 2 2 5 2" xfId="33721" xr:uid="{00000000-0005-0000-0000-0000606D0000}"/>
    <cellStyle name="Normal 6 2 3 3 2 2 2 5 3" xfId="33722" xr:uid="{00000000-0005-0000-0000-0000616D0000}"/>
    <cellStyle name="Normal 6 2 3 3 2 2 2 5 4" xfId="33723" xr:uid="{00000000-0005-0000-0000-0000626D0000}"/>
    <cellStyle name="Normal 6 2 3 3 2 2 2 6" xfId="33724" xr:uid="{00000000-0005-0000-0000-0000636D0000}"/>
    <cellStyle name="Normal 6 2 3 3 2 2 2 6 2" xfId="33725" xr:uid="{00000000-0005-0000-0000-0000646D0000}"/>
    <cellStyle name="Normal 6 2 3 3 2 2 2 6 3" xfId="33726" xr:uid="{00000000-0005-0000-0000-0000656D0000}"/>
    <cellStyle name="Normal 6 2 3 3 2 2 2 7" xfId="33727" xr:uid="{00000000-0005-0000-0000-0000666D0000}"/>
    <cellStyle name="Normal 6 2 3 3 2 2 2 8" xfId="33728" xr:uid="{00000000-0005-0000-0000-0000676D0000}"/>
    <cellStyle name="Normal 6 2 3 3 2 2 2 9" xfId="33729" xr:uid="{00000000-0005-0000-0000-0000686D0000}"/>
    <cellStyle name="Normal 6 2 3 3 2 2 3" xfId="4592" xr:uid="{00000000-0005-0000-0000-0000696D0000}"/>
    <cellStyle name="Normal 6 2 3 3 2 2 3 2" xfId="9576" xr:uid="{00000000-0005-0000-0000-00006A6D0000}"/>
    <cellStyle name="Normal 6 2 3 3 2 2 3 2 2" xfId="33730" xr:uid="{00000000-0005-0000-0000-00006B6D0000}"/>
    <cellStyle name="Normal 6 2 3 3 2 2 3 2 3" xfId="33731" xr:uid="{00000000-0005-0000-0000-00006C6D0000}"/>
    <cellStyle name="Normal 6 2 3 3 2 2 3 2 4" xfId="33732" xr:uid="{00000000-0005-0000-0000-00006D6D0000}"/>
    <cellStyle name="Normal 6 2 3 3 2 2 3 3" xfId="33733" xr:uid="{00000000-0005-0000-0000-00006E6D0000}"/>
    <cellStyle name="Normal 6 2 3 3 2 2 3 3 2" xfId="33734" xr:uid="{00000000-0005-0000-0000-00006F6D0000}"/>
    <cellStyle name="Normal 6 2 3 3 2 2 3 3 3" xfId="33735" xr:uid="{00000000-0005-0000-0000-0000706D0000}"/>
    <cellStyle name="Normal 6 2 3 3 2 2 3 4" xfId="33736" xr:uid="{00000000-0005-0000-0000-0000716D0000}"/>
    <cellStyle name="Normal 6 2 3 3 2 2 3 5" xfId="33737" xr:uid="{00000000-0005-0000-0000-0000726D0000}"/>
    <cellStyle name="Normal 6 2 3 3 2 2 3 6" xfId="33738" xr:uid="{00000000-0005-0000-0000-0000736D0000}"/>
    <cellStyle name="Normal 6 2 3 3 2 2 4" xfId="6323" xr:uid="{00000000-0005-0000-0000-0000746D0000}"/>
    <cellStyle name="Normal 6 2 3 3 2 2 4 2" xfId="11265" xr:uid="{00000000-0005-0000-0000-0000756D0000}"/>
    <cellStyle name="Normal 6 2 3 3 2 2 4 3" xfId="33739" xr:uid="{00000000-0005-0000-0000-0000766D0000}"/>
    <cellStyle name="Normal 6 2 3 3 2 2 4 4" xfId="33740" xr:uid="{00000000-0005-0000-0000-0000776D0000}"/>
    <cellStyle name="Normal 6 2 3 3 2 2 5" xfId="7831" xr:uid="{00000000-0005-0000-0000-0000786D0000}"/>
    <cellStyle name="Normal 6 2 3 3 2 2 5 2" xfId="33741" xr:uid="{00000000-0005-0000-0000-0000796D0000}"/>
    <cellStyle name="Normal 6 2 3 3 2 2 5 3" xfId="33742" xr:uid="{00000000-0005-0000-0000-00007A6D0000}"/>
    <cellStyle name="Normal 6 2 3 3 2 2 5 4" xfId="33743" xr:uid="{00000000-0005-0000-0000-00007B6D0000}"/>
    <cellStyle name="Normal 6 2 3 3 2 2 6" xfId="2869" xr:uid="{00000000-0005-0000-0000-00007C6D0000}"/>
    <cellStyle name="Normal 6 2 3 3 2 2 6 2" xfId="33744" xr:uid="{00000000-0005-0000-0000-00007D6D0000}"/>
    <cellStyle name="Normal 6 2 3 3 2 2 6 3" xfId="33745" xr:uid="{00000000-0005-0000-0000-00007E6D0000}"/>
    <cellStyle name="Normal 6 2 3 3 2 2 6 4" xfId="33746" xr:uid="{00000000-0005-0000-0000-00007F6D0000}"/>
    <cellStyle name="Normal 6 2 3 3 2 2 7" xfId="33747" xr:uid="{00000000-0005-0000-0000-0000806D0000}"/>
    <cellStyle name="Normal 6 2 3 3 2 2 7 2" xfId="33748" xr:uid="{00000000-0005-0000-0000-0000816D0000}"/>
    <cellStyle name="Normal 6 2 3 3 2 2 7 3" xfId="33749" xr:uid="{00000000-0005-0000-0000-0000826D0000}"/>
    <cellStyle name="Normal 6 2 3 3 2 2 8" xfId="33750" xr:uid="{00000000-0005-0000-0000-0000836D0000}"/>
    <cellStyle name="Normal 6 2 3 3 2 2 9" xfId="33751" xr:uid="{00000000-0005-0000-0000-0000846D0000}"/>
    <cellStyle name="Normal 6 2 3 3 2 3" xfId="1655" xr:uid="{00000000-0005-0000-0000-0000856D0000}"/>
    <cellStyle name="Normal 6 2 3 3 2 3 2" xfId="5013" xr:uid="{00000000-0005-0000-0000-0000866D0000}"/>
    <cellStyle name="Normal 6 2 3 3 2 3 2 2" xfId="9997" xr:uid="{00000000-0005-0000-0000-0000876D0000}"/>
    <cellStyle name="Normal 6 2 3 3 2 3 2 2 2" xfId="33752" xr:uid="{00000000-0005-0000-0000-0000886D0000}"/>
    <cellStyle name="Normal 6 2 3 3 2 3 2 2 3" xfId="33753" xr:uid="{00000000-0005-0000-0000-0000896D0000}"/>
    <cellStyle name="Normal 6 2 3 3 2 3 2 2 4" xfId="33754" xr:uid="{00000000-0005-0000-0000-00008A6D0000}"/>
    <cellStyle name="Normal 6 2 3 3 2 3 2 3" xfId="33755" xr:uid="{00000000-0005-0000-0000-00008B6D0000}"/>
    <cellStyle name="Normal 6 2 3 3 2 3 2 3 2" xfId="33756" xr:uid="{00000000-0005-0000-0000-00008C6D0000}"/>
    <cellStyle name="Normal 6 2 3 3 2 3 2 3 3" xfId="33757" xr:uid="{00000000-0005-0000-0000-00008D6D0000}"/>
    <cellStyle name="Normal 6 2 3 3 2 3 2 4" xfId="33758" xr:uid="{00000000-0005-0000-0000-00008E6D0000}"/>
    <cellStyle name="Normal 6 2 3 3 2 3 2 5" xfId="33759" xr:uid="{00000000-0005-0000-0000-00008F6D0000}"/>
    <cellStyle name="Normal 6 2 3 3 2 3 2 6" xfId="33760" xr:uid="{00000000-0005-0000-0000-0000906D0000}"/>
    <cellStyle name="Normal 6 2 3 3 2 3 3" xfId="6742" xr:uid="{00000000-0005-0000-0000-0000916D0000}"/>
    <cellStyle name="Normal 6 2 3 3 2 3 3 2" xfId="11684" xr:uid="{00000000-0005-0000-0000-0000926D0000}"/>
    <cellStyle name="Normal 6 2 3 3 2 3 3 3" xfId="33761" xr:uid="{00000000-0005-0000-0000-0000936D0000}"/>
    <cellStyle name="Normal 6 2 3 3 2 3 3 4" xfId="33762" xr:uid="{00000000-0005-0000-0000-0000946D0000}"/>
    <cellStyle name="Normal 6 2 3 3 2 3 4" xfId="8250" xr:uid="{00000000-0005-0000-0000-0000956D0000}"/>
    <cellStyle name="Normal 6 2 3 3 2 3 4 2" xfId="33763" xr:uid="{00000000-0005-0000-0000-0000966D0000}"/>
    <cellStyle name="Normal 6 2 3 3 2 3 4 3" xfId="33764" xr:uid="{00000000-0005-0000-0000-0000976D0000}"/>
    <cellStyle name="Normal 6 2 3 3 2 3 4 4" xfId="33765" xr:uid="{00000000-0005-0000-0000-0000986D0000}"/>
    <cellStyle name="Normal 6 2 3 3 2 3 5" xfId="3288" xr:uid="{00000000-0005-0000-0000-0000996D0000}"/>
    <cellStyle name="Normal 6 2 3 3 2 3 5 2" xfId="33766" xr:uid="{00000000-0005-0000-0000-00009A6D0000}"/>
    <cellStyle name="Normal 6 2 3 3 2 3 5 3" xfId="33767" xr:uid="{00000000-0005-0000-0000-00009B6D0000}"/>
    <cellStyle name="Normal 6 2 3 3 2 3 5 4" xfId="33768" xr:uid="{00000000-0005-0000-0000-00009C6D0000}"/>
    <cellStyle name="Normal 6 2 3 3 2 3 6" xfId="33769" xr:uid="{00000000-0005-0000-0000-00009D6D0000}"/>
    <cellStyle name="Normal 6 2 3 3 2 3 6 2" xfId="33770" xr:uid="{00000000-0005-0000-0000-00009E6D0000}"/>
    <cellStyle name="Normal 6 2 3 3 2 3 6 3" xfId="33771" xr:uid="{00000000-0005-0000-0000-00009F6D0000}"/>
    <cellStyle name="Normal 6 2 3 3 2 3 7" xfId="33772" xr:uid="{00000000-0005-0000-0000-0000A06D0000}"/>
    <cellStyle name="Normal 6 2 3 3 2 3 8" xfId="33773" xr:uid="{00000000-0005-0000-0000-0000A16D0000}"/>
    <cellStyle name="Normal 6 2 3 3 2 3 9" xfId="33774" xr:uid="{00000000-0005-0000-0000-0000A26D0000}"/>
    <cellStyle name="Normal 6 2 3 3 2 4" xfId="4209" xr:uid="{00000000-0005-0000-0000-0000A36D0000}"/>
    <cellStyle name="Normal 6 2 3 3 2 4 2" xfId="9195" xr:uid="{00000000-0005-0000-0000-0000A46D0000}"/>
    <cellStyle name="Normal 6 2 3 3 2 4 2 2" xfId="33775" xr:uid="{00000000-0005-0000-0000-0000A56D0000}"/>
    <cellStyle name="Normal 6 2 3 3 2 4 2 3" xfId="33776" xr:uid="{00000000-0005-0000-0000-0000A66D0000}"/>
    <cellStyle name="Normal 6 2 3 3 2 4 2 4" xfId="33777" xr:uid="{00000000-0005-0000-0000-0000A76D0000}"/>
    <cellStyle name="Normal 6 2 3 3 2 4 3" xfId="33778" xr:uid="{00000000-0005-0000-0000-0000A86D0000}"/>
    <cellStyle name="Normal 6 2 3 3 2 4 3 2" xfId="33779" xr:uid="{00000000-0005-0000-0000-0000A96D0000}"/>
    <cellStyle name="Normal 6 2 3 3 2 4 3 3" xfId="33780" xr:uid="{00000000-0005-0000-0000-0000AA6D0000}"/>
    <cellStyle name="Normal 6 2 3 3 2 4 4" xfId="33781" xr:uid="{00000000-0005-0000-0000-0000AB6D0000}"/>
    <cellStyle name="Normal 6 2 3 3 2 4 5" xfId="33782" xr:uid="{00000000-0005-0000-0000-0000AC6D0000}"/>
    <cellStyle name="Normal 6 2 3 3 2 4 6" xfId="33783" xr:uid="{00000000-0005-0000-0000-0000AD6D0000}"/>
    <cellStyle name="Normal 6 2 3 3 2 5" xfId="5956" xr:uid="{00000000-0005-0000-0000-0000AE6D0000}"/>
    <cellStyle name="Normal 6 2 3 3 2 5 2" xfId="10898" xr:uid="{00000000-0005-0000-0000-0000AF6D0000}"/>
    <cellStyle name="Normal 6 2 3 3 2 5 3" xfId="33784" xr:uid="{00000000-0005-0000-0000-0000B06D0000}"/>
    <cellStyle name="Normal 6 2 3 3 2 5 4" xfId="33785" xr:uid="{00000000-0005-0000-0000-0000B16D0000}"/>
    <cellStyle name="Normal 6 2 3 3 2 6" xfId="7464" xr:uid="{00000000-0005-0000-0000-0000B26D0000}"/>
    <cellStyle name="Normal 6 2 3 3 2 6 2" xfId="33786" xr:uid="{00000000-0005-0000-0000-0000B36D0000}"/>
    <cellStyle name="Normal 6 2 3 3 2 6 3" xfId="33787" xr:uid="{00000000-0005-0000-0000-0000B46D0000}"/>
    <cellStyle name="Normal 6 2 3 3 2 6 4" xfId="33788" xr:uid="{00000000-0005-0000-0000-0000B56D0000}"/>
    <cellStyle name="Normal 6 2 3 3 2 7" xfId="2502" xr:uid="{00000000-0005-0000-0000-0000B66D0000}"/>
    <cellStyle name="Normal 6 2 3 3 2 7 2" xfId="33789" xr:uid="{00000000-0005-0000-0000-0000B76D0000}"/>
    <cellStyle name="Normal 6 2 3 3 2 7 3" xfId="33790" xr:uid="{00000000-0005-0000-0000-0000B86D0000}"/>
    <cellStyle name="Normal 6 2 3 3 2 7 4" xfId="33791" xr:uid="{00000000-0005-0000-0000-0000B96D0000}"/>
    <cellStyle name="Normal 6 2 3 3 2 8" xfId="33792" xr:uid="{00000000-0005-0000-0000-0000BA6D0000}"/>
    <cellStyle name="Normal 6 2 3 3 2 8 2" xfId="33793" xr:uid="{00000000-0005-0000-0000-0000BB6D0000}"/>
    <cellStyle name="Normal 6 2 3 3 2 8 3" xfId="33794" xr:uid="{00000000-0005-0000-0000-0000BC6D0000}"/>
    <cellStyle name="Normal 6 2 3 3 2 9" xfId="33795" xr:uid="{00000000-0005-0000-0000-0000BD6D0000}"/>
    <cellStyle name="Normal 6 2 3 3 3" xfId="912" xr:uid="{00000000-0005-0000-0000-0000BE6D0000}"/>
    <cellStyle name="Normal 6 2 3 3 3 10" xfId="33796" xr:uid="{00000000-0005-0000-0000-0000BF6D0000}"/>
    <cellStyle name="Normal 6 2 3 3 3 2" xfId="1657" xr:uid="{00000000-0005-0000-0000-0000C06D0000}"/>
    <cellStyle name="Normal 6 2 3 3 3 2 2" xfId="5015" xr:uid="{00000000-0005-0000-0000-0000C16D0000}"/>
    <cellStyle name="Normal 6 2 3 3 3 2 2 2" xfId="9999" xr:uid="{00000000-0005-0000-0000-0000C26D0000}"/>
    <cellStyle name="Normal 6 2 3 3 3 2 2 2 2" xfId="33797" xr:uid="{00000000-0005-0000-0000-0000C36D0000}"/>
    <cellStyle name="Normal 6 2 3 3 3 2 2 2 3" xfId="33798" xr:uid="{00000000-0005-0000-0000-0000C46D0000}"/>
    <cellStyle name="Normal 6 2 3 3 3 2 2 2 4" xfId="33799" xr:uid="{00000000-0005-0000-0000-0000C56D0000}"/>
    <cellStyle name="Normal 6 2 3 3 3 2 2 3" xfId="33800" xr:uid="{00000000-0005-0000-0000-0000C66D0000}"/>
    <cellStyle name="Normal 6 2 3 3 3 2 2 3 2" xfId="33801" xr:uid="{00000000-0005-0000-0000-0000C76D0000}"/>
    <cellStyle name="Normal 6 2 3 3 3 2 2 3 3" xfId="33802" xr:uid="{00000000-0005-0000-0000-0000C86D0000}"/>
    <cellStyle name="Normal 6 2 3 3 3 2 2 4" xfId="33803" xr:uid="{00000000-0005-0000-0000-0000C96D0000}"/>
    <cellStyle name="Normal 6 2 3 3 3 2 2 5" xfId="33804" xr:uid="{00000000-0005-0000-0000-0000CA6D0000}"/>
    <cellStyle name="Normal 6 2 3 3 3 2 2 6" xfId="33805" xr:uid="{00000000-0005-0000-0000-0000CB6D0000}"/>
    <cellStyle name="Normal 6 2 3 3 3 2 3" xfId="6744" xr:uid="{00000000-0005-0000-0000-0000CC6D0000}"/>
    <cellStyle name="Normal 6 2 3 3 3 2 3 2" xfId="11686" xr:uid="{00000000-0005-0000-0000-0000CD6D0000}"/>
    <cellStyle name="Normal 6 2 3 3 3 2 3 3" xfId="33806" xr:uid="{00000000-0005-0000-0000-0000CE6D0000}"/>
    <cellStyle name="Normal 6 2 3 3 3 2 3 4" xfId="33807" xr:uid="{00000000-0005-0000-0000-0000CF6D0000}"/>
    <cellStyle name="Normal 6 2 3 3 3 2 4" xfId="8252" xr:uid="{00000000-0005-0000-0000-0000D06D0000}"/>
    <cellStyle name="Normal 6 2 3 3 3 2 4 2" xfId="33808" xr:uid="{00000000-0005-0000-0000-0000D16D0000}"/>
    <cellStyle name="Normal 6 2 3 3 3 2 4 3" xfId="33809" xr:uid="{00000000-0005-0000-0000-0000D26D0000}"/>
    <cellStyle name="Normal 6 2 3 3 3 2 4 4" xfId="33810" xr:uid="{00000000-0005-0000-0000-0000D36D0000}"/>
    <cellStyle name="Normal 6 2 3 3 3 2 5" xfId="3290" xr:uid="{00000000-0005-0000-0000-0000D46D0000}"/>
    <cellStyle name="Normal 6 2 3 3 3 2 5 2" xfId="33811" xr:uid="{00000000-0005-0000-0000-0000D56D0000}"/>
    <cellStyle name="Normal 6 2 3 3 3 2 5 3" xfId="33812" xr:uid="{00000000-0005-0000-0000-0000D66D0000}"/>
    <cellStyle name="Normal 6 2 3 3 3 2 5 4" xfId="33813" xr:uid="{00000000-0005-0000-0000-0000D76D0000}"/>
    <cellStyle name="Normal 6 2 3 3 3 2 6" xfId="33814" xr:uid="{00000000-0005-0000-0000-0000D86D0000}"/>
    <cellStyle name="Normal 6 2 3 3 3 2 6 2" xfId="33815" xr:uid="{00000000-0005-0000-0000-0000D96D0000}"/>
    <cellStyle name="Normal 6 2 3 3 3 2 6 3" xfId="33816" xr:uid="{00000000-0005-0000-0000-0000DA6D0000}"/>
    <cellStyle name="Normal 6 2 3 3 3 2 7" xfId="33817" xr:uid="{00000000-0005-0000-0000-0000DB6D0000}"/>
    <cellStyle name="Normal 6 2 3 3 3 2 8" xfId="33818" xr:uid="{00000000-0005-0000-0000-0000DC6D0000}"/>
    <cellStyle name="Normal 6 2 3 3 3 2 9" xfId="33819" xr:uid="{00000000-0005-0000-0000-0000DD6D0000}"/>
    <cellStyle name="Normal 6 2 3 3 3 3" xfId="4351" xr:uid="{00000000-0005-0000-0000-0000DE6D0000}"/>
    <cellStyle name="Normal 6 2 3 3 3 3 2" xfId="9336" xr:uid="{00000000-0005-0000-0000-0000DF6D0000}"/>
    <cellStyle name="Normal 6 2 3 3 3 3 2 2" xfId="33820" xr:uid="{00000000-0005-0000-0000-0000E06D0000}"/>
    <cellStyle name="Normal 6 2 3 3 3 3 2 3" xfId="33821" xr:uid="{00000000-0005-0000-0000-0000E16D0000}"/>
    <cellStyle name="Normal 6 2 3 3 3 3 2 4" xfId="33822" xr:uid="{00000000-0005-0000-0000-0000E26D0000}"/>
    <cellStyle name="Normal 6 2 3 3 3 3 3" xfId="33823" xr:uid="{00000000-0005-0000-0000-0000E36D0000}"/>
    <cellStyle name="Normal 6 2 3 3 3 3 3 2" xfId="33824" xr:uid="{00000000-0005-0000-0000-0000E46D0000}"/>
    <cellStyle name="Normal 6 2 3 3 3 3 3 3" xfId="33825" xr:uid="{00000000-0005-0000-0000-0000E56D0000}"/>
    <cellStyle name="Normal 6 2 3 3 3 3 4" xfId="33826" xr:uid="{00000000-0005-0000-0000-0000E66D0000}"/>
    <cellStyle name="Normal 6 2 3 3 3 3 5" xfId="33827" xr:uid="{00000000-0005-0000-0000-0000E76D0000}"/>
    <cellStyle name="Normal 6 2 3 3 3 3 6" xfId="33828" xr:uid="{00000000-0005-0000-0000-0000E86D0000}"/>
    <cellStyle name="Normal 6 2 3 3 3 4" xfId="6094" xr:uid="{00000000-0005-0000-0000-0000E96D0000}"/>
    <cellStyle name="Normal 6 2 3 3 3 4 2" xfId="11036" xr:uid="{00000000-0005-0000-0000-0000EA6D0000}"/>
    <cellStyle name="Normal 6 2 3 3 3 4 3" xfId="33829" xr:uid="{00000000-0005-0000-0000-0000EB6D0000}"/>
    <cellStyle name="Normal 6 2 3 3 3 4 4" xfId="33830" xr:uid="{00000000-0005-0000-0000-0000EC6D0000}"/>
    <cellStyle name="Normal 6 2 3 3 3 5" xfId="7602" xr:uid="{00000000-0005-0000-0000-0000ED6D0000}"/>
    <cellStyle name="Normal 6 2 3 3 3 5 2" xfId="33831" xr:uid="{00000000-0005-0000-0000-0000EE6D0000}"/>
    <cellStyle name="Normal 6 2 3 3 3 5 3" xfId="33832" xr:uid="{00000000-0005-0000-0000-0000EF6D0000}"/>
    <cellStyle name="Normal 6 2 3 3 3 5 4" xfId="33833" xr:uid="{00000000-0005-0000-0000-0000F06D0000}"/>
    <cellStyle name="Normal 6 2 3 3 3 6" xfId="2640" xr:uid="{00000000-0005-0000-0000-0000F16D0000}"/>
    <cellStyle name="Normal 6 2 3 3 3 6 2" xfId="33834" xr:uid="{00000000-0005-0000-0000-0000F26D0000}"/>
    <cellStyle name="Normal 6 2 3 3 3 6 3" xfId="33835" xr:uid="{00000000-0005-0000-0000-0000F36D0000}"/>
    <cellStyle name="Normal 6 2 3 3 3 6 4" xfId="33836" xr:uid="{00000000-0005-0000-0000-0000F46D0000}"/>
    <cellStyle name="Normal 6 2 3 3 3 7" xfId="33837" xr:uid="{00000000-0005-0000-0000-0000F56D0000}"/>
    <cellStyle name="Normal 6 2 3 3 3 7 2" xfId="33838" xr:uid="{00000000-0005-0000-0000-0000F66D0000}"/>
    <cellStyle name="Normal 6 2 3 3 3 7 3" xfId="33839" xr:uid="{00000000-0005-0000-0000-0000F76D0000}"/>
    <cellStyle name="Normal 6 2 3 3 3 8" xfId="33840" xr:uid="{00000000-0005-0000-0000-0000F86D0000}"/>
    <cellStyle name="Normal 6 2 3 3 3 9" xfId="33841" xr:uid="{00000000-0005-0000-0000-0000F96D0000}"/>
    <cellStyle name="Normal 6 2 3 3 4" xfId="1654" xr:uid="{00000000-0005-0000-0000-0000FA6D0000}"/>
    <cellStyle name="Normal 6 2 3 3 4 2" xfId="5012" xr:uid="{00000000-0005-0000-0000-0000FB6D0000}"/>
    <cellStyle name="Normal 6 2 3 3 4 2 2" xfId="9996" xr:uid="{00000000-0005-0000-0000-0000FC6D0000}"/>
    <cellStyle name="Normal 6 2 3 3 4 2 2 2" xfId="33842" xr:uid="{00000000-0005-0000-0000-0000FD6D0000}"/>
    <cellStyle name="Normal 6 2 3 3 4 2 2 3" xfId="33843" xr:uid="{00000000-0005-0000-0000-0000FE6D0000}"/>
    <cellStyle name="Normal 6 2 3 3 4 2 2 4" xfId="33844" xr:uid="{00000000-0005-0000-0000-0000FF6D0000}"/>
    <cellStyle name="Normal 6 2 3 3 4 2 3" xfId="33845" xr:uid="{00000000-0005-0000-0000-0000006E0000}"/>
    <cellStyle name="Normal 6 2 3 3 4 2 3 2" xfId="33846" xr:uid="{00000000-0005-0000-0000-0000016E0000}"/>
    <cellStyle name="Normal 6 2 3 3 4 2 3 3" xfId="33847" xr:uid="{00000000-0005-0000-0000-0000026E0000}"/>
    <cellStyle name="Normal 6 2 3 3 4 2 4" xfId="33848" xr:uid="{00000000-0005-0000-0000-0000036E0000}"/>
    <cellStyle name="Normal 6 2 3 3 4 2 5" xfId="33849" xr:uid="{00000000-0005-0000-0000-0000046E0000}"/>
    <cellStyle name="Normal 6 2 3 3 4 2 6" xfId="33850" xr:uid="{00000000-0005-0000-0000-0000056E0000}"/>
    <cellStyle name="Normal 6 2 3 3 4 3" xfId="6741" xr:uid="{00000000-0005-0000-0000-0000066E0000}"/>
    <cellStyle name="Normal 6 2 3 3 4 3 2" xfId="11683" xr:uid="{00000000-0005-0000-0000-0000076E0000}"/>
    <cellStyle name="Normal 6 2 3 3 4 3 3" xfId="33851" xr:uid="{00000000-0005-0000-0000-0000086E0000}"/>
    <cellStyle name="Normal 6 2 3 3 4 3 4" xfId="33852" xr:uid="{00000000-0005-0000-0000-0000096E0000}"/>
    <cellStyle name="Normal 6 2 3 3 4 4" xfId="8249" xr:uid="{00000000-0005-0000-0000-00000A6E0000}"/>
    <cellStyle name="Normal 6 2 3 3 4 4 2" xfId="33853" xr:uid="{00000000-0005-0000-0000-00000B6E0000}"/>
    <cellStyle name="Normal 6 2 3 3 4 4 3" xfId="33854" xr:uid="{00000000-0005-0000-0000-00000C6E0000}"/>
    <cellStyle name="Normal 6 2 3 3 4 4 4" xfId="33855" xr:uid="{00000000-0005-0000-0000-00000D6E0000}"/>
    <cellStyle name="Normal 6 2 3 3 4 5" xfId="3287" xr:uid="{00000000-0005-0000-0000-00000E6E0000}"/>
    <cellStyle name="Normal 6 2 3 3 4 5 2" xfId="33856" xr:uid="{00000000-0005-0000-0000-00000F6E0000}"/>
    <cellStyle name="Normal 6 2 3 3 4 5 3" xfId="33857" xr:uid="{00000000-0005-0000-0000-0000106E0000}"/>
    <cellStyle name="Normal 6 2 3 3 4 5 4" xfId="33858" xr:uid="{00000000-0005-0000-0000-0000116E0000}"/>
    <cellStyle name="Normal 6 2 3 3 4 6" xfId="33859" xr:uid="{00000000-0005-0000-0000-0000126E0000}"/>
    <cellStyle name="Normal 6 2 3 3 4 6 2" xfId="33860" xr:uid="{00000000-0005-0000-0000-0000136E0000}"/>
    <cellStyle name="Normal 6 2 3 3 4 6 3" xfId="33861" xr:uid="{00000000-0005-0000-0000-0000146E0000}"/>
    <cellStyle name="Normal 6 2 3 3 4 7" xfId="33862" xr:uid="{00000000-0005-0000-0000-0000156E0000}"/>
    <cellStyle name="Normal 6 2 3 3 4 8" xfId="33863" xr:uid="{00000000-0005-0000-0000-0000166E0000}"/>
    <cellStyle name="Normal 6 2 3 3 4 9" xfId="33864" xr:uid="{00000000-0005-0000-0000-0000176E0000}"/>
    <cellStyle name="Normal 6 2 3 3 5" xfId="3749" xr:uid="{00000000-0005-0000-0000-0000186E0000}"/>
    <cellStyle name="Normal 6 2 3 3 5 2" xfId="5381" xr:uid="{00000000-0005-0000-0000-0000196E0000}"/>
    <cellStyle name="Normal 6 2 3 3 5 2 2" xfId="10359" xr:uid="{00000000-0005-0000-0000-00001A6E0000}"/>
    <cellStyle name="Normal 6 2 3 3 5 2 2 2" xfId="33865" xr:uid="{00000000-0005-0000-0000-00001B6E0000}"/>
    <cellStyle name="Normal 6 2 3 3 5 2 2 3" xfId="33866" xr:uid="{00000000-0005-0000-0000-00001C6E0000}"/>
    <cellStyle name="Normal 6 2 3 3 5 2 2 4" xfId="33867" xr:uid="{00000000-0005-0000-0000-00001D6E0000}"/>
    <cellStyle name="Normal 6 2 3 3 5 2 3" xfId="33868" xr:uid="{00000000-0005-0000-0000-00001E6E0000}"/>
    <cellStyle name="Normal 6 2 3 3 5 2 3 2" xfId="33869" xr:uid="{00000000-0005-0000-0000-00001F6E0000}"/>
    <cellStyle name="Normal 6 2 3 3 5 2 3 3" xfId="33870" xr:uid="{00000000-0005-0000-0000-0000206E0000}"/>
    <cellStyle name="Normal 6 2 3 3 5 2 4" xfId="33871" xr:uid="{00000000-0005-0000-0000-0000216E0000}"/>
    <cellStyle name="Normal 6 2 3 3 5 2 5" xfId="33872" xr:uid="{00000000-0005-0000-0000-0000226E0000}"/>
    <cellStyle name="Normal 6 2 3 3 5 2 6" xfId="33873" xr:uid="{00000000-0005-0000-0000-0000236E0000}"/>
    <cellStyle name="Normal 6 2 3 3 5 3" xfId="8709" xr:uid="{00000000-0005-0000-0000-0000246E0000}"/>
    <cellStyle name="Normal 6 2 3 3 5 3 2" xfId="33874" xr:uid="{00000000-0005-0000-0000-0000256E0000}"/>
    <cellStyle name="Normal 6 2 3 3 5 3 3" xfId="33875" xr:uid="{00000000-0005-0000-0000-0000266E0000}"/>
    <cellStyle name="Normal 6 2 3 3 5 3 4" xfId="33876" xr:uid="{00000000-0005-0000-0000-0000276E0000}"/>
    <cellStyle name="Normal 6 2 3 3 5 4" xfId="33877" xr:uid="{00000000-0005-0000-0000-0000286E0000}"/>
    <cellStyle name="Normal 6 2 3 3 5 4 2" xfId="33878" xr:uid="{00000000-0005-0000-0000-0000296E0000}"/>
    <cellStyle name="Normal 6 2 3 3 5 4 3" xfId="33879" xr:uid="{00000000-0005-0000-0000-00002A6E0000}"/>
    <cellStyle name="Normal 6 2 3 3 5 4 4" xfId="33880" xr:uid="{00000000-0005-0000-0000-00002B6E0000}"/>
    <cellStyle name="Normal 6 2 3 3 5 5" xfId="33881" xr:uid="{00000000-0005-0000-0000-00002C6E0000}"/>
    <cellStyle name="Normal 6 2 3 3 5 5 2" xfId="33882" xr:uid="{00000000-0005-0000-0000-00002D6E0000}"/>
    <cellStyle name="Normal 6 2 3 3 5 5 3" xfId="33883" xr:uid="{00000000-0005-0000-0000-00002E6E0000}"/>
    <cellStyle name="Normal 6 2 3 3 5 5 4" xfId="33884" xr:uid="{00000000-0005-0000-0000-00002F6E0000}"/>
    <cellStyle name="Normal 6 2 3 3 5 6" xfId="33885" xr:uid="{00000000-0005-0000-0000-0000306E0000}"/>
    <cellStyle name="Normal 6 2 3 3 5 6 2" xfId="33886" xr:uid="{00000000-0005-0000-0000-0000316E0000}"/>
    <cellStyle name="Normal 6 2 3 3 5 6 3" xfId="33887" xr:uid="{00000000-0005-0000-0000-0000326E0000}"/>
    <cellStyle name="Normal 6 2 3 3 5 7" xfId="33888" xr:uid="{00000000-0005-0000-0000-0000336E0000}"/>
    <cellStyle name="Normal 6 2 3 3 5 8" xfId="33889" xr:uid="{00000000-0005-0000-0000-0000346E0000}"/>
    <cellStyle name="Normal 6 2 3 3 5 9" xfId="33890" xr:uid="{00000000-0005-0000-0000-0000356E0000}"/>
    <cellStyle name="Normal 6 2 3 3 6" xfId="4074" xr:uid="{00000000-0005-0000-0000-0000366E0000}"/>
    <cellStyle name="Normal 6 2 3 3 6 2" xfId="8845" xr:uid="{00000000-0005-0000-0000-0000376E0000}"/>
    <cellStyle name="Normal 6 2 3 3 6 2 2" xfId="33891" xr:uid="{00000000-0005-0000-0000-0000386E0000}"/>
    <cellStyle name="Normal 6 2 3 3 6 2 2 2" xfId="33892" xr:uid="{00000000-0005-0000-0000-0000396E0000}"/>
    <cellStyle name="Normal 6 2 3 3 6 2 2 3" xfId="33893" xr:uid="{00000000-0005-0000-0000-00003A6E0000}"/>
    <cellStyle name="Normal 6 2 3 3 6 2 2 4" xfId="33894" xr:uid="{00000000-0005-0000-0000-00003B6E0000}"/>
    <cellStyle name="Normal 6 2 3 3 6 2 3" xfId="33895" xr:uid="{00000000-0005-0000-0000-00003C6E0000}"/>
    <cellStyle name="Normal 6 2 3 3 6 2 3 2" xfId="33896" xr:uid="{00000000-0005-0000-0000-00003D6E0000}"/>
    <cellStyle name="Normal 6 2 3 3 6 2 3 3" xfId="33897" xr:uid="{00000000-0005-0000-0000-00003E6E0000}"/>
    <cellStyle name="Normal 6 2 3 3 6 2 4" xfId="33898" xr:uid="{00000000-0005-0000-0000-00003F6E0000}"/>
    <cellStyle name="Normal 6 2 3 3 6 2 5" xfId="33899" xr:uid="{00000000-0005-0000-0000-0000406E0000}"/>
    <cellStyle name="Normal 6 2 3 3 6 2 6" xfId="33900" xr:uid="{00000000-0005-0000-0000-0000416E0000}"/>
    <cellStyle name="Normal 6 2 3 3 6 3" xfId="33901" xr:uid="{00000000-0005-0000-0000-0000426E0000}"/>
    <cellStyle name="Normal 6 2 3 3 6 3 2" xfId="33902" xr:uid="{00000000-0005-0000-0000-0000436E0000}"/>
    <cellStyle name="Normal 6 2 3 3 6 3 3" xfId="33903" xr:uid="{00000000-0005-0000-0000-0000446E0000}"/>
    <cellStyle name="Normal 6 2 3 3 6 3 4" xfId="33904" xr:uid="{00000000-0005-0000-0000-0000456E0000}"/>
    <cellStyle name="Normal 6 2 3 3 6 4" xfId="33905" xr:uid="{00000000-0005-0000-0000-0000466E0000}"/>
    <cellStyle name="Normal 6 2 3 3 6 4 2" xfId="33906" xr:uid="{00000000-0005-0000-0000-0000476E0000}"/>
    <cellStyle name="Normal 6 2 3 3 6 4 3" xfId="33907" xr:uid="{00000000-0005-0000-0000-0000486E0000}"/>
    <cellStyle name="Normal 6 2 3 3 6 4 4" xfId="33908" xr:uid="{00000000-0005-0000-0000-0000496E0000}"/>
    <cellStyle name="Normal 6 2 3 3 6 5" xfId="33909" xr:uid="{00000000-0005-0000-0000-00004A6E0000}"/>
    <cellStyle name="Normal 6 2 3 3 6 5 2" xfId="33910" xr:uid="{00000000-0005-0000-0000-00004B6E0000}"/>
    <cellStyle name="Normal 6 2 3 3 6 5 3" xfId="33911" xr:uid="{00000000-0005-0000-0000-00004C6E0000}"/>
    <cellStyle name="Normal 6 2 3 3 6 6" xfId="33912" xr:uid="{00000000-0005-0000-0000-00004D6E0000}"/>
    <cellStyle name="Normal 6 2 3 3 6 7" xfId="33913" xr:uid="{00000000-0005-0000-0000-00004E6E0000}"/>
    <cellStyle name="Normal 6 2 3 3 6 8" xfId="33914" xr:uid="{00000000-0005-0000-0000-00004F6E0000}"/>
    <cellStyle name="Normal 6 2 3 3 7" xfId="5547" xr:uid="{00000000-0005-0000-0000-0000506E0000}"/>
    <cellStyle name="Normal 6 2 3 3 7 2" xfId="10496" xr:uid="{00000000-0005-0000-0000-0000516E0000}"/>
    <cellStyle name="Normal 6 2 3 3 7 2 2" xfId="33915" xr:uid="{00000000-0005-0000-0000-0000526E0000}"/>
    <cellStyle name="Normal 6 2 3 3 7 2 3" xfId="33916" xr:uid="{00000000-0005-0000-0000-0000536E0000}"/>
    <cellStyle name="Normal 6 2 3 3 7 2 4" xfId="33917" xr:uid="{00000000-0005-0000-0000-0000546E0000}"/>
    <cellStyle name="Normal 6 2 3 3 7 3" xfId="33918" xr:uid="{00000000-0005-0000-0000-0000556E0000}"/>
    <cellStyle name="Normal 6 2 3 3 7 3 2" xfId="33919" xr:uid="{00000000-0005-0000-0000-0000566E0000}"/>
    <cellStyle name="Normal 6 2 3 3 7 3 3" xfId="33920" xr:uid="{00000000-0005-0000-0000-0000576E0000}"/>
    <cellStyle name="Normal 6 2 3 3 7 4" xfId="33921" xr:uid="{00000000-0005-0000-0000-0000586E0000}"/>
    <cellStyle name="Normal 6 2 3 3 7 5" xfId="33922" xr:uid="{00000000-0005-0000-0000-0000596E0000}"/>
    <cellStyle name="Normal 6 2 3 3 7 6" xfId="33923" xr:uid="{00000000-0005-0000-0000-00005A6E0000}"/>
    <cellStyle name="Normal 6 2 3 3 8" xfId="5821" xr:uid="{00000000-0005-0000-0000-00005B6E0000}"/>
    <cellStyle name="Normal 6 2 3 3 8 2" xfId="10763" xr:uid="{00000000-0005-0000-0000-00005C6E0000}"/>
    <cellStyle name="Normal 6 2 3 3 8 3" xfId="33924" xr:uid="{00000000-0005-0000-0000-00005D6E0000}"/>
    <cellStyle name="Normal 6 2 3 3 8 4" xfId="33925" xr:uid="{00000000-0005-0000-0000-00005E6E0000}"/>
    <cellStyle name="Normal 6 2 3 3 9" xfId="7329" xr:uid="{00000000-0005-0000-0000-00005F6E0000}"/>
    <cellStyle name="Normal 6 2 3 3 9 2" xfId="33926" xr:uid="{00000000-0005-0000-0000-0000606E0000}"/>
    <cellStyle name="Normal 6 2 3 3 9 3" xfId="33927" xr:uid="{00000000-0005-0000-0000-0000616E0000}"/>
    <cellStyle name="Normal 6 2 3 3 9 4" xfId="33928" xr:uid="{00000000-0005-0000-0000-0000626E0000}"/>
    <cellStyle name="Normal 6 2 3 4" xfId="452" xr:uid="{00000000-0005-0000-0000-0000636E0000}"/>
    <cellStyle name="Normal 6 2 3 4 10" xfId="33929" xr:uid="{00000000-0005-0000-0000-0000646E0000}"/>
    <cellStyle name="Normal 6 2 3 4 11" xfId="33930" xr:uid="{00000000-0005-0000-0000-0000656E0000}"/>
    <cellStyle name="Normal 6 2 3 4 2" xfId="1022" xr:uid="{00000000-0005-0000-0000-0000666E0000}"/>
    <cellStyle name="Normal 6 2 3 4 2 10" xfId="33931" xr:uid="{00000000-0005-0000-0000-0000676E0000}"/>
    <cellStyle name="Normal 6 2 3 4 2 2" xfId="1659" xr:uid="{00000000-0005-0000-0000-0000686E0000}"/>
    <cellStyle name="Normal 6 2 3 4 2 2 2" xfId="5017" xr:uid="{00000000-0005-0000-0000-0000696E0000}"/>
    <cellStyle name="Normal 6 2 3 4 2 2 2 2" xfId="10001" xr:uid="{00000000-0005-0000-0000-00006A6E0000}"/>
    <cellStyle name="Normal 6 2 3 4 2 2 2 2 2" xfId="33932" xr:uid="{00000000-0005-0000-0000-00006B6E0000}"/>
    <cellStyle name="Normal 6 2 3 4 2 2 2 2 3" xfId="33933" xr:uid="{00000000-0005-0000-0000-00006C6E0000}"/>
    <cellStyle name="Normal 6 2 3 4 2 2 2 2 4" xfId="33934" xr:uid="{00000000-0005-0000-0000-00006D6E0000}"/>
    <cellStyle name="Normal 6 2 3 4 2 2 2 3" xfId="33935" xr:uid="{00000000-0005-0000-0000-00006E6E0000}"/>
    <cellStyle name="Normal 6 2 3 4 2 2 2 3 2" xfId="33936" xr:uid="{00000000-0005-0000-0000-00006F6E0000}"/>
    <cellStyle name="Normal 6 2 3 4 2 2 2 3 3" xfId="33937" xr:uid="{00000000-0005-0000-0000-0000706E0000}"/>
    <cellStyle name="Normal 6 2 3 4 2 2 2 4" xfId="33938" xr:uid="{00000000-0005-0000-0000-0000716E0000}"/>
    <cellStyle name="Normal 6 2 3 4 2 2 2 5" xfId="33939" xr:uid="{00000000-0005-0000-0000-0000726E0000}"/>
    <cellStyle name="Normal 6 2 3 4 2 2 2 6" xfId="33940" xr:uid="{00000000-0005-0000-0000-0000736E0000}"/>
    <cellStyle name="Normal 6 2 3 4 2 2 3" xfId="6746" xr:uid="{00000000-0005-0000-0000-0000746E0000}"/>
    <cellStyle name="Normal 6 2 3 4 2 2 3 2" xfId="11688" xr:uid="{00000000-0005-0000-0000-0000756E0000}"/>
    <cellStyle name="Normal 6 2 3 4 2 2 3 3" xfId="33941" xr:uid="{00000000-0005-0000-0000-0000766E0000}"/>
    <cellStyle name="Normal 6 2 3 4 2 2 3 4" xfId="33942" xr:uid="{00000000-0005-0000-0000-0000776E0000}"/>
    <cellStyle name="Normal 6 2 3 4 2 2 4" xfId="8254" xr:uid="{00000000-0005-0000-0000-0000786E0000}"/>
    <cellStyle name="Normal 6 2 3 4 2 2 4 2" xfId="33943" xr:uid="{00000000-0005-0000-0000-0000796E0000}"/>
    <cellStyle name="Normal 6 2 3 4 2 2 4 3" xfId="33944" xr:uid="{00000000-0005-0000-0000-00007A6E0000}"/>
    <cellStyle name="Normal 6 2 3 4 2 2 4 4" xfId="33945" xr:uid="{00000000-0005-0000-0000-00007B6E0000}"/>
    <cellStyle name="Normal 6 2 3 4 2 2 5" xfId="3292" xr:uid="{00000000-0005-0000-0000-00007C6E0000}"/>
    <cellStyle name="Normal 6 2 3 4 2 2 5 2" xfId="33946" xr:uid="{00000000-0005-0000-0000-00007D6E0000}"/>
    <cellStyle name="Normal 6 2 3 4 2 2 5 3" xfId="33947" xr:uid="{00000000-0005-0000-0000-00007E6E0000}"/>
    <cellStyle name="Normal 6 2 3 4 2 2 5 4" xfId="33948" xr:uid="{00000000-0005-0000-0000-00007F6E0000}"/>
    <cellStyle name="Normal 6 2 3 4 2 2 6" xfId="33949" xr:uid="{00000000-0005-0000-0000-0000806E0000}"/>
    <cellStyle name="Normal 6 2 3 4 2 2 6 2" xfId="33950" xr:uid="{00000000-0005-0000-0000-0000816E0000}"/>
    <cellStyle name="Normal 6 2 3 4 2 2 6 3" xfId="33951" xr:uid="{00000000-0005-0000-0000-0000826E0000}"/>
    <cellStyle name="Normal 6 2 3 4 2 2 7" xfId="33952" xr:uid="{00000000-0005-0000-0000-0000836E0000}"/>
    <cellStyle name="Normal 6 2 3 4 2 2 8" xfId="33953" xr:uid="{00000000-0005-0000-0000-0000846E0000}"/>
    <cellStyle name="Normal 6 2 3 4 2 2 9" xfId="33954" xr:uid="{00000000-0005-0000-0000-0000856E0000}"/>
    <cellStyle name="Normal 6 2 3 4 2 3" xfId="4444" xr:uid="{00000000-0005-0000-0000-0000866E0000}"/>
    <cellStyle name="Normal 6 2 3 4 2 3 2" xfId="9429" xr:uid="{00000000-0005-0000-0000-0000876E0000}"/>
    <cellStyle name="Normal 6 2 3 4 2 3 2 2" xfId="33955" xr:uid="{00000000-0005-0000-0000-0000886E0000}"/>
    <cellStyle name="Normal 6 2 3 4 2 3 2 3" xfId="33956" xr:uid="{00000000-0005-0000-0000-0000896E0000}"/>
    <cellStyle name="Normal 6 2 3 4 2 3 2 4" xfId="33957" xr:uid="{00000000-0005-0000-0000-00008A6E0000}"/>
    <cellStyle name="Normal 6 2 3 4 2 3 3" xfId="33958" xr:uid="{00000000-0005-0000-0000-00008B6E0000}"/>
    <cellStyle name="Normal 6 2 3 4 2 3 3 2" xfId="33959" xr:uid="{00000000-0005-0000-0000-00008C6E0000}"/>
    <cellStyle name="Normal 6 2 3 4 2 3 3 3" xfId="33960" xr:uid="{00000000-0005-0000-0000-00008D6E0000}"/>
    <cellStyle name="Normal 6 2 3 4 2 3 4" xfId="33961" xr:uid="{00000000-0005-0000-0000-00008E6E0000}"/>
    <cellStyle name="Normal 6 2 3 4 2 3 5" xfId="33962" xr:uid="{00000000-0005-0000-0000-00008F6E0000}"/>
    <cellStyle name="Normal 6 2 3 4 2 3 6" xfId="33963" xr:uid="{00000000-0005-0000-0000-0000906E0000}"/>
    <cellStyle name="Normal 6 2 3 4 2 4" xfId="6184" xr:uid="{00000000-0005-0000-0000-0000916E0000}"/>
    <cellStyle name="Normal 6 2 3 4 2 4 2" xfId="11126" xr:uid="{00000000-0005-0000-0000-0000926E0000}"/>
    <cellStyle name="Normal 6 2 3 4 2 4 3" xfId="33964" xr:uid="{00000000-0005-0000-0000-0000936E0000}"/>
    <cellStyle name="Normal 6 2 3 4 2 4 4" xfId="33965" xr:uid="{00000000-0005-0000-0000-0000946E0000}"/>
    <cellStyle name="Normal 6 2 3 4 2 5" xfId="7692" xr:uid="{00000000-0005-0000-0000-0000956E0000}"/>
    <cellStyle name="Normal 6 2 3 4 2 5 2" xfId="33966" xr:uid="{00000000-0005-0000-0000-0000966E0000}"/>
    <cellStyle name="Normal 6 2 3 4 2 5 3" xfId="33967" xr:uid="{00000000-0005-0000-0000-0000976E0000}"/>
    <cellStyle name="Normal 6 2 3 4 2 5 4" xfId="33968" xr:uid="{00000000-0005-0000-0000-0000986E0000}"/>
    <cellStyle name="Normal 6 2 3 4 2 6" xfId="2730" xr:uid="{00000000-0005-0000-0000-0000996E0000}"/>
    <cellStyle name="Normal 6 2 3 4 2 6 2" xfId="33969" xr:uid="{00000000-0005-0000-0000-00009A6E0000}"/>
    <cellStyle name="Normal 6 2 3 4 2 6 3" xfId="33970" xr:uid="{00000000-0005-0000-0000-00009B6E0000}"/>
    <cellStyle name="Normal 6 2 3 4 2 6 4" xfId="33971" xr:uid="{00000000-0005-0000-0000-00009C6E0000}"/>
    <cellStyle name="Normal 6 2 3 4 2 7" xfId="33972" xr:uid="{00000000-0005-0000-0000-00009D6E0000}"/>
    <cellStyle name="Normal 6 2 3 4 2 7 2" xfId="33973" xr:uid="{00000000-0005-0000-0000-00009E6E0000}"/>
    <cellStyle name="Normal 6 2 3 4 2 7 3" xfId="33974" xr:uid="{00000000-0005-0000-0000-00009F6E0000}"/>
    <cellStyle name="Normal 6 2 3 4 2 8" xfId="33975" xr:uid="{00000000-0005-0000-0000-0000A06E0000}"/>
    <cellStyle name="Normal 6 2 3 4 2 9" xfId="33976" xr:uid="{00000000-0005-0000-0000-0000A16E0000}"/>
    <cellStyle name="Normal 6 2 3 4 3" xfId="1658" xr:uid="{00000000-0005-0000-0000-0000A26E0000}"/>
    <cellStyle name="Normal 6 2 3 4 3 2" xfId="5016" xr:uid="{00000000-0005-0000-0000-0000A36E0000}"/>
    <cellStyle name="Normal 6 2 3 4 3 2 2" xfId="10000" xr:uid="{00000000-0005-0000-0000-0000A46E0000}"/>
    <cellStyle name="Normal 6 2 3 4 3 2 2 2" xfId="33977" xr:uid="{00000000-0005-0000-0000-0000A56E0000}"/>
    <cellStyle name="Normal 6 2 3 4 3 2 2 3" xfId="33978" xr:uid="{00000000-0005-0000-0000-0000A66E0000}"/>
    <cellStyle name="Normal 6 2 3 4 3 2 2 4" xfId="33979" xr:uid="{00000000-0005-0000-0000-0000A76E0000}"/>
    <cellStyle name="Normal 6 2 3 4 3 2 3" xfId="33980" xr:uid="{00000000-0005-0000-0000-0000A86E0000}"/>
    <cellStyle name="Normal 6 2 3 4 3 2 3 2" xfId="33981" xr:uid="{00000000-0005-0000-0000-0000A96E0000}"/>
    <cellStyle name="Normal 6 2 3 4 3 2 3 3" xfId="33982" xr:uid="{00000000-0005-0000-0000-0000AA6E0000}"/>
    <cellStyle name="Normal 6 2 3 4 3 2 4" xfId="33983" xr:uid="{00000000-0005-0000-0000-0000AB6E0000}"/>
    <cellStyle name="Normal 6 2 3 4 3 2 5" xfId="33984" xr:uid="{00000000-0005-0000-0000-0000AC6E0000}"/>
    <cellStyle name="Normal 6 2 3 4 3 2 6" xfId="33985" xr:uid="{00000000-0005-0000-0000-0000AD6E0000}"/>
    <cellStyle name="Normal 6 2 3 4 3 3" xfId="6745" xr:uid="{00000000-0005-0000-0000-0000AE6E0000}"/>
    <cellStyle name="Normal 6 2 3 4 3 3 2" xfId="11687" xr:uid="{00000000-0005-0000-0000-0000AF6E0000}"/>
    <cellStyle name="Normal 6 2 3 4 3 3 3" xfId="33986" xr:uid="{00000000-0005-0000-0000-0000B06E0000}"/>
    <cellStyle name="Normal 6 2 3 4 3 3 4" xfId="33987" xr:uid="{00000000-0005-0000-0000-0000B16E0000}"/>
    <cellStyle name="Normal 6 2 3 4 3 4" xfId="8253" xr:uid="{00000000-0005-0000-0000-0000B26E0000}"/>
    <cellStyle name="Normal 6 2 3 4 3 4 2" xfId="33988" xr:uid="{00000000-0005-0000-0000-0000B36E0000}"/>
    <cellStyle name="Normal 6 2 3 4 3 4 3" xfId="33989" xr:uid="{00000000-0005-0000-0000-0000B46E0000}"/>
    <cellStyle name="Normal 6 2 3 4 3 4 4" xfId="33990" xr:uid="{00000000-0005-0000-0000-0000B56E0000}"/>
    <cellStyle name="Normal 6 2 3 4 3 5" xfId="3291" xr:uid="{00000000-0005-0000-0000-0000B66E0000}"/>
    <cellStyle name="Normal 6 2 3 4 3 5 2" xfId="33991" xr:uid="{00000000-0005-0000-0000-0000B76E0000}"/>
    <cellStyle name="Normal 6 2 3 4 3 5 3" xfId="33992" xr:uid="{00000000-0005-0000-0000-0000B86E0000}"/>
    <cellStyle name="Normal 6 2 3 4 3 5 4" xfId="33993" xr:uid="{00000000-0005-0000-0000-0000B96E0000}"/>
    <cellStyle name="Normal 6 2 3 4 3 6" xfId="33994" xr:uid="{00000000-0005-0000-0000-0000BA6E0000}"/>
    <cellStyle name="Normal 6 2 3 4 3 6 2" xfId="33995" xr:uid="{00000000-0005-0000-0000-0000BB6E0000}"/>
    <cellStyle name="Normal 6 2 3 4 3 6 3" xfId="33996" xr:uid="{00000000-0005-0000-0000-0000BC6E0000}"/>
    <cellStyle name="Normal 6 2 3 4 3 7" xfId="33997" xr:uid="{00000000-0005-0000-0000-0000BD6E0000}"/>
    <cellStyle name="Normal 6 2 3 4 3 8" xfId="33998" xr:uid="{00000000-0005-0000-0000-0000BE6E0000}"/>
    <cellStyle name="Normal 6 2 3 4 3 9" xfId="33999" xr:uid="{00000000-0005-0000-0000-0000BF6E0000}"/>
    <cellStyle name="Normal 6 2 3 4 4" xfId="3975" xr:uid="{00000000-0005-0000-0000-0000C06E0000}"/>
    <cellStyle name="Normal 6 2 3 4 4 2" xfId="9047" xr:uid="{00000000-0005-0000-0000-0000C16E0000}"/>
    <cellStyle name="Normal 6 2 3 4 4 2 2" xfId="34000" xr:uid="{00000000-0005-0000-0000-0000C26E0000}"/>
    <cellStyle name="Normal 6 2 3 4 4 2 3" xfId="34001" xr:uid="{00000000-0005-0000-0000-0000C36E0000}"/>
    <cellStyle name="Normal 6 2 3 4 4 2 4" xfId="34002" xr:uid="{00000000-0005-0000-0000-0000C46E0000}"/>
    <cellStyle name="Normal 6 2 3 4 4 3" xfId="34003" xr:uid="{00000000-0005-0000-0000-0000C56E0000}"/>
    <cellStyle name="Normal 6 2 3 4 4 3 2" xfId="34004" xr:uid="{00000000-0005-0000-0000-0000C66E0000}"/>
    <cellStyle name="Normal 6 2 3 4 4 3 3" xfId="34005" xr:uid="{00000000-0005-0000-0000-0000C76E0000}"/>
    <cellStyle name="Normal 6 2 3 4 4 4" xfId="34006" xr:uid="{00000000-0005-0000-0000-0000C86E0000}"/>
    <cellStyle name="Normal 6 2 3 4 4 5" xfId="34007" xr:uid="{00000000-0005-0000-0000-0000C96E0000}"/>
    <cellStyle name="Normal 6 2 3 4 4 6" xfId="34008" xr:uid="{00000000-0005-0000-0000-0000CA6E0000}"/>
    <cellStyle name="Normal 6 2 3 4 5" xfId="5732" xr:uid="{00000000-0005-0000-0000-0000CB6E0000}"/>
    <cellStyle name="Normal 6 2 3 4 5 2" xfId="10674" xr:uid="{00000000-0005-0000-0000-0000CC6E0000}"/>
    <cellStyle name="Normal 6 2 3 4 5 3" xfId="34009" xr:uid="{00000000-0005-0000-0000-0000CD6E0000}"/>
    <cellStyle name="Normal 6 2 3 4 5 4" xfId="34010" xr:uid="{00000000-0005-0000-0000-0000CE6E0000}"/>
    <cellStyle name="Normal 6 2 3 4 6" xfId="7240" xr:uid="{00000000-0005-0000-0000-0000CF6E0000}"/>
    <cellStyle name="Normal 6 2 3 4 6 2" xfId="34011" xr:uid="{00000000-0005-0000-0000-0000D06E0000}"/>
    <cellStyle name="Normal 6 2 3 4 6 3" xfId="34012" xr:uid="{00000000-0005-0000-0000-0000D16E0000}"/>
    <cellStyle name="Normal 6 2 3 4 6 4" xfId="34013" xr:uid="{00000000-0005-0000-0000-0000D26E0000}"/>
    <cellStyle name="Normal 6 2 3 4 7" xfId="2278" xr:uid="{00000000-0005-0000-0000-0000D36E0000}"/>
    <cellStyle name="Normal 6 2 3 4 7 2" xfId="34014" xr:uid="{00000000-0005-0000-0000-0000D46E0000}"/>
    <cellStyle name="Normal 6 2 3 4 7 3" xfId="34015" xr:uid="{00000000-0005-0000-0000-0000D56E0000}"/>
    <cellStyle name="Normal 6 2 3 4 7 4" xfId="34016" xr:uid="{00000000-0005-0000-0000-0000D66E0000}"/>
    <cellStyle name="Normal 6 2 3 4 8" xfId="34017" xr:uid="{00000000-0005-0000-0000-0000D76E0000}"/>
    <cellStyle name="Normal 6 2 3 4 8 2" xfId="34018" xr:uid="{00000000-0005-0000-0000-0000D86E0000}"/>
    <cellStyle name="Normal 6 2 3 4 8 3" xfId="34019" xr:uid="{00000000-0005-0000-0000-0000D96E0000}"/>
    <cellStyle name="Normal 6 2 3 4 9" xfId="34020" xr:uid="{00000000-0005-0000-0000-0000DA6E0000}"/>
    <cellStyle name="Normal 6 2 3 5" xfId="669" xr:uid="{00000000-0005-0000-0000-0000DB6E0000}"/>
    <cellStyle name="Normal 6 2 3 5 10" xfId="34021" xr:uid="{00000000-0005-0000-0000-0000DC6E0000}"/>
    <cellStyle name="Normal 6 2 3 5 11" xfId="34022" xr:uid="{00000000-0005-0000-0000-0000DD6E0000}"/>
    <cellStyle name="Normal 6 2 3 5 2" xfId="1135" xr:uid="{00000000-0005-0000-0000-0000DE6E0000}"/>
    <cellStyle name="Normal 6 2 3 5 2 10" xfId="34023" xr:uid="{00000000-0005-0000-0000-0000DF6E0000}"/>
    <cellStyle name="Normal 6 2 3 5 2 2" xfId="1661" xr:uid="{00000000-0005-0000-0000-0000E06E0000}"/>
    <cellStyle name="Normal 6 2 3 5 2 2 2" xfId="5019" xr:uid="{00000000-0005-0000-0000-0000E16E0000}"/>
    <cellStyle name="Normal 6 2 3 5 2 2 2 2" xfId="10003" xr:uid="{00000000-0005-0000-0000-0000E26E0000}"/>
    <cellStyle name="Normal 6 2 3 5 2 2 2 2 2" xfId="34024" xr:uid="{00000000-0005-0000-0000-0000E36E0000}"/>
    <cellStyle name="Normal 6 2 3 5 2 2 2 2 3" xfId="34025" xr:uid="{00000000-0005-0000-0000-0000E46E0000}"/>
    <cellStyle name="Normal 6 2 3 5 2 2 2 2 4" xfId="34026" xr:uid="{00000000-0005-0000-0000-0000E56E0000}"/>
    <cellStyle name="Normal 6 2 3 5 2 2 2 3" xfId="34027" xr:uid="{00000000-0005-0000-0000-0000E66E0000}"/>
    <cellStyle name="Normal 6 2 3 5 2 2 2 3 2" xfId="34028" xr:uid="{00000000-0005-0000-0000-0000E76E0000}"/>
    <cellStyle name="Normal 6 2 3 5 2 2 2 3 3" xfId="34029" xr:uid="{00000000-0005-0000-0000-0000E86E0000}"/>
    <cellStyle name="Normal 6 2 3 5 2 2 2 4" xfId="34030" xr:uid="{00000000-0005-0000-0000-0000E96E0000}"/>
    <cellStyle name="Normal 6 2 3 5 2 2 2 5" xfId="34031" xr:uid="{00000000-0005-0000-0000-0000EA6E0000}"/>
    <cellStyle name="Normal 6 2 3 5 2 2 2 6" xfId="34032" xr:uid="{00000000-0005-0000-0000-0000EB6E0000}"/>
    <cellStyle name="Normal 6 2 3 5 2 2 3" xfId="6748" xr:uid="{00000000-0005-0000-0000-0000EC6E0000}"/>
    <cellStyle name="Normal 6 2 3 5 2 2 3 2" xfId="11690" xr:uid="{00000000-0005-0000-0000-0000ED6E0000}"/>
    <cellStyle name="Normal 6 2 3 5 2 2 3 3" xfId="34033" xr:uid="{00000000-0005-0000-0000-0000EE6E0000}"/>
    <cellStyle name="Normal 6 2 3 5 2 2 3 4" xfId="34034" xr:uid="{00000000-0005-0000-0000-0000EF6E0000}"/>
    <cellStyle name="Normal 6 2 3 5 2 2 4" xfId="8256" xr:uid="{00000000-0005-0000-0000-0000F06E0000}"/>
    <cellStyle name="Normal 6 2 3 5 2 2 4 2" xfId="34035" xr:uid="{00000000-0005-0000-0000-0000F16E0000}"/>
    <cellStyle name="Normal 6 2 3 5 2 2 4 3" xfId="34036" xr:uid="{00000000-0005-0000-0000-0000F26E0000}"/>
    <cellStyle name="Normal 6 2 3 5 2 2 4 4" xfId="34037" xr:uid="{00000000-0005-0000-0000-0000F36E0000}"/>
    <cellStyle name="Normal 6 2 3 5 2 2 5" xfId="3294" xr:uid="{00000000-0005-0000-0000-0000F46E0000}"/>
    <cellStyle name="Normal 6 2 3 5 2 2 5 2" xfId="34038" xr:uid="{00000000-0005-0000-0000-0000F56E0000}"/>
    <cellStyle name="Normal 6 2 3 5 2 2 5 3" xfId="34039" xr:uid="{00000000-0005-0000-0000-0000F66E0000}"/>
    <cellStyle name="Normal 6 2 3 5 2 2 5 4" xfId="34040" xr:uid="{00000000-0005-0000-0000-0000F76E0000}"/>
    <cellStyle name="Normal 6 2 3 5 2 2 6" xfId="34041" xr:uid="{00000000-0005-0000-0000-0000F86E0000}"/>
    <cellStyle name="Normal 6 2 3 5 2 2 6 2" xfId="34042" xr:uid="{00000000-0005-0000-0000-0000F96E0000}"/>
    <cellStyle name="Normal 6 2 3 5 2 2 6 3" xfId="34043" xr:uid="{00000000-0005-0000-0000-0000FA6E0000}"/>
    <cellStyle name="Normal 6 2 3 5 2 2 7" xfId="34044" xr:uid="{00000000-0005-0000-0000-0000FB6E0000}"/>
    <cellStyle name="Normal 6 2 3 5 2 2 8" xfId="34045" xr:uid="{00000000-0005-0000-0000-0000FC6E0000}"/>
    <cellStyle name="Normal 6 2 3 5 2 2 9" xfId="34046" xr:uid="{00000000-0005-0000-0000-0000FD6E0000}"/>
    <cellStyle name="Normal 6 2 3 5 2 3" xfId="4503" xr:uid="{00000000-0005-0000-0000-0000FE6E0000}"/>
    <cellStyle name="Normal 6 2 3 5 2 3 2" xfId="9487" xr:uid="{00000000-0005-0000-0000-0000FF6E0000}"/>
    <cellStyle name="Normal 6 2 3 5 2 3 2 2" xfId="34047" xr:uid="{00000000-0005-0000-0000-0000006F0000}"/>
    <cellStyle name="Normal 6 2 3 5 2 3 2 3" xfId="34048" xr:uid="{00000000-0005-0000-0000-0000016F0000}"/>
    <cellStyle name="Normal 6 2 3 5 2 3 2 4" xfId="34049" xr:uid="{00000000-0005-0000-0000-0000026F0000}"/>
    <cellStyle name="Normal 6 2 3 5 2 3 3" xfId="34050" xr:uid="{00000000-0005-0000-0000-0000036F0000}"/>
    <cellStyle name="Normal 6 2 3 5 2 3 3 2" xfId="34051" xr:uid="{00000000-0005-0000-0000-0000046F0000}"/>
    <cellStyle name="Normal 6 2 3 5 2 3 3 3" xfId="34052" xr:uid="{00000000-0005-0000-0000-0000056F0000}"/>
    <cellStyle name="Normal 6 2 3 5 2 3 4" xfId="34053" xr:uid="{00000000-0005-0000-0000-0000066F0000}"/>
    <cellStyle name="Normal 6 2 3 5 2 3 5" xfId="34054" xr:uid="{00000000-0005-0000-0000-0000076F0000}"/>
    <cellStyle name="Normal 6 2 3 5 2 3 6" xfId="34055" xr:uid="{00000000-0005-0000-0000-0000086F0000}"/>
    <cellStyle name="Normal 6 2 3 5 2 4" xfId="6234" xr:uid="{00000000-0005-0000-0000-0000096F0000}"/>
    <cellStyle name="Normal 6 2 3 5 2 4 2" xfId="11176" xr:uid="{00000000-0005-0000-0000-00000A6F0000}"/>
    <cellStyle name="Normal 6 2 3 5 2 4 3" xfId="34056" xr:uid="{00000000-0005-0000-0000-00000B6F0000}"/>
    <cellStyle name="Normal 6 2 3 5 2 4 4" xfId="34057" xr:uid="{00000000-0005-0000-0000-00000C6F0000}"/>
    <cellStyle name="Normal 6 2 3 5 2 5" xfId="7742" xr:uid="{00000000-0005-0000-0000-00000D6F0000}"/>
    <cellStyle name="Normal 6 2 3 5 2 5 2" xfId="34058" xr:uid="{00000000-0005-0000-0000-00000E6F0000}"/>
    <cellStyle name="Normal 6 2 3 5 2 5 3" xfId="34059" xr:uid="{00000000-0005-0000-0000-00000F6F0000}"/>
    <cellStyle name="Normal 6 2 3 5 2 5 4" xfId="34060" xr:uid="{00000000-0005-0000-0000-0000106F0000}"/>
    <cellStyle name="Normal 6 2 3 5 2 6" xfId="2780" xr:uid="{00000000-0005-0000-0000-0000116F0000}"/>
    <cellStyle name="Normal 6 2 3 5 2 6 2" xfId="34061" xr:uid="{00000000-0005-0000-0000-0000126F0000}"/>
    <cellStyle name="Normal 6 2 3 5 2 6 3" xfId="34062" xr:uid="{00000000-0005-0000-0000-0000136F0000}"/>
    <cellStyle name="Normal 6 2 3 5 2 6 4" xfId="34063" xr:uid="{00000000-0005-0000-0000-0000146F0000}"/>
    <cellStyle name="Normal 6 2 3 5 2 7" xfId="34064" xr:uid="{00000000-0005-0000-0000-0000156F0000}"/>
    <cellStyle name="Normal 6 2 3 5 2 7 2" xfId="34065" xr:uid="{00000000-0005-0000-0000-0000166F0000}"/>
    <cellStyle name="Normal 6 2 3 5 2 7 3" xfId="34066" xr:uid="{00000000-0005-0000-0000-0000176F0000}"/>
    <cellStyle name="Normal 6 2 3 5 2 8" xfId="34067" xr:uid="{00000000-0005-0000-0000-0000186F0000}"/>
    <cellStyle name="Normal 6 2 3 5 2 9" xfId="34068" xr:uid="{00000000-0005-0000-0000-0000196F0000}"/>
    <cellStyle name="Normal 6 2 3 5 3" xfId="1660" xr:uid="{00000000-0005-0000-0000-00001A6F0000}"/>
    <cellStyle name="Normal 6 2 3 5 3 2" xfId="5018" xr:uid="{00000000-0005-0000-0000-00001B6F0000}"/>
    <cellStyle name="Normal 6 2 3 5 3 2 2" xfId="10002" xr:uid="{00000000-0005-0000-0000-00001C6F0000}"/>
    <cellStyle name="Normal 6 2 3 5 3 2 2 2" xfId="34069" xr:uid="{00000000-0005-0000-0000-00001D6F0000}"/>
    <cellStyle name="Normal 6 2 3 5 3 2 2 3" xfId="34070" xr:uid="{00000000-0005-0000-0000-00001E6F0000}"/>
    <cellStyle name="Normal 6 2 3 5 3 2 2 4" xfId="34071" xr:uid="{00000000-0005-0000-0000-00001F6F0000}"/>
    <cellStyle name="Normal 6 2 3 5 3 2 3" xfId="34072" xr:uid="{00000000-0005-0000-0000-0000206F0000}"/>
    <cellStyle name="Normal 6 2 3 5 3 2 3 2" xfId="34073" xr:uid="{00000000-0005-0000-0000-0000216F0000}"/>
    <cellStyle name="Normal 6 2 3 5 3 2 3 3" xfId="34074" xr:uid="{00000000-0005-0000-0000-0000226F0000}"/>
    <cellStyle name="Normal 6 2 3 5 3 2 4" xfId="34075" xr:uid="{00000000-0005-0000-0000-0000236F0000}"/>
    <cellStyle name="Normal 6 2 3 5 3 2 5" xfId="34076" xr:uid="{00000000-0005-0000-0000-0000246F0000}"/>
    <cellStyle name="Normal 6 2 3 5 3 2 6" xfId="34077" xr:uid="{00000000-0005-0000-0000-0000256F0000}"/>
    <cellStyle name="Normal 6 2 3 5 3 3" xfId="6747" xr:uid="{00000000-0005-0000-0000-0000266F0000}"/>
    <cellStyle name="Normal 6 2 3 5 3 3 2" xfId="11689" xr:uid="{00000000-0005-0000-0000-0000276F0000}"/>
    <cellStyle name="Normal 6 2 3 5 3 3 3" xfId="34078" xr:uid="{00000000-0005-0000-0000-0000286F0000}"/>
    <cellStyle name="Normal 6 2 3 5 3 3 4" xfId="34079" xr:uid="{00000000-0005-0000-0000-0000296F0000}"/>
    <cellStyle name="Normal 6 2 3 5 3 4" xfId="8255" xr:uid="{00000000-0005-0000-0000-00002A6F0000}"/>
    <cellStyle name="Normal 6 2 3 5 3 4 2" xfId="34080" xr:uid="{00000000-0005-0000-0000-00002B6F0000}"/>
    <cellStyle name="Normal 6 2 3 5 3 4 3" xfId="34081" xr:uid="{00000000-0005-0000-0000-00002C6F0000}"/>
    <cellStyle name="Normal 6 2 3 5 3 4 4" xfId="34082" xr:uid="{00000000-0005-0000-0000-00002D6F0000}"/>
    <cellStyle name="Normal 6 2 3 5 3 5" xfId="3293" xr:uid="{00000000-0005-0000-0000-00002E6F0000}"/>
    <cellStyle name="Normal 6 2 3 5 3 5 2" xfId="34083" xr:uid="{00000000-0005-0000-0000-00002F6F0000}"/>
    <cellStyle name="Normal 6 2 3 5 3 5 3" xfId="34084" xr:uid="{00000000-0005-0000-0000-0000306F0000}"/>
    <cellStyle name="Normal 6 2 3 5 3 5 4" xfId="34085" xr:uid="{00000000-0005-0000-0000-0000316F0000}"/>
    <cellStyle name="Normal 6 2 3 5 3 6" xfId="34086" xr:uid="{00000000-0005-0000-0000-0000326F0000}"/>
    <cellStyle name="Normal 6 2 3 5 3 6 2" xfId="34087" xr:uid="{00000000-0005-0000-0000-0000336F0000}"/>
    <cellStyle name="Normal 6 2 3 5 3 6 3" xfId="34088" xr:uid="{00000000-0005-0000-0000-0000346F0000}"/>
    <cellStyle name="Normal 6 2 3 5 3 7" xfId="34089" xr:uid="{00000000-0005-0000-0000-0000356F0000}"/>
    <cellStyle name="Normal 6 2 3 5 3 8" xfId="34090" xr:uid="{00000000-0005-0000-0000-0000366F0000}"/>
    <cellStyle name="Normal 6 2 3 5 3 9" xfId="34091" xr:uid="{00000000-0005-0000-0000-0000376F0000}"/>
    <cellStyle name="Normal 6 2 3 5 4" xfId="4120" xr:uid="{00000000-0005-0000-0000-0000386F0000}"/>
    <cellStyle name="Normal 6 2 3 5 4 2" xfId="9106" xr:uid="{00000000-0005-0000-0000-0000396F0000}"/>
    <cellStyle name="Normal 6 2 3 5 4 2 2" xfId="34092" xr:uid="{00000000-0005-0000-0000-00003A6F0000}"/>
    <cellStyle name="Normal 6 2 3 5 4 2 3" xfId="34093" xr:uid="{00000000-0005-0000-0000-00003B6F0000}"/>
    <cellStyle name="Normal 6 2 3 5 4 2 4" xfId="34094" xr:uid="{00000000-0005-0000-0000-00003C6F0000}"/>
    <cellStyle name="Normal 6 2 3 5 4 3" xfId="34095" xr:uid="{00000000-0005-0000-0000-00003D6F0000}"/>
    <cellStyle name="Normal 6 2 3 5 4 3 2" xfId="34096" xr:uid="{00000000-0005-0000-0000-00003E6F0000}"/>
    <cellStyle name="Normal 6 2 3 5 4 3 3" xfId="34097" xr:uid="{00000000-0005-0000-0000-00003F6F0000}"/>
    <cellStyle name="Normal 6 2 3 5 4 4" xfId="34098" xr:uid="{00000000-0005-0000-0000-0000406F0000}"/>
    <cellStyle name="Normal 6 2 3 5 4 5" xfId="34099" xr:uid="{00000000-0005-0000-0000-0000416F0000}"/>
    <cellStyle name="Normal 6 2 3 5 4 6" xfId="34100" xr:uid="{00000000-0005-0000-0000-0000426F0000}"/>
    <cellStyle name="Normal 6 2 3 5 5" xfId="5867" xr:uid="{00000000-0005-0000-0000-0000436F0000}"/>
    <cellStyle name="Normal 6 2 3 5 5 2" xfId="10809" xr:uid="{00000000-0005-0000-0000-0000446F0000}"/>
    <cellStyle name="Normal 6 2 3 5 5 3" xfId="34101" xr:uid="{00000000-0005-0000-0000-0000456F0000}"/>
    <cellStyle name="Normal 6 2 3 5 5 4" xfId="34102" xr:uid="{00000000-0005-0000-0000-0000466F0000}"/>
    <cellStyle name="Normal 6 2 3 5 6" xfId="7375" xr:uid="{00000000-0005-0000-0000-0000476F0000}"/>
    <cellStyle name="Normal 6 2 3 5 6 2" xfId="34103" xr:uid="{00000000-0005-0000-0000-0000486F0000}"/>
    <cellStyle name="Normal 6 2 3 5 6 3" xfId="34104" xr:uid="{00000000-0005-0000-0000-0000496F0000}"/>
    <cellStyle name="Normal 6 2 3 5 6 4" xfId="34105" xr:uid="{00000000-0005-0000-0000-00004A6F0000}"/>
    <cellStyle name="Normal 6 2 3 5 7" xfId="2413" xr:uid="{00000000-0005-0000-0000-00004B6F0000}"/>
    <cellStyle name="Normal 6 2 3 5 7 2" xfId="34106" xr:uid="{00000000-0005-0000-0000-00004C6F0000}"/>
    <cellStyle name="Normal 6 2 3 5 7 3" xfId="34107" xr:uid="{00000000-0005-0000-0000-00004D6F0000}"/>
    <cellStyle name="Normal 6 2 3 5 7 4" xfId="34108" xr:uid="{00000000-0005-0000-0000-00004E6F0000}"/>
    <cellStyle name="Normal 6 2 3 5 8" xfId="34109" xr:uid="{00000000-0005-0000-0000-00004F6F0000}"/>
    <cellStyle name="Normal 6 2 3 5 8 2" xfId="34110" xr:uid="{00000000-0005-0000-0000-0000506F0000}"/>
    <cellStyle name="Normal 6 2 3 5 8 3" xfId="34111" xr:uid="{00000000-0005-0000-0000-0000516F0000}"/>
    <cellStyle name="Normal 6 2 3 5 9" xfId="34112" xr:uid="{00000000-0005-0000-0000-0000526F0000}"/>
    <cellStyle name="Normal 6 2 3 6" xfId="336" xr:uid="{00000000-0005-0000-0000-0000536F0000}"/>
    <cellStyle name="Normal 6 2 3 6 10" xfId="34113" xr:uid="{00000000-0005-0000-0000-0000546F0000}"/>
    <cellStyle name="Normal 6 2 3 6 11" xfId="34114" xr:uid="{00000000-0005-0000-0000-0000556F0000}"/>
    <cellStyle name="Normal 6 2 3 6 2" xfId="964" xr:uid="{00000000-0005-0000-0000-0000566F0000}"/>
    <cellStyle name="Normal 6 2 3 6 2 10" xfId="34115" xr:uid="{00000000-0005-0000-0000-0000576F0000}"/>
    <cellStyle name="Normal 6 2 3 6 2 2" xfId="1663" xr:uid="{00000000-0005-0000-0000-0000586F0000}"/>
    <cellStyle name="Normal 6 2 3 6 2 2 2" xfId="5021" xr:uid="{00000000-0005-0000-0000-0000596F0000}"/>
    <cellStyle name="Normal 6 2 3 6 2 2 2 2" xfId="10005" xr:uid="{00000000-0005-0000-0000-00005A6F0000}"/>
    <cellStyle name="Normal 6 2 3 6 2 2 2 2 2" xfId="34116" xr:uid="{00000000-0005-0000-0000-00005B6F0000}"/>
    <cellStyle name="Normal 6 2 3 6 2 2 2 2 3" xfId="34117" xr:uid="{00000000-0005-0000-0000-00005C6F0000}"/>
    <cellStyle name="Normal 6 2 3 6 2 2 2 2 4" xfId="34118" xr:uid="{00000000-0005-0000-0000-00005D6F0000}"/>
    <cellStyle name="Normal 6 2 3 6 2 2 2 3" xfId="34119" xr:uid="{00000000-0005-0000-0000-00005E6F0000}"/>
    <cellStyle name="Normal 6 2 3 6 2 2 2 3 2" xfId="34120" xr:uid="{00000000-0005-0000-0000-00005F6F0000}"/>
    <cellStyle name="Normal 6 2 3 6 2 2 2 3 3" xfId="34121" xr:uid="{00000000-0005-0000-0000-0000606F0000}"/>
    <cellStyle name="Normal 6 2 3 6 2 2 2 4" xfId="34122" xr:uid="{00000000-0005-0000-0000-0000616F0000}"/>
    <cellStyle name="Normal 6 2 3 6 2 2 2 5" xfId="34123" xr:uid="{00000000-0005-0000-0000-0000626F0000}"/>
    <cellStyle name="Normal 6 2 3 6 2 2 2 6" xfId="34124" xr:uid="{00000000-0005-0000-0000-0000636F0000}"/>
    <cellStyle name="Normal 6 2 3 6 2 2 3" xfId="6750" xr:uid="{00000000-0005-0000-0000-0000646F0000}"/>
    <cellStyle name="Normal 6 2 3 6 2 2 3 2" xfId="11692" xr:uid="{00000000-0005-0000-0000-0000656F0000}"/>
    <cellStyle name="Normal 6 2 3 6 2 2 3 3" xfId="34125" xr:uid="{00000000-0005-0000-0000-0000666F0000}"/>
    <cellStyle name="Normal 6 2 3 6 2 2 3 4" xfId="34126" xr:uid="{00000000-0005-0000-0000-0000676F0000}"/>
    <cellStyle name="Normal 6 2 3 6 2 2 4" xfId="8258" xr:uid="{00000000-0005-0000-0000-0000686F0000}"/>
    <cellStyle name="Normal 6 2 3 6 2 2 4 2" xfId="34127" xr:uid="{00000000-0005-0000-0000-0000696F0000}"/>
    <cellStyle name="Normal 6 2 3 6 2 2 4 3" xfId="34128" xr:uid="{00000000-0005-0000-0000-00006A6F0000}"/>
    <cellStyle name="Normal 6 2 3 6 2 2 4 4" xfId="34129" xr:uid="{00000000-0005-0000-0000-00006B6F0000}"/>
    <cellStyle name="Normal 6 2 3 6 2 2 5" xfId="3296" xr:uid="{00000000-0005-0000-0000-00006C6F0000}"/>
    <cellStyle name="Normal 6 2 3 6 2 2 5 2" xfId="34130" xr:uid="{00000000-0005-0000-0000-00006D6F0000}"/>
    <cellStyle name="Normal 6 2 3 6 2 2 5 3" xfId="34131" xr:uid="{00000000-0005-0000-0000-00006E6F0000}"/>
    <cellStyle name="Normal 6 2 3 6 2 2 5 4" xfId="34132" xr:uid="{00000000-0005-0000-0000-00006F6F0000}"/>
    <cellStyle name="Normal 6 2 3 6 2 2 6" xfId="34133" xr:uid="{00000000-0005-0000-0000-0000706F0000}"/>
    <cellStyle name="Normal 6 2 3 6 2 2 6 2" xfId="34134" xr:uid="{00000000-0005-0000-0000-0000716F0000}"/>
    <cellStyle name="Normal 6 2 3 6 2 2 6 3" xfId="34135" xr:uid="{00000000-0005-0000-0000-0000726F0000}"/>
    <cellStyle name="Normal 6 2 3 6 2 2 7" xfId="34136" xr:uid="{00000000-0005-0000-0000-0000736F0000}"/>
    <cellStyle name="Normal 6 2 3 6 2 2 8" xfId="34137" xr:uid="{00000000-0005-0000-0000-0000746F0000}"/>
    <cellStyle name="Normal 6 2 3 6 2 2 9" xfId="34138" xr:uid="{00000000-0005-0000-0000-0000756F0000}"/>
    <cellStyle name="Normal 6 2 3 6 2 3" xfId="4398" xr:uid="{00000000-0005-0000-0000-0000766F0000}"/>
    <cellStyle name="Normal 6 2 3 6 2 3 2" xfId="9383" xr:uid="{00000000-0005-0000-0000-0000776F0000}"/>
    <cellStyle name="Normal 6 2 3 6 2 3 2 2" xfId="34139" xr:uid="{00000000-0005-0000-0000-0000786F0000}"/>
    <cellStyle name="Normal 6 2 3 6 2 3 2 3" xfId="34140" xr:uid="{00000000-0005-0000-0000-0000796F0000}"/>
    <cellStyle name="Normal 6 2 3 6 2 3 2 4" xfId="34141" xr:uid="{00000000-0005-0000-0000-00007A6F0000}"/>
    <cellStyle name="Normal 6 2 3 6 2 3 3" xfId="34142" xr:uid="{00000000-0005-0000-0000-00007B6F0000}"/>
    <cellStyle name="Normal 6 2 3 6 2 3 3 2" xfId="34143" xr:uid="{00000000-0005-0000-0000-00007C6F0000}"/>
    <cellStyle name="Normal 6 2 3 6 2 3 3 3" xfId="34144" xr:uid="{00000000-0005-0000-0000-00007D6F0000}"/>
    <cellStyle name="Normal 6 2 3 6 2 3 4" xfId="34145" xr:uid="{00000000-0005-0000-0000-00007E6F0000}"/>
    <cellStyle name="Normal 6 2 3 6 2 3 5" xfId="34146" xr:uid="{00000000-0005-0000-0000-00007F6F0000}"/>
    <cellStyle name="Normal 6 2 3 6 2 3 6" xfId="34147" xr:uid="{00000000-0005-0000-0000-0000806F0000}"/>
    <cellStyle name="Normal 6 2 3 6 2 4" xfId="6140" xr:uid="{00000000-0005-0000-0000-0000816F0000}"/>
    <cellStyle name="Normal 6 2 3 6 2 4 2" xfId="11082" xr:uid="{00000000-0005-0000-0000-0000826F0000}"/>
    <cellStyle name="Normal 6 2 3 6 2 4 3" xfId="34148" xr:uid="{00000000-0005-0000-0000-0000836F0000}"/>
    <cellStyle name="Normal 6 2 3 6 2 4 4" xfId="34149" xr:uid="{00000000-0005-0000-0000-0000846F0000}"/>
    <cellStyle name="Normal 6 2 3 6 2 5" xfId="7648" xr:uid="{00000000-0005-0000-0000-0000856F0000}"/>
    <cellStyle name="Normal 6 2 3 6 2 5 2" xfId="34150" xr:uid="{00000000-0005-0000-0000-0000866F0000}"/>
    <cellStyle name="Normal 6 2 3 6 2 5 3" xfId="34151" xr:uid="{00000000-0005-0000-0000-0000876F0000}"/>
    <cellStyle name="Normal 6 2 3 6 2 5 4" xfId="34152" xr:uid="{00000000-0005-0000-0000-0000886F0000}"/>
    <cellStyle name="Normal 6 2 3 6 2 6" xfId="2686" xr:uid="{00000000-0005-0000-0000-0000896F0000}"/>
    <cellStyle name="Normal 6 2 3 6 2 6 2" xfId="34153" xr:uid="{00000000-0005-0000-0000-00008A6F0000}"/>
    <cellStyle name="Normal 6 2 3 6 2 6 3" xfId="34154" xr:uid="{00000000-0005-0000-0000-00008B6F0000}"/>
    <cellStyle name="Normal 6 2 3 6 2 6 4" xfId="34155" xr:uid="{00000000-0005-0000-0000-00008C6F0000}"/>
    <cellStyle name="Normal 6 2 3 6 2 7" xfId="34156" xr:uid="{00000000-0005-0000-0000-00008D6F0000}"/>
    <cellStyle name="Normal 6 2 3 6 2 7 2" xfId="34157" xr:uid="{00000000-0005-0000-0000-00008E6F0000}"/>
    <cellStyle name="Normal 6 2 3 6 2 7 3" xfId="34158" xr:uid="{00000000-0005-0000-0000-00008F6F0000}"/>
    <cellStyle name="Normal 6 2 3 6 2 8" xfId="34159" xr:uid="{00000000-0005-0000-0000-0000906F0000}"/>
    <cellStyle name="Normal 6 2 3 6 2 9" xfId="34160" xr:uid="{00000000-0005-0000-0000-0000916F0000}"/>
    <cellStyle name="Normal 6 2 3 6 3" xfId="1662" xr:uid="{00000000-0005-0000-0000-0000926F0000}"/>
    <cellStyle name="Normal 6 2 3 6 3 2" xfId="5020" xr:uid="{00000000-0005-0000-0000-0000936F0000}"/>
    <cellStyle name="Normal 6 2 3 6 3 2 2" xfId="10004" xr:uid="{00000000-0005-0000-0000-0000946F0000}"/>
    <cellStyle name="Normal 6 2 3 6 3 2 2 2" xfId="34161" xr:uid="{00000000-0005-0000-0000-0000956F0000}"/>
    <cellStyle name="Normal 6 2 3 6 3 2 2 3" xfId="34162" xr:uid="{00000000-0005-0000-0000-0000966F0000}"/>
    <cellStyle name="Normal 6 2 3 6 3 2 2 4" xfId="34163" xr:uid="{00000000-0005-0000-0000-0000976F0000}"/>
    <cellStyle name="Normal 6 2 3 6 3 2 3" xfId="34164" xr:uid="{00000000-0005-0000-0000-0000986F0000}"/>
    <cellStyle name="Normal 6 2 3 6 3 2 3 2" xfId="34165" xr:uid="{00000000-0005-0000-0000-0000996F0000}"/>
    <cellStyle name="Normal 6 2 3 6 3 2 3 3" xfId="34166" xr:uid="{00000000-0005-0000-0000-00009A6F0000}"/>
    <cellStyle name="Normal 6 2 3 6 3 2 4" xfId="34167" xr:uid="{00000000-0005-0000-0000-00009B6F0000}"/>
    <cellStyle name="Normal 6 2 3 6 3 2 5" xfId="34168" xr:uid="{00000000-0005-0000-0000-00009C6F0000}"/>
    <cellStyle name="Normal 6 2 3 6 3 2 6" xfId="34169" xr:uid="{00000000-0005-0000-0000-00009D6F0000}"/>
    <cellStyle name="Normal 6 2 3 6 3 3" xfId="6749" xr:uid="{00000000-0005-0000-0000-00009E6F0000}"/>
    <cellStyle name="Normal 6 2 3 6 3 3 2" xfId="11691" xr:uid="{00000000-0005-0000-0000-00009F6F0000}"/>
    <cellStyle name="Normal 6 2 3 6 3 3 3" xfId="34170" xr:uid="{00000000-0005-0000-0000-0000A06F0000}"/>
    <cellStyle name="Normal 6 2 3 6 3 3 4" xfId="34171" xr:uid="{00000000-0005-0000-0000-0000A16F0000}"/>
    <cellStyle name="Normal 6 2 3 6 3 4" xfId="8257" xr:uid="{00000000-0005-0000-0000-0000A26F0000}"/>
    <cellStyle name="Normal 6 2 3 6 3 4 2" xfId="34172" xr:uid="{00000000-0005-0000-0000-0000A36F0000}"/>
    <cellStyle name="Normal 6 2 3 6 3 4 3" xfId="34173" xr:uid="{00000000-0005-0000-0000-0000A46F0000}"/>
    <cellStyle name="Normal 6 2 3 6 3 4 4" xfId="34174" xr:uid="{00000000-0005-0000-0000-0000A56F0000}"/>
    <cellStyle name="Normal 6 2 3 6 3 5" xfId="3295" xr:uid="{00000000-0005-0000-0000-0000A66F0000}"/>
    <cellStyle name="Normal 6 2 3 6 3 5 2" xfId="34175" xr:uid="{00000000-0005-0000-0000-0000A76F0000}"/>
    <cellStyle name="Normal 6 2 3 6 3 5 3" xfId="34176" xr:uid="{00000000-0005-0000-0000-0000A86F0000}"/>
    <cellStyle name="Normal 6 2 3 6 3 5 4" xfId="34177" xr:uid="{00000000-0005-0000-0000-0000A96F0000}"/>
    <cellStyle name="Normal 6 2 3 6 3 6" xfId="34178" xr:uid="{00000000-0005-0000-0000-0000AA6F0000}"/>
    <cellStyle name="Normal 6 2 3 6 3 6 2" xfId="34179" xr:uid="{00000000-0005-0000-0000-0000AB6F0000}"/>
    <cellStyle name="Normal 6 2 3 6 3 6 3" xfId="34180" xr:uid="{00000000-0005-0000-0000-0000AC6F0000}"/>
    <cellStyle name="Normal 6 2 3 6 3 7" xfId="34181" xr:uid="{00000000-0005-0000-0000-0000AD6F0000}"/>
    <cellStyle name="Normal 6 2 3 6 3 8" xfId="34182" xr:uid="{00000000-0005-0000-0000-0000AE6F0000}"/>
    <cellStyle name="Normal 6 2 3 6 3 9" xfId="34183" xr:uid="{00000000-0005-0000-0000-0000AF6F0000}"/>
    <cellStyle name="Normal 6 2 3 6 4" xfId="3915" xr:uid="{00000000-0005-0000-0000-0000B06F0000}"/>
    <cellStyle name="Normal 6 2 3 6 4 2" xfId="8995" xr:uid="{00000000-0005-0000-0000-0000B16F0000}"/>
    <cellStyle name="Normal 6 2 3 6 4 2 2" xfId="34184" xr:uid="{00000000-0005-0000-0000-0000B26F0000}"/>
    <cellStyle name="Normal 6 2 3 6 4 2 3" xfId="34185" xr:uid="{00000000-0005-0000-0000-0000B36F0000}"/>
    <cellStyle name="Normal 6 2 3 6 4 2 4" xfId="34186" xr:uid="{00000000-0005-0000-0000-0000B46F0000}"/>
    <cellStyle name="Normal 6 2 3 6 4 3" xfId="34187" xr:uid="{00000000-0005-0000-0000-0000B56F0000}"/>
    <cellStyle name="Normal 6 2 3 6 4 3 2" xfId="34188" xr:uid="{00000000-0005-0000-0000-0000B66F0000}"/>
    <cellStyle name="Normal 6 2 3 6 4 3 3" xfId="34189" xr:uid="{00000000-0005-0000-0000-0000B76F0000}"/>
    <cellStyle name="Normal 6 2 3 6 4 4" xfId="34190" xr:uid="{00000000-0005-0000-0000-0000B86F0000}"/>
    <cellStyle name="Normal 6 2 3 6 4 5" xfId="34191" xr:uid="{00000000-0005-0000-0000-0000B96F0000}"/>
    <cellStyle name="Normal 6 2 3 6 4 6" xfId="34192" xr:uid="{00000000-0005-0000-0000-0000BA6F0000}"/>
    <cellStyle name="Normal 6 2 3 6 5" xfId="5683" xr:uid="{00000000-0005-0000-0000-0000BB6F0000}"/>
    <cellStyle name="Normal 6 2 3 6 5 2" xfId="10625" xr:uid="{00000000-0005-0000-0000-0000BC6F0000}"/>
    <cellStyle name="Normal 6 2 3 6 5 3" xfId="34193" xr:uid="{00000000-0005-0000-0000-0000BD6F0000}"/>
    <cellStyle name="Normal 6 2 3 6 5 4" xfId="34194" xr:uid="{00000000-0005-0000-0000-0000BE6F0000}"/>
    <cellStyle name="Normal 6 2 3 6 6" xfId="7191" xr:uid="{00000000-0005-0000-0000-0000BF6F0000}"/>
    <cellStyle name="Normal 6 2 3 6 6 2" xfId="34195" xr:uid="{00000000-0005-0000-0000-0000C06F0000}"/>
    <cellStyle name="Normal 6 2 3 6 6 3" xfId="34196" xr:uid="{00000000-0005-0000-0000-0000C16F0000}"/>
    <cellStyle name="Normal 6 2 3 6 6 4" xfId="34197" xr:uid="{00000000-0005-0000-0000-0000C26F0000}"/>
    <cellStyle name="Normal 6 2 3 6 7" xfId="2229" xr:uid="{00000000-0005-0000-0000-0000C36F0000}"/>
    <cellStyle name="Normal 6 2 3 6 7 2" xfId="34198" xr:uid="{00000000-0005-0000-0000-0000C46F0000}"/>
    <cellStyle name="Normal 6 2 3 6 7 3" xfId="34199" xr:uid="{00000000-0005-0000-0000-0000C56F0000}"/>
    <cellStyle name="Normal 6 2 3 6 7 4" xfId="34200" xr:uid="{00000000-0005-0000-0000-0000C66F0000}"/>
    <cellStyle name="Normal 6 2 3 6 8" xfId="34201" xr:uid="{00000000-0005-0000-0000-0000C76F0000}"/>
    <cellStyle name="Normal 6 2 3 6 8 2" xfId="34202" xr:uid="{00000000-0005-0000-0000-0000C86F0000}"/>
    <cellStyle name="Normal 6 2 3 6 8 3" xfId="34203" xr:uid="{00000000-0005-0000-0000-0000C96F0000}"/>
    <cellStyle name="Normal 6 2 3 6 9" xfId="34204" xr:uid="{00000000-0005-0000-0000-0000CA6F0000}"/>
    <cellStyle name="Normal 6 2 3 7" xfId="818" xr:uid="{00000000-0005-0000-0000-0000CB6F0000}"/>
    <cellStyle name="Normal 6 2 3 7 10" xfId="34205" xr:uid="{00000000-0005-0000-0000-0000CC6F0000}"/>
    <cellStyle name="Normal 6 2 3 7 2" xfId="1664" xr:uid="{00000000-0005-0000-0000-0000CD6F0000}"/>
    <cellStyle name="Normal 6 2 3 7 2 2" xfId="5022" xr:uid="{00000000-0005-0000-0000-0000CE6F0000}"/>
    <cellStyle name="Normal 6 2 3 7 2 2 2" xfId="10006" xr:uid="{00000000-0005-0000-0000-0000CF6F0000}"/>
    <cellStyle name="Normal 6 2 3 7 2 2 2 2" xfId="34206" xr:uid="{00000000-0005-0000-0000-0000D06F0000}"/>
    <cellStyle name="Normal 6 2 3 7 2 2 2 3" xfId="34207" xr:uid="{00000000-0005-0000-0000-0000D16F0000}"/>
    <cellStyle name="Normal 6 2 3 7 2 2 2 4" xfId="34208" xr:uid="{00000000-0005-0000-0000-0000D26F0000}"/>
    <cellStyle name="Normal 6 2 3 7 2 2 3" xfId="34209" xr:uid="{00000000-0005-0000-0000-0000D36F0000}"/>
    <cellStyle name="Normal 6 2 3 7 2 2 3 2" xfId="34210" xr:uid="{00000000-0005-0000-0000-0000D46F0000}"/>
    <cellStyle name="Normal 6 2 3 7 2 2 3 3" xfId="34211" xr:uid="{00000000-0005-0000-0000-0000D56F0000}"/>
    <cellStyle name="Normal 6 2 3 7 2 2 4" xfId="34212" xr:uid="{00000000-0005-0000-0000-0000D66F0000}"/>
    <cellStyle name="Normal 6 2 3 7 2 2 5" xfId="34213" xr:uid="{00000000-0005-0000-0000-0000D76F0000}"/>
    <cellStyle name="Normal 6 2 3 7 2 2 6" xfId="34214" xr:uid="{00000000-0005-0000-0000-0000D86F0000}"/>
    <cellStyle name="Normal 6 2 3 7 2 3" xfId="6751" xr:uid="{00000000-0005-0000-0000-0000D96F0000}"/>
    <cellStyle name="Normal 6 2 3 7 2 3 2" xfId="11693" xr:uid="{00000000-0005-0000-0000-0000DA6F0000}"/>
    <cellStyle name="Normal 6 2 3 7 2 3 3" xfId="34215" xr:uid="{00000000-0005-0000-0000-0000DB6F0000}"/>
    <cellStyle name="Normal 6 2 3 7 2 3 4" xfId="34216" xr:uid="{00000000-0005-0000-0000-0000DC6F0000}"/>
    <cellStyle name="Normal 6 2 3 7 2 4" xfId="8259" xr:uid="{00000000-0005-0000-0000-0000DD6F0000}"/>
    <cellStyle name="Normal 6 2 3 7 2 4 2" xfId="34217" xr:uid="{00000000-0005-0000-0000-0000DE6F0000}"/>
    <cellStyle name="Normal 6 2 3 7 2 4 3" xfId="34218" xr:uid="{00000000-0005-0000-0000-0000DF6F0000}"/>
    <cellStyle name="Normal 6 2 3 7 2 4 4" xfId="34219" xr:uid="{00000000-0005-0000-0000-0000E06F0000}"/>
    <cellStyle name="Normal 6 2 3 7 2 5" xfId="3297" xr:uid="{00000000-0005-0000-0000-0000E16F0000}"/>
    <cellStyle name="Normal 6 2 3 7 2 5 2" xfId="34220" xr:uid="{00000000-0005-0000-0000-0000E26F0000}"/>
    <cellStyle name="Normal 6 2 3 7 2 5 3" xfId="34221" xr:uid="{00000000-0005-0000-0000-0000E36F0000}"/>
    <cellStyle name="Normal 6 2 3 7 2 5 4" xfId="34222" xr:uid="{00000000-0005-0000-0000-0000E46F0000}"/>
    <cellStyle name="Normal 6 2 3 7 2 6" xfId="34223" xr:uid="{00000000-0005-0000-0000-0000E56F0000}"/>
    <cellStyle name="Normal 6 2 3 7 2 6 2" xfId="34224" xr:uid="{00000000-0005-0000-0000-0000E66F0000}"/>
    <cellStyle name="Normal 6 2 3 7 2 6 3" xfId="34225" xr:uid="{00000000-0005-0000-0000-0000E76F0000}"/>
    <cellStyle name="Normal 6 2 3 7 2 7" xfId="34226" xr:uid="{00000000-0005-0000-0000-0000E86F0000}"/>
    <cellStyle name="Normal 6 2 3 7 2 8" xfId="34227" xr:uid="{00000000-0005-0000-0000-0000E96F0000}"/>
    <cellStyle name="Normal 6 2 3 7 2 9" xfId="34228" xr:uid="{00000000-0005-0000-0000-0000EA6F0000}"/>
    <cellStyle name="Normal 6 2 3 7 3" xfId="4260" xr:uid="{00000000-0005-0000-0000-0000EB6F0000}"/>
    <cellStyle name="Normal 6 2 3 7 3 2" xfId="9246" xr:uid="{00000000-0005-0000-0000-0000EC6F0000}"/>
    <cellStyle name="Normal 6 2 3 7 3 2 2" xfId="34229" xr:uid="{00000000-0005-0000-0000-0000ED6F0000}"/>
    <cellStyle name="Normal 6 2 3 7 3 2 3" xfId="34230" xr:uid="{00000000-0005-0000-0000-0000EE6F0000}"/>
    <cellStyle name="Normal 6 2 3 7 3 2 4" xfId="34231" xr:uid="{00000000-0005-0000-0000-0000EF6F0000}"/>
    <cellStyle name="Normal 6 2 3 7 3 3" xfId="34232" xr:uid="{00000000-0005-0000-0000-0000F06F0000}"/>
    <cellStyle name="Normal 6 2 3 7 3 3 2" xfId="34233" xr:uid="{00000000-0005-0000-0000-0000F16F0000}"/>
    <cellStyle name="Normal 6 2 3 7 3 3 3" xfId="34234" xr:uid="{00000000-0005-0000-0000-0000F26F0000}"/>
    <cellStyle name="Normal 6 2 3 7 3 4" xfId="34235" xr:uid="{00000000-0005-0000-0000-0000F36F0000}"/>
    <cellStyle name="Normal 6 2 3 7 3 5" xfId="34236" xr:uid="{00000000-0005-0000-0000-0000F46F0000}"/>
    <cellStyle name="Normal 6 2 3 7 3 6" xfId="34237" xr:uid="{00000000-0005-0000-0000-0000F56F0000}"/>
    <cellStyle name="Normal 6 2 3 7 4" xfId="6005" xr:uid="{00000000-0005-0000-0000-0000F66F0000}"/>
    <cellStyle name="Normal 6 2 3 7 4 2" xfId="10947" xr:uid="{00000000-0005-0000-0000-0000F76F0000}"/>
    <cellStyle name="Normal 6 2 3 7 4 3" xfId="34238" xr:uid="{00000000-0005-0000-0000-0000F86F0000}"/>
    <cellStyle name="Normal 6 2 3 7 4 4" xfId="34239" xr:uid="{00000000-0005-0000-0000-0000F96F0000}"/>
    <cellStyle name="Normal 6 2 3 7 5" xfId="7513" xr:uid="{00000000-0005-0000-0000-0000FA6F0000}"/>
    <cellStyle name="Normal 6 2 3 7 5 2" xfId="34240" xr:uid="{00000000-0005-0000-0000-0000FB6F0000}"/>
    <cellStyle name="Normal 6 2 3 7 5 3" xfId="34241" xr:uid="{00000000-0005-0000-0000-0000FC6F0000}"/>
    <cellStyle name="Normal 6 2 3 7 5 4" xfId="34242" xr:uid="{00000000-0005-0000-0000-0000FD6F0000}"/>
    <cellStyle name="Normal 6 2 3 7 6" xfId="2551" xr:uid="{00000000-0005-0000-0000-0000FE6F0000}"/>
    <cellStyle name="Normal 6 2 3 7 6 2" xfId="34243" xr:uid="{00000000-0005-0000-0000-0000FF6F0000}"/>
    <cellStyle name="Normal 6 2 3 7 6 3" xfId="34244" xr:uid="{00000000-0005-0000-0000-000000700000}"/>
    <cellStyle name="Normal 6 2 3 7 6 4" xfId="34245" xr:uid="{00000000-0005-0000-0000-000001700000}"/>
    <cellStyle name="Normal 6 2 3 7 7" xfId="34246" xr:uid="{00000000-0005-0000-0000-000002700000}"/>
    <cellStyle name="Normal 6 2 3 7 7 2" xfId="34247" xr:uid="{00000000-0005-0000-0000-000003700000}"/>
    <cellStyle name="Normal 6 2 3 7 7 3" xfId="34248" xr:uid="{00000000-0005-0000-0000-000004700000}"/>
    <cellStyle name="Normal 6 2 3 7 8" xfId="34249" xr:uid="{00000000-0005-0000-0000-000005700000}"/>
    <cellStyle name="Normal 6 2 3 7 9" xfId="34250" xr:uid="{00000000-0005-0000-0000-000006700000}"/>
    <cellStyle name="Normal 6 2 3 8" xfId="1285" xr:uid="{00000000-0005-0000-0000-000007700000}"/>
    <cellStyle name="Normal 6 2 3 8 2" xfId="4643" xr:uid="{00000000-0005-0000-0000-000008700000}"/>
    <cellStyle name="Normal 6 2 3 8 2 2" xfId="9627" xr:uid="{00000000-0005-0000-0000-000009700000}"/>
    <cellStyle name="Normal 6 2 3 8 2 2 2" xfId="34251" xr:uid="{00000000-0005-0000-0000-00000A700000}"/>
    <cellStyle name="Normal 6 2 3 8 2 2 3" xfId="34252" xr:uid="{00000000-0005-0000-0000-00000B700000}"/>
    <cellStyle name="Normal 6 2 3 8 2 2 4" xfId="34253" xr:uid="{00000000-0005-0000-0000-00000C700000}"/>
    <cellStyle name="Normal 6 2 3 8 2 3" xfId="34254" xr:uid="{00000000-0005-0000-0000-00000D700000}"/>
    <cellStyle name="Normal 6 2 3 8 2 3 2" xfId="34255" xr:uid="{00000000-0005-0000-0000-00000E700000}"/>
    <cellStyle name="Normal 6 2 3 8 2 3 3" xfId="34256" xr:uid="{00000000-0005-0000-0000-00000F700000}"/>
    <cellStyle name="Normal 6 2 3 8 2 4" xfId="34257" xr:uid="{00000000-0005-0000-0000-000010700000}"/>
    <cellStyle name="Normal 6 2 3 8 2 5" xfId="34258" xr:uid="{00000000-0005-0000-0000-000011700000}"/>
    <cellStyle name="Normal 6 2 3 8 2 6" xfId="34259" xr:uid="{00000000-0005-0000-0000-000012700000}"/>
    <cellStyle name="Normal 6 2 3 8 3" xfId="6372" xr:uid="{00000000-0005-0000-0000-000013700000}"/>
    <cellStyle name="Normal 6 2 3 8 3 2" xfId="11314" xr:uid="{00000000-0005-0000-0000-000014700000}"/>
    <cellStyle name="Normal 6 2 3 8 3 3" xfId="34260" xr:uid="{00000000-0005-0000-0000-000015700000}"/>
    <cellStyle name="Normal 6 2 3 8 3 4" xfId="34261" xr:uid="{00000000-0005-0000-0000-000016700000}"/>
    <cellStyle name="Normal 6 2 3 8 4" xfId="7880" xr:uid="{00000000-0005-0000-0000-000017700000}"/>
    <cellStyle name="Normal 6 2 3 8 4 2" xfId="34262" xr:uid="{00000000-0005-0000-0000-000018700000}"/>
    <cellStyle name="Normal 6 2 3 8 4 3" xfId="34263" xr:uid="{00000000-0005-0000-0000-000019700000}"/>
    <cellStyle name="Normal 6 2 3 8 4 4" xfId="34264" xr:uid="{00000000-0005-0000-0000-00001A700000}"/>
    <cellStyle name="Normal 6 2 3 8 5" xfId="2918" xr:uid="{00000000-0005-0000-0000-00001B700000}"/>
    <cellStyle name="Normal 6 2 3 8 5 2" xfId="34265" xr:uid="{00000000-0005-0000-0000-00001C700000}"/>
    <cellStyle name="Normal 6 2 3 8 5 3" xfId="34266" xr:uid="{00000000-0005-0000-0000-00001D700000}"/>
    <cellStyle name="Normal 6 2 3 8 5 4" xfId="34267" xr:uid="{00000000-0005-0000-0000-00001E700000}"/>
    <cellStyle name="Normal 6 2 3 8 6" xfId="34268" xr:uid="{00000000-0005-0000-0000-00001F700000}"/>
    <cellStyle name="Normal 6 2 3 8 6 2" xfId="34269" xr:uid="{00000000-0005-0000-0000-000020700000}"/>
    <cellStyle name="Normal 6 2 3 8 6 3" xfId="34270" xr:uid="{00000000-0005-0000-0000-000021700000}"/>
    <cellStyle name="Normal 6 2 3 8 7" xfId="34271" xr:uid="{00000000-0005-0000-0000-000022700000}"/>
    <cellStyle name="Normal 6 2 3 8 8" xfId="34272" xr:uid="{00000000-0005-0000-0000-000023700000}"/>
    <cellStyle name="Normal 6 2 3 8 9" xfId="34273" xr:uid="{00000000-0005-0000-0000-000024700000}"/>
    <cellStyle name="Normal 6 2 3 9" xfId="228" xr:uid="{00000000-0005-0000-0000-000025700000}"/>
    <cellStyle name="Normal 6 2 3 9 2" xfId="3861" xr:uid="{00000000-0005-0000-0000-000026700000}"/>
    <cellStyle name="Normal 6 2 3 9 2 2" xfId="8948" xr:uid="{00000000-0005-0000-0000-000027700000}"/>
    <cellStyle name="Normal 6 2 3 9 2 2 2" xfId="34274" xr:uid="{00000000-0005-0000-0000-000028700000}"/>
    <cellStyle name="Normal 6 2 3 9 2 2 3" xfId="34275" xr:uid="{00000000-0005-0000-0000-000029700000}"/>
    <cellStyle name="Normal 6 2 3 9 2 2 4" xfId="34276" xr:uid="{00000000-0005-0000-0000-00002A700000}"/>
    <cellStyle name="Normal 6 2 3 9 2 3" xfId="34277" xr:uid="{00000000-0005-0000-0000-00002B700000}"/>
    <cellStyle name="Normal 6 2 3 9 2 3 2" xfId="34278" xr:uid="{00000000-0005-0000-0000-00002C700000}"/>
    <cellStyle name="Normal 6 2 3 9 2 3 3" xfId="34279" xr:uid="{00000000-0005-0000-0000-00002D700000}"/>
    <cellStyle name="Normal 6 2 3 9 2 4" xfId="34280" xr:uid="{00000000-0005-0000-0000-00002E700000}"/>
    <cellStyle name="Normal 6 2 3 9 2 5" xfId="34281" xr:uid="{00000000-0005-0000-0000-00002F700000}"/>
    <cellStyle name="Normal 6 2 3 9 2 6" xfId="34282" xr:uid="{00000000-0005-0000-0000-000030700000}"/>
    <cellStyle name="Normal 6 2 3 9 3" xfId="5639" xr:uid="{00000000-0005-0000-0000-000031700000}"/>
    <cellStyle name="Normal 6 2 3 9 3 2" xfId="10581" xr:uid="{00000000-0005-0000-0000-000032700000}"/>
    <cellStyle name="Normal 6 2 3 9 3 3" xfId="34283" xr:uid="{00000000-0005-0000-0000-000033700000}"/>
    <cellStyle name="Normal 6 2 3 9 3 4" xfId="34284" xr:uid="{00000000-0005-0000-0000-000034700000}"/>
    <cellStyle name="Normal 6 2 3 9 4" xfId="7147" xr:uid="{00000000-0005-0000-0000-000035700000}"/>
    <cellStyle name="Normal 6 2 3 9 4 2" xfId="34285" xr:uid="{00000000-0005-0000-0000-000036700000}"/>
    <cellStyle name="Normal 6 2 3 9 4 3" xfId="34286" xr:uid="{00000000-0005-0000-0000-000037700000}"/>
    <cellStyle name="Normal 6 2 3 9 4 4" xfId="34287" xr:uid="{00000000-0005-0000-0000-000038700000}"/>
    <cellStyle name="Normal 6 2 3 9 5" xfId="2184" xr:uid="{00000000-0005-0000-0000-000039700000}"/>
    <cellStyle name="Normal 6 2 3 9 5 2" xfId="34288" xr:uid="{00000000-0005-0000-0000-00003A700000}"/>
    <cellStyle name="Normal 6 2 3 9 5 3" xfId="34289" xr:uid="{00000000-0005-0000-0000-00003B700000}"/>
    <cellStyle name="Normal 6 2 3 9 5 4" xfId="34290" xr:uid="{00000000-0005-0000-0000-00003C700000}"/>
    <cellStyle name="Normal 6 2 3 9 6" xfId="34291" xr:uid="{00000000-0005-0000-0000-00003D700000}"/>
    <cellStyle name="Normal 6 2 3 9 6 2" xfId="34292" xr:uid="{00000000-0005-0000-0000-00003E700000}"/>
    <cellStyle name="Normal 6 2 3 9 6 3" xfId="34293" xr:uid="{00000000-0005-0000-0000-00003F700000}"/>
    <cellStyle name="Normal 6 2 3 9 7" xfId="34294" xr:uid="{00000000-0005-0000-0000-000040700000}"/>
    <cellStyle name="Normal 6 2 3 9 8" xfId="34295" xr:uid="{00000000-0005-0000-0000-000041700000}"/>
    <cellStyle name="Normal 6 2 3 9 9" xfId="34296" xr:uid="{00000000-0005-0000-0000-000042700000}"/>
    <cellStyle name="Normal 6 2 4" xfId="136" xr:uid="{00000000-0005-0000-0000-000043700000}"/>
    <cellStyle name="Normal 6 2 4 10" xfId="2122" xr:uid="{00000000-0005-0000-0000-000044700000}"/>
    <cellStyle name="Normal 6 2 4 10 2" xfId="5543" xr:uid="{00000000-0005-0000-0000-000045700000}"/>
    <cellStyle name="Normal 6 2 4 10 2 2" xfId="10492" xr:uid="{00000000-0005-0000-0000-000046700000}"/>
    <cellStyle name="Normal 6 2 4 10 2 2 2" xfId="34297" xr:uid="{00000000-0005-0000-0000-000047700000}"/>
    <cellStyle name="Normal 6 2 4 10 2 2 3" xfId="34298" xr:uid="{00000000-0005-0000-0000-000048700000}"/>
    <cellStyle name="Normal 6 2 4 10 2 2 4" xfId="34299" xr:uid="{00000000-0005-0000-0000-000049700000}"/>
    <cellStyle name="Normal 6 2 4 10 2 3" xfId="34300" xr:uid="{00000000-0005-0000-0000-00004A700000}"/>
    <cellStyle name="Normal 6 2 4 10 2 3 2" xfId="34301" xr:uid="{00000000-0005-0000-0000-00004B700000}"/>
    <cellStyle name="Normal 6 2 4 10 2 3 3" xfId="34302" xr:uid="{00000000-0005-0000-0000-00004C700000}"/>
    <cellStyle name="Normal 6 2 4 10 2 4" xfId="34303" xr:uid="{00000000-0005-0000-0000-00004D700000}"/>
    <cellStyle name="Normal 6 2 4 10 2 5" xfId="34304" xr:uid="{00000000-0005-0000-0000-00004E700000}"/>
    <cellStyle name="Normal 6 2 4 10 2 6" xfId="34305" xr:uid="{00000000-0005-0000-0000-00004F700000}"/>
    <cellStyle name="Normal 6 2 4 10 3" xfId="8620" xr:uid="{00000000-0005-0000-0000-000050700000}"/>
    <cellStyle name="Normal 6 2 4 10 3 2" xfId="34306" xr:uid="{00000000-0005-0000-0000-000051700000}"/>
    <cellStyle name="Normal 6 2 4 10 3 3" xfId="34307" xr:uid="{00000000-0005-0000-0000-000052700000}"/>
    <cellStyle name="Normal 6 2 4 10 3 4" xfId="34308" xr:uid="{00000000-0005-0000-0000-000053700000}"/>
    <cellStyle name="Normal 6 2 4 10 4" xfId="34309" xr:uid="{00000000-0005-0000-0000-000054700000}"/>
    <cellStyle name="Normal 6 2 4 10 4 2" xfId="34310" xr:uid="{00000000-0005-0000-0000-000055700000}"/>
    <cellStyle name="Normal 6 2 4 10 4 3" xfId="34311" xr:uid="{00000000-0005-0000-0000-000056700000}"/>
    <cellStyle name="Normal 6 2 4 10 4 4" xfId="34312" xr:uid="{00000000-0005-0000-0000-000057700000}"/>
    <cellStyle name="Normal 6 2 4 10 5" xfId="34313" xr:uid="{00000000-0005-0000-0000-000058700000}"/>
    <cellStyle name="Normal 6 2 4 10 5 2" xfId="34314" xr:uid="{00000000-0005-0000-0000-000059700000}"/>
    <cellStyle name="Normal 6 2 4 10 5 3" xfId="34315" xr:uid="{00000000-0005-0000-0000-00005A700000}"/>
    <cellStyle name="Normal 6 2 4 10 5 4" xfId="34316" xr:uid="{00000000-0005-0000-0000-00005B700000}"/>
    <cellStyle name="Normal 6 2 4 10 6" xfId="34317" xr:uid="{00000000-0005-0000-0000-00005C700000}"/>
    <cellStyle name="Normal 6 2 4 10 6 2" xfId="34318" xr:uid="{00000000-0005-0000-0000-00005D700000}"/>
    <cellStyle name="Normal 6 2 4 10 6 3" xfId="34319" xr:uid="{00000000-0005-0000-0000-00005E700000}"/>
    <cellStyle name="Normal 6 2 4 10 7" xfId="34320" xr:uid="{00000000-0005-0000-0000-00005F700000}"/>
    <cellStyle name="Normal 6 2 4 10 8" xfId="34321" xr:uid="{00000000-0005-0000-0000-000060700000}"/>
    <cellStyle name="Normal 6 2 4 10 9" xfId="34322" xr:uid="{00000000-0005-0000-0000-000061700000}"/>
    <cellStyle name="Normal 6 2 4 11" xfId="3659" xr:uid="{00000000-0005-0000-0000-000062700000}"/>
    <cellStyle name="Normal 6 2 4 11 2" xfId="8757" xr:uid="{00000000-0005-0000-0000-000063700000}"/>
    <cellStyle name="Normal 6 2 4 11 2 2" xfId="34323" xr:uid="{00000000-0005-0000-0000-000064700000}"/>
    <cellStyle name="Normal 6 2 4 11 2 2 2" xfId="34324" xr:uid="{00000000-0005-0000-0000-000065700000}"/>
    <cellStyle name="Normal 6 2 4 11 2 2 3" xfId="34325" xr:uid="{00000000-0005-0000-0000-000066700000}"/>
    <cellStyle name="Normal 6 2 4 11 2 2 4" xfId="34326" xr:uid="{00000000-0005-0000-0000-000067700000}"/>
    <cellStyle name="Normal 6 2 4 11 2 3" xfId="34327" xr:uid="{00000000-0005-0000-0000-000068700000}"/>
    <cellStyle name="Normal 6 2 4 11 2 3 2" xfId="34328" xr:uid="{00000000-0005-0000-0000-000069700000}"/>
    <cellStyle name="Normal 6 2 4 11 2 3 3" xfId="34329" xr:uid="{00000000-0005-0000-0000-00006A700000}"/>
    <cellStyle name="Normal 6 2 4 11 2 4" xfId="34330" xr:uid="{00000000-0005-0000-0000-00006B700000}"/>
    <cellStyle name="Normal 6 2 4 11 2 5" xfId="34331" xr:uid="{00000000-0005-0000-0000-00006C700000}"/>
    <cellStyle name="Normal 6 2 4 11 2 6" xfId="34332" xr:uid="{00000000-0005-0000-0000-00006D700000}"/>
    <cellStyle name="Normal 6 2 4 11 3" xfId="34333" xr:uid="{00000000-0005-0000-0000-00006E700000}"/>
    <cellStyle name="Normal 6 2 4 11 3 2" xfId="34334" xr:uid="{00000000-0005-0000-0000-00006F700000}"/>
    <cellStyle name="Normal 6 2 4 11 3 3" xfId="34335" xr:uid="{00000000-0005-0000-0000-000070700000}"/>
    <cellStyle name="Normal 6 2 4 11 3 4" xfId="34336" xr:uid="{00000000-0005-0000-0000-000071700000}"/>
    <cellStyle name="Normal 6 2 4 11 4" xfId="34337" xr:uid="{00000000-0005-0000-0000-000072700000}"/>
    <cellStyle name="Normal 6 2 4 11 4 2" xfId="34338" xr:uid="{00000000-0005-0000-0000-000073700000}"/>
    <cellStyle name="Normal 6 2 4 11 4 3" xfId="34339" xr:uid="{00000000-0005-0000-0000-000074700000}"/>
    <cellStyle name="Normal 6 2 4 11 4 4" xfId="34340" xr:uid="{00000000-0005-0000-0000-000075700000}"/>
    <cellStyle name="Normal 6 2 4 11 5" xfId="34341" xr:uid="{00000000-0005-0000-0000-000076700000}"/>
    <cellStyle name="Normal 6 2 4 11 5 2" xfId="34342" xr:uid="{00000000-0005-0000-0000-000077700000}"/>
    <cellStyle name="Normal 6 2 4 11 5 3" xfId="34343" xr:uid="{00000000-0005-0000-0000-000078700000}"/>
    <cellStyle name="Normal 6 2 4 11 6" xfId="34344" xr:uid="{00000000-0005-0000-0000-000079700000}"/>
    <cellStyle name="Normal 6 2 4 11 7" xfId="34345" xr:uid="{00000000-0005-0000-0000-00007A700000}"/>
    <cellStyle name="Normal 6 2 4 11 8" xfId="34346" xr:uid="{00000000-0005-0000-0000-00007B700000}"/>
    <cellStyle name="Normal 6 2 4 12" xfId="3819" xr:uid="{00000000-0005-0000-0000-00007C700000}"/>
    <cellStyle name="Normal 6 2 4 12 2" xfId="8910" xr:uid="{00000000-0005-0000-0000-00007D700000}"/>
    <cellStyle name="Normal 6 2 4 12 2 2" xfId="34347" xr:uid="{00000000-0005-0000-0000-00007E700000}"/>
    <cellStyle name="Normal 6 2 4 12 2 3" xfId="34348" xr:uid="{00000000-0005-0000-0000-00007F700000}"/>
    <cellStyle name="Normal 6 2 4 12 2 4" xfId="34349" xr:uid="{00000000-0005-0000-0000-000080700000}"/>
    <cellStyle name="Normal 6 2 4 12 3" xfId="34350" xr:uid="{00000000-0005-0000-0000-000081700000}"/>
    <cellStyle name="Normal 6 2 4 12 3 2" xfId="34351" xr:uid="{00000000-0005-0000-0000-000082700000}"/>
    <cellStyle name="Normal 6 2 4 12 3 3" xfId="34352" xr:uid="{00000000-0005-0000-0000-000083700000}"/>
    <cellStyle name="Normal 6 2 4 12 3 4" xfId="34353" xr:uid="{00000000-0005-0000-0000-000084700000}"/>
    <cellStyle name="Normal 6 2 4 12 4" xfId="34354" xr:uid="{00000000-0005-0000-0000-000085700000}"/>
    <cellStyle name="Normal 6 2 4 12 4 2" xfId="34355" xr:uid="{00000000-0005-0000-0000-000086700000}"/>
    <cellStyle name="Normal 6 2 4 12 4 3" xfId="34356" xr:uid="{00000000-0005-0000-0000-000087700000}"/>
    <cellStyle name="Normal 6 2 4 12 5" xfId="34357" xr:uid="{00000000-0005-0000-0000-000088700000}"/>
    <cellStyle name="Normal 6 2 4 12 6" xfId="34358" xr:uid="{00000000-0005-0000-0000-000089700000}"/>
    <cellStyle name="Normal 6 2 4 12 7" xfId="34359" xr:uid="{00000000-0005-0000-0000-00008A700000}"/>
    <cellStyle name="Normal 6 2 4 13" xfId="5604" xr:uid="{00000000-0005-0000-0000-00008B700000}"/>
    <cellStyle name="Normal 6 2 4 13 2" xfId="10546" xr:uid="{00000000-0005-0000-0000-00008C700000}"/>
    <cellStyle name="Normal 6 2 4 13 3" xfId="34360" xr:uid="{00000000-0005-0000-0000-00008D700000}"/>
    <cellStyle name="Normal 6 2 4 13 4" xfId="34361" xr:uid="{00000000-0005-0000-0000-00008E700000}"/>
    <cellStyle name="Normal 6 2 4 14" xfId="7112" xr:uid="{00000000-0005-0000-0000-00008F700000}"/>
    <cellStyle name="Normal 6 2 4 14 2" xfId="34362" xr:uid="{00000000-0005-0000-0000-000090700000}"/>
    <cellStyle name="Normal 6 2 4 14 3" xfId="34363" xr:uid="{00000000-0005-0000-0000-000091700000}"/>
    <cellStyle name="Normal 6 2 4 14 4" xfId="34364" xr:uid="{00000000-0005-0000-0000-000092700000}"/>
    <cellStyle name="Normal 6 2 4 15" xfId="2080" xr:uid="{00000000-0005-0000-0000-000093700000}"/>
    <cellStyle name="Normal 6 2 4 15 2" xfId="34365" xr:uid="{00000000-0005-0000-0000-000094700000}"/>
    <cellStyle name="Normal 6 2 4 15 3" xfId="34366" xr:uid="{00000000-0005-0000-0000-000095700000}"/>
    <cellStyle name="Normal 6 2 4 15 4" xfId="34367" xr:uid="{00000000-0005-0000-0000-000096700000}"/>
    <cellStyle name="Normal 6 2 4 16" xfId="34368" xr:uid="{00000000-0005-0000-0000-000097700000}"/>
    <cellStyle name="Normal 6 2 4 16 2" xfId="34369" xr:uid="{00000000-0005-0000-0000-000098700000}"/>
    <cellStyle name="Normal 6 2 4 16 3" xfId="34370" xr:uid="{00000000-0005-0000-0000-000099700000}"/>
    <cellStyle name="Normal 6 2 4 17" xfId="34371" xr:uid="{00000000-0005-0000-0000-00009A700000}"/>
    <cellStyle name="Normal 6 2 4 18" xfId="34372" xr:uid="{00000000-0005-0000-0000-00009B700000}"/>
    <cellStyle name="Normal 6 2 4 19" xfId="34373" xr:uid="{00000000-0005-0000-0000-00009C700000}"/>
    <cellStyle name="Normal 6 2 4 2" xfId="556" xr:uid="{00000000-0005-0000-0000-00009D700000}"/>
    <cellStyle name="Normal 6 2 4 2 10" xfId="2326" xr:uid="{00000000-0005-0000-0000-00009E700000}"/>
    <cellStyle name="Normal 6 2 4 2 10 2" xfId="34374" xr:uid="{00000000-0005-0000-0000-00009F700000}"/>
    <cellStyle name="Normal 6 2 4 2 10 3" xfId="34375" xr:uid="{00000000-0005-0000-0000-0000A0700000}"/>
    <cellStyle name="Normal 6 2 4 2 10 4" xfId="34376" xr:uid="{00000000-0005-0000-0000-0000A1700000}"/>
    <cellStyle name="Normal 6 2 4 2 11" xfId="34377" xr:uid="{00000000-0005-0000-0000-0000A2700000}"/>
    <cellStyle name="Normal 6 2 4 2 11 2" xfId="34378" xr:uid="{00000000-0005-0000-0000-0000A3700000}"/>
    <cellStyle name="Normal 6 2 4 2 11 3" xfId="34379" xr:uid="{00000000-0005-0000-0000-0000A4700000}"/>
    <cellStyle name="Normal 6 2 4 2 12" xfId="34380" xr:uid="{00000000-0005-0000-0000-0000A5700000}"/>
    <cellStyle name="Normal 6 2 4 2 13" xfId="34381" xr:uid="{00000000-0005-0000-0000-0000A6700000}"/>
    <cellStyle name="Normal 6 2 4 2 14" xfId="34382" xr:uid="{00000000-0005-0000-0000-0000A7700000}"/>
    <cellStyle name="Normal 6 2 4 2 2" xfId="717" xr:uid="{00000000-0005-0000-0000-0000A8700000}"/>
    <cellStyle name="Normal 6 2 4 2 2 10" xfId="34383" xr:uid="{00000000-0005-0000-0000-0000A9700000}"/>
    <cellStyle name="Normal 6 2 4 2 2 11" xfId="34384" xr:uid="{00000000-0005-0000-0000-0000AA700000}"/>
    <cellStyle name="Normal 6 2 4 2 2 2" xfId="1183" xr:uid="{00000000-0005-0000-0000-0000AB700000}"/>
    <cellStyle name="Normal 6 2 4 2 2 2 10" xfId="34385" xr:uid="{00000000-0005-0000-0000-0000AC700000}"/>
    <cellStyle name="Normal 6 2 4 2 2 2 2" xfId="1667" xr:uid="{00000000-0005-0000-0000-0000AD700000}"/>
    <cellStyle name="Normal 6 2 4 2 2 2 2 2" xfId="5025" xr:uid="{00000000-0005-0000-0000-0000AE700000}"/>
    <cellStyle name="Normal 6 2 4 2 2 2 2 2 2" xfId="10009" xr:uid="{00000000-0005-0000-0000-0000AF700000}"/>
    <cellStyle name="Normal 6 2 4 2 2 2 2 2 2 2" xfId="34386" xr:uid="{00000000-0005-0000-0000-0000B0700000}"/>
    <cellStyle name="Normal 6 2 4 2 2 2 2 2 2 3" xfId="34387" xr:uid="{00000000-0005-0000-0000-0000B1700000}"/>
    <cellStyle name="Normal 6 2 4 2 2 2 2 2 2 4" xfId="34388" xr:uid="{00000000-0005-0000-0000-0000B2700000}"/>
    <cellStyle name="Normal 6 2 4 2 2 2 2 2 3" xfId="34389" xr:uid="{00000000-0005-0000-0000-0000B3700000}"/>
    <cellStyle name="Normal 6 2 4 2 2 2 2 2 3 2" xfId="34390" xr:uid="{00000000-0005-0000-0000-0000B4700000}"/>
    <cellStyle name="Normal 6 2 4 2 2 2 2 2 3 3" xfId="34391" xr:uid="{00000000-0005-0000-0000-0000B5700000}"/>
    <cellStyle name="Normal 6 2 4 2 2 2 2 2 4" xfId="34392" xr:uid="{00000000-0005-0000-0000-0000B6700000}"/>
    <cellStyle name="Normal 6 2 4 2 2 2 2 2 5" xfId="34393" xr:uid="{00000000-0005-0000-0000-0000B7700000}"/>
    <cellStyle name="Normal 6 2 4 2 2 2 2 2 6" xfId="34394" xr:uid="{00000000-0005-0000-0000-0000B8700000}"/>
    <cellStyle name="Normal 6 2 4 2 2 2 2 3" xfId="6754" xr:uid="{00000000-0005-0000-0000-0000B9700000}"/>
    <cellStyle name="Normal 6 2 4 2 2 2 2 3 2" xfId="11696" xr:uid="{00000000-0005-0000-0000-0000BA700000}"/>
    <cellStyle name="Normal 6 2 4 2 2 2 2 3 3" xfId="34395" xr:uid="{00000000-0005-0000-0000-0000BB700000}"/>
    <cellStyle name="Normal 6 2 4 2 2 2 2 3 4" xfId="34396" xr:uid="{00000000-0005-0000-0000-0000BC700000}"/>
    <cellStyle name="Normal 6 2 4 2 2 2 2 4" xfId="8262" xr:uid="{00000000-0005-0000-0000-0000BD700000}"/>
    <cellStyle name="Normal 6 2 4 2 2 2 2 4 2" xfId="34397" xr:uid="{00000000-0005-0000-0000-0000BE700000}"/>
    <cellStyle name="Normal 6 2 4 2 2 2 2 4 3" xfId="34398" xr:uid="{00000000-0005-0000-0000-0000BF700000}"/>
    <cellStyle name="Normal 6 2 4 2 2 2 2 4 4" xfId="34399" xr:uid="{00000000-0005-0000-0000-0000C0700000}"/>
    <cellStyle name="Normal 6 2 4 2 2 2 2 5" xfId="3300" xr:uid="{00000000-0005-0000-0000-0000C1700000}"/>
    <cellStyle name="Normal 6 2 4 2 2 2 2 5 2" xfId="34400" xr:uid="{00000000-0005-0000-0000-0000C2700000}"/>
    <cellStyle name="Normal 6 2 4 2 2 2 2 5 3" xfId="34401" xr:uid="{00000000-0005-0000-0000-0000C3700000}"/>
    <cellStyle name="Normal 6 2 4 2 2 2 2 5 4" xfId="34402" xr:uid="{00000000-0005-0000-0000-0000C4700000}"/>
    <cellStyle name="Normal 6 2 4 2 2 2 2 6" xfId="34403" xr:uid="{00000000-0005-0000-0000-0000C5700000}"/>
    <cellStyle name="Normal 6 2 4 2 2 2 2 6 2" xfId="34404" xr:uid="{00000000-0005-0000-0000-0000C6700000}"/>
    <cellStyle name="Normal 6 2 4 2 2 2 2 6 3" xfId="34405" xr:uid="{00000000-0005-0000-0000-0000C7700000}"/>
    <cellStyle name="Normal 6 2 4 2 2 2 2 7" xfId="34406" xr:uid="{00000000-0005-0000-0000-0000C8700000}"/>
    <cellStyle name="Normal 6 2 4 2 2 2 2 8" xfId="34407" xr:uid="{00000000-0005-0000-0000-0000C9700000}"/>
    <cellStyle name="Normal 6 2 4 2 2 2 2 9" xfId="34408" xr:uid="{00000000-0005-0000-0000-0000CA700000}"/>
    <cellStyle name="Normal 6 2 4 2 2 2 3" xfId="4551" xr:uid="{00000000-0005-0000-0000-0000CB700000}"/>
    <cellStyle name="Normal 6 2 4 2 2 2 3 2" xfId="9535" xr:uid="{00000000-0005-0000-0000-0000CC700000}"/>
    <cellStyle name="Normal 6 2 4 2 2 2 3 2 2" xfId="34409" xr:uid="{00000000-0005-0000-0000-0000CD700000}"/>
    <cellStyle name="Normal 6 2 4 2 2 2 3 2 3" xfId="34410" xr:uid="{00000000-0005-0000-0000-0000CE700000}"/>
    <cellStyle name="Normal 6 2 4 2 2 2 3 2 4" xfId="34411" xr:uid="{00000000-0005-0000-0000-0000CF700000}"/>
    <cellStyle name="Normal 6 2 4 2 2 2 3 3" xfId="34412" xr:uid="{00000000-0005-0000-0000-0000D0700000}"/>
    <cellStyle name="Normal 6 2 4 2 2 2 3 3 2" xfId="34413" xr:uid="{00000000-0005-0000-0000-0000D1700000}"/>
    <cellStyle name="Normal 6 2 4 2 2 2 3 3 3" xfId="34414" xr:uid="{00000000-0005-0000-0000-0000D2700000}"/>
    <cellStyle name="Normal 6 2 4 2 2 2 3 4" xfId="34415" xr:uid="{00000000-0005-0000-0000-0000D3700000}"/>
    <cellStyle name="Normal 6 2 4 2 2 2 3 5" xfId="34416" xr:uid="{00000000-0005-0000-0000-0000D4700000}"/>
    <cellStyle name="Normal 6 2 4 2 2 2 3 6" xfId="34417" xr:uid="{00000000-0005-0000-0000-0000D5700000}"/>
    <cellStyle name="Normal 6 2 4 2 2 2 4" xfId="6282" xr:uid="{00000000-0005-0000-0000-0000D6700000}"/>
    <cellStyle name="Normal 6 2 4 2 2 2 4 2" xfId="11224" xr:uid="{00000000-0005-0000-0000-0000D7700000}"/>
    <cellStyle name="Normal 6 2 4 2 2 2 4 3" xfId="34418" xr:uid="{00000000-0005-0000-0000-0000D8700000}"/>
    <cellStyle name="Normal 6 2 4 2 2 2 4 4" xfId="34419" xr:uid="{00000000-0005-0000-0000-0000D9700000}"/>
    <cellStyle name="Normal 6 2 4 2 2 2 5" xfId="7790" xr:uid="{00000000-0005-0000-0000-0000DA700000}"/>
    <cellStyle name="Normal 6 2 4 2 2 2 5 2" xfId="34420" xr:uid="{00000000-0005-0000-0000-0000DB700000}"/>
    <cellStyle name="Normal 6 2 4 2 2 2 5 3" xfId="34421" xr:uid="{00000000-0005-0000-0000-0000DC700000}"/>
    <cellStyle name="Normal 6 2 4 2 2 2 5 4" xfId="34422" xr:uid="{00000000-0005-0000-0000-0000DD700000}"/>
    <cellStyle name="Normal 6 2 4 2 2 2 6" xfId="2828" xr:uid="{00000000-0005-0000-0000-0000DE700000}"/>
    <cellStyle name="Normal 6 2 4 2 2 2 6 2" xfId="34423" xr:uid="{00000000-0005-0000-0000-0000DF700000}"/>
    <cellStyle name="Normal 6 2 4 2 2 2 6 3" xfId="34424" xr:uid="{00000000-0005-0000-0000-0000E0700000}"/>
    <cellStyle name="Normal 6 2 4 2 2 2 6 4" xfId="34425" xr:uid="{00000000-0005-0000-0000-0000E1700000}"/>
    <cellStyle name="Normal 6 2 4 2 2 2 7" xfId="34426" xr:uid="{00000000-0005-0000-0000-0000E2700000}"/>
    <cellStyle name="Normal 6 2 4 2 2 2 7 2" xfId="34427" xr:uid="{00000000-0005-0000-0000-0000E3700000}"/>
    <cellStyle name="Normal 6 2 4 2 2 2 7 3" xfId="34428" xr:uid="{00000000-0005-0000-0000-0000E4700000}"/>
    <cellStyle name="Normal 6 2 4 2 2 2 8" xfId="34429" xr:uid="{00000000-0005-0000-0000-0000E5700000}"/>
    <cellStyle name="Normal 6 2 4 2 2 2 9" xfId="34430" xr:uid="{00000000-0005-0000-0000-0000E6700000}"/>
    <cellStyle name="Normal 6 2 4 2 2 3" xfId="1666" xr:uid="{00000000-0005-0000-0000-0000E7700000}"/>
    <cellStyle name="Normal 6 2 4 2 2 3 2" xfId="5024" xr:uid="{00000000-0005-0000-0000-0000E8700000}"/>
    <cellStyle name="Normal 6 2 4 2 2 3 2 2" xfId="10008" xr:uid="{00000000-0005-0000-0000-0000E9700000}"/>
    <cellStyle name="Normal 6 2 4 2 2 3 2 2 2" xfId="34431" xr:uid="{00000000-0005-0000-0000-0000EA700000}"/>
    <cellStyle name="Normal 6 2 4 2 2 3 2 2 3" xfId="34432" xr:uid="{00000000-0005-0000-0000-0000EB700000}"/>
    <cellStyle name="Normal 6 2 4 2 2 3 2 2 4" xfId="34433" xr:uid="{00000000-0005-0000-0000-0000EC700000}"/>
    <cellStyle name="Normal 6 2 4 2 2 3 2 3" xfId="34434" xr:uid="{00000000-0005-0000-0000-0000ED700000}"/>
    <cellStyle name="Normal 6 2 4 2 2 3 2 3 2" xfId="34435" xr:uid="{00000000-0005-0000-0000-0000EE700000}"/>
    <cellStyle name="Normal 6 2 4 2 2 3 2 3 3" xfId="34436" xr:uid="{00000000-0005-0000-0000-0000EF700000}"/>
    <cellStyle name="Normal 6 2 4 2 2 3 2 4" xfId="34437" xr:uid="{00000000-0005-0000-0000-0000F0700000}"/>
    <cellStyle name="Normal 6 2 4 2 2 3 2 5" xfId="34438" xr:uid="{00000000-0005-0000-0000-0000F1700000}"/>
    <cellStyle name="Normal 6 2 4 2 2 3 2 6" xfId="34439" xr:uid="{00000000-0005-0000-0000-0000F2700000}"/>
    <cellStyle name="Normal 6 2 4 2 2 3 3" xfId="6753" xr:uid="{00000000-0005-0000-0000-0000F3700000}"/>
    <cellStyle name="Normal 6 2 4 2 2 3 3 2" xfId="11695" xr:uid="{00000000-0005-0000-0000-0000F4700000}"/>
    <cellStyle name="Normal 6 2 4 2 2 3 3 3" xfId="34440" xr:uid="{00000000-0005-0000-0000-0000F5700000}"/>
    <cellStyle name="Normal 6 2 4 2 2 3 3 4" xfId="34441" xr:uid="{00000000-0005-0000-0000-0000F6700000}"/>
    <cellStyle name="Normal 6 2 4 2 2 3 4" xfId="8261" xr:uid="{00000000-0005-0000-0000-0000F7700000}"/>
    <cellStyle name="Normal 6 2 4 2 2 3 4 2" xfId="34442" xr:uid="{00000000-0005-0000-0000-0000F8700000}"/>
    <cellStyle name="Normal 6 2 4 2 2 3 4 3" xfId="34443" xr:uid="{00000000-0005-0000-0000-0000F9700000}"/>
    <cellStyle name="Normal 6 2 4 2 2 3 4 4" xfId="34444" xr:uid="{00000000-0005-0000-0000-0000FA700000}"/>
    <cellStyle name="Normal 6 2 4 2 2 3 5" xfId="3299" xr:uid="{00000000-0005-0000-0000-0000FB700000}"/>
    <cellStyle name="Normal 6 2 4 2 2 3 5 2" xfId="34445" xr:uid="{00000000-0005-0000-0000-0000FC700000}"/>
    <cellStyle name="Normal 6 2 4 2 2 3 5 3" xfId="34446" xr:uid="{00000000-0005-0000-0000-0000FD700000}"/>
    <cellStyle name="Normal 6 2 4 2 2 3 5 4" xfId="34447" xr:uid="{00000000-0005-0000-0000-0000FE700000}"/>
    <cellStyle name="Normal 6 2 4 2 2 3 6" xfId="34448" xr:uid="{00000000-0005-0000-0000-0000FF700000}"/>
    <cellStyle name="Normal 6 2 4 2 2 3 6 2" xfId="34449" xr:uid="{00000000-0005-0000-0000-000000710000}"/>
    <cellStyle name="Normal 6 2 4 2 2 3 6 3" xfId="34450" xr:uid="{00000000-0005-0000-0000-000001710000}"/>
    <cellStyle name="Normal 6 2 4 2 2 3 7" xfId="34451" xr:uid="{00000000-0005-0000-0000-000002710000}"/>
    <cellStyle name="Normal 6 2 4 2 2 3 8" xfId="34452" xr:uid="{00000000-0005-0000-0000-000003710000}"/>
    <cellStyle name="Normal 6 2 4 2 2 3 9" xfId="34453" xr:uid="{00000000-0005-0000-0000-000004710000}"/>
    <cellStyle name="Normal 6 2 4 2 2 4" xfId="4168" xr:uid="{00000000-0005-0000-0000-000005710000}"/>
    <cellStyle name="Normal 6 2 4 2 2 4 2" xfId="9154" xr:uid="{00000000-0005-0000-0000-000006710000}"/>
    <cellStyle name="Normal 6 2 4 2 2 4 2 2" xfId="34454" xr:uid="{00000000-0005-0000-0000-000007710000}"/>
    <cellStyle name="Normal 6 2 4 2 2 4 2 3" xfId="34455" xr:uid="{00000000-0005-0000-0000-000008710000}"/>
    <cellStyle name="Normal 6 2 4 2 2 4 2 4" xfId="34456" xr:uid="{00000000-0005-0000-0000-000009710000}"/>
    <cellStyle name="Normal 6 2 4 2 2 4 3" xfId="34457" xr:uid="{00000000-0005-0000-0000-00000A710000}"/>
    <cellStyle name="Normal 6 2 4 2 2 4 3 2" xfId="34458" xr:uid="{00000000-0005-0000-0000-00000B710000}"/>
    <cellStyle name="Normal 6 2 4 2 2 4 3 3" xfId="34459" xr:uid="{00000000-0005-0000-0000-00000C710000}"/>
    <cellStyle name="Normal 6 2 4 2 2 4 4" xfId="34460" xr:uid="{00000000-0005-0000-0000-00000D710000}"/>
    <cellStyle name="Normal 6 2 4 2 2 4 5" xfId="34461" xr:uid="{00000000-0005-0000-0000-00000E710000}"/>
    <cellStyle name="Normal 6 2 4 2 2 4 6" xfId="34462" xr:uid="{00000000-0005-0000-0000-00000F710000}"/>
    <cellStyle name="Normal 6 2 4 2 2 5" xfId="5915" xr:uid="{00000000-0005-0000-0000-000010710000}"/>
    <cellStyle name="Normal 6 2 4 2 2 5 2" xfId="10857" xr:uid="{00000000-0005-0000-0000-000011710000}"/>
    <cellStyle name="Normal 6 2 4 2 2 5 3" xfId="34463" xr:uid="{00000000-0005-0000-0000-000012710000}"/>
    <cellStyle name="Normal 6 2 4 2 2 5 4" xfId="34464" xr:uid="{00000000-0005-0000-0000-000013710000}"/>
    <cellStyle name="Normal 6 2 4 2 2 6" xfId="7423" xr:uid="{00000000-0005-0000-0000-000014710000}"/>
    <cellStyle name="Normal 6 2 4 2 2 6 2" xfId="34465" xr:uid="{00000000-0005-0000-0000-000015710000}"/>
    <cellStyle name="Normal 6 2 4 2 2 6 3" xfId="34466" xr:uid="{00000000-0005-0000-0000-000016710000}"/>
    <cellStyle name="Normal 6 2 4 2 2 6 4" xfId="34467" xr:uid="{00000000-0005-0000-0000-000017710000}"/>
    <cellStyle name="Normal 6 2 4 2 2 7" xfId="2461" xr:uid="{00000000-0005-0000-0000-000018710000}"/>
    <cellStyle name="Normal 6 2 4 2 2 7 2" xfId="34468" xr:uid="{00000000-0005-0000-0000-000019710000}"/>
    <cellStyle name="Normal 6 2 4 2 2 7 3" xfId="34469" xr:uid="{00000000-0005-0000-0000-00001A710000}"/>
    <cellStyle name="Normal 6 2 4 2 2 7 4" xfId="34470" xr:uid="{00000000-0005-0000-0000-00001B710000}"/>
    <cellStyle name="Normal 6 2 4 2 2 8" xfId="34471" xr:uid="{00000000-0005-0000-0000-00001C710000}"/>
    <cellStyle name="Normal 6 2 4 2 2 8 2" xfId="34472" xr:uid="{00000000-0005-0000-0000-00001D710000}"/>
    <cellStyle name="Normal 6 2 4 2 2 8 3" xfId="34473" xr:uid="{00000000-0005-0000-0000-00001E710000}"/>
    <cellStyle name="Normal 6 2 4 2 2 9" xfId="34474" xr:uid="{00000000-0005-0000-0000-00001F710000}"/>
    <cellStyle name="Normal 6 2 4 2 3" xfId="870" xr:uid="{00000000-0005-0000-0000-000020710000}"/>
    <cellStyle name="Normal 6 2 4 2 3 10" xfId="34475" xr:uid="{00000000-0005-0000-0000-000021710000}"/>
    <cellStyle name="Normal 6 2 4 2 3 2" xfId="1668" xr:uid="{00000000-0005-0000-0000-000022710000}"/>
    <cellStyle name="Normal 6 2 4 2 3 2 2" xfId="5026" xr:uid="{00000000-0005-0000-0000-000023710000}"/>
    <cellStyle name="Normal 6 2 4 2 3 2 2 2" xfId="10010" xr:uid="{00000000-0005-0000-0000-000024710000}"/>
    <cellStyle name="Normal 6 2 4 2 3 2 2 2 2" xfId="34476" xr:uid="{00000000-0005-0000-0000-000025710000}"/>
    <cellStyle name="Normal 6 2 4 2 3 2 2 2 3" xfId="34477" xr:uid="{00000000-0005-0000-0000-000026710000}"/>
    <cellStyle name="Normal 6 2 4 2 3 2 2 2 4" xfId="34478" xr:uid="{00000000-0005-0000-0000-000027710000}"/>
    <cellStyle name="Normal 6 2 4 2 3 2 2 3" xfId="34479" xr:uid="{00000000-0005-0000-0000-000028710000}"/>
    <cellStyle name="Normal 6 2 4 2 3 2 2 3 2" xfId="34480" xr:uid="{00000000-0005-0000-0000-000029710000}"/>
    <cellStyle name="Normal 6 2 4 2 3 2 2 3 3" xfId="34481" xr:uid="{00000000-0005-0000-0000-00002A710000}"/>
    <cellStyle name="Normal 6 2 4 2 3 2 2 4" xfId="34482" xr:uid="{00000000-0005-0000-0000-00002B710000}"/>
    <cellStyle name="Normal 6 2 4 2 3 2 2 5" xfId="34483" xr:uid="{00000000-0005-0000-0000-00002C710000}"/>
    <cellStyle name="Normal 6 2 4 2 3 2 2 6" xfId="34484" xr:uid="{00000000-0005-0000-0000-00002D710000}"/>
    <cellStyle name="Normal 6 2 4 2 3 2 3" xfId="6755" xr:uid="{00000000-0005-0000-0000-00002E710000}"/>
    <cellStyle name="Normal 6 2 4 2 3 2 3 2" xfId="11697" xr:uid="{00000000-0005-0000-0000-00002F710000}"/>
    <cellStyle name="Normal 6 2 4 2 3 2 3 3" xfId="34485" xr:uid="{00000000-0005-0000-0000-000030710000}"/>
    <cellStyle name="Normal 6 2 4 2 3 2 3 4" xfId="34486" xr:uid="{00000000-0005-0000-0000-000031710000}"/>
    <cellStyle name="Normal 6 2 4 2 3 2 4" xfId="8263" xr:uid="{00000000-0005-0000-0000-000032710000}"/>
    <cellStyle name="Normal 6 2 4 2 3 2 4 2" xfId="34487" xr:uid="{00000000-0005-0000-0000-000033710000}"/>
    <cellStyle name="Normal 6 2 4 2 3 2 4 3" xfId="34488" xr:uid="{00000000-0005-0000-0000-000034710000}"/>
    <cellStyle name="Normal 6 2 4 2 3 2 4 4" xfId="34489" xr:uid="{00000000-0005-0000-0000-000035710000}"/>
    <cellStyle name="Normal 6 2 4 2 3 2 5" xfId="3301" xr:uid="{00000000-0005-0000-0000-000036710000}"/>
    <cellStyle name="Normal 6 2 4 2 3 2 5 2" xfId="34490" xr:uid="{00000000-0005-0000-0000-000037710000}"/>
    <cellStyle name="Normal 6 2 4 2 3 2 5 3" xfId="34491" xr:uid="{00000000-0005-0000-0000-000038710000}"/>
    <cellStyle name="Normal 6 2 4 2 3 2 5 4" xfId="34492" xr:uid="{00000000-0005-0000-0000-000039710000}"/>
    <cellStyle name="Normal 6 2 4 2 3 2 6" xfId="34493" xr:uid="{00000000-0005-0000-0000-00003A710000}"/>
    <cellStyle name="Normal 6 2 4 2 3 2 6 2" xfId="34494" xr:uid="{00000000-0005-0000-0000-00003B710000}"/>
    <cellStyle name="Normal 6 2 4 2 3 2 6 3" xfId="34495" xr:uid="{00000000-0005-0000-0000-00003C710000}"/>
    <cellStyle name="Normal 6 2 4 2 3 2 7" xfId="34496" xr:uid="{00000000-0005-0000-0000-00003D710000}"/>
    <cellStyle name="Normal 6 2 4 2 3 2 8" xfId="34497" xr:uid="{00000000-0005-0000-0000-00003E710000}"/>
    <cellStyle name="Normal 6 2 4 2 3 2 9" xfId="34498" xr:uid="{00000000-0005-0000-0000-00003F710000}"/>
    <cellStyle name="Normal 6 2 4 2 3 3" xfId="4310" xr:uid="{00000000-0005-0000-0000-000040710000}"/>
    <cellStyle name="Normal 6 2 4 2 3 3 2" xfId="9295" xr:uid="{00000000-0005-0000-0000-000041710000}"/>
    <cellStyle name="Normal 6 2 4 2 3 3 2 2" xfId="34499" xr:uid="{00000000-0005-0000-0000-000042710000}"/>
    <cellStyle name="Normal 6 2 4 2 3 3 2 3" xfId="34500" xr:uid="{00000000-0005-0000-0000-000043710000}"/>
    <cellStyle name="Normal 6 2 4 2 3 3 2 4" xfId="34501" xr:uid="{00000000-0005-0000-0000-000044710000}"/>
    <cellStyle name="Normal 6 2 4 2 3 3 3" xfId="34502" xr:uid="{00000000-0005-0000-0000-000045710000}"/>
    <cellStyle name="Normal 6 2 4 2 3 3 3 2" xfId="34503" xr:uid="{00000000-0005-0000-0000-000046710000}"/>
    <cellStyle name="Normal 6 2 4 2 3 3 3 3" xfId="34504" xr:uid="{00000000-0005-0000-0000-000047710000}"/>
    <cellStyle name="Normal 6 2 4 2 3 3 4" xfId="34505" xr:uid="{00000000-0005-0000-0000-000048710000}"/>
    <cellStyle name="Normal 6 2 4 2 3 3 5" xfId="34506" xr:uid="{00000000-0005-0000-0000-000049710000}"/>
    <cellStyle name="Normal 6 2 4 2 3 3 6" xfId="34507" xr:uid="{00000000-0005-0000-0000-00004A710000}"/>
    <cellStyle name="Normal 6 2 4 2 3 4" xfId="6053" xr:uid="{00000000-0005-0000-0000-00004B710000}"/>
    <cellStyle name="Normal 6 2 4 2 3 4 2" xfId="10995" xr:uid="{00000000-0005-0000-0000-00004C710000}"/>
    <cellStyle name="Normal 6 2 4 2 3 4 3" xfId="34508" xr:uid="{00000000-0005-0000-0000-00004D710000}"/>
    <cellStyle name="Normal 6 2 4 2 3 4 4" xfId="34509" xr:uid="{00000000-0005-0000-0000-00004E710000}"/>
    <cellStyle name="Normal 6 2 4 2 3 5" xfId="7561" xr:uid="{00000000-0005-0000-0000-00004F710000}"/>
    <cellStyle name="Normal 6 2 4 2 3 5 2" xfId="34510" xr:uid="{00000000-0005-0000-0000-000050710000}"/>
    <cellStyle name="Normal 6 2 4 2 3 5 3" xfId="34511" xr:uid="{00000000-0005-0000-0000-000051710000}"/>
    <cellStyle name="Normal 6 2 4 2 3 5 4" xfId="34512" xr:uid="{00000000-0005-0000-0000-000052710000}"/>
    <cellStyle name="Normal 6 2 4 2 3 6" xfId="2599" xr:uid="{00000000-0005-0000-0000-000053710000}"/>
    <cellStyle name="Normal 6 2 4 2 3 6 2" xfId="34513" xr:uid="{00000000-0005-0000-0000-000054710000}"/>
    <cellStyle name="Normal 6 2 4 2 3 6 3" xfId="34514" xr:uid="{00000000-0005-0000-0000-000055710000}"/>
    <cellStyle name="Normal 6 2 4 2 3 6 4" xfId="34515" xr:uid="{00000000-0005-0000-0000-000056710000}"/>
    <cellStyle name="Normal 6 2 4 2 3 7" xfId="34516" xr:uid="{00000000-0005-0000-0000-000057710000}"/>
    <cellStyle name="Normal 6 2 4 2 3 7 2" xfId="34517" xr:uid="{00000000-0005-0000-0000-000058710000}"/>
    <cellStyle name="Normal 6 2 4 2 3 7 3" xfId="34518" xr:uid="{00000000-0005-0000-0000-000059710000}"/>
    <cellStyle name="Normal 6 2 4 2 3 8" xfId="34519" xr:uid="{00000000-0005-0000-0000-00005A710000}"/>
    <cellStyle name="Normal 6 2 4 2 3 9" xfId="34520" xr:uid="{00000000-0005-0000-0000-00005B710000}"/>
    <cellStyle name="Normal 6 2 4 2 4" xfId="1665" xr:uid="{00000000-0005-0000-0000-00005C710000}"/>
    <cellStyle name="Normal 6 2 4 2 4 2" xfId="5023" xr:uid="{00000000-0005-0000-0000-00005D710000}"/>
    <cellStyle name="Normal 6 2 4 2 4 2 2" xfId="10007" xr:uid="{00000000-0005-0000-0000-00005E710000}"/>
    <cellStyle name="Normal 6 2 4 2 4 2 2 2" xfId="34521" xr:uid="{00000000-0005-0000-0000-00005F710000}"/>
    <cellStyle name="Normal 6 2 4 2 4 2 2 3" xfId="34522" xr:uid="{00000000-0005-0000-0000-000060710000}"/>
    <cellStyle name="Normal 6 2 4 2 4 2 2 4" xfId="34523" xr:uid="{00000000-0005-0000-0000-000061710000}"/>
    <cellStyle name="Normal 6 2 4 2 4 2 3" xfId="34524" xr:uid="{00000000-0005-0000-0000-000062710000}"/>
    <cellStyle name="Normal 6 2 4 2 4 2 3 2" xfId="34525" xr:uid="{00000000-0005-0000-0000-000063710000}"/>
    <cellStyle name="Normal 6 2 4 2 4 2 3 3" xfId="34526" xr:uid="{00000000-0005-0000-0000-000064710000}"/>
    <cellStyle name="Normal 6 2 4 2 4 2 4" xfId="34527" xr:uid="{00000000-0005-0000-0000-000065710000}"/>
    <cellStyle name="Normal 6 2 4 2 4 2 5" xfId="34528" xr:uid="{00000000-0005-0000-0000-000066710000}"/>
    <cellStyle name="Normal 6 2 4 2 4 2 6" xfId="34529" xr:uid="{00000000-0005-0000-0000-000067710000}"/>
    <cellStyle name="Normal 6 2 4 2 4 3" xfId="6752" xr:uid="{00000000-0005-0000-0000-000068710000}"/>
    <cellStyle name="Normal 6 2 4 2 4 3 2" xfId="11694" xr:uid="{00000000-0005-0000-0000-000069710000}"/>
    <cellStyle name="Normal 6 2 4 2 4 3 3" xfId="34530" xr:uid="{00000000-0005-0000-0000-00006A710000}"/>
    <cellStyle name="Normal 6 2 4 2 4 3 4" xfId="34531" xr:uid="{00000000-0005-0000-0000-00006B710000}"/>
    <cellStyle name="Normal 6 2 4 2 4 4" xfId="8260" xr:uid="{00000000-0005-0000-0000-00006C710000}"/>
    <cellStyle name="Normal 6 2 4 2 4 4 2" xfId="34532" xr:uid="{00000000-0005-0000-0000-00006D710000}"/>
    <cellStyle name="Normal 6 2 4 2 4 4 3" xfId="34533" xr:uid="{00000000-0005-0000-0000-00006E710000}"/>
    <cellStyle name="Normal 6 2 4 2 4 4 4" xfId="34534" xr:uid="{00000000-0005-0000-0000-00006F710000}"/>
    <cellStyle name="Normal 6 2 4 2 4 5" xfId="3298" xr:uid="{00000000-0005-0000-0000-000070710000}"/>
    <cellStyle name="Normal 6 2 4 2 4 5 2" xfId="34535" xr:uid="{00000000-0005-0000-0000-000071710000}"/>
    <cellStyle name="Normal 6 2 4 2 4 5 3" xfId="34536" xr:uid="{00000000-0005-0000-0000-000072710000}"/>
    <cellStyle name="Normal 6 2 4 2 4 5 4" xfId="34537" xr:uid="{00000000-0005-0000-0000-000073710000}"/>
    <cellStyle name="Normal 6 2 4 2 4 6" xfId="34538" xr:uid="{00000000-0005-0000-0000-000074710000}"/>
    <cellStyle name="Normal 6 2 4 2 4 6 2" xfId="34539" xr:uid="{00000000-0005-0000-0000-000075710000}"/>
    <cellStyle name="Normal 6 2 4 2 4 6 3" xfId="34540" xr:uid="{00000000-0005-0000-0000-000076710000}"/>
    <cellStyle name="Normal 6 2 4 2 4 7" xfId="34541" xr:uid="{00000000-0005-0000-0000-000077710000}"/>
    <cellStyle name="Normal 6 2 4 2 4 8" xfId="34542" xr:uid="{00000000-0005-0000-0000-000078710000}"/>
    <cellStyle name="Normal 6 2 4 2 4 9" xfId="34543" xr:uid="{00000000-0005-0000-0000-000079710000}"/>
    <cellStyle name="Normal 6 2 4 2 5" xfId="3707" xr:uid="{00000000-0005-0000-0000-00007A710000}"/>
    <cellStyle name="Normal 6 2 4 2 5 2" xfId="5559" xr:uid="{00000000-0005-0000-0000-00007B710000}"/>
    <cellStyle name="Normal 6 2 4 2 5 2 2" xfId="10506" xr:uid="{00000000-0005-0000-0000-00007C710000}"/>
    <cellStyle name="Normal 6 2 4 2 5 2 2 2" xfId="34544" xr:uid="{00000000-0005-0000-0000-00007D710000}"/>
    <cellStyle name="Normal 6 2 4 2 5 2 2 3" xfId="34545" xr:uid="{00000000-0005-0000-0000-00007E710000}"/>
    <cellStyle name="Normal 6 2 4 2 5 2 2 4" xfId="34546" xr:uid="{00000000-0005-0000-0000-00007F710000}"/>
    <cellStyle name="Normal 6 2 4 2 5 2 3" xfId="34547" xr:uid="{00000000-0005-0000-0000-000080710000}"/>
    <cellStyle name="Normal 6 2 4 2 5 2 3 2" xfId="34548" xr:uid="{00000000-0005-0000-0000-000081710000}"/>
    <cellStyle name="Normal 6 2 4 2 5 2 3 3" xfId="34549" xr:uid="{00000000-0005-0000-0000-000082710000}"/>
    <cellStyle name="Normal 6 2 4 2 5 2 4" xfId="34550" xr:uid="{00000000-0005-0000-0000-000083710000}"/>
    <cellStyle name="Normal 6 2 4 2 5 2 5" xfId="34551" xr:uid="{00000000-0005-0000-0000-000084710000}"/>
    <cellStyle name="Normal 6 2 4 2 5 2 6" xfId="34552" xr:uid="{00000000-0005-0000-0000-000085710000}"/>
    <cellStyle name="Normal 6 2 4 2 5 3" xfId="8668" xr:uid="{00000000-0005-0000-0000-000086710000}"/>
    <cellStyle name="Normal 6 2 4 2 5 3 2" xfId="34553" xr:uid="{00000000-0005-0000-0000-000087710000}"/>
    <cellStyle name="Normal 6 2 4 2 5 3 3" xfId="34554" xr:uid="{00000000-0005-0000-0000-000088710000}"/>
    <cellStyle name="Normal 6 2 4 2 5 3 4" xfId="34555" xr:uid="{00000000-0005-0000-0000-000089710000}"/>
    <cellStyle name="Normal 6 2 4 2 5 4" xfId="34556" xr:uid="{00000000-0005-0000-0000-00008A710000}"/>
    <cellStyle name="Normal 6 2 4 2 5 4 2" xfId="34557" xr:uid="{00000000-0005-0000-0000-00008B710000}"/>
    <cellStyle name="Normal 6 2 4 2 5 4 3" xfId="34558" xr:uid="{00000000-0005-0000-0000-00008C710000}"/>
    <cellStyle name="Normal 6 2 4 2 5 4 4" xfId="34559" xr:uid="{00000000-0005-0000-0000-00008D710000}"/>
    <cellStyle name="Normal 6 2 4 2 5 5" xfId="34560" xr:uid="{00000000-0005-0000-0000-00008E710000}"/>
    <cellStyle name="Normal 6 2 4 2 5 5 2" xfId="34561" xr:uid="{00000000-0005-0000-0000-00008F710000}"/>
    <cellStyle name="Normal 6 2 4 2 5 5 3" xfId="34562" xr:uid="{00000000-0005-0000-0000-000090710000}"/>
    <cellStyle name="Normal 6 2 4 2 5 5 4" xfId="34563" xr:uid="{00000000-0005-0000-0000-000091710000}"/>
    <cellStyle name="Normal 6 2 4 2 5 6" xfId="34564" xr:uid="{00000000-0005-0000-0000-000092710000}"/>
    <cellStyle name="Normal 6 2 4 2 5 6 2" xfId="34565" xr:uid="{00000000-0005-0000-0000-000093710000}"/>
    <cellStyle name="Normal 6 2 4 2 5 6 3" xfId="34566" xr:uid="{00000000-0005-0000-0000-000094710000}"/>
    <cellStyle name="Normal 6 2 4 2 5 7" xfId="34567" xr:uid="{00000000-0005-0000-0000-000095710000}"/>
    <cellStyle name="Normal 6 2 4 2 5 8" xfId="34568" xr:uid="{00000000-0005-0000-0000-000096710000}"/>
    <cellStyle name="Normal 6 2 4 2 5 9" xfId="34569" xr:uid="{00000000-0005-0000-0000-000097710000}"/>
    <cellStyle name="Normal 6 2 4 2 6" xfId="4032" xr:uid="{00000000-0005-0000-0000-000098710000}"/>
    <cellStyle name="Normal 6 2 4 2 6 2" xfId="8804" xr:uid="{00000000-0005-0000-0000-000099710000}"/>
    <cellStyle name="Normal 6 2 4 2 6 2 2" xfId="34570" xr:uid="{00000000-0005-0000-0000-00009A710000}"/>
    <cellStyle name="Normal 6 2 4 2 6 2 2 2" xfId="34571" xr:uid="{00000000-0005-0000-0000-00009B710000}"/>
    <cellStyle name="Normal 6 2 4 2 6 2 2 3" xfId="34572" xr:uid="{00000000-0005-0000-0000-00009C710000}"/>
    <cellStyle name="Normal 6 2 4 2 6 2 2 4" xfId="34573" xr:uid="{00000000-0005-0000-0000-00009D710000}"/>
    <cellStyle name="Normal 6 2 4 2 6 2 3" xfId="34574" xr:uid="{00000000-0005-0000-0000-00009E710000}"/>
    <cellStyle name="Normal 6 2 4 2 6 2 3 2" xfId="34575" xr:uid="{00000000-0005-0000-0000-00009F710000}"/>
    <cellStyle name="Normal 6 2 4 2 6 2 3 3" xfId="34576" xr:uid="{00000000-0005-0000-0000-0000A0710000}"/>
    <cellStyle name="Normal 6 2 4 2 6 2 4" xfId="34577" xr:uid="{00000000-0005-0000-0000-0000A1710000}"/>
    <cellStyle name="Normal 6 2 4 2 6 2 5" xfId="34578" xr:uid="{00000000-0005-0000-0000-0000A2710000}"/>
    <cellStyle name="Normal 6 2 4 2 6 2 6" xfId="34579" xr:uid="{00000000-0005-0000-0000-0000A3710000}"/>
    <cellStyle name="Normal 6 2 4 2 6 3" xfId="34580" xr:uid="{00000000-0005-0000-0000-0000A4710000}"/>
    <cellStyle name="Normal 6 2 4 2 6 3 2" xfId="34581" xr:uid="{00000000-0005-0000-0000-0000A5710000}"/>
    <cellStyle name="Normal 6 2 4 2 6 3 3" xfId="34582" xr:uid="{00000000-0005-0000-0000-0000A6710000}"/>
    <cellStyle name="Normal 6 2 4 2 6 3 4" xfId="34583" xr:uid="{00000000-0005-0000-0000-0000A7710000}"/>
    <cellStyle name="Normal 6 2 4 2 6 4" xfId="34584" xr:uid="{00000000-0005-0000-0000-0000A8710000}"/>
    <cellStyle name="Normal 6 2 4 2 6 4 2" xfId="34585" xr:uid="{00000000-0005-0000-0000-0000A9710000}"/>
    <cellStyle name="Normal 6 2 4 2 6 4 3" xfId="34586" xr:uid="{00000000-0005-0000-0000-0000AA710000}"/>
    <cellStyle name="Normal 6 2 4 2 6 4 4" xfId="34587" xr:uid="{00000000-0005-0000-0000-0000AB710000}"/>
    <cellStyle name="Normal 6 2 4 2 6 5" xfId="34588" xr:uid="{00000000-0005-0000-0000-0000AC710000}"/>
    <cellStyle name="Normal 6 2 4 2 6 5 2" xfId="34589" xr:uid="{00000000-0005-0000-0000-0000AD710000}"/>
    <cellStyle name="Normal 6 2 4 2 6 5 3" xfId="34590" xr:uid="{00000000-0005-0000-0000-0000AE710000}"/>
    <cellStyle name="Normal 6 2 4 2 6 6" xfId="34591" xr:uid="{00000000-0005-0000-0000-0000AF710000}"/>
    <cellStyle name="Normal 6 2 4 2 6 7" xfId="34592" xr:uid="{00000000-0005-0000-0000-0000B0710000}"/>
    <cellStyle name="Normal 6 2 4 2 6 8" xfId="34593" xr:uid="{00000000-0005-0000-0000-0000B1710000}"/>
    <cellStyle name="Normal 6 2 4 2 7" xfId="5459" xr:uid="{00000000-0005-0000-0000-0000B2710000}"/>
    <cellStyle name="Normal 6 2 4 2 7 2" xfId="10423" xr:uid="{00000000-0005-0000-0000-0000B3710000}"/>
    <cellStyle name="Normal 6 2 4 2 7 2 2" xfId="34594" xr:uid="{00000000-0005-0000-0000-0000B4710000}"/>
    <cellStyle name="Normal 6 2 4 2 7 2 3" xfId="34595" xr:uid="{00000000-0005-0000-0000-0000B5710000}"/>
    <cellStyle name="Normal 6 2 4 2 7 2 4" xfId="34596" xr:uid="{00000000-0005-0000-0000-0000B6710000}"/>
    <cellStyle name="Normal 6 2 4 2 7 3" xfId="34597" xr:uid="{00000000-0005-0000-0000-0000B7710000}"/>
    <cellStyle name="Normal 6 2 4 2 7 3 2" xfId="34598" xr:uid="{00000000-0005-0000-0000-0000B8710000}"/>
    <cellStyle name="Normal 6 2 4 2 7 3 3" xfId="34599" xr:uid="{00000000-0005-0000-0000-0000B9710000}"/>
    <cellStyle name="Normal 6 2 4 2 7 4" xfId="34600" xr:uid="{00000000-0005-0000-0000-0000BA710000}"/>
    <cellStyle name="Normal 6 2 4 2 7 5" xfId="34601" xr:uid="{00000000-0005-0000-0000-0000BB710000}"/>
    <cellStyle name="Normal 6 2 4 2 7 6" xfId="34602" xr:uid="{00000000-0005-0000-0000-0000BC710000}"/>
    <cellStyle name="Normal 6 2 4 2 8" xfId="5780" xr:uid="{00000000-0005-0000-0000-0000BD710000}"/>
    <cellStyle name="Normal 6 2 4 2 8 2" xfId="10722" xr:uid="{00000000-0005-0000-0000-0000BE710000}"/>
    <cellStyle name="Normal 6 2 4 2 8 3" xfId="34603" xr:uid="{00000000-0005-0000-0000-0000BF710000}"/>
    <cellStyle name="Normal 6 2 4 2 8 4" xfId="34604" xr:uid="{00000000-0005-0000-0000-0000C0710000}"/>
    <cellStyle name="Normal 6 2 4 2 9" xfId="7288" xr:uid="{00000000-0005-0000-0000-0000C1710000}"/>
    <cellStyle name="Normal 6 2 4 2 9 2" xfId="34605" xr:uid="{00000000-0005-0000-0000-0000C2710000}"/>
    <cellStyle name="Normal 6 2 4 2 9 3" xfId="34606" xr:uid="{00000000-0005-0000-0000-0000C3710000}"/>
    <cellStyle name="Normal 6 2 4 2 9 4" xfId="34607" xr:uid="{00000000-0005-0000-0000-0000C4710000}"/>
    <cellStyle name="Normal 6 2 4 3" xfId="619" xr:uid="{00000000-0005-0000-0000-0000C5710000}"/>
    <cellStyle name="Normal 6 2 4 3 10" xfId="2368" xr:uid="{00000000-0005-0000-0000-0000C6710000}"/>
    <cellStyle name="Normal 6 2 4 3 10 2" xfId="34608" xr:uid="{00000000-0005-0000-0000-0000C7710000}"/>
    <cellStyle name="Normal 6 2 4 3 10 3" xfId="34609" xr:uid="{00000000-0005-0000-0000-0000C8710000}"/>
    <cellStyle name="Normal 6 2 4 3 10 4" xfId="34610" xr:uid="{00000000-0005-0000-0000-0000C9710000}"/>
    <cellStyle name="Normal 6 2 4 3 11" xfId="34611" xr:uid="{00000000-0005-0000-0000-0000CA710000}"/>
    <cellStyle name="Normal 6 2 4 3 11 2" xfId="34612" xr:uid="{00000000-0005-0000-0000-0000CB710000}"/>
    <cellStyle name="Normal 6 2 4 3 11 3" xfId="34613" xr:uid="{00000000-0005-0000-0000-0000CC710000}"/>
    <cellStyle name="Normal 6 2 4 3 12" xfId="34614" xr:uid="{00000000-0005-0000-0000-0000CD710000}"/>
    <cellStyle name="Normal 6 2 4 3 13" xfId="34615" xr:uid="{00000000-0005-0000-0000-0000CE710000}"/>
    <cellStyle name="Normal 6 2 4 3 14" xfId="34616" xr:uid="{00000000-0005-0000-0000-0000CF710000}"/>
    <cellStyle name="Normal 6 2 4 3 2" xfId="760" xr:uid="{00000000-0005-0000-0000-0000D0710000}"/>
    <cellStyle name="Normal 6 2 4 3 2 10" xfId="34617" xr:uid="{00000000-0005-0000-0000-0000D1710000}"/>
    <cellStyle name="Normal 6 2 4 3 2 11" xfId="34618" xr:uid="{00000000-0005-0000-0000-0000D2710000}"/>
    <cellStyle name="Normal 6 2 4 3 2 2" xfId="1225" xr:uid="{00000000-0005-0000-0000-0000D3710000}"/>
    <cellStyle name="Normal 6 2 4 3 2 2 10" xfId="34619" xr:uid="{00000000-0005-0000-0000-0000D4710000}"/>
    <cellStyle name="Normal 6 2 4 3 2 2 2" xfId="1671" xr:uid="{00000000-0005-0000-0000-0000D5710000}"/>
    <cellStyle name="Normal 6 2 4 3 2 2 2 2" xfId="5029" xr:uid="{00000000-0005-0000-0000-0000D6710000}"/>
    <cellStyle name="Normal 6 2 4 3 2 2 2 2 2" xfId="10013" xr:uid="{00000000-0005-0000-0000-0000D7710000}"/>
    <cellStyle name="Normal 6 2 4 3 2 2 2 2 2 2" xfId="34620" xr:uid="{00000000-0005-0000-0000-0000D8710000}"/>
    <cellStyle name="Normal 6 2 4 3 2 2 2 2 2 3" xfId="34621" xr:uid="{00000000-0005-0000-0000-0000D9710000}"/>
    <cellStyle name="Normal 6 2 4 3 2 2 2 2 2 4" xfId="34622" xr:uid="{00000000-0005-0000-0000-0000DA710000}"/>
    <cellStyle name="Normal 6 2 4 3 2 2 2 2 3" xfId="34623" xr:uid="{00000000-0005-0000-0000-0000DB710000}"/>
    <cellStyle name="Normal 6 2 4 3 2 2 2 2 3 2" xfId="34624" xr:uid="{00000000-0005-0000-0000-0000DC710000}"/>
    <cellStyle name="Normal 6 2 4 3 2 2 2 2 3 3" xfId="34625" xr:uid="{00000000-0005-0000-0000-0000DD710000}"/>
    <cellStyle name="Normal 6 2 4 3 2 2 2 2 4" xfId="34626" xr:uid="{00000000-0005-0000-0000-0000DE710000}"/>
    <cellStyle name="Normal 6 2 4 3 2 2 2 2 5" xfId="34627" xr:uid="{00000000-0005-0000-0000-0000DF710000}"/>
    <cellStyle name="Normal 6 2 4 3 2 2 2 2 6" xfId="34628" xr:uid="{00000000-0005-0000-0000-0000E0710000}"/>
    <cellStyle name="Normal 6 2 4 3 2 2 2 3" xfId="6758" xr:uid="{00000000-0005-0000-0000-0000E1710000}"/>
    <cellStyle name="Normal 6 2 4 3 2 2 2 3 2" xfId="11700" xr:uid="{00000000-0005-0000-0000-0000E2710000}"/>
    <cellStyle name="Normal 6 2 4 3 2 2 2 3 3" xfId="34629" xr:uid="{00000000-0005-0000-0000-0000E3710000}"/>
    <cellStyle name="Normal 6 2 4 3 2 2 2 3 4" xfId="34630" xr:uid="{00000000-0005-0000-0000-0000E4710000}"/>
    <cellStyle name="Normal 6 2 4 3 2 2 2 4" xfId="8266" xr:uid="{00000000-0005-0000-0000-0000E5710000}"/>
    <cellStyle name="Normal 6 2 4 3 2 2 2 4 2" xfId="34631" xr:uid="{00000000-0005-0000-0000-0000E6710000}"/>
    <cellStyle name="Normal 6 2 4 3 2 2 2 4 3" xfId="34632" xr:uid="{00000000-0005-0000-0000-0000E7710000}"/>
    <cellStyle name="Normal 6 2 4 3 2 2 2 4 4" xfId="34633" xr:uid="{00000000-0005-0000-0000-0000E8710000}"/>
    <cellStyle name="Normal 6 2 4 3 2 2 2 5" xfId="3304" xr:uid="{00000000-0005-0000-0000-0000E9710000}"/>
    <cellStyle name="Normal 6 2 4 3 2 2 2 5 2" xfId="34634" xr:uid="{00000000-0005-0000-0000-0000EA710000}"/>
    <cellStyle name="Normal 6 2 4 3 2 2 2 5 3" xfId="34635" xr:uid="{00000000-0005-0000-0000-0000EB710000}"/>
    <cellStyle name="Normal 6 2 4 3 2 2 2 5 4" xfId="34636" xr:uid="{00000000-0005-0000-0000-0000EC710000}"/>
    <cellStyle name="Normal 6 2 4 3 2 2 2 6" xfId="34637" xr:uid="{00000000-0005-0000-0000-0000ED710000}"/>
    <cellStyle name="Normal 6 2 4 3 2 2 2 6 2" xfId="34638" xr:uid="{00000000-0005-0000-0000-0000EE710000}"/>
    <cellStyle name="Normal 6 2 4 3 2 2 2 6 3" xfId="34639" xr:uid="{00000000-0005-0000-0000-0000EF710000}"/>
    <cellStyle name="Normal 6 2 4 3 2 2 2 7" xfId="34640" xr:uid="{00000000-0005-0000-0000-0000F0710000}"/>
    <cellStyle name="Normal 6 2 4 3 2 2 2 8" xfId="34641" xr:uid="{00000000-0005-0000-0000-0000F1710000}"/>
    <cellStyle name="Normal 6 2 4 3 2 2 2 9" xfId="34642" xr:uid="{00000000-0005-0000-0000-0000F2710000}"/>
    <cellStyle name="Normal 6 2 4 3 2 2 3" xfId="4593" xr:uid="{00000000-0005-0000-0000-0000F3710000}"/>
    <cellStyle name="Normal 6 2 4 3 2 2 3 2" xfId="9577" xr:uid="{00000000-0005-0000-0000-0000F4710000}"/>
    <cellStyle name="Normal 6 2 4 3 2 2 3 2 2" xfId="34643" xr:uid="{00000000-0005-0000-0000-0000F5710000}"/>
    <cellStyle name="Normal 6 2 4 3 2 2 3 2 3" xfId="34644" xr:uid="{00000000-0005-0000-0000-0000F6710000}"/>
    <cellStyle name="Normal 6 2 4 3 2 2 3 2 4" xfId="34645" xr:uid="{00000000-0005-0000-0000-0000F7710000}"/>
    <cellStyle name="Normal 6 2 4 3 2 2 3 3" xfId="34646" xr:uid="{00000000-0005-0000-0000-0000F8710000}"/>
    <cellStyle name="Normal 6 2 4 3 2 2 3 3 2" xfId="34647" xr:uid="{00000000-0005-0000-0000-0000F9710000}"/>
    <cellStyle name="Normal 6 2 4 3 2 2 3 3 3" xfId="34648" xr:uid="{00000000-0005-0000-0000-0000FA710000}"/>
    <cellStyle name="Normal 6 2 4 3 2 2 3 4" xfId="34649" xr:uid="{00000000-0005-0000-0000-0000FB710000}"/>
    <cellStyle name="Normal 6 2 4 3 2 2 3 5" xfId="34650" xr:uid="{00000000-0005-0000-0000-0000FC710000}"/>
    <cellStyle name="Normal 6 2 4 3 2 2 3 6" xfId="34651" xr:uid="{00000000-0005-0000-0000-0000FD710000}"/>
    <cellStyle name="Normal 6 2 4 3 2 2 4" xfId="6324" xr:uid="{00000000-0005-0000-0000-0000FE710000}"/>
    <cellStyle name="Normal 6 2 4 3 2 2 4 2" xfId="11266" xr:uid="{00000000-0005-0000-0000-0000FF710000}"/>
    <cellStyle name="Normal 6 2 4 3 2 2 4 3" xfId="34652" xr:uid="{00000000-0005-0000-0000-000000720000}"/>
    <cellStyle name="Normal 6 2 4 3 2 2 4 4" xfId="34653" xr:uid="{00000000-0005-0000-0000-000001720000}"/>
    <cellStyle name="Normal 6 2 4 3 2 2 5" xfId="7832" xr:uid="{00000000-0005-0000-0000-000002720000}"/>
    <cellStyle name="Normal 6 2 4 3 2 2 5 2" xfId="34654" xr:uid="{00000000-0005-0000-0000-000003720000}"/>
    <cellStyle name="Normal 6 2 4 3 2 2 5 3" xfId="34655" xr:uid="{00000000-0005-0000-0000-000004720000}"/>
    <cellStyle name="Normal 6 2 4 3 2 2 5 4" xfId="34656" xr:uid="{00000000-0005-0000-0000-000005720000}"/>
    <cellStyle name="Normal 6 2 4 3 2 2 6" xfId="2870" xr:uid="{00000000-0005-0000-0000-000006720000}"/>
    <cellStyle name="Normal 6 2 4 3 2 2 6 2" xfId="34657" xr:uid="{00000000-0005-0000-0000-000007720000}"/>
    <cellStyle name="Normal 6 2 4 3 2 2 6 3" xfId="34658" xr:uid="{00000000-0005-0000-0000-000008720000}"/>
    <cellStyle name="Normal 6 2 4 3 2 2 6 4" xfId="34659" xr:uid="{00000000-0005-0000-0000-000009720000}"/>
    <cellStyle name="Normal 6 2 4 3 2 2 7" xfId="34660" xr:uid="{00000000-0005-0000-0000-00000A720000}"/>
    <cellStyle name="Normal 6 2 4 3 2 2 7 2" xfId="34661" xr:uid="{00000000-0005-0000-0000-00000B720000}"/>
    <cellStyle name="Normal 6 2 4 3 2 2 7 3" xfId="34662" xr:uid="{00000000-0005-0000-0000-00000C720000}"/>
    <cellStyle name="Normal 6 2 4 3 2 2 8" xfId="34663" xr:uid="{00000000-0005-0000-0000-00000D720000}"/>
    <cellStyle name="Normal 6 2 4 3 2 2 9" xfId="34664" xr:uid="{00000000-0005-0000-0000-00000E720000}"/>
    <cellStyle name="Normal 6 2 4 3 2 3" xfId="1670" xr:uid="{00000000-0005-0000-0000-00000F720000}"/>
    <cellStyle name="Normal 6 2 4 3 2 3 2" xfId="5028" xr:uid="{00000000-0005-0000-0000-000010720000}"/>
    <cellStyle name="Normal 6 2 4 3 2 3 2 2" xfId="10012" xr:uid="{00000000-0005-0000-0000-000011720000}"/>
    <cellStyle name="Normal 6 2 4 3 2 3 2 2 2" xfId="34665" xr:uid="{00000000-0005-0000-0000-000012720000}"/>
    <cellStyle name="Normal 6 2 4 3 2 3 2 2 3" xfId="34666" xr:uid="{00000000-0005-0000-0000-000013720000}"/>
    <cellStyle name="Normal 6 2 4 3 2 3 2 2 4" xfId="34667" xr:uid="{00000000-0005-0000-0000-000014720000}"/>
    <cellStyle name="Normal 6 2 4 3 2 3 2 3" xfId="34668" xr:uid="{00000000-0005-0000-0000-000015720000}"/>
    <cellStyle name="Normal 6 2 4 3 2 3 2 3 2" xfId="34669" xr:uid="{00000000-0005-0000-0000-000016720000}"/>
    <cellStyle name="Normal 6 2 4 3 2 3 2 3 3" xfId="34670" xr:uid="{00000000-0005-0000-0000-000017720000}"/>
    <cellStyle name="Normal 6 2 4 3 2 3 2 4" xfId="34671" xr:uid="{00000000-0005-0000-0000-000018720000}"/>
    <cellStyle name="Normal 6 2 4 3 2 3 2 5" xfId="34672" xr:uid="{00000000-0005-0000-0000-000019720000}"/>
    <cellStyle name="Normal 6 2 4 3 2 3 2 6" xfId="34673" xr:uid="{00000000-0005-0000-0000-00001A720000}"/>
    <cellStyle name="Normal 6 2 4 3 2 3 3" xfId="6757" xr:uid="{00000000-0005-0000-0000-00001B720000}"/>
    <cellStyle name="Normal 6 2 4 3 2 3 3 2" xfId="11699" xr:uid="{00000000-0005-0000-0000-00001C720000}"/>
    <cellStyle name="Normal 6 2 4 3 2 3 3 3" xfId="34674" xr:uid="{00000000-0005-0000-0000-00001D720000}"/>
    <cellStyle name="Normal 6 2 4 3 2 3 3 4" xfId="34675" xr:uid="{00000000-0005-0000-0000-00001E720000}"/>
    <cellStyle name="Normal 6 2 4 3 2 3 4" xfId="8265" xr:uid="{00000000-0005-0000-0000-00001F720000}"/>
    <cellStyle name="Normal 6 2 4 3 2 3 4 2" xfId="34676" xr:uid="{00000000-0005-0000-0000-000020720000}"/>
    <cellStyle name="Normal 6 2 4 3 2 3 4 3" xfId="34677" xr:uid="{00000000-0005-0000-0000-000021720000}"/>
    <cellStyle name="Normal 6 2 4 3 2 3 4 4" xfId="34678" xr:uid="{00000000-0005-0000-0000-000022720000}"/>
    <cellStyle name="Normal 6 2 4 3 2 3 5" xfId="3303" xr:uid="{00000000-0005-0000-0000-000023720000}"/>
    <cellStyle name="Normal 6 2 4 3 2 3 5 2" xfId="34679" xr:uid="{00000000-0005-0000-0000-000024720000}"/>
    <cellStyle name="Normal 6 2 4 3 2 3 5 3" xfId="34680" xr:uid="{00000000-0005-0000-0000-000025720000}"/>
    <cellStyle name="Normal 6 2 4 3 2 3 5 4" xfId="34681" xr:uid="{00000000-0005-0000-0000-000026720000}"/>
    <cellStyle name="Normal 6 2 4 3 2 3 6" xfId="34682" xr:uid="{00000000-0005-0000-0000-000027720000}"/>
    <cellStyle name="Normal 6 2 4 3 2 3 6 2" xfId="34683" xr:uid="{00000000-0005-0000-0000-000028720000}"/>
    <cellStyle name="Normal 6 2 4 3 2 3 6 3" xfId="34684" xr:uid="{00000000-0005-0000-0000-000029720000}"/>
    <cellStyle name="Normal 6 2 4 3 2 3 7" xfId="34685" xr:uid="{00000000-0005-0000-0000-00002A720000}"/>
    <cellStyle name="Normal 6 2 4 3 2 3 8" xfId="34686" xr:uid="{00000000-0005-0000-0000-00002B720000}"/>
    <cellStyle name="Normal 6 2 4 3 2 3 9" xfId="34687" xr:uid="{00000000-0005-0000-0000-00002C720000}"/>
    <cellStyle name="Normal 6 2 4 3 2 4" xfId="4210" xr:uid="{00000000-0005-0000-0000-00002D720000}"/>
    <cellStyle name="Normal 6 2 4 3 2 4 2" xfId="9196" xr:uid="{00000000-0005-0000-0000-00002E720000}"/>
    <cellStyle name="Normal 6 2 4 3 2 4 2 2" xfId="34688" xr:uid="{00000000-0005-0000-0000-00002F720000}"/>
    <cellStyle name="Normal 6 2 4 3 2 4 2 3" xfId="34689" xr:uid="{00000000-0005-0000-0000-000030720000}"/>
    <cellStyle name="Normal 6 2 4 3 2 4 2 4" xfId="34690" xr:uid="{00000000-0005-0000-0000-000031720000}"/>
    <cellStyle name="Normal 6 2 4 3 2 4 3" xfId="34691" xr:uid="{00000000-0005-0000-0000-000032720000}"/>
    <cellStyle name="Normal 6 2 4 3 2 4 3 2" xfId="34692" xr:uid="{00000000-0005-0000-0000-000033720000}"/>
    <cellStyle name="Normal 6 2 4 3 2 4 3 3" xfId="34693" xr:uid="{00000000-0005-0000-0000-000034720000}"/>
    <cellStyle name="Normal 6 2 4 3 2 4 4" xfId="34694" xr:uid="{00000000-0005-0000-0000-000035720000}"/>
    <cellStyle name="Normal 6 2 4 3 2 4 5" xfId="34695" xr:uid="{00000000-0005-0000-0000-000036720000}"/>
    <cellStyle name="Normal 6 2 4 3 2 4 6" xfId="34696" xr:uid="{00000000-0005-0000-0000-000037720000}"/>
    <cellStyle name="Normal 6 2 4 3 2 5" xfId="5957" xr:uid="{00000000-0005-0000-0000-000038720000}"/>
    <cellStyle name="Normal 6 2 4 3 2 5 2" xfId="10899" xr:uid="{00000000-0005-0000-0000-000039720000}"/>
    <cellStyle name="Normal 6 2 4 3 2 5 3" xfId="34697" xr:uid="{00000000-0005-0000-0000-00003A720000}"/>
    <cellStyle name="Normal 6 2 4 3 2 5 4" xfId="34698" xr:uid="{00000000-0005-0000-0000-00003B720000}"/>
    <cellStyle name="Normal 6 2 4 3 2 6" xfId="7465" xr:uid="{00000000-0005-0000-0000-00003C720000}"/>
    <cellStyle name="Normal 6 2 4 3 2 6 2" xfId="34699" xr:uid="{00000000-0005-0000-0000-00003D720000}"/>
    <cellStyle name="Normal 6 2 4 3 2 6 3" xfId="34700" xr:uid="{00000000-0005-0000-0000-00003E720000}"/>
    <cellStyle name="Normal 6 2 4 3 2 6 4" xfId="34701" xr:uid="{00000000-0005-0000-0000-00003F720000}"/>
    <cellStyle name="Normal 6 2 4 3 2 7" xfId="2503" xr:uid="{00000000-0005-0000-0000-000040720000}"/>
    <cellStyle name="Normal 6 2 4 3 2 7 2" xfId="34702" xr:uid="{00000000-0005-0000-0000-000041720000}"/>
    <cellStyle name="Normal 6 2 4 3 2 7 3" xfId="34703" xr:uid="{00000000-0005-0000-0000-000042720000}"/>
    <cellStyle name="Normal 6 2 4 3 2 7 4" xfId="34704" xr:uid="{00000000-0005-0000-0000-000043720000}"/>
    <cellStyle name="Normal 6 2 4 3 2 8" xfId="34705" xr:uid="{00000000-0005-0000-0000-000044720000}"/>
    <cellStyle name="Normal 6 2 4 3 2 8 2" xfId="34706" xr:uid="{00000000-0005-0000-0000-000045720000}"/>
    <cellStyle name="Normal 6 2 4 3 2 8 3" xfId="34707" xr:uid="{00000000-0005-0000-0000-000046720000}"/>
    <cellStyle name="Normal 6 2 4 3 2 9" xfId="34708" xr:uid="{00000000-0005-0000-0000-000047720000}"/>
    <cellStyle name="Normal 6 2 4 3 3" xfId="913" xr:uid="{00000000-0005-0000-0000-000048720000}"/>
    <cellStyle name="Normal 6 2 4 3 3 10" xfId="34709" xr:uid="{00000000-0005-0000-0000-000049720000}"/>
    <cellStyle name="Normal 6 2 4 3 3 2" xfId="1672" xr:uid="{00000000-0005-0000-0000-00004A720000}"/>
    <cellStyle name="Normal 6 2 4 3 3 2 2" xfId="5030" xr:uid="{00000000-0005-0000-0000-00004B720000}"/>
    <cellStyle name="Normal 6 2 4 3 3 2 2 2" xfId="10014" xr:uid="{00000000-0005-0000-0000-00004C720000}"/>
    <cellStyle name="Normal 6 2 4 3 3 2 2 2 2" xfId="34710" xr:uid="{00000000-0005-0000-0000-00004D720000}"/>
    <cellStyle name="Normal 6 2 4 3 3 2 2 2 3" xfId="34711" xr:uid="{00000000-0005-0000-0000-00004E720000}"/>
    <cellStyle name="Normal 6 2 4 3 3 2 2 2 4" xfId="34712" xr:uid="{00000000-0005-0000-0000-00004F720000}"/>
    <cellStyle name="Normal 6 2 4 3 3 2 2 3" xfId="34713" xr:uid="{00000000-0005-0000-0000-000050720000}"/>
    <cellStyle name="Normal 6 2 4 3 3 2 2 3 2" xfId="34714" xr:uid="{00000000-0005-0000-0000-000051720000}"/>
    <cellStyle name="Normal 6 2 4 3 3 2 2 3 3" xfId="34715" xr:uid="{00000000-0005-0000-0000-000052720000}"/>
    <cellStyle name="Normal 6 2 4 3 3 2 2 4" xfId="34716" xr:uid="{00000000-0005-0000-0000-000053720000}"/>
    <cellStyle name="Normal 6 2 4 3 3 2 2 5" xfId="34717" xr:uid="{00000000-0005-0000-0000-000054720000}"/>
    <cellStyle name="Normal 6 2 4 3 3 2 2 6" xfId="34718" xr:uid="{00000000-0005-0000-0000-000055720000}"/>
    <cellStyle name="Normal 6 2 4 3 3 2 3" xfId="6759" xr:uid="{00000000-0005-0000-0000-000056720000}"/>
    <cellStyle name="Normal 6 2 4 3 3 2 3 2" xfId="11701" xr:uid="{00000000-0005-0000-0000-000057720000}"/>
    <cellStyle name="Normal 6 2 4 3 3 2 3 3" xfId="34719" xr:uid="{00000000-0005-0000-0000-000058720000}"/>
    <cellStyle name="Normal 6 2 4 3 3 2 3 4" xfId="34720" xr:uid="{00000000-0005-0000-0000-000059720000}"/>
    <cellStyle name="Normal 6 2 4 3 3 2 4" xfId="8267" xr:uid="{00000000-0005-0000-0000-00005A720000}"/>
    <cellStyle name="Normal 6 2 4 3 3 2 4 2" xfId="34721" xr:uid="{00000000-0005-0000-0000-00005B720000}"/>
    <cellStyle name="Normal 6 2 4 3 3 2 4 3" xfId="34722" xr:uid="{00000000-0005-0000-0000-00005C720000}"/>
    <cellStyle name="Normal 6 2 4 3 3 2 4 4" xfId="34723" xr:uid="{00000000-0005-0000-0000-00005D720000}"/>
    <cellStyle name="Normal 6 2 4 3 3 2 5" xfId="3305" xr:uid="{00000000-0005-0000-0000-00005E720000}"/>
    <cellStyle name="Normal 6 2 4 3 3 2 5 2" xfId="34724" xr:uid="{00000000-0005-0000-0000-00005F720000}"/>
    <cellStyle name="Normal 6 2 4 3 3 2 5 3" xfId="34725" xr:uid="{00000000-0005-0000-0000-000060720000}"/>
    <cellStyle name="Normal 6 2 4 3 3 2 5 4" xfId="34726" xr:uid="{00000000-0005-0000-0000-000061720000}"/>
    <cellStyle name="Normal 6 2 4 3 3 2 6" xfId="34727" xr:uid="{00000000-0005-0000-0000-000062720000}"/>
    <cellStyle name="Normal 6 2 4 3 3 2 6 2" xfId="34728" xr:uid="{00000000-0005-0000-0000-000063720000}"/>
    <cellStyle name="Normal 6 2 4 3 3 2 6 3" xfId="34729" xr:uid="{00000000-0005-0000-0000-000064720000}"/>
    <cellStyle name="Normal 6 2 4 3 3 2 7" xfId="34730" xr:uid="{00000000-0005-0000-0000-000065720000}"/>
    <cellStyle name="Normal 6 2 4 3 3 2 8" xfId="34731" xr:uid="{00000000-0005-0000-0000-000066720000}"/>
    <cellStyle name="Normal 6 2 4 3 3 2 9" xfId="34732" xr:uid="{00000000-0005-0000-0000-000067720000}"/>
    <cellStyle name="Normal 6 2 4 3 3 3" xfId="4352" xr:uid="{00000000-0005-0000-0000-000068720000}"/>
    <cellStyle name="Normal 6 2 4 3 3 3 2" xfId="9337" xr:uid="{00000000-0005-0000-0000-000069720000}"/>
    <cellStyle name="Normal 6 2 4 3 3 3 2 2" xfId="34733" xr:uid="{00000000-0005-0000-0000-00006A720000}"/>
    <cellStyle name="Normal 6 2 4 3 3 3 2 3" xfId="34734" xr:uid="{00000000-0005-0000-0000-00006B720000}"/>
    <cellStyle name="Normal 6 2 4 3 3 3 2 4" xfId="34735" xr:uid="{00000000-0005-0000-0000-00006C720000}"/>
    <cellStyle name="Normal 6 2 4 3 3 3 3" xfId="34736" xr:uid="{00000000-0005-0000-0000-00006D720000}"/>
    <cellStyle name="Normal 6 2 4 3 3 3 3 2" xfId="34737" xr:uid="{00000000-0005-0000-0000-00006E720000}"/>
    <cellStyle name="Normal 6 2 4 3 3 3 3 3" xfId="34738" xr:uid="{00000000-0005-0000-0000-00006F720000}"/>
    <cellStyle name="Normal 6 2 4 3 3 3 4" xfId="34739" xr:uid="{00000000-0005-0000-0000-000070720000}"/>
    <cellStyle name="Normal 6 2 4 3 3 3 5" xfId="34740" xr:uid="{00000000-0005-0000-0000-000071720000}"/>
    <cellStyle name="Normal 6 2 4 3 3 3 6" xfId="34741" xr:uid="{00000000-0005-0000-0000-000072720000}"/>
    <cellStyle name="Normal 6 2 4 3 3 4" xfId="6095" xr:uid="{00000000-0005-0000-0000-000073720000}"/>
    <cellStyle name="Normal 6 2 4 3 3 4 2" xfId="11037" xr:uid="{00000000-0005-0000-0000-000074720000}"/>
    <cellStyle name="Normal 6 2 4 3 3 4 3" xfId="34742" xr:uid="{00000000-0005-0000-0000-000075720000}"/>
    <cellStyle name="Normal 6 2 4 3 3 4 4" xfId="34743" xr:uid="{00000000-0005-0000-0000-000076720000}"/>
    <cellStyle name="Normal 6 2 4 3 3 5" xfId="7603" xr:uid="{00000000-0005-0000-0000-000077720000}"/>
    <cellStyle name="Normal 6 2 4 3 3 5 2" xfId="34744" xr:uid="{00000000-0005-0000-0000-000078720000}"/>
    <cellStyle name="Normal 6 2 4 3 3 5 3" xfId="34745" xr:uid="{00000000-0005-0000-0000-000079720000}"/>
    <cellStyle name="Normal 6 2 4 3 3 5 4" xfId="34746" xr:uid="{00000000-0005-0000-0000-00007A720000}"/>
    <cellStyle name="Normal 6 2 4 3 3 6" xfId="2641" xr:uid="{00000000-0005-0000-0000-00007B720000}"/>
    <cellStyle name="Normal 6 2 4 3 3 6 2" xfId="34747" xr:uid="{00000000-0005-0000-0000-00007C720000}"/>
    <cellStyle name="Normal 6 2 4 3 3 6 3" xfId="34748" xr:uid="{00000000-0005-0000-0000-00007D720000}"/>
    <cellStyle name="Normal 6 2 4 3 3 6 4" xfId="34749" xr:uid="{00000000-0005-0000-0000-00007E720000}"/>
    <cellStyle name="Normal 6 2 4 3 3 7" xfId="34750" xr:uid="{00000000-0005-0000-0000-00007F720000}"/>
    <cellStyle name="Normal 6 2 4 3 3 7 2" xfId="34751" xr:uid="{00000000-0005-0000-0000-000080720000}"/>
    <cellStyle name="Normal 6 2 4 3 3 7 3" xfId="34752" xr:uid="{00000000-0005-0000-0000-000081720000}"/>
    <cellStyle name="Normal 6 2 4 3 3 8" xfId="34753" xr:uid="{00000000-0005-0000-0000-000082720000}"/>
    <cellStyle name="Normal 6 2 4 3 3 9" xfId="34754" xr:uid="{00000000-0005-0000-0000-000083720000}"/>
    <cellStyle name="Normal 6 2 4 3 4" xfId="1669" xr:uid="{00000000-0005-0000-0000-000084720000}"/>
    <cellStyle name="Normal 6 2 4 3 4 2" xfId="5027" xr:uid="{00000000-0005-0000-0000-000085720000}"/>
    <cellStyle name="Normal 6 2 4 3 4 2 2" xfId="10011" xr:uid="{00000000-0005-0000-0000-000086720000}"/>
    <cellStyle name="Normal 6 2 4 3 4 2 2 2" xfId="34755" xr:uid="{00000000-0005-0000-0000-000087720000}"/>
    <cellStyle name="Normal 6 2 4 3 4 2 2 3" xfId="34756" xr:uid="{00000000-0005-0000-0000-000088720000}"/>
    <cellStyle name="Normal 6 2 4 3 4 2 2 4" xfId="34757" xr:uid="{00000000-0005-0000-0000-000089720000}"/>
    <cellStyle name="Normal 6 2 4 3 4 2 3" xfId="34758" xr:uid="{00000000-0005-0000-0000-00008A720000}"/>
    <cellStyle name="Normal 6 2 4 3 4 2 3 2" xfId="34759" xr:uid="{00000000-0005-0000-0000-00008B720000}"/>
    <cellStyle name="Normal 6 2 4 3 4 2 3 3" xfId="34760" xr:uid="{00000000-0005-0000-0000-00008C720000}"/>
    <cellStyle name="Normal 6 2 4 3 4 2 4" xfId="34761" xr:uid="{00000000-0005-0000-0000-00008D720000}"/>
    <cellStyle name="Normal 6 2 4 3 4 2 5" xfId="34762" xr:uid="{00000000-0005-0000-0000-00008E720000}"/>
    <cellStyle name="Normal 6 2 4 3 4 2 6" xfId="34763" xr:uid="{00000000-0005-0000-0000-00008F720000}"/>
    <cellStyle name="Normal 6 2 4 3 4 3" xfId="6756" xr:uid="{00000000-0005-0000-0000-000090720000}"/>
    <cellStyle name="Normal 6 2 4 3 4 3 2" xfId="11698" xr:uid="{00000000-0005-0000-0000-000091720000}"/>
    <cellStyle name="Normal 6 2 4 3 4 3 3" xfId="34764" xr:uid="{00000000-0005-0000-0000-000092720000}"/>
    <cellStyle name="Normal 6 2 4 3 4 3 4" xfId="34765" xr:uid="{00000000-0005-0000-0000-000093720000}"/>
    <cellStyle name="Normal 6 2 4 3 4 4" xfId="8264" xr:uid="{00000000-0005-0000-0000-000094720000}"/>
    <cellStyle name="Normal 6 2 4 3 4 4 2" xfId="34766" xr:uid="{00000000-0005-0000-0000-000095720000}"/>
    <cellStyle name="Normal 6 2 4 3 4 4 3" xfId="34767" xr:uid="{00000000-0005-0000-0000-000096720000}"/>
    <cellStyle name="Normal 6 2 4 3 4 4 4" xfId="34768" xr:uid="{00000000-0005-0000-0000-000097720000}"/>
    <cellStyle name="Normal 6 2 4 3 4 5" xfId="3302" xr:uid="{00000000-0005-0000-0000-000098720000}"/>
    <cellStyle name="Normal 6 2 4 3 4 5 2" xfId="34769" xr:uid="{00000000-0005-0000-0000-000099720000}"/>
    <cellStyle name="Normal 6 2 4 3 4 5 3" xfId="34770" xr:uid="{00000000-0005-0000-0000-00009A720000}"/>
    <cellStyle name="Normal 6 2 4 3 4 5 4" xfId="34771" xr:uid="{00000000-0005-0000-0000-00009B720000}"/>
    <cellStyle name="Normal 6 2 4 3 4 6" xfId="34772" xr:uid="{00000000-0005-0000-0000-00009C720000}"/>
    <cellStyle name="Normal 6 2 4 3 4 6 2" xfId="34773" xr:uid="{00000000-0005-0000-0000-00009D720000}"/>
    <cellStyle name="Normal 6 2 4 3 4 6 3" xfId="34774" xr:uid="{00000000-0005-0000-0000-00009E720000}"/>
    <cellStyle name="Normal 6 2 4 3 4 7" xfId="34775" xr:uid="{00000000-0005-0000-0000-00009F720000}"/>
    <cellStyle name="Normal 6 2 4 3 4 8" xfId="34776" xr:uid="{00000000-0005-0000-0000-0000A0720000}"/>
    <cellStyle name="Normal 6 2 4 3 4 9" xfId="34777" xr:uid="{00000000-0005-0000-0000-0000A1720000}"/>
    <cellStyle name="Normal 6 2 4 3 5" xfId="3750" xr:uid="{00000000-0005-0000-0000-0000A2720000}"/>
    <cellStyle name="Normal 6 2 4 3 5 2" xfId="5536" xr:uid="{00000000-0005-0000-0000-0000A3720000}"/>
    <cellStyle name="Normal 6 2 4 3 5 2 2" xfId="10486" xr:uid="{00000000-0005-0000-0000-0000A4720000}"/>
    <cellStyle name="Normal 6 2 4 3 5 2 2 2" xfId="34778" xr:uid="{00000000-0005-0000-0000-0000A5720000}"/>
    <cellStyle name="Normal 6 2 4 3 5 2 2 3" xfId="34779" xr:uid="{00000000-0005-0000-0000-0000A6720000}"/>
    <cellStyle name="Normal 6 2 4 3 5 2 2 4" xfId="34780" xr:uid="{00000000-0005-0000-0000-0000A7720000}"/>
    <cellStyle name="Normal 6 2 4 3 5 2 3" xfId="34781" xr:uid="{00000000-0005-0000-0000-0000A8720000}"/>
    <cellStyle name="Normal 6 2 4 3 5 2 3 2" xfId="34782" xr:uid="{00000000-0005-0000-0000-0000A9720000}"/>
    <cellStyle name="Normal 6 2 4 3 5 2 3 3" xfId="34783" xr:uid="{00000000-0005-0000-0000-0000AA720000}"/>
    <cellStyle name="Normal 6 2 4 3 5 2 4" xfId="34784" xr:uid="{00000000-0005-0000-0000-0000AB720000}"/>
    <cellStyle name="Normal 6 2 4 3 5 2 5" xfId="34785" xr:uid="{00000000-0005-0000-0000-0000AC720000}"/>
    <cellStyle name="Normal 6 2 4 3 5 2 6" xfId="34786" xr:uid="{00000000-0005-0000-0000-0000AD720000}"/>
    <cellStyle name="Normal 6 2 4 3 5 3" xfId="8710" xr:uid="{00000000-0005-0000-0000-0000AE720000}"/>
    <cellStyle name="Normal 6 2 4 3 5 3 2" xfId="34787" xr:uid="{00000000-0005-0000-0000-0000AF720000}"/>
    <cellStyle name="Normal 6 2 4 3 5 3 3" xfId="34788" xr:uid="{00000000-0005-0000-0000-0000B0720000}"/>
    <cellStyle name="Normal 6 2 4 3 5 3 4" xfId="34789" xr:uid="{00000000-0005-0000-0000-0000B1720000}"/>
    <cellStyle name="Normal 6 2 4 3 5 4" xfId="34790" xr:uid="{00000000-0005-0000-0000-0000B2720000}"/>
    <cellStyle name="Normal 6 2 4 3 5 4 2" xfId="34791" xr:uid="{00000000-0005-0000-0000-0000B3720000}"/>
    <cellStyle name="Normal 6 2 4 3 5 4 3" xfId="34792" xr:uid="{00000000-0005-0000-0000-0000B4720000}"/>
    <cellStyle name="Normal 6 2 4 3 5 4 4" xfId="34793" xr:uid="{00000000-0005-0000-0000-0000B5720000}"/>
    <cellStyle name="Normal 6 2 4 3 5 5" xfId="34794" xr:uid="{00000000-0005-0000-0000-0000B6720000}"/>
    <cellStyle name="Normal 6 2 4 3 5 5 2" xfId="34795" xr:uid="{00000000-0005-0000-0000-0000B7720000}"/>
    <cellStyle name="Normal 6 2 4 3 5 5 3" xfId="34796" xr:uid="{00000000-0005-0000-0000-0000B8720000}"/>
    <cellStyle name="Normal 6 2 4 3 5 5 4" xfId="34797" xr:uid="{00000000-0005-0000-0000-0000B9720000}"/>
    <cellStyle name="Normal 6 2 4 3 5 6" xfId="34798" xr:uid="{00000000-0005-0000-0000-0000BA720000}"/>
    <cellStyle name="Normal 6 2 4 3 5 6 2" xfId="34799" xr:uid="{00000000-0005-0000-0000-0000BB720000}"/>
    <cellStyle name="Normal 6 2 4 3 5 6 3" xfId="34800" xr:uid="{00000000-0005-0000-0000-0000BC720000}"/>
    <cellStyle name="Normal 6 2 4 3 5 7" xfId="34801" xr:uid="{00000000-0005-0000-0000-0000BD720000}"/>
    <cellStyle name="Normal 6 2 4 3 5 8" xfId="34802" xr:uid="{00000000-0005-0000-0000-0000BE720000}"/>
    <cellStyle name="Normal 6 2 4 3 5 9" xfId="34803" xr:uid="{00000000-0005-0000-0000-0000BF720000}"/>
    <cellStyle name="Normal 6 2 4 3 6" xfId="4075" xr:uid="{00000000-0005-0000-0000-0000C0720000}"/>
    <cellStyle name="Normal 6 2 4 3 6 2" xfId="8846" xr:uid="{00000000-0005-0000-0000-0000C1720000}"/>
    <cellStyle name="Normal 6 2 4 3 6 2 2" xfId="34804" xr:uid="{00000000-0005-0000-0000-0000C2720000}"/>
    <cellStyle name="Normal 6 2 4 3 6 2 2 2" xfId="34805" xr:uid="{00000000-0005-0000-0000-0000C3720000}"/>
    <cellStyle name="Normal 6 2 4 3 6 2 2 3" xfId="34806" xr:uid="{00000000-0005-0000-0000-0000C4720000}"/>
    <cellStyle name="Normal 6 2 4 3 6 2 2 4" xfId="34807" xr:uid="{00000000-0005-0000-0000-0000C5720000}"/>
    <cellStyle name="Normal 6 2 4 3 6 2 3" xfId="34808" xr:uid="{00000000-0005-0000-0000-0000C6720000}"/>
    <cellStyle name="Normal 6 2 4 3 6 2 3 2" xfId="34809" xr:uid="{00000000-0005-0000-0000-0000C7720000}"/>
    <cellStyle name="Normal 6 2 4 3 6 2 3 3" xfId="34810" xr:uid="{00000000-0005-0000-0000-0000C8720000}"/>
    <cellStyle name="Normal 6 2 4 3 6 2 4" xfId="34811" xr:uid="{00000000-0005-0000-0000-0000C9720000}"/>
    <cellStyle name="Normal 6 2 4 3 6 2 5" xfId="34812" xr:uid="{00000000-0005-0000-0000-0000CA720000}"/>
    <cellStyle name="Normal 6 2 4 3 6 2 6" xfId="34813" xr:uid="{00000000-0005-0000-0000-0000CB720000}"/>
    <cellStyle name="Normal 6 2 4 3 6 3" xfId="34814" xr:uid="{00000000-0005-0000-0000-0000CC720000}"/>
    <cellStyle name="Normal 6 2 4 3 6 3 2" xfId="34815" xr:uid="{00000000-0005-0000-0000-0000CD720000}"/>
    <cellStyle name="Normal 6 2 4 3 6 3 3" xfId="34816" xr:uid="{00000000-0005-0000-0000-0000CE720000}"/>
    <cellStyle name="Normal 6 2 4 3 6 3 4" xfId="34817" xr:uid="{00000000-0005-0000-0000-0000CF720000}"/>
    <cellStyle name="Normal 6 2 4 3 6 4" xfId="34818" xr:uid="{00000000-0005-0000-0000-0000D0720000}"/>
    <cellStyle name="Normal 6 2 4 3 6 4 2" xfId="34819" xr:uid="{00000000-0005-0000-0000-0000D1720000}"/>
    <cellStyle name="Normal 6 2 4 3 6 4 3" xfId="34820" xr:uid="{00000000-0005-0000-0000-0000D2720000}"/>
    <cellStyle name="Normal 6 2 4 3 6 4 4" xfId="34821" xr:uid="{00000000-0005-0000-0000-0000D3720000}"/>
    <cellStyle name="Normal 6 2 4 3 6 5" xfId="34822" xr:uid="{00000000-0005-0000-0000-0000D4720000}"/>
    <cellStyle name="Normal 6 2 4 3 6 5 2" xfId="34823" xr:uid="{00000000-0005-0000-0000-0000D5720000}"/>
    <cellStyle name="Normal 6 2 4 3 6 5 3" xfId="34824" xr:uid="{00000000-0005-0000-0000-0000D6720000}"/>
    <cellStyle name="Normal 6 2 4 3 6 6" xfId="34825" xr:uid="{00000000-0005-0000-0000-0000D7720000}"/>
    <cellStyle name="Normal 6 2 4 3 6 7" xfId="34826" xr:uid="{00000000-0005-0000-0000-0000D8720000}"/>
    <cellStyle name="Normal 6 2 4 3 6 8" xfId="34827" xr:uid="{00000000-0005-0000-0000-0000D9720000}"/>
    <cellStyle name="Normal 6 2 4 3 7" xfId="5439" xr:uid="{00000000-0005-0000-0000-0000DA720000}"/>
    <cellStyle name="Normal 6 2 4 3 7 2" xfId="10405" xr:uid="{00000000-0005-0000-0000-0000DB720000}"/>
    <cellStyle name="Normal 6 2 4 3 7 2 2" xfId="34828" xr:uid="{00000000-0005-0000-0000-0000DC720000}"/>
    <cellStyle name="Normal 6 2 4 3 7 2 3" xfId="34829" xr:uid="{00000000-0005-0000-0000-0000DD720000}"/>
    <cellStyle name="Normal 6 2 4 3 7 2 4" xfId="34830" xr:uid="{00000000-0005-0000-0000-0000DE720000}"/>
    <cellStyle name="Normal 6 2 4 3 7 3" xfId="34831" xr:uid="{00000000-0005-0000-0000-0000DF720000}"/>
    <cellStyle name="Normal 6 2 4 3 7 3 2" xfId="34832" xr:uid="{00000000-0005-0000-0000-0000E0720000}"/>
    <cellStyle name="Normal 6 2 4 3 7 3 3" xfId="34833" xr:uid="{00000000-0005-0000-0000-0000E1720000}"/>
    <cellStyle name="Normal 6 2 4 3 7 4" xfId="34834" xr:uid="{00000000-0005-0000-0000-0000E2720000}"/>
    <cellStyle name="Normal 6 2 4 3 7 5" xfId="34835" xr:uid="{00000000-0005-0000-0000-0000E3720000}"/>
    <cellStyle name="Normal 6 2 4 3 7 6" xfId="34836" xr:uid="{00000000-0005-0000-0000-0000E4720000}"/>
    <cellStyle name="Normal 6 2 4 3 8" xfId="5822" xr:uid="{00000000-0005-0000-0000-0000E5720000}"/>
    <cellStyle name="Normal 6 2 4 3 8 2" xfId="10764" xr:uid="{00000000-0005-0000-0000-0000E6720000}"/>
    <cellStyle name="Normal 6 2 4 3 8 3" xfId="34837" xr:uid="{00000000-0005-0000-0000-0000E7720000}"/>
    <cellStyle name="Normal 6 2 4 3 8 4" xfId="34838" xr:uid="{00000000-0005-0000-0000-0000E8720000}"/>
    <cellStyle name="Normal 6 2 4 3 9" xfId="7330" xr:uid="{00000000-0005-0000-0000-0000E9720000}"/>
    <cellStyle name="Normal 6 2 4 3 9 2" xfId="34839" xr:uid="{00000000-0005-0000-0000-0000EA720000}"/>
    <cellStyle name="Normal 6 2 4 3 9 3" xfId="34840" xr:uid="{00000000-0005-0000-0000-0000EB720000}"/>
    <cellStyle name="Normal 6 2 4 3 9 4" xfId="34841" xr:uid="{00000000-0005-0000-0000-0000EC720000}"/>
    <cellStyle name="Normal 6 2 4 4" xfId="453" xr:uid="{00000000-0005-0000-0000-0000ED720000}"/>
    <cellStyle name="Normal 6 2 4 4 10" xfId="34842" xr:uid="{00000000-0005-0000-0000-0000EE720000}"/>
    <cellStyle name="Normal 6 2 4 4 11" xfId="34843" xr:uid="{00000000-0005-0000-0000-0000EF720000}"/>
    <cellStyle name="Normal 6 2 4 4 2" xfId="1023" xr:uid="{00000000-0005-0000-0000-0000F0720000}"/>
    <cellStyle name="Normal 6 2 4 4 2 10" xfId="34844" xr:uid="{00000000-0005-0000-0000-0000F1720000}"/>
    <cellStyle name="Normal 6 2 4 4 2 2" xfId="1674" xr:uid="{00000000-0005-0000-0000-0000F2720000}"/>
    <cellStyle name="Normal 6 2 4 4 2 2 2" xfId="5032" xr:uid="{00000000-0005-0000-0000-0000F3720000}"/>
    <cellStyle name="Normal 6 2 4 4 2 2 2 2" xfId="10016" xr:uid="{00000000-0005-0000-0000-0000F4720000}"/>
    <cellStyle name="Normal 6 2 4 4 2 2 2 2 2" xfId="34845" xr:uid="{00000000-0005-0000-0000-0000F5720000}"/>
    <cellStyle name="Normal 6 2 4 4 2 2 2 2 3" xfId="34846" xr:uid="{00000000-0005-0000-0000-0000F6720000}"/>
    <cellStyle name="Normal 6 2 4 4 2 2 2 2 4" xfId="34847" xr:uid="{00000000-0005-0000-0000-0000F7720000}"/>
    <cellStyle name="Normal 6 2 4 4 2 2 2 3" xfId="34848" xr:uid="{00000000-0005-0000-0000-0000F8720000}"/>
    <cellStyle name="Normal 6 2 4 4 2 2 2 3 2" xfId="34849" xr:uid="{00000000-0005-0000-0000-0000F9720000}"/>
    <cellStyle name="Normal 6 2 4 4 2 2 2 3 3" xfId="34850" xr:uid="{00000000-0005-0000-0000-0000FA720000}"/>
    <cellStyle name="Normal 6 2 4 4 2 2 2 4" xfId="34851" xr:uid="{00000000-0005-0000-0000-0000FB720000}"/>
    <cellStyle name="Normal 6 2 4 4 2 2 2 5" xfId="34852" xr:uid="{00000000-0005-0000-0000-0000FC720000}"/>
    <cellStyle name="Normal 6 2 4 4 2 2 2 6" xfId="34853" xr:uid="{00000000-0005-0000-0000-0000FD720000}"/>
    <cellStyle name="Normal 6 2 4 4 2 2 3" xfId="6761" xr:uid="{00000000-0005-0000-0000-0000FE720000}"/>
    <cellStyle name="Normal 6 2 4 4 2 2 3 2" xfId="11703" xr:uid="{00000000-0005-0000-0000-0000FF720000}"/>
    <cellStyle name="Normal 6 2 4 4 2 2 3 3" xfId="34854" xr:uid="{00000000-0005-0000-0000-000000730000}"/>
    <cellStyle name="Normal 6 2 4 4 2 2 3 4" xfId="34855" xr:uid="{00000000-0005-0000-0000-000001730000}"/>
    <cellStyle name="Normal 6 2 4 4 2 2 4" xfId="8269" xr:uid="{00000000-0005-0000-0000-000002730000}"/>
    <cellStyle name="Normal 6 2 4 4 2 2 4 2" xfId="34856" xr:uid="{00000000-0005-0000-0000-000003730000}"/>
    <cellStyle name="Normal 6 2 4 4 2 2 4 3" xfId="34857" xr:uid="{00000000-0005-0000-0000-000004730000}"/>
    <cellStyle name="Normal 6 2 4 4 2 2 4 4" xfId="34858" xr:uid="{00000000-0005-0000-0000-000005730000}"/>
    <cellStyle name="Normal 6 2 4 4 2 2 5" xfId="3307" xr:uid="{00000000-0005-0000-0000-000006730000}"/>
    <cellStyle name="Normal 6 2 4 4 2 2 5 2" xfId="34859" xr:uid="{00000000-0005-0000-0000-000007730000}"/>
    <cellStyle name="Normal 6 2 4 4 2 2 5 3" xfId="34860" xr:uid="{00000000-0005-0000-0000-000008730000}"/>
    <cellStyle name="Normal 6 2 4 4 2 2 5 4" xfId="34861" xr:uid="{00000000-0005-0000-0000-000009730000}"/>
    <cellStyle name="Normal 6 2 4 4 2 2 6" xfId="34862" xr:uid="{00000000-0005-0000-0000-00000A730000}"/>
    <cellStyle name="Normal 6 2 4 4 2 2 6 2" xfId="34863" xr:uid="{00000000-0005-0000-0000-00000B730000}"/>
    <cellStyle name="Normal 6 2 4 4 2 2 6 3" xfId="34864" xr:uid="{00000000-0005-0000-0000-00000C730000}"/>
    <cellStyle name="Normal 6 2 4 4 2 2 7" xfId="34865" xr:uid="{00000000-0005-0000-0000-00000D730000}"/>
    <cellStyle name="Normal 6 2 4 4 2 2 8" xfId="34866" xr:uid="{00000000-0005-0000-0000-00000E730000}"/>
    <cellStyle name="Normal 6 2 4 4 2 2 9" xfId="34867" xr:uid="{00000000-0005-0000-0000-00000F730000}"/>
    <cellStyle name="Normal 6 2 4 4 2 3" xfId="4445" xr:uid="{00000000-0005-0000-0000-000010730000}"/>
    <cellStyle name="Normal 6 2 4 4 2 3 2" xfId="9430" xr:uid="{00000000-0005-0000-0000-000011730000}"/>
    <cellStyle name="Normal 6 2 4 4 2 3 2 2" xfId="34868" xr:uid="{00000000-0005-0000-0000-000012730000}"/>
    <cellStyle name="Normal 6 2 4 4 2 3 2 3" xfId="34869" xr:uid="{00000000-0005-0000-0000-000013730000}"/>
    <cellStyle name="Normal 6 2 4 4 2 3 2 4" xfId="34870" xr:uid="{00000000-0005-0000-0000-000014730000}"/>
    <cellStyle name="Normal 6 2 4 4 2 3 3" xfId="34871" xr:uid="{00000000-0005-0000-0000-000015730000}"/>
    <cellStyle name="Normal 6 2 4 4 2 3 3 2" xfId="34872" xr:uid="{00000000-0005-0000-0000-000016730000}"/>
    <cellStyle name="Normal 6 2 4 4 2 3 3 3" xfId="34873" xr:uid="{00000000-0005-0000-0000-000017730000}"/>
    <cellStyle name="Normal 6 2 4 4 2 3 4" xfId="34874" xr:uid="{00000000-0005-0000-0000-000018730000}"/>
    <cellStyle name="Normal 6 2 4 4 2 3 5" xfId="34875" xr:uid="{00000000-0005-0000-0000-000019730000}"/>
    <cellStyle name="Normal 6 2 4 4 2 3 6" xfId="34876" xr:uid="{00000000-0005-0000-0000-00001A730000}"/>
    <cellStyle name="Normal 6 2 4 4 2 4" xfId="6185" xr:uid="{00000000-0005-0000-0000-00001B730000}"/>
    <cellStyle name="Normal 6 2 4 4 2 4 2" xfId="11127" xr:uid="{00000000-0005-0000-0000-00001C730000}"/>
    <cellStyle name="Normal 6 2 4 4 2 4 3" xfId="34877" xr:uid="{00000000-0005-0000-0000-00001D730000}"/>
    <cellStyle name="Normal 6 2 4 4 2 4 4" xfId="34878" xr:uid="{00000000-0005-0000-0000-00001E730000}"/>
    <cellStyle name="Normal 6 2 4 4 2 5" xfId="7693" xr:uid="{00000000-0005-0000-0000-00001F730000}"/>
    <cellStyle name="Normal 6 2 4 4 2 5 2" xfId="34879" xr:uid="{00000000-0005-0000-0000-000020730000}"/>
    <cellStyle name="Normal 6 2 4 4 2 5 3" xfId="34880" xr:uid="{00000000-0005-0000-0000-000021730000}"/>
    <cellStyle name="Normal 6 2 4 4 2 5 4" xfId="34881" xr:uid="{00000000-0005-0000-0000-000022730000}"/>
    <cellStyle name="Normal 6 2 4 4 2 6" xfId="2731" xr:uid="{00000000-0005-0000-0000-000023730000}"/>
    <cellStyle name="Normal 6 2 4 4 2 6 2" xfId="34882" xr:uid="{00000000-0005-0000-0000-000024730000}"/>
    <cellStyle name="Normal 6 2 4 4 2 6 3" xfId="34883" xr:uid="{00000000-0005-0000-0000-000025730000}"/>
    <cellStyle name="Normal 6 2 4 4 2 6 4" xfId="34884" xr:uid="{00000000-0005-0000-0000-000026730000}"/>
    <cellStyle name="Normal 6 2 4 4 2 7" xfId="34885" xr:uid="{00000000-0005-0000-0000-000027730000}"/>
    <cellStyle name="Normal 6 2 4 4 2 7 2" xfId="34886" xr:uid="{00000000-0005-0000-0000-000028730000}"/>
    <cellStyle name="Normal 6 2 4 4 2 7 3" xfId="34887" xr:uid="{00000000-0005-0000-0000-000029730000}"/>
    <cellStyle name="Normal 6 2 4 4 2 8" xfId="34888" xr:uid="{00000000-0005-0000-0000-00002A730000}"/>
    <cellStyle name="Normal 6 2 4 4 2 9" xfId="34889" xr:uid="{00000000-0005-0000-0000-00002B730000}"/>
    <cellStyle name="Normal 6 2 4 4 3" xfId="1673" xr:uid="{00000000-0005-0000-0000-00002C730000}"/>
    <cellStyle name="Normal 6 2 4 4 3 2" xfId="5031" xr:uid="{00000000-0005-0000-0000-00002D730000}"/>
    <cellStyle name="Normal 6 2 4 4 3 2 2" xfId="10015" xr:uid="{00000000-0005-0000-0000-00002E730000}"/>
    <cellStyle name="Normal 6 2 4 4 3 2 2 2" xfId="34890" xr:uid="{00000000-0005-0000-0000-00002F730000}"/>
    <cellStyle name="Normal 6 2 4 4 3 2 2 3" xfId="34891" xr:uid="{00000000-0005-0000-0000-000030730000}"/>
    <cellStyle name="Normal 6 2 4 4 3 2 2 4" xfId="34892" xr:uid="{00000000-0005-0000-0000-000031730000}"/>
    <cellStyle name="Normal 6 2 4 4 3 2 3" xfId="34893" xr:uid="{00000000-0005-0000-0000-000032730000}"/>
    <cellStyle name="Normal 6 2 4 4 3 2 3 2" xfId="34894" xr:uid="{00000000-0005-0000-0000-000033730000}"/>
    <cellStyle name="Normal 6 2 4 4 3 2 3 3" xfId="34895" xr:uid="{00000000-0005-0000-0000-000034730000}"/>
    <cellStyle name="Normal 6 2 4 4 3 2 4" xfId="34896" xr:uid="{00000000-0005-0000-0000-000035730000}"/>
    <cellStyle name="Normal 6 2 4 4 3 2 5" xfId="34897" xr:uid="{00000000-0005-0000-0000-000036730000}"/>
    <cellStyle name="Normal 6 2 4 4 3 2 6" xfId="34898" xr:uid="{00000000-0005-0000-0000-000037730000}"/>
    <cellStyle name="Normal 6 2 4 4 3 3" xfId="6760" xr:uid="{00000000-0005-0000-0000-000038730000}"/>
    <cellStyle name="Normal 6 2 4 4 3 3 2" xfId="11702" xr:uid="{00000000-0005-0000-0000-000039730000}"/>
    <cellStyle name="Normal 6 2 4 4 3 3 3" xfId="34899" xr:uid="{00000000-0005-0000-0000-00003A730000}"/>
    <cellStyle name="Normal 6 2 4 4 3 3 4" xfId="34900" xr:uid="{00000000-0005-0000-0000-00003B730000}"/>
    <cellStyle name="Normal 6 2 4 4 3 4" xfId="8268" xr:uid="{00000000-0005-0000-0000-00003C730000}"/>
    <cellStyle name="Normal 6 2 4 4 3 4 2" xfId="34901" xr:uid="{00000000-0005-0000-0000-00003D730000}"/>
    <cellStyle name="Normal 6 2 4 4 3 4 3" xfId="34902" xr:uid="{00000000-0005-0000-0000-00003E730000}"/>
    <cellStyle name="Normal 6 2 4 4 3 4 4" xfId="34903" xr:uid="{00000000-0005-0000-0000-00003F730000}"/>
    <cellStyle name="Normal 6 2 4 4 3 5" xfId="3306" xr:uid="{00000000-0005-0000-0000-000040730000}"/>
    <cellStyle name="Normal 6 2 4 4 3 5 2" xfId="34904" xr:uid="{00000000-0005-0000-0000-000041730000}"/>
    <cellStyle name="Normal 6 2 4 4 3 5 3" xfId="34905" xr:uid="{00000000-0005-0000-0000-000042730000}"/>
    <cellStyle name="Normal 6 2 4 4 3 5 4" xfId="34906" xr:uid="{00000000-0005-0000-0000-000043730000}"/>
    <cellStyle name="Normal 6 2 4 4 3 6" xfId="34907" xr:uid="{00000000-0005-0000-0000-000044730000}"/>
    <cellStyle name="Normal 6 2 4 4 3 6 2" xfId="34908" xr:uid="{00000000-0005-0000-0000-000045730000}"/>
    <cellStyle name="Normal 6 2 4 4 3 6 3" xfId="34909" xr:uid="{00000000-0005-0000-0000-000046730000}"/>
    <cellStyle name="Normal 6 2 4 4 3 7" xfId="34910" xr:uid="{00000000-0005-0000-0000-000047730000}"/>
    <cellStyle name="Normal 6 2 4 4 3 8" xfId="34911" xr:uid="{00000000-0005-0000-0000-000048730000}"/>
    <cellStyle name="Normal 6 2 4 4 3 9" xfId="34912" xr:uid="{00000000-0005-0000-0000-000049730000}"/>
    <cellStyle name="Normal 6 2 4 4 4" xfId="3976" xr:uid="{00000000-0005-0000-0000-00004A730000}"/>
    <cellStyle name="Normal 6 2 4 4 4 2" xfId="9048" xr:uid="{00000000-0005-0000-0000-00004B730000}"/>
    <cellStyle name="Normal 6 2 4 4 4 2 2" xfId="34913" xr:uid="{00000000-0005-0000-0000-00004C730000}"/>
    <cellStyle name="Normal 6 2 4 4 4 2 3" xfId="34914" xr:uid="{00000000-0005-0000-0000-00004D730000}"/>
    <cellStyle name="Normal 6 2 4 4 4 2 4" xfId="34915" xr:uid="{00000000-0005-0000-0000-00004E730000}"/>
    <cellStyle name="Normal 6 2 4 4 4 3" xfId="34916" xr:uid="{00000000-0005-0000-0000-00004F730000}"/>
    <cellStyle name="Normal 6 2 4 4 4 3 2" xfId="34917" xr:uid="{00000000-0005-0000-0000-000050730000}"/>
    <cellStyle name="Normal 6 2 4 4 4 3 3" xfId="34918" xr:uid="{00000000-0005-0000-0000-000051730000}"/>
    <cellStyle name="Normal 6 2 4 4 4 4" xfId="34919" xr:uid="{00000000-0005-0000-0000-000052730000}"/>
    <cellStyle name="Normal 6 2 4 4 4 5" xfId="34920" xr:uid="{00000000-0005-0000-0000-000053730000}"/>
    <cellStyle name="Normal 6 2 4 4 4 6" xfId="34921" xr:uid="{00000000-0005-0000-0000-000054730000}"/>
    <cellStyle name="Normal 6 2 4 4 5" xfId="5733" xr:uid="{00000000-0005-0000-0000-000055730000}"/>
    <cellStyle name="Normal 6 2 4 4 5 2" xfId="10675" xr:uid="{00000000-0005-0000-0000-000056730000}"/>
    <cellStyle name="Normal 6 2 4 4 5 3" xfId="34922" xr:uid="{00000000-0005-0000-0000-000057730000}"/>
    <cellStyle name="Normal 6 2 4 4 5 4" xfId="34923" xr:uid="{00000000-0005-0000-0000-000058730000}"/>
    <cellStyle name="Normal 6 2 4 4 6" xfId="7241" xr:uid="{00000000-0005-0000-0000-000059730000}"/>
    <cellStyle name="Normal 6 2 4 4 6 2" xfId="34924" xr:uid="{00000000-0005-0000-0000-00005A730000}"/>
    <cellStyle name="Normal 6 2 4 4 6 3" xfId="34925" xr:uid="{00000000-0005-0000-0000-00005B730000}"/>
    <cellStyle name="Normal 6 2 4 4 6 4" xfId="34926" xr:uid="{00000000-0005-0000-0000-00005C730000}"/>
    <cellStyle name="Normal 6 2 4 4 7" xfId="2279" xr:uid="{00000000-0005-0000-0000-00005D730000}"/>
    <cellStyle name="Normal 6 2 4 4 7 2" xfId="34927" xr:uid="{00000000-0005-0000-0000-00005E730000}"/>
    <cellStyle name="Normal 6 2 4 4 7 3" xfId="34928" xr:uid="{00000000-0005-0000-0000-00005F730000}"/>
    <cellStyle name="Normal 6 2 4 4 7 4" xfId="34929" xr:uid="{00000000-0005-0000-0000-000060730000}"/>
    <cellStyle name="Normal 6 2 4 4 8" xfId="34930" xr:uid="{00000000-0005-0000-0000-000061730000}"/>
    <cellStyle name="Normal 6 2 4 4 8 2" xfId="34931" xr:uid="{00000000-0005-0000-0000-000062730000}"/>
    <cellStyle name="Normal 6 2 4 4 8 3" xfId="34932" xr:uid="{00000000-0005-0000-0000-000063730000}"/>
    <cellStyle name="Normal 6 2 4 4 9" xfId="34933" xr:uid="{00000000-0005-0000-0000-000064730000}"/>
    <cellStyle name="Normal 6 2 4 5" xfId="670" xr:uid="{00000000-0005-0000-0000-000065730000}"/>
    <cellStyle name="Normal 6 2 4 5 10" xfId="34934" xr:uid="{00000000-0005-0000-0000-000066730000}"/>
    <cellStyle name="Normal 6 2 4 5 11" xfId="34935" xr:uid="{00000000-0005-0000-0000-000067730000}"/>
    <cellStyle name="Normal 6 2 4 5 2" xfId="1136" xr:uid="{00000000-0005-0000-0000-000068730000}"/>
    <cellStyle name="Normal 6 2 4 5 2 10" xfId="34936" xr:uid="{00000000-0005-0000-0000-000069730000}"/>
    <cellStyle name="Normal 6 2 4 5 2 2" xfId="1676" xr:uid="{00000000-0005-0000-0000-00006A730000}"/>
    <cellStyle name="Normal 6 2 4 5 2 2 2" xfId="5034" xr:uid="{00000000-0005-0000-0000-00006B730000}"/>
    <cellStyle name="Normal 6 2 4 5 2 2 2 2" xfId="10018" xr:uid="{00000000-0005-0000-0000-00006C730000}"/>
    <cellStyle name="Normal 6 2 4 5 2 2 2 2 2" xfId="34937" xr:uid="{00000000-0005-0000-0000-00006D730000}"/>
    <cellStyle name="Normal 6 2 4 5 2 2 2 2 3" xfId="34938" xr:uid="{00000000-0005-0000-0000-00006E730000}"/>
    <cellStyle name="Normal 6 2 4 5 2 2 2 2 4" xfId="34939" xr:uid="{00000000-0005-0000-0000-00006F730000}"/>
    <cellStyle name="Normal 6 2 4 5 2 2 2 3" xfId="34940" xr:uid="{00000000-0005-0000-0000-000070730000}"/>
    <cellStyle name="Normal 6 2 4 5 2 2 2 3 2" xfId="34941" xr:uid="{00000000-0005-0000-0000-000071730000}"/>
    <cellStyle name="Normal 6 2 4 5 2 2 2 3 3" xfId="34942" xr:uid="{00000000-0005-0000-0000-000072730000}"/>
    <cellStyle name="Normal 6 2 4 5 2 2 2 4" xfId="34943" xr:uid="{00000000-0005-0000-0000-000073730000}"/>
    <cellStyle name="Normal 6 2 4 5 2 2 2 5" xfId="34944" xr:uid="{00000000-0005-0000-0000-000074730000}"/>
    <cellStyle name="Normal 6 2 4 5 2 2 2 6" xfId="34945" xr:uid="{00000000-0005-0000-0000-000075730000}"/>
    <cellStyle name="Normal 6 2 4 5 2 2 3" xfId="6763" xr:uid="{00000000-0005-0000-0000-000076730000}"/>
    <cellStyle name="Normal 6 2 4 5 2 2 3 2" xfId="11705" xr:uid="{00000000-0005-0000-0000-000077730000}"/>
    <cellStyle name="Normal 6 2 4 5 2 2 3 3" xfId="34946" xr:uid="{00000000-0005-0000-0000-000078730000}"/>
    <cellStyle name="Normal 6 2 4 5 2 2 3 4" xfId="34947" xr:uid="{00000000-0005-0000-0000-000079730000}"/>
    <cellStyle name="Normal 6 2 4 5 2 2 4" xfId="8271" xr:uid="{00000000-0005-0000-0000-00007A730000}"/>
    <cellStyle name="Normal 6 2 4 5 2 2 4 2" xfId="34948" xr:uid="{00000000-0005-0000-0000-00007B730000}"/>
    <cellStyle name="Normal 6 2 4 5 2 2 4 3" xfId="34949" xr:uid="{00000000-0005-0000-0000-00007C730000}"/>
    <cellStyle name="Normal 6 2 4 5 2 2 4 4" xfId="34950" xr:uid="{00000000-0005-0000-0000-00007D730000}"/>
    <cellStyle name="Normal 6 2 4 5 2 2 5" xfId="3309" xr:uid="{00000000-0005-0000-0000-00007E730000}"/>
    <cellStyle name="Normal 6 2 4 5 2 2 5 2" xfId="34951" xr:uid="{00000000-0005-0000-0000-00007F730000}"/>
    <cellStyle name="Normal 6 2 4 5 2 2 5 3" xfId="34952" xr:uid="{00000000-0005-0000-0000-000080730000}"/>
    <cellStyle name="Normal 6 2 4 5 2 2 5 4" xfId="34953" xr:uid="{00000000-0005-0000-0000-000081730000}"/>
    <cellStyle name="Normal 6 2 4 5 2 2 6" xfId="34954" xr:uid="{00000000-0005-0000-0000-000082730000}"/>
    <cellStyle name="Normal 6 2 4 5 2 2 6 2" xfId="34955" xr:uid="{00000000-0005-0000-0000-000083730000}"/>
    <cellStyle name="Normal 6 2 4 5 2 2 6 3" xfId="34956" xr:uid="{00000000-0005-0000-0000-000084730000}"/>
    <cellStyle name="Normal 6 2 4 5 2 2 7" xfId="34957" xr:uid="{00000000-0005-0000-0000-000085730000}"/>
    <cellStyle name="Normal 6 2 4 5 2 2 8" xfId="34958" xr:uid="{00000000-0005-0000-0000-000086730000}"/>
    <cellStyle name="Normal 6 2 4 5 2 2 9" xfId="34959" xr:uid="{00000000-0005-0000-0000-000087730000}"/>
    <cellStyle name="Normal 6 2 4 5 2 3" xfId="4504" xr:uid="{00000000-0005-0000-0000-000088730000}"/>
    <cellStyle name="Normal 6 2 4 5 2 3 2" xfId="9488" xr:uid="{00000000-0005-0000-0000-000089730000}"/>
    <cellStyle name="Normal 6 2 4 5 2 3 2 2" xfId="34960" xr:uid="{00000000-0005-0000-0000-00008A730000}"/>
    <cellStyle name="Normal 6 2 4 5 2 3 2 3" xfId="34961" xr:uid="{00000000-0005-0000-0000-00008B730000}"/>
    <cellStyle name="Normal 6 2 4 5 2 3 2 4" xfId="34962" xr:uid="{00000000-0005-0000-0000-00008C730000}"/>
    <cellStyle name="Normal 6 2 4 5 2 3 3" xfId="34963" xr:uid="{00000000-0005-0000-0000-00008D730000}"/>
    <cellStyle name="Normal 6 2 4 5 2 3 3 2" xfId="34964" xr:uid="{00000000-0005-0000-0000-00008E730000}"/>
    <cellStyle name="Normal 6 2 4 5 2 3 3 3" xfId="34965" xr:uid="{00000000-0005-0000-0000-00008F730000}"/>
    <cellStyle name="Normal 6 2 4 5 2 3 4" xfId="34966" xr:uid="{00000000-0005-0000-0000-000090730000}"/>
    <cellStyle name="Normal 6 2 4 5 2 3 5" xfId="34967" xr:uid="{00000000-0005-0000-0000-000091730000}"/>
    <cellStyle name="Normal 6 2 4 5 2 3 6" xfId="34968" xr:uid="{00000000-0005-0000-0000-000092730000}"/>
    <cellStyle name="Normal 6 2 4 5 2 4" xfId="6235" xr:uid="{00000000-0005-0000-0000-000093730000}"/>
    <cellStyle name="Normal 6 2 4 5 2 4 2" xfId="11177" xr:uid="{00000000-0005-0000-0000-000094730000}"/>
    <cellStyle name="Normal 6 2 4 5 2 4 3" xfId="34969" xr:uid="{00000000-0005-0000-0000-000095730000}"/>
    <cellStyle name="Normal 6 2 4 5 2 4 4" xfId="34970" xr:uid="{00000000-0005-0000-0000-000096730000}"/>
    <cellStyle name="Normal 6 2 4 5 2 5" xfId="7743" xr:uid="{00000000-0005-0000-0000-000097730000}"/>
    <cellStyle name="Normal 6 2 4 5 2 5 2" xfId="34971" xr:uid="{00000000-0005-0000-0000-000098730000}"/>
    <cellStyle name="Normal 6 2 4 5 2 5 3" xfId="34972" xr:uid="{00000000-0005-0000-0000-000099730000}"/>
    <cellStyle name="Normal 6 2 4 5 2 5 4" xfId="34973" xr:uid="{00000000-0005-0000-0000-00009A730000}"/>
    <cellStyle name="Normal 6 2 4 5 2 6" xfId="2781" xr:uid="{00000000-0005-0000-0000-00009B730000}"/>
    <cellStyle name="Normal 6 2 4 5 2 6 2" xfId="34974" xr:uid="{00000000-0005-0000-0000-00009C730000}"/>
    <cellStyle name="Normal 6 2 4 5 2 6 3" xfId="34975" xr:uid="{00000000-0005-0000-0000-00009D730000}"/>
    <cellStyle name="Normal 6 2 4 5 2 6 4" xfId="34976" xr:uid="{00000000-0005-0000-0000-00009E730000}"/>
    <cellStyle name="Normal 6 2 4 5 2 7" xfId="34977" xr:uid="{00000000-0005-0000-0000-00009F730000}"/>
    <cellStyle name="Normal 6 2 4 5 2 7 2" xfId="34978" xr:uid="{00000000-0005-0000-0000-0000A0730000}"/>
    <cellStyle name="Normal 6 2 4 5 2 7 3" xfId="34979" xr:uid="{00000000-0005-0000-0000-0000A1730000}"/>
    <cellStyle name="Normal 6 2 4 5 2 8" xfId="34980" xr:uid="{00000000-0005-0000-0000-0000A2730000}"/>
    <cellStyle name="Normal 6 2 4 5 2 9" xfId="34981" xr:uid="{00000000-0005-0000-0000-0000A3730000}"/>
    <cellStyle name="Normal 6 2 4 5 3" xfId="1675" xr:uid="{00000000-0005-0000-0000-0000A4730000}"/>
    <cellStyle name="Normal 6 2 4 5 3 2" xfId="5033" xr:uid="{00000000-0005-0000-0000-0000A5730000}"/>
    <cellStyle name="Normal 6 2 4 5 3 2 2" xfId="10017" xr:uid="{00000000-0005-0000-0000-0000A6730000}"/>
    <cellStyle name="Normal 6 2 4 5 3 2 2 2" xfId="34982" xr:uid="{00000000-0005-0000-0000-0000A7730000}"/>
    <cellStyle name="Normal 6 2 4 5 3 2 2 3" xfId="34983" xr:uid="{00000000-0005-0000-0000-0000A8730000}"/>
    <cellStyle name="Normal 6 2 4 5 3 2 2 4" xfId="34984" xr:uid="{00000000-0005-0000-0000-0000A9730000}"/>
    <cellStyle name="Normal 6 2 4 5 3 2 3" xfId="34985" xr:uid="{00000000-0005-0000-0000-0000AA730000}"/>
    <cellStyle name="Normal 6 2 4 5 3 2 3 2" xfId="34986" xr:uid="{00000000-0005-0000-0000-0000AB730000}"/>
    <cellStyle name="Normal 6 2 4 5 3 2 3 3" xfId="34987" xr:uid="{00000000-0005-0000-0000-0000AC730000}"/>
    <cellStyle name="Normal 6 2 4 5 3 2 4" xfId="34988" xr:uid="{00000000-0005-0000-0000-0000AD730000}"/>
    <cellStyle name="Normal 6 2 4 5 3 2 5" xfId="34989" xr:uid="{00000000-0005-0000-0000-0000AE730000}"/>
    <cellStyle name="Normal 6 2 4 5 3 2 6" xfId="34990" xr:uid="{00000000-0005-0000-0000-0000AF730000}"/>
    <cellStyle name="Normal 6 2 4 5 3 3" xfId="6762" xr:uid="{00000000-0005-0000-0000-0000B0730000}"/>
    <cellStyle name="Normal 6 2 4 5 3 3 2" xfId="11704" xr:uid="{00000000-0005-0000-0000-0000B1730000}"/>
    <cellStyle name="Normal 6 2 4 5 3 3 3" xfId="34991" xr:uid="{00000000-0005-0000-0000-0000B2730000}"/>
    <cellStyle name="Normal 6 2 4 5 3 3 4" xfId="34992" xr:uid="{00000000-0005-0000-0000-0000B3730000}"/>
    <cellStyle name="Normal 6 2 4 5 3 4" xfId="8270" xr:uid="{00000000-0005-0000-0000-0000B4730000}"/>
    <cellStyle name="Normal 6 2 4 5 3 4 2" xfId="34993" xr:uid="{00000000-0005-0000-0000-0000B5730000}"/>
    <cellStyle name="Normal 6 2 4 5 3 4 3" xfId="34994" xr:uid="{00000000-0005-0000-0000-0000B6730000}"/>
    <cellStyle name="Normal 6 2 4 5 3 4 4" xfId="34995" xr:uid="{00000000-0005-0000-0000-0000B7730000}"/>
    <cellStyle name="Normal 6 2 4 5 3 5" xfId="3308" xr:uid="{00000000-0005-0000-0000-0000B8730000}"/>
    <cellStyle name="Normal 6 2 4 5 3 5 2" xfId="34996" xr:uid="{00000000-0005-0000-0000-0000B9730000}"/>
    <cellStyle name="Normal 6 2 4 5 3 5 3" xfId="34997" xr:uid="{00000000-0005-0000-0000-0000BA730000}"/>
    <cellStyle name="Normal 6 2 4 5 3 5 4" xfId="34998" xr:uid="{00000000-0005-0000-0000-0000BB730000}"/>
    <cellStyle name="Normal 6 2 4 5 3 6" xfId="34999" xr:uid="{00000000-0005-0000-0000-0000BC730000}"/>
    <cellStyle name="Normal 6 2 4 5 3 6 2" xfId="35000" xr:uid="{00000000-0005-0000-0000-0000BD730000}"/>
    <cellStyle name="Normal 6 2 4 5 3 6 3" xfId="35001" xr:uid="{00000000-0005-0000-0000-0000BE730000}"/>
    <cellStyle name="Normal 6 2 4 5 3 7" xfId="35002" xr:uid="{00000000-0005-0000-0000-0000BF730000}"/>
    <cellStyle name="Normal 6 2 4 5 3 8" xfId="35003" xr:uid="{00000000-0005-0000-0000-0000C0730000}"/>
    <cellStyle name="Normal 6 2 4 5 3 9" xfId="35004" xr:uid="{00000000-0005-0000-0000-0000C1730000}"/>
    <cellStyle name="Normal 6 2 4 5 4" xfId="4121" xr:uid="{00000000-0005-0000-0000-0000C2730000}"/>
    <cellStyle name="Normal 6 2 4 5 4 2" xfId="9107" xr:uid="{00000000-0005-0000-0000-0000C3730000}"/>
    <cellStyle name="Normal 6 2 4 5 4 2 2" xfId="35005" xr:uid="{00000000-0005-0000-0000-0000C4730000}"/>
    <cellStyle name="Normal 6 2 4 5 4 2 3" xfId="35006" xr:uid="{00000000-0005-0000-0000-0000C5730000}"/>
    <cellStyle name="Normal 6 2 4 5 4 2 4" xfId="35007" xr:uid="{00000000-0005-0000-0000-0000C6730000}"/>
    <cellStyle name="Normal 6 2 4 5 4 3" xfId="35008" xr:uid="{00000000-0005-0000-0000-0000C7730000}"/>
    <cellStyle name="Normal 6 2 4 5 4 3 2" xfId="35009" xr:uid="{00000000-0005-0000-0000-0000C8730000}"/>
    <cellStyle name="Normal 6 2 4 5 4 3 3" xfId="35010" xr:uid="{00000000-0005-0000-0000-0000C9730000}"/>
    <cellStyle name="Normal 6 2 4 5 4 4" xfId="35011" xr:uid="{00000000-0005-0000-0000-0000CA730000}"/>
    <cellStyle name="Normal 6 2 4 5 4 5" xfId="35012" xr:uid="{00000000-0005-0000-0000-0000CB730000}"/>
    <cellStyle name="Normal 6 2 4 5 4 6" xfId="35013" xr:uid="{00000000-0005-0000-0000-0000CC730000}"/>
    <cellStyle name="Normal 6 2 4 5 5" xfId="5868" xr:uid="{00000000-0005-0000-0000-0000CD730000}"/>
    <cellStyle name="Normal 6 2 4 5 5 2" xfId="10810" xr:uid="{00000000-0005-0000-0000-0000CE730000}"/>
    <cellStyle name="Normal 6 2 4 5 5 3" xfId="35014" xr:uid="{00000000-0005-0000-0000-0000CF730000}"/>
    <cellStyle name="Normal 6 2 4 5 5 4" xfId="35015" xr:uid="{00000000-0005-0000-0000-0000D0730000}"/>
    <cellStyle name="Normal 6 2 4 5 6" xfId="7376" xr:uid="{00000000-0005-0000-0000-0000D1730000}"/>
    <cellStyle name="Normal 6 2 4 5 6 2" xfId="35016" xr:uid="{00000000-0005-0000-0000-0000D2730000}"/>
    <cellStyle name="Normal 6 2 4 5 6 3" xfId="35017" xr:uid="{00000000-0005-0000-0000-0000D3730000}"/>
    <cellStyle name="Normal 6 2 4 5 6 4" xfId="35018" xr:uid="{00000000-0005-0000-0000-0000D4730000}"/>
    <cellStyle name="Normal 6 2 4 5 7" xfId="2414" xr:uid="{00000000-0005-0000-0000-0000D5730000}"/>
    <cellStyle name="Normal 6 2 4 5 7 2" xfId="35019" xr:uid="{00000000-0005-0000-0000-0000D6730000}"/>
    <cellStyle name="Normal 6 2 4 5 7 3" xfId="35020" xr:uid="{00000000-0005-0000-0000-0000D7730000}"/>
    <cellStyle name="Normal 6 2 4 5 7 4" xfId="35021" xr:uid="{00000000-0005-0000-0000-0000D8730000}"/>
    <cellStyle name="Normal 6 2 4 5 8" xfId="35022" xr:uid="{00000000-0005-0000-0000-0000D9730000}"/>
    <cellStyle name="Normal 6 2 4 5 8 2" xfId="35023" xr:uid="{00000000-0005-0000-0000-0000DA730000}"/>
    <cellStyle name="Normal 6 2 4 5 8 3" xfId="35024" xr:uid="{00000000-0005-0000-0000-0000DB730000}"/>
    <cellStyle name="Normal 6 2 4 5 9" xfId="35025" xr:uid="{00000000-0005-0000-0000-0000DC730000}"/>
    <cellStyle name="Normal 6 2 4 6" xfId="337" xr:uid="{00000000-0005-0000-0000-0000DD730000}"/>
    <cellStyle name="Normal 6 2 4 6 10" xfId="35026" xr:uid="{00000000-0005-0000-0000-0000DE730000}"/>
    <cellStyle name="Normal 6 2 4 6 11" xfId="35027" xr:uid="{00000000-0005-0000-0000-0000DF730000}"/>
    <cellStyle name="Normal 6 2 4 6 2" xfId="965" xr:uid="{00000000-0005-0000-0000-0000E0730000}"/>
    <cellStyle name="Normal 6 2 4 6 2 10" xfId="35028" xr:uid="{00000000-0005-0000-0000-0000E1730000}"/>
    <cellStyle name="Normal 6 2 4 6 2 2" xfId="1678" xr:uid="{00000000-0005-0000-0000-0000E2730000}"/>
    <cellStyle name="Normal 6 2 4 6 2 2 2" xfId="5036" xr:uid="{00000000-0005-0000-0000-0000E3730000}"/>
    <cellStyle name="Normal 6 2 4 6 2 2 2 2" xfId="10020" xr:uid="{00000000-0005-0000-0000-0000E4730000}"/>
    <cellStyle name="Normal 6 2 4 6 2 2 2 2 2" xfId="35029" xr:uid="{00000000-0005-0000-0000-0000E5730000}"/>
    <cellStyle name="Normal 6 2 4 6 2 2 2 2 3" xfId="35030" xr:uid="{00000000-0005-0000-0000-0000E6730000}"/>
    <cellStyle name="Normal 6 2 4 6 2 2 2 2 4" xfId="35031" xr:uid="{00000000-0005-0000-0000-0000E7730000}"/>
    <cellStyle name="Normal 6 2 4 6 2 2 2 3" xfId="35032" xr:uid="{00000000-0005-0000-0000-0000E8730000}"/>
    <cellStyle name="Normal 6 2 4 6 2 2 2 3 2" xfId="35033" xr:uid="{00000000-0005-0000-0000-0000E9730000}"/>
    <cellStyle name="Normal 6 2 4 6 2 2 2 3 3" xfId="35034" xr:uid="{00000000-0005-0000-0000-0000EA730000}"/>
    <cellStyle name="Normal 6 2 4 6 2 2 2 4" xfId="35035" xr:uid="{00000000-0005-0000-0000-0000EB730000}"/>
    <cellStyle name="Normal 6 2 4 6 2 2 2 5" xfId="35036" xr:uid="{00000000-0005-0000-0000-0000EC730000}"/>
    <cellStyle name="Normal 6 2 4 6 2 2 2 6" xfId="35037" xr:uid="{00000000-0005-0000-0000-0000ED730000}"/>
    <cellStyle name="Normal 6 2 4 6 2 2 3" xfId="6765" xr:uid="{00000000-0005-0000-0000-0000EE730000}"/>
    <cellStyle name="Normal 6 2 4 6 2 2 3 2" xfId="11707" xr:uid="{00000000-0005-0000-0000-0000EF730000}"/>
    <cellStyle name="Normal 6 2 4 6 2 2 3 3" xfId="35038" xr:uid="{00000000-0005-0000-0000-0000F0730000}"/>
    <cellStyle name="Normal 6 2 4 6 2 2 3 4" xfId="35039" xr:uid="{00000000-0005-0000-0000-0000F1730000}"/>
    <cellStyle name="Normal 6 2 4 6 2 2 4" xfId="8273" xr:uid="{00000000-0005-0000-0000-0000F2730000}"/>
    <cellStyle name="Normal 6 2 4 6 2 2 4 2" xfId="35040" xr:uid="{00000000-0005-0000-0000-0000F3730000}"/>
    <cellStyle name="Normal 6 2 4 6 2 2 4 3" xfId="35041" xr:uid="{00000000-0005-0000-0000-0000F4730000}"/>
    <cellStyle name="Normal 6 2 4 6 2 2 4 4" xfId="35042" xr:uid="{00000000-0005-0000-0000-0000F5730000}"/>
    <cellStyle name="Normal 6 2 4 6 2 2 5" xfId="3311" xr:uid="{00000000-0005-0000-0000-0000F6730000}"/>
    <cellStyle name="Normal 6 2 4 6 2 2 5 2" xfId="35043" xr:uid="{00000000-0005-0000-0000-0000F7730000}"/>
    <cellStyle name="Normal 6 2 4 6 2 2 5 3" xfId="35044" xr:uid="{00000000-0005-0000-0000-0000F8730000}"/>
    <cellStyle name="Normal 6 2 4 6 2 2 5 4" xfId="35045" xr:uid="{00000000-0005-0000-0000-0000F9730000}"/>
    <cellStyle name="Normal 6 2 4 6 2 2 6" xfId="35046" xr:uid="{00000000-0005-0000-0000-0000FA730000}"/>
    <cellStyle name="Normal 6 2 4 6 2 2 6 2" xfId="35047" xr:uid="{00000000-0005-0000-0000-0000FB730000}"/>
    <cellStyle name="Normal 6 2 4 6 2 2 6 3" xfId="35048" xr:uid="{00000000-0005-0000-0000-0000FC730000}"/>
    <cellStyle name="Normal 6 2 4 6 2 2 7" xfId="35049" xr:uid="{00000000-0005-0000-0000-0000FD730000}"/>
    <cellStyle name="Normal 6 2 4 6 2 2 8" xfId="35050" xr:uid="{00000000-0005-0000-0000-0000FE730000}"/>
    <cellStyle name="Normal 6 2 4 6 2 2 9" xfId="35051" xr:uid="{00000000-0005-0000-0000-0000FF730000}"/>
    <cellStyle name="Normal 6 2 4 6 2 3" xfId="4399" xr:uid="{00000000-0005-0000-0000-000000740000}"/>
    <cellStyle name="Normal 6 2 4 6 2 3 2" xfId="9384" xr:uid="{00000000-0005-0000-0000-000001740000}"/>
    <cellStyle name="Normal 6 2 4 6 2 3 2 2" xfId="35052" xr:uid="{00000000-0005-0000-0000-000002740000}"/>
    <cellStyle name="Normal 6 2 4 6 2 3 2 3" xfId="35053" xr:uid="{00000000-0005-0000-0000-000003740000}"/>
    <cellStyle name="Normal 6 2 4 6 2 3 2 4" xfId="35054" xr:uid="{00000000-0005-0000-0000-000004740000}"/>
    <cellStyle name="Normal 6 2 4 6 2 3 3" xfId="35055" xr:uid="{00000000-0005-0000-0000-000005740000}"/>
    <cellStyle name="Normal 6 2 4 6 2 3 3 2" xfId="35056" xr:uid="{00000000-0005-0000-0000-000006740000}"/>
    <cellStyle name="Normal 6 2 4 6 2 3 3 3" xfId="35057" xr:uid="{00000000-0005-0000-0000-000007740000}"/>
    <cellStyle name="Normal 6 2 4 6 2 3 4" xfId="35058" xr:uid="{00000000-0005-0000-0000-000008740000}"/>
    <cellStyle name="Normal 6 2 4 6 2 3 5" xfId="35059" xr:uid="{00000000-0005-0000-0000-000009740000}"/>
    <cellStyle name="Normal 6 2 4 6 2 3 6" xfId="35060" xr:uid="{00000000-0005-0000-0000-00000A740000}"/>
    <cellStyle name="Normal 6 2 4 6 2 4" xfId="6141" xr:uid="{00000000-0005-0000-0000-00000B740000}"/>
    <cellStyle name="Normal 6 2 4 6 2 4 2" xfId="11083" xr:uid="{00000000-0005-0000-0000-00000C740000}"/>
    <cellStyle name="Normal 6 2 4 6 2 4 3" xfId="35061" xr:uid="{00000000-0005-0000-0000-00000D740000}"/>
    <cellStyle name="Normal 6 2 4 6 2 4 4" xfId="35062" xr:uid="{00000000-0005-0000-0000-00000E740000}"/>
    <cellStyle name="Normal 6 2 4 6 2 5" xfId="7649" xr:uid="{00000000-0005-0000-0000-00000F740000}"/>
    <cellStyle name="Normal 6 2 4 6 2 5 2" xfId="35063" xr:uid="{00000000-0005-0000-0000-000010740000}"/>
    <cellStyle name="Normal 6 2 4 6 2 5 3" xfId="35064" xr:uid="{00000000-0005-0000-0000-000011740000}"/>
    <cellStyle name="Normal 6 2 4 6 2 5 4" xfId="35065" xr:uid="{00000000-0005-0000-0000-000012740000}"/>
    <cellStyle name="Normal 6 2 4 6 2 6" xfId="2687" xr:uid="{00000000-0005-0000-0000-000013740000}"/>
    <cellStyle name="Normal 6 2 4 6 2 6 2" xfId="35066" xr:uid="{00000000-0005-0000-0000-000014740000}"/>
    <cellStyle name="Normal 6 2 4 6 2 6 3" xfId="35067" xr:uid="{00000000-0005-0000-0000-000015740000}"/>
    <cellStyle name="Normal 6 2 4 6 2 6 4" xfId="35068" xr:uid="{00000000-0005-0000-0000-000016740000}"/>
    <cellStyle name="Normal 6 2 4 6 2 7" xfId="35069" xr:uid="{00000000-0005-0000-0000-000017740000}"/>
    <cellStyle name="Normal 6 2 4 6 2 7 2" xfId="35070" xr:uid="{00000000-0005-0000-0000-000018740000}"/>
    <cellStyle name="Normal 6 2 4 6 2 7 3" xfId="35071" xr:uid="{00000000-0005-0000-0000-000019740000}"/>
    <cellStyle name="Normal 6 2 4 6 2 8" xfId="35072" xr:uid="{00000000-0005-0000-0000-00001A740000}"/>
    <cellStyle name="Normal 6 2 4 6 2 9" xfId="35073" xr:uid="{00000000-0005-0000-0000-00001B740000}"/>
    <cellStyle name="Normal 6 2 4 6 3" xfId="1677" xr:uid="{00000000-0005-0000-0000-00001C740000}"/>
    <cellStyle name="Normal 6 2 4 6 3 2" xfId="5035" xr:uid="{00000000-0005-0000-0000-00001D740000}"/>
    <cellStyle name="Normal 6 2 4 6 3 2 2" xfId="10019" xr:uid="{00000000-0005-0000-0000-00001E740000}"/>
    <cellStyle name="Normal 6 2 4 6 3 2 2 2" xfId="35074" xr:uid="{00000000-0005-0000-0000-00001F740000}"/>
    <cellStyle name="Normal 6 2 4 6 3 2 2 3" xfId="35075" xr:uid="{00000000-0005-0000-0000-000020740000}"/>
    <cellStyle name="Normal 6 2 4 6 3 2 2 4" xfId="35076" xr:uid="{00000000-0005-0000-0000-000021740000}"/>
    <cellStyle name="Normal 6 2 4 6 3 2 3" xfId="35077" xr:uid="{00000000-0005-0000-0000-000022740000}"/>
    <cellStyle name="Normal 6 2 4 6 3 2 3 2" xfId="35078" xr:uid="{00000000-0005-0000-0000-000023740000}"/>
    <cellStyle name="Normal 6 2 4 6 3 2 3 3" xfId="35079" xr:uid="{00000000-0005-0000-0000-000024740000}"/>
    <cellStyle name="Normal 6 2 4 6 3 2 4" xfId="35080" xr:uid="{00000000-0005-0000-0000-000025740000}"/>
    <cellStyle name="Normal 6 2 4 6 3 2 5" xfId="35081" xr:uid="{00000000-0005-0000-0000-000026740000}"/>
    <cellStyle name="Normal 6 2 4 6 3 2 6" xfId="35082" xr:uid="{00000000-0005-0000-0000-000027740000}"/>
    <cellStyle name="Normal 6 2 4 6 3 3" xfId="6764" xr:uid="{00000000-0005-0000-0000-000028740000}"/>
    <cellStyle name="Normal 6 2 4 6 3 3 2" xfId="11706" xr:uid="{00000000-0005-0000-0000-000029740000}"/>
    <cellStyle name="Normal 6 2 4 6 3 3 3" xfId="35083" xr:uid="{00000000-0005-0000-0000-00002A740000}"/>
    <cellStyle name="Normal 6 2 4 6 3 3 4" xfId="35084" xr:uid="{00000000-0005-0000-0000-00002B740000}"/>
    <cellStyle name="Normal 6 2 4 6 3 4" xfId="8272" xr:uid="{00000000-0005-0000-0000-00002C740000}"/>
    <cellStyle name="Normal 6 2 4 6 3 4 2" xfId="35085" xr:uid="{00000000-0005-0000-0000-00002D740000}"/>
    <cellStyle name="Normal 6 2 4 6 3 4 3" xfId="35086" xr:uid="{00000000-0005-0000-0000-00002E740000}"/>
    <cellStyle name="Normal 6 2 4 6 3 4 4" xfId="35087" xr:uid="{00000000-0005-0000-0000-00002F740000}"/>
    <cellStyle name="Normal 6 2 4 6 3 5" xfId="3310" xr:uid="{00000000-0005-0000-0000-000030740000}"/>
    <cellStyle name="Normal 6 2 4 6 3 5 2" xfId="35088" xr:uid="{00000000-0005-0000-0000-000031740000}"/>
    <cellStyle name="Normal 6 2 4 6 3 5 3" xfId="35089" xr:uid="{00000000-0005-0000-0000-000032740000}"/>
    <cellStyle name="Normal 6 2 4 6 3 5 4" xfId="35090" xr:uid="{00000000-0005-0000-0000-000033740000}"/>
    <cellStyle name="Normal 6 2 4 6 3 6" xfId="35091" xr:uid="{00000000-0005-0000-0000-000034740000}"/>
    <cellStyle name="Normal 6 2 4 6 3 6 2" xfId="35092" xr:uid="{00000000-0005-0000-0000-000035740000}"/>
    <cellStyle name="Normal 6 2 4 6 3 6 3" xfId="35093" xr:uid="{00000000-0005-0000-0000-000036740000}"/>
    <cellStyle name="Normal 6 2 4 6 3 7" xfId="35094" xr:uid="{00000000-0005-0000-0000-000037740000}"/>
    <cellStyle name="Normal 6 2 4 6 3 8" xfId="35095" xr:uid="{00000000-0005-0000-0000-000038740000}"/>
    <cellStyle name="Normal 6 2 4 6 3 9" xfId="35096" xr:uid="{00000000-0005-0000-0000-000039740000}"/>
    <cellStyle name="Normal 6 2 4 6 4" xfId="3916" xr:uid="{00000000-0005-0000-0000-00003A740000}"/>
    <cellStyle name="Normal 6 2 4 6 4 2" xfId="8996" xr:uid="{00000000-0005-0000-0000-00003B740000}"/>
    <cellStyle name="Normal 6 2 4 6 4 2 2" xfId="35097" xr:uid="{00000000-0005-0000-0000-00003C740000}"/>
    <cellStyle name="Normal 6 2 4 6 4 2 3" xfId="35098" xr:uid="{00000000-0005-0000-0000-00003D740000}"/>
    <cellStyle name="Normal 6 2 4 6 4 2 4" xfId="35099" xr:uid="{00000000-0005-0000-0000-00003E740000}"/>
    <cellStyle name="Normal 6 2 4 6 4 3" xfId="35100" xr:uid="{00000000-0005-0000-0000-00003F740000}"/>
    <cellStyle name="Normal 6 2 4 6 4 3 2" xfId="35101" xr:uid="{00000000-0005-0000-0000-000040740000}"/>
    <cellStyle name="Normal 6 2 4 6 4 3 3" xfId="35102" xr:uid="{00000000-0005-0000-0000-000041740000}"/>
    <cellStyle name="Normal 6 2 4 6 4 4" xfId="35103" xr:uid="{00000000-0005-0000-0000-000042740000}"/>
    <cellStyle name="Normal 6 2 4 6 4 5" xfId="35104" xr:uid="{00000000-0005-0000-0000-000043740000}"/>
    <cellStyle name="Normal 6 2 4 6 4 6" xfId="35105" xr:uid="{00000000-0005-0000-0000-000044740000}"/>
    <cellStyle name="Normal 6 2 4 6 5" xfId="5684" xr:uid="{00000000-0005-0000-0000-000045740000}"/>
    <cellStyle name="Normal 6 2 4 6 5 2" xfId="10626" xr:uid="{00000000-0005-0000-0000-000046740000}"/>
    <cellStyle name="Normal 6 2 4 6 5 3" xfId="35106" xr:uid="{00000000-0005-0000-0000-000047740000}"/>
    <cellStyle name="Normal 6 2 4 6 5 4" xfId="35107" xr:uid="{00000000-0005-0000-0000-000048740000}"/>
    <cellStyle name="Normal 6 2 4 6 6" xfId="7192" xr:uid="{00000000-0005-0000-0000-000049740000}"/>
    <cellStyle name="Normal 6 2 4 6 6 2" xfId="35108" xr:uid="{00000000-0005-0000-0000-00004A740000}"/>
    <cellStyle name="Normal 6 2 4 6 6 3" xfId="35109" xr:uid="{00000000-0005-0000-0000-00004B740000}"/>
    <cellStyle name="Normal 6 2 4 6 6 4" xfId="35110" xr:uid="{00000000-0005-0000-0000-00004C740000}"/>
    <cellStyle name="Normal 6 2 4 6 7" xfId="2230" xr:uid="{00000000-0005-0000-0000-00004D740000}"/>
    <cellStyle name="Normal 6 2 4 6 7 2" xfId="35111" xr:uid="{00000000-0005-0000-0000-00004E740000}"/>
    <cellStyle name="Normal 6 2 4 6 7 3" xfId="35112" xr:uid="{00000000-0005-0000-0000-00004F740000}"/>
    <cellStyle name="Normal 6 2 4 6 7 4" xfId="35113" xr:uid="{00000000-0005-0000-0000-000050740000}"/>
    <cellStyle name="Normal 6 2 4 6 8" xfId="35114" xr:uid="{00000000-0005-0000-0000-000051740000}"/>
    <cellStyle name="Normal 6 2 4 6 8 2" xfId="35115" xr:uid="{00000000-0005-0000-0000-000052740000}"/>
    <cellStyle name="Normal 6 2 4 6 8 3" xfId="35116" xr:uid="{00000000-0005-0000-0000-000053740000}"/>
    <cellStyle name="Normal 6 2 4 6 9" xfId="35117" xr:uid="{00000000-0005-0000-0000-000054740000}"/>
    <cellStyle name="Normal 6 2 4 7" xfId="819" xr:uid="{00000000-0005-0000-0000-000055740000}"/>
    <cellStyle name="Normal 6 2 4 7 10" xfId="35118" xr:uid="{00000000-0005-0000-0000-000056740000}"/>
    <cellStyle name="Normal 6 2 4 7 2" xfId="1679" xr:uid="{00000000-0005-0000-0000-000057740000}"/>
    <cellStyle name="Normal 6 2 4 7 2 2" xfId="5037" xr:uid="{00000000-0005-0000-0000-000058740000}"/>
    <cellStyle name="Normal 6 2 4 7 2 2 2" xfId="10021" xr:uid="{00000000-0005-0000-0000-000059740000}"/>
    <cellStyle name="Normal 6 2 4 7 2 2 2 2" xfId="35119" xr:uid="{00000000-0005-0000-0000-00005A740000}"/>
    <cellStyle name="Normal 6 2 4 7 2 2 2 3" xfId="35120" xr:uid="{00000000-0005-0000-0000-00005B740000}"/>
    <cellStyle name="Normal 6 2 4 7 2 2 2 4" xfId="35121" xr:uid="{00000000-0005-0000-0000-00005C740000}"/>
    <cellStyle name="Normal 6 2 4 7 2 2 3" xfId="35122" xr:uid="{00000000-0005-0000-0000-00005D740000}"/>
    <cellStyle name="Normal 6 2 4 7 2 2 3 2" xfId="35123" xr:uid="{00000000-0005-0000-0000-00005E740000}"/>
    <cellStyle name="Normal 6 2 4 7 2 2 3 3" xfId="35124" xr:uid="{00000000-0005-0000-0000-00005F740000}"/>
    <cellStyle name="Normal 6 2 4 7 2 2 4" xfId="35125" xr:uid="{00000000-0005-0000-0000-000060740000}"/>
    <cellStyle name="Normal 6 2 4 7 2 2 5" xfId="35126" xr:uid="{00000000-0005-0000-0000-000061740000}"/>
    <cellStyle name="Normal 6 2 4 7 2 2 6" xfId="35127" xr:uid="{00000000-0005-0000-0000-000062740000}"/>
    <cellStyle name="Normal 6 2 4 7 2 3" xfId="6766" xr:uid="{00000000-0005-0000-0000-000063740000}"/>
    <cellStyle name="Normal 6 2 4 7 2 3 2" xfId="11708" xr:uid="{00000000-0005-0000-0000-000064740000}"/>
    <cellStyle name="Normal 6 2 4 7 2 3 3" xfId="35128" xr:uid="{00000000-0005-0000-0000-000065740000}"/>
    <cellStyle name="Normal 6 2 4 7 2 3 4" xfId="35129" xr:uid="{00000000-0005-0000-0000-000066740000}"/>
    <cellStyle name="Normal 6 2 4 7 2 4" xfId="8274" xr:uid="{00000000-0005-0000-0000-000067740000}"/>
    <cellStyle name="Normal 6 2 4 7 2 4 2" xfId="35130" xr:uid="{00000000-0005-0000-0000-000068740000}"/>
    <cellStyle name="Normal 6 2 4 7 2 4 3" xfId="35131" xr:uid="{00000000-0005-0000-0000-000069740000}"/>
    <cellStyle name="Normal 6 2 4 7 2 4 4" xfId="35132" xr:uid="{00000000-0005-0000-0000-00006A740000}"/>
    <cellStyle name="Normal 6 2 4 7 2 5" xfId="3312" xr:uid="{00000000-0005-0000-0000-00006B740000}"/>
    <cellStyle name="Normal 6 2 4 7 2 5 2" xfId="35133" xr:uid="{00000000-0005-0000-0000-00006C740000}"/>
    <cellStyle name="Normal 6 2 4 7 2 5 3" xfId="35134" xr:uid="{00000000-0005-0000-0000-00006D740000}"/>
    <cellStyle name="Normal 6 2 4 7 2 5 4" xfId="35135" xr:uid="{00000000-0005-0000-0000-00006E740000}"/>
    <cellStyle name="Normal 6 2 4 7 2 6" xfId="35136" xr:uid="{00000000-0005-0000-0000-00006F740000}"/>
    <cellStyle name="Normal 6 2 4 7 2 6 2" xfId="35137" xr:uid="{00000000-0005-0000-0000-000070740000}"/>
    <cellStyle name="Normal 6 2 4 7 2 6 3" xfId="35138" xr:uid="{00000000-0005-0000-0000-000071740000}"/>
    <cellStyle name="Normal 6 2 4 7 2 7" xfId="35139" xr:uid="{00000000-0005-0000-0000-000072740000}"/>
    <cellStyle name="Normal 6 2 4 7 2 8" xfId="35140" xr:uid="{00000000-0005-0000-0000-000073740000}"/>
    <cellStyle name="Normal 6 2 4 7 2 9" xfId="35141" xr:uid="{00000000-0005-0000-0000-000074740000}"/>
    <cellStyle name="Normal 6 2 4 7 3" xfId="4261" xr:uid="{00000000-0005-0000-0000-000075740000}"/>
    <cellStyle name="Normal 6 2 4 7 3 2" xfId="9247" xr:uid="{00000000-0005-0000-0000-000076740000}"/>
    <cellStyle name="Normal 6 2 4 7 3 2 2" xfId="35142" xr:uid="{00000000-0005-0000-0000-000077740000}"/>
    <cellStyle name="Normal 6 2 4 7 3 2 3" xfId="35143" xr:uid="{00000000-0005-0000-0000-000078740000}"/>
    <cellStyle name="Normal 6 2 4 7 3 2 4" xfId="35144" xr:uid="{00000000-0005-0000-0000-000079740000}"/>
    <cellStyle name="Normal 6 2 4 7 3 3" xfId="35145" xr:uid="{00000000-0005-0000-0000-00007A740000}"/>
    <cellStyle name="Normal 6 2 4 7 3 3 2" xfId="35146" xr:uid="{00000000-0005-0000-0000-00007B740000}"/>
    <cellStyle name="Normal 6 2 4 7 3 3 3" xfId="35147" xr:uid="{00000000-0005-0000-0000-00007C740000}"/>
    <cellStyle name="Normal 6 2 4 7 3 4" xfId="35148" xr:uid="{00000000-0005-0000-0000-00007D740000}"/>
    <cellStyle name="Normal 6 2 4 7 3 5" xfId="35149" xr:uid="{00000000-0005-0000-0000-00007E740000}"/>
    <cellStyle name="Normal 6 2 4 7 3 6" xfId="35150" xr:uid="{00000000-0005-0000-0000-00007F740000}"/>
    <cellStyle name="Normal 6 2 4 7 4" xfId="6006" xr:uid="{00000000-0005-0000-0000-000080740000}"/>
    <cellStyle name="Normal 6 2 4 7 4 2" xfId="10948" xr:uid="{00000000-0005-0000-0000-000081740000}"/>
    <cellStyle name="Normal 6 2 4 7 4 3" xfId="35151" xr:uid="{00000000-0005-0000-0000-000082740000}"/>
    <cellStyle name="Normal 6 2 4 7 4 4" xfId="35152" xr:uid="{00000000-0005-0000-0000-000083740000}"/>
    <cellStyle name="Normal 6 2 4 7 5" xfId="7514" xr:uid="{00000000-0005-0000-0000-000084740000}"/>
    <cellStyle name="Normal 6 2 4 7 5 2" xfId="35153" xr:uid="{00000000-0005-0000-0000-000085740000}"/>
    <cellStyle name="Normal 6 2 4 7 5 3" xfId="35154" xr:uid="{00000000-0005-0000-0000-000086740000}"/>
    <cellStyle name="Normal 6 2 4 7 5 4" xfId="35155" xr:uid="{00000000-0005-0000-0000-000087740000}"/>
    <cellStyle name="Normal 6 2 4 7 6" xfId="2552" xr:uid="{00000000-0005-0000-0000-000088740000}"/>
    <cellStyle name="Normal 6 2 4 7 6 2" xfId="35156" xr:uid="{00000000-0005-0000-0000-000089740000}"/>
    <cellStyle name="Normal 6 2 4 7 6 3" xfId="35157" xr:uid="{00000000-0005-0000-0000-00008A740000}"/>
    <cellStyle name="Normal 6 2 4 7 6 4" xfId="35158" xr:uid="{00000000-0005-0000-0000-00008B740000}"/>
    <cellStyle name="Normal 6 2 4 7 7" xfId="35159" xr:uid="{00000000-0005-0000-0000-00008C740000}"/>
    <cellStyle name="Normal 6 2 4 7 7 2" xfId="35160" xr:uid="{00000000-0005-0000-0000-00008D740000}"/>
    <cellStyle name="Normal 6 2 4 7 7 3" xfId="35161" xr:uid="{00000000-0005-0000-0000-00008E740000}"/>
    <cellStyle name="Normal 6 2 4 7 8" xfId="35162" xr:uid="{00000000-0005-0000-0000-00008F740000}"/>
    <cellStyle name="Normal 6 2 4 7 9" xfId="35163" xr:uid="{00000000-0005-0000-0000-000090740000}"/>
    <cellStyle name="Normal 6 2 4 8" xfId="1286" xr:uid="{00000000-0005-0000-0000-000091740000}"/>
    <cellStyle name="Normal 6 2 4 8 2" xfId="4644" xr:uid="{00000000-0005-0000-0000-000092740000}"/>
    <cellStyle name="Normal 6 2 4 8 2 2" xfId="9628" xr:uid="{00000000-0005-0000-0000-000093740000}"/>
    <cellStyle name="Normal 6 2 4 8 2 2 2" xfId="35164" xr:uid="{00000000-0005-0000-0000-000094740000}"/>
    <cellStyle name="Normal 6 2 4 8 2 2 3" xfId="35165" xr:uid="{00000000-0005-0000-0000-000095740000}"/>
    <cellStyle name="Normal 6 2 4 8 2 2 4" xfId="35166" xr:uid="{00000000-0005-0000-0000-000096740000}"/>
    <cellStyle name="Normal 6 2 4 8 2 3" xfId="35167" xr:uid="{00000000-0005-0000-0000-000097740000}"/>
    <cellStyle name="Normal 6 2 4 8 2 3 2" xfId="35168" xr:uid="{00000000-0005-0000-0000-000098740000}"/>
    <cellStyle name="Normal 6 2 4 8 2 3 3" xfId="35169" xr:uid="{00000000-0005-0000-0000-000099740000}"/>
    <cellStyle name="Normal 6 2 4 8 2 4" xfId="35170" xr:uid="{00000000-0005-0000-0000-00009A740000}"/>
    <cellStyle name="Normal 6 2 4 8 2 5" xfId="35171" xr:uid="{00000000-0005-0000-0000-00009B740000}"/>
    <cellStyle name="Normal 6 2 4 8 2 6" xfId="35172" xr:uid="{00000000-0005-0000-0000-00009C740000}"/>
    <cellStyle name="Normal 6 2 4 8 3" xfId="6373" xr:uid="{00000000-0005-0000-0000-00009D740000}"/>
    <cellStyle name="Normal 6 2 4 8 3 2" xfId="11315" xr:uid="{00000000-0005-0000-0000-00009E740000}"/>
    <cellStyle name="Normal 6 2 4 8 3 3" xfId="35173" xr:uid="{00000000-0005-0000-0000-00009F740000}"/>
    <cellStyle name="Normal 6 2 4 8 3 4" xfId="35174" xr:uid="{00000000-0005-0000-0000-0000A0740000}"/>
    <cellStyle name="Normal 6 2 4 8 4" xfId="7881" xr:uid="{00000000-0005-0000-0000-0000A1740000}"/>
    <cellStyle name="Normal 6 2 4 8 4 2" xfId="35175" xr:uid="{00000000-0005-0000-0000-0000A2740000}"/>
    <cellStyle name="Normal 6 2 4 8 4 3" xfId="35176" xr:uid="{00000000-0005-0000-0000-0000A3740000}"/>
    <cellStyle name="Normal 6 2 4 8 4 4" xfId="35177" xr:uid="{00000000-0005-0000-0000-0000A4740000}"/>
    <cellStyle name="Normal 6 2 4 8 5" xfId="2919" xr:uid="{00000000-0005-0000-0000-0000A5740000}"/>
    <cellStyle name="Normal 6 2 4 8 5 2" xfId="35178" xr:uid="{00000000-0005-0000-0000-0000A6740000}"/>
    <cellStyle name="Normal 6 2 4 8 5 3" xfId="35179" xr:uid="{00000000-0005-0000-0000-0000A7740000}"/>
    <cellStyle name="Normal 6 2 4 8 5 4" xfId="35180" xr:uid="{00000000-0005-0000-0000-0000A8740000}"/>
    <cellStyle name="Normal 6 2 4 8 6" xfId="35181" xr:uid="{00000000-0005-0000-0000-0000A9740000}"/>
    <cellStyle name="Normal 6 2 4 8 6 2" xfId="35182" xr:uid="{00000000-0005-0000-0000-0000AA740000}"/>
    <cellStyle name="Normal 6 2 4 8 6 3" xfId="35183" xr:uid="{00000000-0005-0000-0000-0000AB740000}"/>
    <cellStyle name="Normal 6 2 4 8 7" xfId="35184" xr:uid="{00000000-0005-0000-0000-0000AC740000}"/>
    <cellStyle name="Normal 6 2 4 8 8" xfId="35185" xr:uid="{00000000-0005-0000-0000-0000AD740000}"/>
    <cellStyle name="Normal 6 2 4 8 9" xfId="35186" xr:uid="{00000000-0005-0000-0000-0000AE740000}"/>
    <cellStyle name="Normal 6 2 4 9" xfId="229" xr:uid="{00000000-0005-0000-0000-0000AF740000}"/>
    <cellStyle name="Normal 6 2 4 9 2" xfId="3862" xr:uid="{00000000-0005-0000-0000-0000B0740000}"/>
    <cellStyle name="Normal 6 2 4 9 2 2" xfId="8949" xr:uid="{00000000-0005-0000-0000-0000B1740000}"/>
    <cellStyle name="Normal 6 2 4 9 2 2 2" xfId="35187" xr:uid="{00000000-0005-0000-0000-0000B2740000}"/>
    <cellStyle name="Normal 6 2 4 9 2 2 3" xfId="35188" xr:uid="{00000000-0005-0000-0000-0000B3740000}"/>
    <cellStyle name="Normal 6 2 4 9 2 2 4" xfId="35189" xr:uid="{00000000-0005-0000-0000-0000B4740000}"/>
    <cellStyle name="Normal 6 2 4 9 2 3" xfId="35190" xr:uid="{00000000-0005-0000-0000-0000B5740000}"/>
    <cellStyle name="Normal 6 2 4 9 2 3 2" xfId="35191" xr:uid="{00000000-0005-0000-0000-0000B6740000}"/>
    <cellStyle name="Normal 6 2 4 9 2 3 3" xfId="35192" xr:uid="{00000000-0005-0000-0000-0000B7740000}"/>
    <cellStyle name="Normal 6 2 4 9 2 4" xfId="35193" xr:uid="{00000000-0005-0000-0000-0000B8740000}"/>
    <cellStyle name="Normal 6 2 4 9 2 5" xfId="35194" xr:uid="{00000000-0005-0000-0000-0000B9740000}"/>
    <cellStyle name="Normal 6 2 4 9 2 6" xfId="35195" xr:uid="{00000000-0005-0000-0000-0000BA740000}"/>
    <cellStyle name="Normal 6 2 4 9 3" xfId="5640" xr:uid="{00000000-0005-0000-0000-0000BB740000}"/>
    <cellStyle name="Normal 6 2 4 9 3 2" xfId="10582" xr:uid="{00000000-0005-0000-0000-0000BC740000}"/>
    <cellStyle name="Normal 6 2 4 9 3 3" xfId="35196" xr:uid="{00000000-0005-0000-0000-0000BD740000}"/>
    <cellStyle name="Normal 6 2 4 9 3 4" xfId="35197" xr:uid="{00000000-0005-0000-0000-0000BE740000}"/>
    <cellStyle name="Normal 6 2 4 9 4" xfId="7148" xr:uid="{00000000-0005-0000-0000-0000BF740000}"/>
    <cellStyle name="Normal 6 2 4 9 4 2" xfId="35198" xr:uid="{00000000-0005-0000-0000-0000C0740000}"/>
    <cellStyle name="Normal 6 2 4 9 4 3" xfId="35199" xr:uid="{00000000-0005-0000-0000-0000C1740000}"/>
    <cellStyle name="Normal 6 2 4 9 4 4" xfId="35200" xr:uid="{00000000-0005-0000-0000-0000C2740000}"/>
    <cellStyle name="Normal 6 2 4 9 5" xfId="2185" xr:uid="{00000000-0005-0000-0000-0000C3740000}"/>
    <cellStyle name="Normal 6 2 4 9 5 2" xfId="35201" xr:uid="{00000000-0005-0000-0000-0000C4740000}"/>
    <cellStyle name="Normal 6 2 4 9 5 3" xfId="35202" xr:uid="{00000000-0005-0000-0000-0000C5740000}"/>
    <cellStyle name="Normal 6 2 4 9 5 4" xfId="35203" xr:uid="{00000000-0005-0000-0000-0000C6740000}"/>
    <cellStyle name="Normal 6 2 4 9 6" xfId="35204" xr:uid="{00000000-0005-0000-0000-0000C7740000}"/>
    <cellStyle name="Normal 6 2 4 9 6 2" xfId="35205" xr:uid="{00000000-0005-0000-0000-0000C8740000}"/>
    <cellStyle name="Normal 6 2 4 9 6 3" xfId="35206" xr:uid="{00000000-0005-0000-0000-0000C9740000}"/>
    <cellStyle name="Normal 6 2 4 9 7" xfId="35207" xr:uid="{00000000-0005-0000-0000-0000CA740000}"/>
    <cellStyle name="Normal 6 2 4 9 8" xfId="35208" xr:uid="{00000000-0005-0000-0000-0000CB740000}"/>
    <cellStyle name="Normal 6 2 4 9 9" xfId="35209" xr:uid="{00000000-0005-0000-0000-0000CC740000}"/>
    <cellStyle name="Normal 6 2 5" xfId="551" xr:uid="{00000000-0005-0000-0000-0000CD740000}"/>
    <cellStyle name="Normal 6 2 5 10" xfId="2321" xr:uid="{00000000-0005-0000-0000-0000CE740000}"/>
    <cellStyle name="Normal 6 2 5 10 2" xfId="35210" xr:uid="{00000000-0005-0000-0000-0000CF740000}"/>
    <cellStyle name="Normal 6 2 5 10 3" xfId="35211" xr:uid="{00000000-0005-0000-0000-0000D0740000}"/>
    <cellStyle name="Normal 6 2 5 10 4" xfId="35212" xr:uid="{00000000-0005-0000-0000-0000D1740000}"/>
    <cellStyle name="Normal 6 2 5 11" xfId="35213" xr:uid="{00000000-0005-0000-0000-0000D2740000}"/>
    <cellStyle name="Normal 6 2 5 11 2" xfId="35214" xr:uid="{00000000-0005-0000-0000-0000D3740000}"/>
    <cellStyle name="Normal 6 2 5 11 3" xfId="35215" xr:uid="{00000000-0005-0000-0000-0000D4740000}"/>
    <cellStyle name="Normal 6 2 5 12" xfId="35216" xr:uid="{00000000-0005-0000-0000-0000D5740000}"/>
    <cellStyle name="Normal 6 2 5 13" xfId="35217" xr:uid="{00000000-0005-0000-0000-0000D6740000}"/>
    <cellStyle name="Normal 6 2 5 14" xfId="35218" xr:uid="{00000000-0005-0000-0000-0000D7740000}"/>
    <cellStyle name="Normal 6 2 5 2" xfId="712" xr:uid="{00000000-0005-0000-0000-0000D8740000}"/>
    <cellStyle name="Normal 6 2 5 2 10" xfId="35219" xr:uid="{00000000-0005-0000-0000-0000D9740000}"/>
    <cellStyle name="Normal 6 2 5 2 11" xfId="35220" xr:uid="{00000000-0005-0000-0000-0000DA740000}"/>
    <cellStyle name="Normal 6 2 5 2 2" xfId="1178" xr:uid="{00000000-0005-0000-0000-0000DB740000}"/>
    <cellStyle name="Normal 6 2 5 2 2 10" xfId="35221" xr:uid="{00000000-0005-0000-0000-0000DC740000}"/>
    <cellStyle name="Normal 6 2 5 2 2 2" xfId="1682" xr:uid="{00000000-0005-0000-0000-0000DD740000}"/>
    <cellStyle name="Normal 6 2 5 2 2 2 2" xfId="5040" xr:uid="{00000000-0005-0000-0000-0000DE740000}"/>
    <cellStyle name="Normal 6 2 5 2 2 2 2 2" xfId="10024" xr:uid="{00000000-0005-0000-0000-0000DF740000}"/>
    <cellStyle name="Normal 6 2 5 2 2 2 2 2 2" xfId="35222" xr:uid="{00000000-0005-0000-0000-0000E0740000}"/>
    <cellStyle name="Normal 6 2 5 2 2 2 2 2 3" xfId="35223" xr:uid="{00000000-0005-0000-0000-0000E1740000}"/>
    <cellStyle name="Normal 6 2 5 2 2 2 2 2 4" xfId="35224" xr:uid="{00000000-0005-0000-0000-0000E2740000}"/>
    <cellStyle name="Normal 6 2 5 2 2 2 2 3" xfId="35225" xr:uid="{00000000-0005-0000-0000-0000E3740000}"/>
    <cellStyle name="Normal 6 2 5 2 2 2 2 3 2" xfId="35226" xr:uid="{00000000-0005-0000-0000-0000E4740000}"/>
    <cellStyle name="Normal 6 2 5 2 2 2 2 3 3" xfId="35227" xr:uid="{00000000-0005-0000-0000-0000E5740000}"/>
    <cellStyle name="Normal 6 2 5 2 2 2 2 4" xfId="35228" xr:uid="{00000000-0005-0000-0000-0000E6740000}"/>
    <cellStyle name="Normal 6 2 5 2 2 2 2 5" xfId="35229" xr:uid="{00000000-0005-0000-0000-0000E7740000}"/>
    <cellStyle name="Normal 6 2 5 2 2 2 2 6" xfId="35230" xr:uid="{00000000-0005-0000-0000-0000E8740000}"/>
    <cellStyle name="Normal 6 2 5 2 2 2 3" xfId="6769" xr:uid="{00000000-0005-0000-0000-0000E9740000}"/>
    <cellStyle name="Normal 6 2 5 2 2 2 3 2" xfId="11711" xr:uid="{00000000-0005-0000-0000-0000EA740000}"/>
    <cellStyle name="Normal 6 2 5 2 2 2 3 3" xfId="35231" xr:uid="{00000000-0005-0000-0000-0000EB740000}"/>
    <cellStyle name="Normal 6 2 5 2 2 2 3 4" xfId="35232" xr:uid="{00000000-0005-0000-0000-0000EC740000}"/>
    <cellStyle name="Normal 6 2 5 2 2 2 4" xfId="8277" xr:uid="{00000000-0005-0000-0000-0000ED740000}"/>
    <cellStyle name="Normal 6 2 5 2 2 2 4 2" xfId="35233" xr:uid="{00000000-0005-0000-0000-0000EE740000}"/>
    <cellStyle name="Normal 6 2 5 2 2 2 4 3" xfId="35234" xr:uid="{00000000-0005-0000-0000-0000EF740000}"/>
    <cellStyle name="Normal 6 2 5 2 2 2 4 4" xfId="35235" xr:uid="{00000000-0005-0000-0000-0000F0740000}"/>
    <cellStyle name="Normal 6 2 5 2 2 2 5" xfId="3315" xr:uid="{00000000-0005-0000-0000-0000F1740000}"/>
    <cellStyle name="Normal 6 2 5 2 2 2 5 2" xfId="35236" xr:uid="{00000000-0005-0000-0000-0000F2740000}"/>
    <cellStyle name="Normal 6 2 5 2 2 2 5 3" xfId="35237" xr:uid="{00000000-0005-0000-0000-0000F3740000}"/>
    <cellStyle name="Normal 6 2 5 2 2 2 5 4" xfId="35238" xr:uid="{00000000-0005-0000-0000-0000F4740000}"/>
    <cellStyle name="Normal 6 2 5 2 2 2 6" xfId="35239" xr:uid="{00000000-0005-0000-0000-0000F5740000}"/>
    <cellStyle name="Normal 6 2 5 2 2 2 6 2" xfId="35240" xr:uid="{00000000-0005-0000-0000-0000F6740000}"/>
    <cellStyle name="Normal 6 2 5 2 2 2 6 3" xfId="35241" xr:uid="{00000000-0005-0000-0000-0000F7740000}"/>
    <cellStyle name="Normal 6 2 5 2 2 2 7" xfId="35242" xr:uid="{00000000-0005-0000-0000-0000F8740000}"/>
    <cellStyle name="Normal 6 2 5 2 2 2 8" xfId="35243" xr:uid="{00000000-0005-0000-0000-0000F9740000}"/>
    <cellStyle name="Normal 6 2 5 2 2 2 9" xfId="35244" xr:uid="{00000000-0005-0000-0000-0000FA740000}"/>
    <cellStyle name="Normal 6 2 5 2 2 3" xfId="4546" xr:uid="{00000000-0005-0000-0000-0000FB740000}"/>
    <cellStyle name="Normal 6 2 5 2 2 3 2" xfId="9530" xr:uid="{00000000-0005-0000-0000-0000FC740000}"/>
    <cellStyle name="Normal 6 2 5 2 2 3 2 2" xfId="35245" xr:uid="{00000000-0005-0000-0000-0000FD740000}"/>
    <cellStyle name="Normal 6 2 5 2 2 3 2 3" xfId="35246" xr:uid="{00000000-0005-0000-0000-0000FE740000}"/>
    <cellStyle name="Normal 6 2 5 2 2 3 2 4" xfId="35247" xr:uid="{00000000-0005-0000-0000-0000FF740000}"/>
    <cellStyle name="Normal 6 2 5 2 2 3 3" xfId="35248" xr:uid="{00000000-0005-0000-0000-000000750000}"/>
    <cellStyle name="Normal 6 2 5 2 2 3 3 2" xfId="35249" xr:uid="{00000000-0005-0000-0000-000001750000}"/>
    <cellStyle name="Normal 6 2 5 2 2 3 3 3" xfId="35250" xr:uid="{00000000-0005-0000-0000-000002750000}"/>
    <cellStyle name="Normal 6 2 5 2 2 3 4" xfId="35251" xr:uid="{00000000-0005-0000-0000-000003750000}"/>
    <cellStyle name="Normal 6 2 5 2 2 3 5" xfId="35252" xr:uid="{00000000-0005-0000-0000-000004750000}"/>
    <cellStyle name="Normal 6 2 5 2 2 3 6" xfId="35253" xr:uid="{00000000-0005-0000-0000-000005750000}"/>
    <cellStyle name="Normal 6 2 5 2 2 4" xfId="6277" xr:uid="{00000000-0005-0000-0000-000006750000}"/>
    <cellStyle name="Normal 6 2 5 2 2 4 2" xfId="11219" xr:uid="{00000000-0005-0000-0000-000007750000}"/>
    <cellStyle name="Normal 6 2 5 2 2 4 3" xfId="35254" xr:uid="{00000000-0005-0000-0000-000008750000}"/>
    <cellStyle name="Normal 6 2 5 2 2 4 4" xfId="35255" xr:uid="{00000000-0005-0000-0000-000009750000}"/>
    <cellStyle name="Normal 6 2 5 2 2 5" xfId="7785" xr:uid="{00000000-0005-0000-0000-00000A750000}"/>
    <cellStyle name="Normal 6 2 5 2 2 5 2" xfId="35256" xr:uid="{00000000-0005-0000-0000-00000B750000}"/>
    <cellStyle name="Normal 6 2 5 2 2 5 3" xfId="35257" xr:uid="{00000000-0005-0000-0000-00000C750000}"/>
    <cellStyle name="Normal 6 2 5 2 2 5 4" xfId="35258" xr:uid="{00000000-0005-0000-0000-00000D750000}"/>
    <cellStyle name="Normal 6 2 5 2 2 6" xfId="2823" xr:uid="{00000000-0005-0000-0000-00000E750000}"/>
    <cellStyle name="Normal 6 2 5 2 2 6 2" xfId="35259" xr:uid="{00000000-0005-0000-0000-00000F750000}"/>
    <cellStyle name="Normal 6 2 5 2 2 6 3" xfId="35260" xr:uid="{00000000-0005-0000-0000-000010750000}"/>
    <cellStyle name="Normal 6 2 5 2 2 6 4" xfId="35261" xr:uid="{00000000-0005-0000-0000-000011750000}"/>
    <cellStyle name="Normal 6 2 5 2 2 7" xfId="35262" xr:uid="{00000000-0005-0000-0000-000012750000}"/>
    <cellStyle name="Normal 6 2 5 2 2 7 2" xfId="35263" xr:uid="{00000000-0005-0000-0000-000013750000}"/>
    <cellStyle name="Normal 6 2 5 2 2 7 3" xfId="35264" xr:uid="{00000000-0005-0000-0000-000014750000}"/>
    <cellStyle name="Normal 6 2 5 2 2 8" xfId="35265" xr:uid="{00000000-0005-0000-0000-000015750000}"/>
    <cellStyle name="Normal 6 2 5 2 2 9" xfId="35266" xr:uid="{00000000-0005-0000-0000-000016750000}"/>
    <cellStyle name="Normal 6 2 5 2 3" xfId="1681" xr:uid="{00000000-0005-0000-0000-000017750000}"/>
    <cellStyle name="Normal 6 2 5 2 3 2" xfId="5039" xr:uid="{00000000-0005-0000-0000-000018750000}"/>
    <cellStyle name="Normal 6 2 5 2 3 2 2" xfId="10023" xr:uid="{00000000-0005-0000-0000-000019750000}"/>
    <cellStyle name="Normal 6 2 5 2 3 2 2 2" xfId="35267" xr:uid="{00000000-0005-0000-0000-00001A750000}"/>
    <cellStyle name="Normal 6 2 5 2 3 2 2 3" xfId="35268" xr:uid="{00000000-0005-0000-0000-00001B750000}"/>
    <cellStyle name="Normal 6 2 5 2 3 2 2 4" xfId="35269" xr:uid="{00000000-0005-0000-0000-00001C750000}"/>
    <cellStyle name="Normal 6 2 5 2 3 2 3" xfId="35270" xr:uid="{00000000-0005-0000-0000-00001D750000}"/>
    <cellStyle name="Normal 6 2 5 2 3 2 3 2" xfId="35271" xr:uid="{00000000-0005-0000-0000-00001E750000}"/>
    <cellStyle name="Normal 6 2 5 2 3 2 3 3" xfId="35272" xr:uid="{00000000-0005-0000-0000-00001F750000}"/>
    <cellStyle name="Normal 6 2 5 2 3 2 4" xfId="35273" xr:uid="{00000000-0005-0000-0000-000020750000}"/>
    <cellStyle name="Normal 6 2 5 2 3 2 5" xfId="35274" xr:uid="{00000000-0005-0000-0000-000021750000}"/>
    <cellStyle name="Normal 6 2 5 2 3 2 6" xfId="35275" xr:uid="{00000000-0005-0000-0000-000022750000}"/>
    <cellStyle name="Normal 6 2 5 2 3 3" xfId="6768" xr:uid="{00000000-0005-0000-0000-000023750000}"/>
    <cellStyle name="Normal 6 2 5 2 3 3 2" xfId="11710" xr:uid="{00000000-0005-0000-0000-000024750000}"/>
    <cellStyle name="Normal 6 2 5 2 3 3 3" xfId="35276" xr:uid="{00000000-0005-0000-0000-000025750000}"/>
    <cellStyle name="Normal 6 2 5 2 3 3 4" xfId="35277" xr:uid="{00000000-0005-0000-0000-000026750000}"/>
    <cellStyle name="Normal 6 2 5 2 3 4" xfId="8276" xr:uid="{00000000-0005-0000-0000-000027750000}"/>
    <cellStyle name="Normal 6 2 5 2 3 4 2" xfId="35278" xr:uid="{00000000-0005-0000-0000-000028750000}"/>
    <cellStyle name="Normal 6 2 5 2 3 4 3" xfId="35279" xr:uid="{00000000-0005-0000-0000-000029750000}"/>
    <cellStyle name="Normal 6 2 5 2 3 4 4" xfId="35280" xr:uid="{00000000-0005-0000-0000-00002A750000}"/>
    <cellStyle name="Normal 6 2 5 2 3 5" xfId="3314" xr:uid="{00000000-0005-0000-0000-00002B750000}"/>
    <cellStyle name="Normal 6 2 5 2 3 5 2" xfId="35281" xr:uid="{00000000-0005-0000-0000-00002C750000}"/>
    <cellStyle name="Normal 6 2 5 2 3 5 3" xfId="35282" xr:uid="{00000000-0005-0000-0000-00002D750000}"/>
    <cellStyle name="Normal 6 2 5 2 3 5 4" xfId="35283" xr:uid="{00000000-0005-0000-0000-00002E750000}"/>
    <cellStyle name="Normal 6 2 5 2 3 6" xfId="35284" xr:uid="{00000000-0005-0000-0000-00002F750000}"/>
    <cellStyle name="Normal 6 2 5 2 3 6 2" xfId="35285" xr:uid="{00000000-0005-0000-0000-000030750000}"/>
    <cellStyle name="Normal 6 2 5 2 3 6 3" xfId="35286" xr:uid="{00000000-0005-0000-0000-000031750000}"/>
    <cellStyle name="Normal 6 2 5 2 3 7" xfId="35287" xr:uid="{00000000-0005-0000-0000-000032750000}"/>
    <cellStyle name="Normal 6 2 5 2 3 8" xfId="35288" xr:uid="{00000000-0005-0000-0000-000033750000}"/>
    <cellStyle name="Normal 6 2 5 2 3 9" xfId="35289" xr:uid="{00000000-0005-0000-0000-000034750000}"/>
    <cellStyle name="Normal 6 2 5 2 4" xfId="4163" xr:uid="{00000000-0005-0000-0000-000035750000}"/>
    <cellStyle name="Normal 6 2 5 2 4 2" xfId="9149" xr:uid="{00000000-0005-0000-0000-000036750000}"/>
    <cellStyle name="Normal 6 2 5 2 4 2 2" xfId="35290" xr:uid="{00000000-0005-0000-0000-000037750000}"/>
    <cellStyle name="Normal 6 2 5 2 4 2 3" xfId="35291" xr:uid="{00000000-0005-0000-0000-000038750000}"/>
    <cellStyle name="Normal 6 2 5 2 4 2 4" xfId="35292" xr:uid="{00000000-0005-0000-0000-000039750000}"/>
    <cellStyle name="Normal 6 2 5 2 4 3" xfId="35293" xr:uid="{00000000-0005-0000-0000-00003A750000}"/>
    <cellStyle name="Normal 6 2 5 2 4 3 2" xfId="35294" xr:uid="{00000000-0005-0000-0000-00003B750000}"/>
    <cellStyle name="Normal 6 2 5 2 4 3 3" xfId="35295" xr:uid="{00000000-0005-0000-0000-00003C750000}"/>
    <cellStyle name="Normal 6 2 5 2 4 4" xfId="35296" xr:uid="{00000000-0005-0000-0000-00003D750000}"/>
    <cellStyle name="Normal 6 2 5 2 4 5" xfId="35297" xr:uid="{00000000-0005-0000-0000-00003E750000}"/>
    <cellStyle name="Normal 6 2 5 2 4 6" xfId="35298" xr:uid="{00000000-0005-0000-0000-00003F750000}"/>
    <cellStyle name="Normal 6 2 5 2 5" xfId="5910" xr:uid="{00000000-0005-0000-0000-000040750000}"/>
    <cellStyle name="Normal 6 2 5 2 5 2" xfId="10852" xr:uid="{00000000-0005-0000-0000-000041750000}"/>
    <cellStyle name="Normal 6 2 5 2 5 3" xfId="35299" xr:uid="{00000000-0005-0000-0000-000042750000}"/>
    <cellStyle name="Normal 6 2 5 2 5 4" xfId="35300" xr:uid="{00000000-0005-0000-0000-000043750000}"/>
    <cellStyle name="Normal 6 2 5 2 6" xfId="7418" xr:uid="{00000000-0005-0000-0000-000044750000}"/>
    <cellStyle name="Normal 6 2 5 2 6 2" xfId="35301" xr:uid="{00000000-0005-0000-0000-000045750000}"/>
    <cellStyle name="Normal 6 2 5 2 6 3" xfId="35302" xr:uid="{00000000-0005-0000-0000-000046750000}"/>
    <cellStyle name="Normal 6 2 5 2 6 4" xfId="35303" xr:uid="{00000000-0005-0000-0000-000047750000}"/>
    <cellStyle name="Normal 6 2 5 2 7" xfId="2456" xr:uid="{00000000-0005-0000-0000-000048750000}"/>
    <cellStyle name="Normal 6 2 5 2 7 2" xfId="35304" xr:uid="{00000000-0005-0000-0000-000049750000}"/>
    <cellStyle name="Normal 6 2 5 2 7 3" xfId="35305" xr:uid="{00000000-0005-0000-0000-00004A750000}"/>
    <cellStyle name="Normal 6 2 5 2 7 4" xfId="35306" xr:uid="{00000000-0005-0000-0000-00004B750000}"/>
    <cellStyle name="Normal 6 2 5 2 8" xfId="35307" xr:uid="{00000000-0005-0000-0000-00004C750000}"/>
    <cellStyle name="Normal 6 2 5 2 8 2" xfId="35308" xr:uid="{00000000-0005-0000-0000-00004D750000}"/>
    <cellStyle name="Normal 6 2 5 2 8 3" xfId="35309" xr:uid="{00000000-0005-0000-0000-00004E750000}"/>
    <cellStyle name="Normal 6 2 5 2 9" xfId="35310" xr:uid="{00000000-0005-0000-0000-00004F750000}"/>
    <cellStyle name="Normal 6 2 5 3" xfId="865" xr:uid="{00000000-0005-0000-0000-000050750000}"/>
    <cellStyle name="Normal 6 2 5 3 10" xfId="35311" xr:uid="{00000000-0005-0000-0000-000051750000}"/>
    <cellStyle name="Normal 6 2 5 3 2" xfId="1683" xr:uid="{00000000-0005-0000-0000-000052750000}"/>
    <cellStyle name="Normal 6 2 5 3 2 2" xfId="5041" xr:uid="{00000000-0005-0000-0000-000053750000}"/>
    <cellStyle name="Normal 6 2 5 3 2 2 2" xfId="10025" xr:uid="{00000000-0005-0000-0000-000054750000}"/>
    <cellStyle name="Normal 6 2 5 3 2 2 2 2" xfId="35312" xr:uid="{00000000-0005-0000-0000-000055750000}"/>
    <cellStyle name="Normal 6 2 5 3 2 2 2 3" xfId="35313" xr:uid="{00000000-0005-0000-0000-000056750000}"/>
    <cellStyle name="Normal 6 2 5 3 2 2 2 4" xfId="35314" xr:uid="{00000000-0005-0000-0000-000057750000}"/>
    <cellStyle name="Normal 6 2 5 3 2 2 3" xfId="35315" xr:uid="{00000000-0005-0000-0000-000058750000}"/>
    <cellStyle name="Normal 6 2 5 3 2 2 3 2" xfId="35316" xr:uid="{00000000-0005-0000-0000-000059750000}"/>
    <cellStyle name="Normal 6 2 5 3 2 2 3 3" xfId="35317" xr:uid="{00000000-0005-0000-0000-00005A750000}"/>
    <cellStyle name="Normal 6 2 5 3 2 2 4" xfId="35318" xr:uid="{00000000-0005-0000-0000-00005B750000}"/>
    <cellStyle name="Normal 6 2 5 3 2 2 5" xfId="35319" xr:uid="{00000000-0005-0000-0000-00005C750000}"/>
    <cellStyle name="Normal 6 2 5 3 2 2 6" xfId="35320" xr:uid="{00000000-0005-0000-0000-00005D750000}"/>
    <cellStyle name="Normal 6 2 5 3 2 3" xfId="6770" xr:uid="{00000000-0005-0000-0000-00005E750000}"/>
    <cellStyle name="Normal 6 2 5 3 2 3 2" xfId="11712" xr:uid="{00000000-0005-0000-0000-00005F750000}"/>
    <cellStyle name="Normal 6 2 5 3 2 3 3" xfId="35321" xr:uid="{00000000-0005-0000-0000-000060750000}"/>
    <cellStyle name="Normal 6 2 5 3 2 3 4" xfId="35322" xr:uid="{00000000-0005-0000-0000-000061750000}"/>
    <cellStyle name="Normal 6 2 5 3 2 4" xfId="8278" xr:uid="{00000000-0005-0000-0000-000062750000}"/>
    <cellStyle name="Normal 6 2 5 3 2 4 2" xfId="35323" xr:uid="{00000000-0005-0000-0000-000063750000}"/>
    <cellStyle name="Normal 6 2 5 3 2 4 3" xfId="35324" xr:uid="{00000000-0005-0000-0000-000064750000}"/>
    <cellStyle name="Normal 6 2 5 3 2 4 4" xfId="35325" xr:uid="{00000000-0005-0000-0000-000065750000}"/>
    <cellStyle name="Normal 6 2 5 3 2 5" xfId="3316" xr:uid="{00000000-0005-0000-0000-000066750000}"/>
    <cellStyle name="Normal 6 2 5 3 2 5 2" xfId="35326" xr:uid="{00000000-0005-0000-0000-000067750000}"/>
    <cellStyle name="Normal 6 2 5 3 2 5 3" xfId="35327" xr:uid="{00000000-0005-0000-0000-000068750000}"/>
    <cellStyle name="Normal 6 2 5 3 2 5 4" xfId="35328" xr:uid="{00000000-0005-0000-0000-000069750000}"/>
    <cellStyle name="Normal 6 2 5 3 2 6" xfId="35329" xr:uid="{00000000-0005-0000-0000-00006A750000}"/>
    <cellStyle name="Normal 6 2 5 3 2 6 2" xfId="35330" xr:uid="{00000000-0005-0000-0000-00006B750000}"/>
    <cellStyle name="Normal 6 2 5 3 2 6 3" xfId="35331" xr:uid="{00000000-0005-0000-0000-00006C750000}"/>
    <cellStyle name="Normal 6 2 5 3 2 7" xfId="35332" xr:uid="{00000000-0005-0000-0000-00006D750000}"/>
    <cellStyle name="Normal 6 2 5 3 2 8" xfId="35333" xr:uid="{00000000-0005-0000-0000-00006E750000}"/>
    <cellStyle name="Normal 6 2 5 3 2 9" xfId="35334" xr:uid="{00000000-0005-0000-0000-00006F750000}"/>
    <cellStyle name="Normal 6 2 5 3 3" xfId="4305" xr:uid="{00000000-0005-0000-0000-000070750000}"/>
    <cellStyle name="Normal 6 2 5 3 3 2" xfId="9290" xr:uid="{00000000-0005-0000-0000-000071750000}"/>
    <cellStyle name="Normal 6 2 5 3 3 2 2" xfId="35335" xr:uid="{00000000-0005-0000-0000-000072750000}"/>
    <cellStyle name="Normal 6 2 5 3 3 2 3" xfId="35336" xr:uid="{00000000-0005-0000-0000-000073750000}"/>
    <cellStyle name="Normal 6 2 5 3 3 2 4" xfId="35337" xr:uid="{00000000-0005-0000-0000-000074750000}"/>
    <cellStyle name="Normal 6 2 5 3 3 3" xfId="35338" xr:uid="{00000000-0005-0000-0000-000075750000}"/>
    <cellStyle name="Normal 6 2 5 3 3 3 2" xfId="35339" xr:uid="{00000000-0005-0000-0000-000076750000}"/>
    <cellStyle name="Normal 6 2 5 3 3 3 3" xfId="35340" xr:uid="{00000000-0005-0000-0000-000077750000}"/>
    <cellStyle name="Normal 6 2 5 3 3 4" xfId="35341" xr:uid="{00000000-0005-0000-0000-000078750000}"/>
    <cellStyle name="Normal 6 2 5 3 3 5" xfId="35342" xr:uid="{00000000-0005-0000-0000-000079750000}"/>
    <cellStyle name="Normal 6 2 5 3 3 6" xfId="35343" xr:uid="{00000000-0005-0000-0000-00007A750000}"/>
    <cellStyle name="Normal 6 2 5 3 4" xfId="6048" xr:uid="{00000000-0005-0000-0000-00007B750000}"/>
    <cellStyle name="Normal 6 2 5 3 4 2" xfId="10990" xr:uid="{00000000-0005-0000-0000-00007C750000}"/>
    <cellStyle name="Normal 6 2 5 3 4 3" xfId="35344" xr:uid="{00000000-0005-0000-0000-00007D750000}"/>
    <cellStyle name="Normal 6 2 5 3 4 4" xfId="35345" xr:uid="{00000000-0005-0000-0000-00007E750000}"/>
    <cellStyle name="Normal 6 2 5 3 5" xfId="7556" xr:uid="{00000000-0005-0000-0000-00007F750000}"/>
    <cellStyle name="Normal 6 2 5 3 5 2" xfId="35346" xr:uid="{00000000-0005-0000-0000-000080750000}"/>
    <cellStyle name="Normal 6 2 5 3 5 3" xfId="35347" xr:uid="{00000000-0005-0000-0000-000081750000}"/>
    <cellStyle name="Normal 6 2 5 3 5 4" xfId="35348" xr:uid="{00000000-0005-0000-0000-000082750000}"/>
    <cellStyle name="Normal 6 2 5 3 6" xfId="2594" xr:uid="{00000000-0005-0000-0000-000083750000}"/>
    <cellStyle name="Normal 6 2 5 3 6 2" xfId="35349" xr:uid="{00000000-0005-0000-0000-000084750000}"/>
    <cellStyle name="Normal 6 2 5 3 6 3" xfId="35350" xr:uid="{00000000-0005-0000-0000-000085750000}"/>
    <cellStyle name="Normal 6 2 5 3 6 4" xfId="35351" xr:uid="{00000000-0005-0000-0000-000086750000}"/>
    <cellStyle name="Normal 6 2 5 3 7" xfId="35352" xr:uid="{00000000-0005-0000-0000-000087750000}"/>
    <cellStyle name="Normal 6 2 5 3 7 2" xfId="35353" xr:uid="{00000000-0005-0000-0000-000088750000}"/>
    <cellStyle name="Normal 6 2 5 3 7 3" xfId="35354" xr:uid="{00000000-0005-0000-0000-000089750000}"/>
    <cellStyle name="Normal 6 2 5 3 8" xfId="35355" xr:uid="{00000000-0005-0000-0000-00008A750000}"/>
    <cellStyle name="Normal 6 2 5 3 9" xfId="35356" xr:uid="{00000000-0005-0000-0000-00008B750000}"/>
    <cellStyle name="Normal 6 2 5 4" xfId="1680" xr:uid="{00000000-0005-0000-0000-00008C750000}"/>
    <cellStyle name="Normal 6 2 5 4 2" xfId="5038" xr:uid="{00000000-0005-0000-0000-00008D750000}"/>
    <cellStyle name="Normal 6 2 5 4 2 2" xfId="10022" xr:uid="{00000000-0005-0000-0000-00008E750000}"/>
    <cellStyle name="Normal 6 2 5 4 2 2 2" xfId="35357" xr:uid="{00000000-0005-0000-0000-00008F750000}"/>
    <cellStyle name="Normal 6 2 5 4 2 2 3" xfId="35358" xr:uid="{00000000-0005-0000-0000-000090750000}"/>
    <cellStyle name="Normal 6 2 5 4 2 2 4" xfId="35359" xr:uid="{00000000-0005-0000-0000-000091750000}"/>
    <cellStyle name="Normal 6 2 5 4 2 3" xfId="35360" xr:uid="{00000000-0005-0000-0000-000092750000}"/>
    <cellStyle name="Normal 6 2 5 4 2 3 2" xfId="35361" xr:uid="{00000000-0005-0000-0000-000093750000}"/>
    <cellStyle name="Normal 6 2 5 4 2 3 3" xfId="35362" xr:uid="{00000000-0005-0000-0000-000094750000}"/>
    <cellStyle name="Normal 6 2 5 4 2 4" xfId="35363" xr:uid="{00000000-0005-0000-0000-000095750000}"/>
    <cellStyle name="Normal 6 2 5 4 2 5" xfId="35364" xr:uid="{00000000-0005-0000-0000-000096750000}"/>
    <cellStyle name="Normal 6 2 5 4 2 6" xfId="35365" xr:uid="{00000000-0005-0000-0000-000097750000}"/>
    <cellStyle name="Normal 6 2 5 4 3" xfId="6767" xr:uid="{00000000-0005-0000-0000-000098750000}"/>
    <cellStyle name="Normal 6 2 5 4 3 2" xfId="11709" xr:uid="{00000000-0005-0000-0000-000099750000}"/>
    <cellStyle name="Normal 6 2 5 4 3 3" xfId="35366" xr:uid="{00000000-0005-0000-0000-00009A750000}"/>
    <cellStyle name="Normal 6 2 5 4 3 4" xfId="35367" xr:uid="{00000000-0005-0000-0000-00009B750000}"/>
    <cellStyle name="Normal 6 2 5 4 4" xfId="8275" xr:uid="{00000000-0005-0000-0000-00009C750000}"/>
    <cellStyle name="Normal 6 2 5 4 4 2" xfId="35368" xr:uid="{00000000-0005-0000-0000-00009D750000}"/>
    <cellStyle name="Normal 6 2 5 4 4 3" xfId="35369" xr:uid="{00000000-0005-0000-0000-00009E750000}"/>
    <cellStyle name="Normal 6 2 5 4 4 4" xfId="35370" xr:uid="{00000000-0005-0000-0000-00009F750000}"/>
    <cellStyle name="Normal 6 2 5 4 5" xfId="3313" xr:uid="{00000000-0005-0000-0000-0000A0750000}"/>
    <cellStyle name="Normal 6 2 5 4 5 2" xfId="35371" xr:uid="{00000000-0005-0000-0000-0000A1750000}"/>
    <cellStyle name="Normal 6 2 5 4 5 3" xfId="35372" xr:uid="{00000000-0005-0000-0000-0000A2750000}"/>
    <cellStyle name="Normal 6 2 5 4 5 4" xfId="35373" xr:uid="{00000000-0005-0000-0000-0000A3750000}"/>
    <cellStyle name="Normal 6 2 5 4 6" xfId="35374" xr:uid="{00000000-0005-0000-0000-0000A4750000}"/>
    <cellStyle name="Normal 6 2 5 4 6 2" xfId="35375" xr:uid="{00000000-0005-0000-0000-0000A5750000}"/>
    <cellStyle name="Normal 6 2 5 4 6 3" xfId="35376" xr:uid="{00000000-0005-0000-0000-0000A6750000}"/>
    <cellStyle name="Normal 6 2 5 4 7" xfId="35377" xr:uid="{00000000-0005-0000-0000-0000A7750000}"/>
    <cellStyle name="Normal 6 2 5 4 8" xfId="35378" xr:uid="{00000000-0005-0000-0000-0000A8750000}"/>
    <cellStyle name="Normal 6 2 5 4 9" xfId="35379" xr:uid="{00000000-0005-0000-0000-0000A9750000}"/>
    <cellStyle name="Normal 6 2 5 5" xfId="3702" xr:uid="{00000000-0005-0000-0000-0000AA750000}"/>
    <cellStyle name="Normal 6 2 5 5 2" xfId="5562" xr:uid="{00000000-0005-0000-0000-0000AB750000}"/>
    <cellStyle name="Normal 6 2 5 5 2 2" xfId="10508" xr:uid="{00000000-0005-0000-0000-0000AC750000}"/>
    <cellStyle name="Normal 6 2 5 5 2 2 2" xfId="35380" xr:uid="{00000000-0005-0000-0000-0000AD750000}"/>
    <cellStyle name="Normal 6 2 5 5 2 2 3" xfId="35381" xr:uid="{00000000-0005-0000-0000-0000AE750000}"/>
    <cellStyle name="Normal 6 2 5 5 2 2 4" xfId="35382" xr:uid="{00000000-0005-0000-0000-0000AF750000}"/>
    <cellStyle name="Normal 6 2 5 5 2 3" xfId="35383" xr:uid="{00000000-0005-0000-0000-0000B0750000}"/>
    <cellStyle name="Normal 6 2 5 5 2 3 2" xfId="35384" xr:uid="{00000000-0005-0000-0000-0000B1750000}"/>
    <cellStyle name="Normal 6 2 5 5 2 3 3" xfId="35385" xr:uid="{00000000-0005-0000-0000-0000B2750000}"/>
    <cellStyle name="Normal 6 2 5 5 2 4" xfId="35386" xr:uid="{00000000-0005-0000-0000-0000B3750000}"/>
    <cellStyle name="Normal 6 2 5 5 2 5" xfId="35387" xr:uid="{00000000-0005-0000-0000-0000B4750000}"/>
    <cellStyle name="Normal 6 2 5 5 2 6" xfId="35388" xr:uid="{00000000-0005-0000-0000-0000B5750000}"/>
    <cellStyle name="Normal 6 2 5 5 3" xfId="8663" xr:uid="{00000000-0005-0000-0000-0000B6750000}"/>
    <cellStyle name="Normal 6 2 5 5 3 2" xfId="35389" xr:uid="{00000000-0005-0000-0000-0000B7750000}"/>
    <cellStyle name="Normal 6 2 5 5 3 3" xfId="35390" xr:uid="{00000000-0005-0000-0000-0000B8750000}"/>
    <cellStyle name="Normal 6 2 5 5 3 4" xfId="35391" xr:uid="{00000000-0005-0000-0000-0000B9750000}"/>
    <cellStyle name="Normal 6 2 5 5 4" xfId="35392" xr:uid="{00000000-0005-0000-0000-0000BA750000}"/>
    <cellStyle name="Normal 6 2 5 5 4 2" xfId="35393" xr:uid="{00000000-0005-0000-0000-0000BB750000}"/>
    <cellStyle name="Normal 6 2 5 5 4 3" xfId="35394" xr:uid="{00000000-0005-0000-0000-0000BC750000}"/>
    <cellStyle name="Normal 6 2 5 5 4 4" xfId="35395" xr:uid="{00000000-0005-0000-0000-0000BD750000}"/>
    <cellStyle name="Normal 6 2 5 5 5" xfId="35396" xr:uid="{00000000-0005-0000-0000-0000BE750000}"/>
    <cellStyle name="Normal 6 2 5 5 5 2" xfId="35397" xr:uid="{00000000-0005-0000-0000-0000BF750000}"/>
    <cellStyle name="Normal 6 2 5 5 5 3" xfId="35398" xr:uid="{00000000-0005-0000-0000-0000C0750000}"/>
    <cellStyle name="Normal 6 2 5 5 5 4" xfId="35399" xr:uid="{00000000-0005-0000-0000-0000C1750000}"/>
    <cellStyle name="Normal 6 2 5 5 6" xfId="35400" xr:uid="{00000000-0005-0000-0000-0000C2750000}"/>
    <cellStyle name="Normal 6 2 5 5 6 2" xfId="35401" xr:uid="{00000000-0005-0000-0000-0000C3750000}"/>
    <cellStyle name="Normal 6 2 5 5 6 3" xfId="35402" xr:uid="{00000000-0005-0000-0000-0000C4750000}"/>
    <cellStyle name="Normal 6 2 5 5 7" xfId="35403" xr:uid="{00000000-0005-0000-0000-0000C5750000}"/>
    <cellStyle name="Normal 6 2 5 5 8" xfId="35404" xr:uid="{00000000-0005-0000-0000-0000C6750000}"/>
    <cellStyle name="Normal 6 2 5 5 9" xfId="35405" xr:uid="{00000000-0005-0000-0000-0000C7750000}"/>
    <cellStyle name="Normal 6 2 5 6" xfId="4027" xr:uid="{00000000-0005-0000-0000-0000C8750000}"/>
    <cellStyle name="Normal 6 2 5 6 2" xfId="8799" xr:uid="{00000000-0005-0000-0000-0000C9750000}"/>
    <cellStyle name="Normal 6 2 5 6 2 2" xfId="35406" xr:uid="{00000000-0005-0000-0000-0000CA750000}"/>
    <cellStyle name="Normal 6 2 5 6 2 2 2" xfId="35407" xr:uid="{00000000-0005-0000-0000-0000CB750000}"/>
    <cellStyle name="Normal 6 2 5 6 2 2 3" xfId="35408" xr:uid="{00000000-0005-0000-0000-0000CC750000}"/>
    <cellStyle name="Normal 6 2 5 6 2 2 4" xfId="35409" xr:uid="{00000000-0005-0000-0000-0000CD750000}"/>
    <cellStyle name="Normal 6 2 5 6 2 3" xfId="35410" xr:uid="{00000000-0005-0000-0000-0000CE750000}"/>
    <cellStyle name="Normal 6 2 5 6 2 3 2" xfId="35411" xr:uid="{00000000-0005-0000-0000-0000CF750000}"/>
    <cellStyle name="Normal 6 2 5 6 2 3 3" xfId="35412" xr:uid="{00000000-0005-0000-0000-0000D0750000}"/>
    <cellStyle name="Normal 6 2 5 6 2 4" xfId="35413" xr:uid="{00000000-0005-0000-0000-0000D1750000}"/>
    <cellStyle name="Normal 6 2 5 6 2 5" xfId="35414" xr:uid="{00000000-0005-0000-0000-0000D2750000}"/>
    <cellStyle name="Normal 6 2 5 6 2 6" xfId="35415" xr:uid="{00000000-0005-0000-0000-0000D3750000}"/>
    <cellStyle name="Normal 6 2 5 6 3" xfId="35416" xr:uid="{00000000-0005-0000-0000-0000D4750000}"/>
    <cellStyle name="Normal 6 2 5 6 3 2" xfId="35417" xr:uid="{00000000-0005-0000-0000-0000D5750000}"/>
    <cellStyle name="Normal 6 2 5 6 3 3" xfId="35418" xr:uid="{00000000-0005-0000-0000-0000D6750000}"/>
    <cellStyle name="Normal 6 2 5 6 3 4" xfId="35419" xr:uid="{00000000-0005-0000-0000-0000D7750000}"/>
    <cellStyle name="Normal 6 2 5 6 4" xfId="35420" xr:uid="{00000000-0005-0000-0000-0000D8750000}"/>
    <cellStyle name="Normal 6 2 5 6 4 2" xfId="35421" xr:uid="{00000000-0005-0000-0000-0000D9750000}"/>
    <cellStyle name="Normal 6 2 5 6 4 3" xfId="35422" xr:uid="{00000000-0005-0000-0000-0000DA750000}"/>
    <cellStyle name="Normal 6 2 5 6 4 4" xfId="35423" xr:uid="{00000000-0005-0000-0000-0000DB750000}"/>
    <cellStyle name="Normal 6 2 5 6 5" xfId="35424" xr:uid="{00000000-0005-0000-0000-0000DC750000}"/>
    <cellStyle name="Normal 6 2 5 6 5 2" xfId="35425" xr:uid="{00000000-0005-0000-0000-0000DD750000}"/>
    <cellStyle name="Normal 6 2 5 6 5 3" xfId="35426" xr:uid="{00000000-0005-0000-0000-0000DE750000}"/>
    <cellStyle name="Normal 6 2 5 6 6" xfId="35427" xr:uid="{00000000-0005-0000-0000-0000DF750000}"/>
    <cellStyle name="Normal 6 2 5 6 7" xfId="35428" xr:uid="{00000000-0005-0000-0000-0000E0750000}"/>
    <cellStyle name="Normal 6 2 5 6 8" xfId="35429" xr:uid="{00000000-0005-0000-0000-0000E1750000}"/>
    <cellStyle name="Normal 6 2 5 7" xfId="5412" xr:uid="{00000000-0005-0000-0000-0000E2750000}"/>
    <cellStyle name="Normal 6 2 5 7 2" xfId="10386" xr:uid="{00000000-0005-0000-0000-0000E3750000}"/>
    <cellStyle name="Normal 6 2 5 7 2 2" xfId="35430" xr:uid="{00000000-0005-0000-0000-0000E4750000}"/>
    <cellStyle name="Normal 6 2 5 7 2 3" xfId="35431" xr:uid="{00000000-0005-0000-0000-0000E5750000}"/>
    <cellStyle name="Normal 6 2 5 7 2 4" xfId="35432" xr:uid="{00000000-0005-0000-0000-0000E6750000}"/>
    <cellStyle name="Normal 6 2 5 7 3" xfId="35433" xr:uid="{00000000-0005-0000-0000-0000E7750000}"/>
    <cellStyle name="Normal 6 2 5 7 3 2" xfId="35434" xr:uid="{00000000-0005-0000-0000-0000E8750000}"/>
    <cellStyle name="Normal 6 2 5 7 3 3" xfId="35435" xr:uid="{00000000-0005-0000-0000-0000E9750000}"/>
    <cellStyle name="Normal 6 2 5 7 4" xfId="35436" xr:uid="{00000000-0005-0000-0000-0000EA750000}"/>
    <cellStyle name="Normal 6 2 5 7 5" xfId="35437" xr:uid="{00000000-0005-0000-0000-0000EB750000}"/>
    <cellStyle name="Normal 6 2 5 7 6" xfId="35438" xr:uid="{00000000-0005-0000-0000-0000EC750000}"/>
    <cellStyle name="Normal 6 2 5 8" xfId="5775" xr:uid="{00000000-0005-0000-0000-0000ED750000}"/>
    <cellStyle name="Normal 6 2 5 8 2" xfId="10717" xr:uid="{00000000-0005-0000-0000-0000EE750000}"/>
    <cellStyle name="Normal 6 2 5 8 3" xfId="35439" xr:uid="{00000000-0005-0000-0000-0000EF750000}"/>
    <cellStyle name="Normal 6 2 5 8 4" xfId="35440" xr:uid="{00000000-0005-0000-0000-0000F0750000}"/>
    <cellStyle name="Normal 6 2 5 9" xfId="7283" xr:uid="{00000000-0005-0000-0000-0000F1750000}"/>
    <cellStyle name="Normal 6 2 5 9 2" xfId="35441" xr:uid="{00000000-0005-0000-0000-0000F2750000}"/>
    <cellStyle name="Normal 6 2 5 9 3" xfId="35442" xr:uid="{00000000-0005-0000-0000-0000F3750000}"/>
    <cellStyle name="Normal 6 2 5 9 4" xfId="35443" xr:uid="{00000000-0005-0000-0000-0000F4750000}"/>
    <cellStyle name="Normal 6 2 6" xfId="614" xr:uid="{00000000-0005-0000-0000-0000F5750000}"/>
    <cellStyle name="Normal 6 2 6 10" xfId="2363" xr:uid="{00000000-0005-0000-0000-0000F6750000}"/>
    <cellStyle name="Normal 6 2 6 10 2" xfId="35444" xr:uid="{00000000-0005-0000-0000-0000F7750000}"/>
    <cellStyle name="Normal 6 2 6 10 3" xfId="35445" xr:uid="{00000000-0005-0000-0000-0000F8750000}"/>
    <cellStyle name="Normal 6 2 6 10 4" xfId="35446" xr:uid="{00000000-0005-0000-0000-0000F9750000}"/>
    <cellStyle name="Normal 6 2 6 11" xfId="35447" xr:uid="{00000000-0005-0000-0000-0000FA750000}"/>
    <cellStyle name="Normal 6 2 6 11 2" xfId="35448" xr:uid="{00000000-0005-0000-0000-0000FB750000}"/>
    <cellStyle name="Normal 6 2 6 11 3" xfId="35449" xr:uid="{00000000-0005-0000-0000-0000FC750000}"/>
    <cellStyle name="Normal 6 2 6 12" xfId="35450" xr:uid="{00000000-0005-0000-0000-0000FD750000}"/>
    <cellStyle name="Normal 6 2 6 13" xfId="35451" xr:uid="{00000000-0005-0000-0000-0000FE750000}"/>
    <cellStyle name="Normal 6 2 6 14" xfId="35452" xr:uid="{00000000-0005-0000-0000-0000FF750000}"/>
    <cellStyle name="Normal 6 2 6 2" xfId="755" xr:uid="{00000000-0005-0000-0000-000000760000}"/>
    <cellStyle name="Normal 6 2 6 2 10" xfId="35453" xr:uid="{00000000-0005-0000-0000-000001760000}"/>
    <cellStyle name="Normal 6 2 6 2 11" xfId="35454" xr:uid="{00000000-0005-0000-0000-000002760000}"/>
    <cellStyle name="Normal 6 2 6 2 2" xfId="1220" xr:uid="{00000000-0005-0000-0000-000003760000}"/>
    <cellStyle name="Normal 6 2 6 2 2 10" xfId="35455" xr:uid="{00000000-0005-0000-0000-000004760000}"/>
    <cellStyle name="Normal 6 2 6 2 2 2" xfId="1686" xr:uid="{00000000-0005-0000-0000-000005760000}"/>
    <cellStyle name="Normal 6 2 6 2 2 2 2" xfId="5044" xr:uid="{00000000-0005-0000-0000-000006760000}"/>
    <cellStyle name="Normal 6 2 6 2 2 2 2 2" xfId="10028" xr:uid="{00000000-0005-0000-0000-000007760000}"/>
    <cellStyle name="Normal 6 2 6 2 2 2 2 2 2" xfId="35456" xr:uid="{00000000-0005-0000-0000-000008760000}"/>
    <cellStyle name="Normal 6 2 6 2 2 2 2 2 3" xfId="35457" xr:uid="{00000000-0005-0000-0000-000009760000}"/>
    <cellStyle name="Normal 6 2 6 2 2 2 2 2 4" xfId="35458" xr:uid="{00000000-0005-0000-0000-00000A760000}"/>
    <cellStyle name="Normal 6 2 6 2 2 2 2 3" xfId="35459" xr:uid="{00000000-0005-0000-0000-00000B760000}"/>
    <cellStyle name="Normal 6 2 6 2 2 2 2 3 2" xfId="35460" xr:uid="{00000000-0005-0000-0000-00000C760000}"/>
    <cellStyle name="Normal 6 2 6 2 2 2 2 3 3" xfId="35461" xr:uid="{00000000-0005-0000-0000-00000D760000}"/>
    <cellStyle name="Normal 6 2 6 2 2 2 2 4" xfId="35462" xr:uid="{00000000-0005-0000-0000-00000E760000}"/>
    <cellStyle name="Normal 6 2 6 2 2 2 2 5" xfId="35463" xr:uid="{00000000-0005-0000-0000-00000F760000}"/>
    <cellStyle name="Normal 6 2 6 2 2 2 2 6" xfId="35464" xr:uid="{00000000-0005-0000-0000-000010760000}"/>
    <cellStyle name="Normal 6 2 6 2 2 2 3" xfId="6773" xr:uid="{00000000-0005-0000-0000-000011760000}"/>
    <cellStyle name="Normal 6 2 6 2 2 2 3 2" xfId="11715" xr:uid="{00000000-0005-0000-0000-000012760000}"/>
    <cellStyle name="Normal 6 2 6 2 2 2 3 3" xfId="35465" xr:uid="{00000000-0005-0000-0000-000013760000}"/>
    <cellStyle name="Normal 6 2 6 2 2 2 3 4" xfId="35466" xr:uid="{00000000-0005-0000-0000-000014760000}"/>
    <cellStyle name="Normal 6 2 6 2 2 2 4" xfId="8281" xr:uid="{00000000-0005-0000-0000-000015760000}"/>
    <cellStyle name="Normal 6 2 6 2 2 2 4 2" xfId="35467" xr:uid="{00000000-0005-0000-0000-000016760000}"/>
    <cellStyle name="Normal 6 2 6 2 2 2 4 3" xfId="35468" xr:uid="{00000000-0005-0000-0000-000017760000}"/>
    <cellStyle name="Normal 6 2 6 2 2 2 4 4" xfId="35469" xr:uid="{00000000-0005-0000-0000-000018760000}"/>
    <cellStyle name="Normal 6 2 6 2 2 2 5" xfId="3319" xr:uid="{00000000-0005-0000-0000-000019760000}"/>
    <cellStyle name="Normal 6 2 6 2 2 2 5 2" xfId="35470" xr:uid="{00000000-0005-0000-0000-00001A760000}"/>
    <cellStyle name="Normal 6 2 6 2 2 2 5 3" xfId="35471" xr:uid="{00000000-0005-0000-0000-00001B760000}"/>
    <cellStyle name="Normal 6 2 6 2 2 2 5 4" xfId="35472" xr:uid="{00000000-0005-0000-0000-00001C760000}"/>
    <cellStyle name="Normal 6 2 6 2 2 2 6" xfId="35473" xr:uid="{00000000-0005-0000-0000-00001D760000}"/>
    <cellStyle name="Normal 6 2 6 2 2 2 6 2" xfId="35474" xr:uid="{00000000-0005-0000-0000-00001E760000}"/>
    <cellStyle name="Normal 6 2 6 2 2 2 6 3" xfId="35475" xr:uid="{00000000-0005-0000-0000-00001F760000}"/>
    <cellStyle name="Normal 6 2 6 2 2 2 7" xfId="35476" xr:uid="{00000000-0005-0000-0000-000020760000}"/>
    <cellStyle name="Normal 6 2 6 2 2 2 8" xfId="35477" xr:uid="{00000000-0005-0000-0000-000021760000}"/>
    <cellStyle name="Normal 6 2 6 2 2 2 9" xfId="35478" xr:uid="{00000000-0005-0000-0000-000022760000}"/>
    <cellStyle name="Normal 6 2 6 2 2 3" xfId="4588" xr:uid="{00000000-0005-0000-0000-000023760000}"/>
    <cellStyle name="Normal 6 2 6 2 2 3 2" xfId="9572" xr:uid="{00000000-0005-0000-0000-000024760000}"/>
    <cellStyle name="Normal 6 2 6 2 2 3 2 2" xfId="35479" xr:uid="{00000000-0005-0000-0000-000025760000}"/>
    <cellStyle name="Normal 6 2 6 2 2 3 2 3" xfId="35480" xr:uid="{00000000-0005-0000-0000-000026760000}"/>
    <cellStyle name="Normal 6 2 6 2 2 3 2 4" xfId="35481" xr:uid="{00000000-0005-0000-0000-000027760000}"/>
    <cellStyle name="Normal 6 2 6 2 2 3 3" xfId="35482" xr:uid="{00000000-0005-0000-0000-000028760000}"/>
    <cellStyle name="Normal 6 2 6 2 2 3 3 2" xfId="35483" xr:uid="{00000000-0005-0000-0000-000029760000}"/>
    <cellStyle name="Normal 6 2 6 2 2 3 3 3" xfId="35484" xr:uid="{00000000-0005-0000-0000-00002A760000}"/>
    <cellStyle name="Normal 6 2 6 2 2 3 4" xfId="35485" xr:uid="{00000000-0005-0000-0000-00002B760000}"/>
    <cellStyle name="Normal 6 2 6 2 2 3 5" xfId="35486" xr:uid="{00000000-0005-0000-0000-00002C760000}"/>
    <cellStyle name="Normal 6 2 6 2 2 3 6" xfId="35487" xr:uid="{00000000-0005-0000-0000-00002D760000}"/>
    <cellStyle name="Normal 6 2 6 2 2 4" xfId="6319" xr:uid="{00000000-0005-0000-0000-00002E760000}"/>
    <cellStyle name="Normal 6 2 6 2 2 4 2" xfId="11261" xr:uid="{00000000-0005-0000-0000-00002F760000}"/>
    <cellStyle name="Normal 6 2 6 2 2 4 3" xfId="35488" xr:uid="{00000000-0005-0000-0000-000030760000}"/>
    <cellStyle name="Normal 6 2 6 2 2 4 4" xfId="35489" xr:uid="{00000000-0005-0000-0000-000031760000}"/>
    <cellStyle name="Normal 6 2 6 2 2 5" xfId="7827" xr:uid="{00000000-0005-0000-0000-000032760000}"/>
    <cellStyle name="Normal 6 2 6 2 2 5 2" xfId="35490" xr:uid="{00000000-0005-0000-0000-000033760000}"/>
    <cellStyle name="Normal 6 2 6 2 2 5 3" xfId="35491" xr:uid="{00000000-0005-0000-0000-000034760000}"/>
    <cellStyle name="Normal 6 2 6 2 2 5 4" xfId="35492" xr:uid="{00000000-0005-0000-0000-000035760000}"/>
    <cellStyle name="Normal 6 2 6 2 2 6" xfId="2865" xr:uid="{00000000-0005-0000-0000-000036760000}"/>
    <cellStyle name="Normal 6 2 6 2 2 6 2" xfId="35493" xr:uid="{00000000-0005-0000-0000-000037760000}"/>
    <cellStyle name="Normal 6 2 6 2 2 6 3" xfId="35494" xr:uid="{00000000-0005-0000-0000-000038760000}"/>
    <cellStyle name="Normal 6 2 6 2 2 6 4" xfId="35495" xr:uid="{00000000-0005-0000-0000-000039760000}"/>
    <cellStyle name="Normal 6 2 6 2 2 7" xfId="35496" xr:uid="{00000000-0005-0000-0000-00003A760000}"/>
    <cellStyle name="Normal 6 2 6 2 2 7 2" xfId="35497" xr:uid="{00000000-0005-0000-0000-00003B760000}"/>
    <cellStyle name="Normal 6 2 6 2 2 7 3" xfId="35498" xr:uid="{00000000-0005-0000-0000-00003C760000}"/>
    <cellStyle name="Normal 6 2 6 2 2 8" xfId="35499" xr:uid="{00000000-0005-0000-0000-00003D760000}"/>
    <cellStyle name="Normal 6 2 6 2 2 9" xfId="35500" xr:uid="{00000000-0005-0000-0000-00003E760000}"/>
    <cellStyle name="Normal 6 2 6 2 3" xfId="1685" xr:uid="{00000000-0005-0000-0000-00003F760000}"/>
    <cellStyle name="Normal 6 2 6 2 3 2" xfId="5043" xr:uid="{00000000-0005-0000-0000-000040760000}"/>
    <cellStyle name="Normal 6 2 6 2 3 2 2" xfId="10027" xr:uid="{00000000-0005-0000-0000-000041760000}"/>
    <cellStyle name="Normal 6 2 6 2 3 2 2 2" xfId="35501" xr:uid="{00000000-0005-0000-0000-000042760000}"/>
    <cellStyle name="Normal 6 2 6 2 3 2 2 3" xfId="35502" xr:uid="{00000000-0005-0000-0000-000043760000}"/>
    <cellStyle name="Normal 6 2 6 2 3 2 2 4" xfId="35503" xr:uid="{00000000-0005-0000-0000-000044760000}"/>
    <cellStyle name="Normal 6 2 6 2 3 2 3" xfId="35504" xr:uid="{00000000-0005-0000-0000-000045760000}"/>
    <cellStyle name="Normal 6 2 6 2 3 2 3 2" xfId="35505" xr:uid="{00000000-0005-0000-0000-000046760000}"/>
    <cellStyle name="Normal 6 2 6 2 3 2 3 3" xfId="35506" xr:uid="{00000000-0005-0000-0000-000047760000}"/>
    <cellStyle name="Normal 6 2 6 2 3 2 4" xfId="35507" xr:uid="{00000000-0005-0000-0000-000048760000}"/>
    <cellStyle name="Normal 6 2 6 2 3 2 5" xfId="35508" xr:uid="{00000000-0005-0000-0000-000049760000}"/>
    <cellStyle name="Normal 6 2 6 2 3 2 6" xfId="35509" xr:uid="{00000000-0005-0000-0000-00004A760000}"/>
    <cellStyle name="Normal 6 2 6 2 3 3" xfId="6772" xr:uid="{00000000-0005-0000-0000-00004B760000}"/>
    <cellStyle name="Normal 6 2 6 2 3 3 2" xfId="11714" xr:uid="{00000000-0005-0000-0000-00004C760000}"/>
    <cellStyle name="Normal 6 2 6 2 3 3 3" xfId="35510" xr:uid="{00000000-0005-0000-0000-00004D760000}"/>
    <cellStyle name="Normal 6 2 6 2 3 3 4" xfId="35511" xr:uid="{00000000-0005-0000-0000-00004E760000}"/>
    <cellStyle name="Normal 6 2 6 2 3 4" xfId="8280" xr:uid="{00000000-0005-0000-0000-00004F760000}"/>
    <cellStyle name="Normal 6 2 6 2 3 4 2" xfId="35512" xr:uid="{00000000-0005-0000-0000-000050760000}"/>
    <cellStyle name="Normal 6 2 6 2 3 4 3" xfId="35513" xr:uid="{00000000-0005-0000-0000-000051760000}"/>
    <cellStyle name="Normal 6 2 6 2 3 4 4" xfId="35514" xr:uid="{00000000-0005-0000-0000-000052760000}"/>
    <cellStyle name="Normal 6 2 6 2 3 5" xfId="3318" xr:uid="{00000000-0005-0000-0000-000053760000}"/>
    <cellStyle name="Normal 6 2 6 2 3 5 2" xfId="35515" xr:uid="{00000000-0005-0000-0000-000054760000}"/>
    <cellStyle name="Normal 6 2 6 2 3 5 3" xfId="35516" xr:uid="{00000000-0005-0000-0000-000055760000}"/>
    <cellStyle name="Normal 6 2 6 2 3 5 4" xfId="35517" xr:uid="{00000000-0005-0000-0000-000056760000}"/>
    <cellStyle name="Normal 6 2 6 2 3 6" xfId="35518" xr:uid="{00000000-0005-0000-0000-000057760000}"/>
    <cellStyle name="Normal 6 2 6 2 3 6 2" xfId="35519" xr:uid="{00000000-0005-0000-0000-000058760000}"/>
    <cellStyle name="Normal 6 2 6 2 3 6 3" xfId="35520" xr:uid="{00000000-0005-0000-0000-000059760000}"/>
    <cellStyle name="Normal 6 2 6 2 3 7" xfId="35521" xr:uid="{00000000-0005-0000-0000-00005A760000}"/>
    <cellStyle name="Normal 6 2 6 2 3 8" xfId="35522" xr:uid="{00000000-0005-0000-0000-00005B760000}"/>
    <cellStyle name="Normal 6 2 6 2 3 9" xfId="35523" xr:uid="{00000000-0005-0000-0000-00005C760000}"/>
    <cellStyle name="Normal 6 2 6 2 4" xfId="4205" xr:uid="{00000000-0005-0000-0000-00005D760000}"/>
    <cellStyle name="Normal 6 2 6 2 4 2" xfId="9191" xr:uid="{00000000-0005-0000-0000-00005E760000}"/>
    <cellStyle name="Normal 6 2 6 2 4 2 2" xfId="35524" xr:uid="{00000000-0005-0000-0000-00005F760000}"/>
    <cellStyle name="Normal 6 2 6 2 4 2 3" xfId="35525" xr:uid="{00000000-0005-0000-0000-000060760000}"/>
    <cellStyle name="Normal 6 2 6 2 4 2 4" xfId="35526" xr:uid="{00000000-0005-0000-0000-000061760000}"/>
    <cellStyle name="Normal 6 2 6 2 4 3" xfId="35527" xr:uid="{00000000-0005-0000-0000-000062760000}"/>
    <cellStyle name="Normal 6 2 6 2 4 3 2" xfId="35528" xr:uid="{00000000-0005-0000-0000-000063760000}"/>
    <cellStyle name="Normal 6 2 6 2 4 3 3" xfId="35529" xr:uid="{00000000-0005-0000-0000-000064760000}"/>
    <cellStyle name="Normal 6 2 6 2 4 4" xfId="35530" xr:uid="{00000000-0005-0000-0000-000065760000}"/>
    <cellStyle name="Normal 6 2 6 2 4 5" xfId="35531" xr:uid="{00000000-0005-0000-0000-000066760000}"/>
    <cellStyle name="Normal 6 2 6 2 4 6" xfId="35532" xr:uid="{00000000-0005-0000-0000-000067760000}"/>
    <cellStyle name="Normal 6 2 6 2 5" xfId="5952" xr:uid="{00000000-0005-0000-0000-000068760000}"/>
    <cellStyle name="Normal 6 2 6 2 5 2" xfId="10894" xr:uid="{00000000-0005-0000-0000-000069760000}"/>
    <cellStyle name="Normal 6 2 6 2 5 3" xfId="35533" xr:uid="{00000000-0005-0000-0000-00006A760000}"/>
    <cellStyle name="Normal 6 2 6 2 5 4" xfId="35534" xr:uid="{00000000-0005-0000-0000-00006B760000}"/>
    <cellStyle name="Normal 6 2 6 2 6" xfId="7460" xr:uid="{00000000-0005-0000-0000-00006C760000}"/>
    <cellStyle name="Normal 6 2 6 2 6 2" xfId="35535" xr:uid="{00000000-0005-0000-0000-00006D760000}"/>
    <cellStyle name="Normal 6 2 6 2 6 3" xfId="35536" xr:uid="{00000000-0005-0000-0000-00006E760000}"/>
    <cellStyle name="Normal 6 2 6 2 6 4" xfId="35537" xr:uid="{00000000-0005-0000-0000-00006F760000}"/>
    <cellStyle name="Normal 6 2 6 2 7" xfId="2498" xr:uid="{00000000-0005-0000-0000-000070760000}"/>
    <cellStyle name="Normal 6 2 6 2 7 2" xfId="35538" xr:uid="{00000000-0005-0000-0000-000071760000}"/>
    <cellStyle name="Normal 6 2 6 2 7 3" xfId="35539" xr:uid="{00000000-0005-0000-0000-000072760000}"/>
    <cellStyle name="Normal 6 2 6 2 7 4" xfId="35540" xr:uid="{00000000-0005-0000-0000-000073760000}"/>
    <cellStyle name="Normal 6 2 6 2 8" xfId="35541" xr:uid="{00000000-0005-0000-0000-000074760000}"/>
    <cellStyle name="Normal 6 2 6 2 8 2" xfId="35542" xr:uid="{00000000-0005-0000-0000-000075760000}"/>
    <cellStyle name="Normal 6 2 6 2 8 3" xfId="35543" xr:uid="{00000000-0005-0000-0000-000076760000}"/>
    <cellStyle name="Normal 6 2 6 2 9" xfId="35544" xr:uid="{00000000-0005-0000-0000-000077760000}"/>
    <cellStyle name="Normal 6 2 6 3" xfId="908" xr:uid="{00000000-0005-0000-0000-000078760000}"/>
    <cellStyle name="Normal 6 2 6 3 10" xfId="35545" xr:uid="{00000000-0005-0000-0000-000079760000}"/>
    <cellStyle name="Normal 6 2 6 3 2" xfId="1687" xr:uid="{00000000-0005-0000-0000-00007A760000}"/>
    <cellStyle name="Normal 6 2 6 3 2 2" xfId="5045" xr:uid="{00000000-0005-0000-0000-00007B760000}"/>
    <cellStyle name="Normal 6 2 6 3 2 2 2" xfId="10029" xr:uid="{00000000-0005-0000-0000-00007C760000}"/>
    <cellStyle name="Normal 6 2 6 3 2 2 2 2" xfId="35546" xr:uid="{00000000-0005-0000-0000-00007D760000}"/>
    <cellStyle name="Normal 6 2 6 3 2 2 2 3" xfId="35547" xr:uid="{00000000-0005-0000-0000-00007E760000}"/>
    <cellStyle name="Normal 6 2 6 3 2 2 2 4" xfId="35548" xr:uid="{00000000-0005-0000-0000-00007F760000}"/>
    <cellStyle name="Normal 6 2 6 3 2 2 3" xfId="35549" xr:uid="{00000000-0005-0000-0000-000080760000}"/>
    <cellStyle name="Normal 6 2 6 3 2 2 3 2" xfId="35550" xr:uid="{00000000-0005-0000-0000-000081760000}"/>
    <cellStyle name="Normal 6 2 6 3 2 2 3 3" xfId="35551" xr:uid="{00000000-0005-0000-0000-000082760000}"/>
    <cellStyle name="Normal 6 2 6 3 2 2 4" xfId="35552" xr:uid="{00000000-0005-0000-0000-000083760000}"/>
    <cellStyle name="Normal 6 2 6 3 2 2 5" xfId="35553" xr:uid="{00000000-0005-0000-0000-000084760000}"/>
    <cellStyle name="Normal 6 2 6 3 2 2 6" xfId="35554" xr:uid="{00000000-0005-0000-0000-000085760000}"/>
    <cellStyle name="Normal 6 2 6 3 2 3" xfId="6774" xr:uid="{00000000-0005-0000-0000-000086760000}"/>
    <cellStyle name="Normal 6 2 6 3 2 3 2" xfId="11716" xr:uid="{00000000-0005-0000-0000-000087760000}"/>
    <cellStyle name="Normal 6 2 6 3 2 3 3" xfId="35555" xr:uid="{00000000-0005-0000-0000-000088760000}"/>
    <cellStyle name="Normal 6 2 6 3 2 3 4" xfId="35556" xr:uid="{00000000-0005-0000-0000-000089760000}"/>
    <cellStyle name="Normal 6 2 6 3 2 4" xfId="8282" xr:uid="{00000000-0005-0000-0000-00008A760000}"/>
    <cellStyle name="Normal 6 2 6 3 2 4 2" xfId="35557" xr:uid="{00000000-0005-0000-0000-00008B760000}"/>
    <cellStyle name="Normal 6 2 6 3 2 4 3" xfId="35558" xr:uid="{00000000-0005-0000-0000-00008C760000}"/>
    <cellStyle name="Normal 6 2 6 3 2 4 4" xfId="35559" xr:uid="{00000000-0005-0000-0000-00008D760000}"/>
    <cellStyle name="Normal 6 2 6 3 2 5" xfId="3320" xr:uid="{00000000-0005-0000-0000-00008E760000}"/>
    <cellStyle name="Normal 6 2 6 3 2 5 2" xfId="35560" xr:uid="{00000000-0005-0000-0000-00008F760000}"/>
    <cellStyle name="Normal 6 2 6 3 2 5 3" xfId="35561" xr:uid="{00000000-0005-0000-0000-000090760000}"/>
    <cellStyle name="Normal 6 2 6 3 2 5 4" xfId="35562" xr:uid="{00000000-0005-0000-0000-000091760000}"/>
    <cellStyle name="Normal 6 2 6 3 2 6" xfId="35563" xr:uid="{00000000-0005-0000-0000-000092760000}"/>
    <cellStyle name="Normal 6 2 6 3 2 6 2" xfId="35564" xr:uid="{00000000-0005-0000-0000-000093760000}"/>
    <cellStyle name="Normal 6 2 6 3 2 6 3" xfId="35565" xr:uid="{00000000-0005-0000-0000-000094760000}"/>
    <cellStyle name="Normal 6 2 6 3 2 7" xfId="35566" xr:uid="{00000000-0005-0000-0000-000095760000}"/>
    <cellStyle name="Normal 6 2 6 3 2 8" xfId="35567" xr:uid="{00000000-0005-0000-0000-000096760000}"/>
    <cellStyle name="Normal 6 2 6 3 2 9" xfId="35568" xr:uid="{00000000-0005-0000-0000-000097760000}"/>
    <cellStyle name="Normal 6 2 6 3 3" xfId="4347" xr:uid="{00000000-0005-0000-0000-000098760000}"/>
    <cellStyle name="Normal 6 2 6 3 3 2" xfId="9332" xr:uid="{00000000-0005-0000-0000-000099760000}"/>
    <cellStyle name="Normal 6 2 6 3 3 2 2" xfId="35569" xr:uid="{00000000-0005-0000-0000-00009A760000}"/>
    <cellStyle name="Normal 6 2 6 3 3 2 3" xfId="35570" xr:uid="{00000000-0005-0000-0000-00009B760000}"/>
    <cellStyle name="Normal 6 2 6 3 3 2 4" xfId="35571" xr:uid="{00000000-0005-0000-0000-00009C760000}"/>
    <cellStyle name="Normal 6 2 6 3 3 3" xfId="35572" xr:uid="{00000000-0005-0000-0000-00009D760000}"/>
    <cellStyle name="Normal 6 2 6 3 3 3 2" xfId="35573" xr:uid="{00000000-0005-0000-0000-00009E760000}"/>
    <cellStyle name="Normal 6 2 6 3 3 3 3" xfId="35574" xr:uid="{00000000-0005-0000-0000-00009F760000}"/>
    <cellStyle name="Normal 6 2 6 3 3 4" xfId="35575" xr:uid="{00000000-0005-0000-0000-0000A0760000}"/>
    <cellStyle name="Normal 6 2 6 3 3 5" xfId="35576" xr:uid="{00000000-0005-0000-0000-0000A1760000}"/>
    <cellStyle name="Normal 6 2 6 3 3 6" xfId="35577" xr:uid="{00000000-0005-0000-0000-0000A2760000}"/>
    <cellStyle name="Normal 6 2 6 3 4" xfId="6090" xr:uid="{00000000-0005-0000-0000-0000A3760000}"/>
    <cellStyle name="Normal 6 2 6 3 4 2" xfId="11032" xr:uid="{00000000-0005-0000-0000-0000A4760000}"/>
    <cellStyle name="Normal 6 2 6 3 4 3" xfId="35578" xr:uid="{00000000-0005-0000-0000-0000A5760000}"/>
    <cellStyle name="Normal 6 2 6 3 4 4" xfId="35579" xr:uid="{00000000-0005-0000-0000-0000A6760000}"/>
    <cellStyle name="Normal 6 2 6 3 5" xfId="7598" xr:uid="{00000000-0005-0000-0000-0000A7760000}"/>
    <cellStyle name="Normal 6 2 6 3 5 2" xfId="35580" xr:uid="{00000000-0005-0000-0000-0000A8760000}"/>
    <cellStyle name="Normal 6 2 6 3 5 3" xfId="35581" xr:uid="{00000000-0005-0000-0000-0000A9760000}"/>
    <cellStyle name="Normal 6 2 6 3 5 4" xfId="35582" xr:uid="{00000000-0005-0000-0000-0000AA760000}"/>
    <cellStyle name="Normal 6 2 6 3 6" xfId="2636" xr:uid="{00000000-0005-0000-0000-0000AB760000}"/>
    <cellStyle name="Normal 6 2 6 3 6 2" xfId="35583" xr:uid="{00000000-0005-0000-0000-0000AC760000}"/>
    <cellStyle name="Normal 6 2 6 3 6 3" xfId="35584" xr:uid="{00000000-0005-0000-0000-0000AD760000}"/>
    <cellStyle name="Normal 6 2 6 3 6 4" xfId="35585" xr:uid="{00000000-0005-0000-0000-0000AE760000}"/>
    <cellStyle name="Normal 6 2 6 3 7" xfId="35586" xr:uid="{00000000-0005-0000-0000-0000AF760000}"/>
    <cellStyle name="Normal 6 2 6 3 7 2" xfId="35587" xr:uid="{00000000-0005-0000-0000-0000B0760000}"/>
    <cellStyle name="Normal 6 2 6 3 7 3" xfId="35588" xr:uid="{00000000-0005-0000-0000-0000B1760000}"/>
    <cellStyle name="Normal 6 2 6 3 8" xfId="35589" xr:uid="{00000000-0005-0000-0000-0000B2760000}"/>
    <cellStyle name="Normal 6 2 6 3 9" xfId="35590" xr:uid="{00000000-0005-0000-0000-0000B3760000}"/>
    <cellStyle name="Normal 6 2 6 4" xfId="1684" xr:uid="{00000000-0005-0000-0000-0000B4760000}"/>
    <cellStyle name="Normal 6 2 6 4 2" xfId="5042" xr:uid="{00000000-0005-0000-0000-0000B5760000}"/>
    <cellStyle name="Normal 6 2 6 4 2 2" xfId="10026" xr:uid="{00000000-0005-0000-0000-0000B6760000}"/>
    <cellStyle name="Normal 6 2 6 4 2 2 2" xfId="35591" xr:uid="{00000000-0005-0000-0000-0000B7760000}"/>
    <cellStyle name="Normal 6 2 6 4 2 2 3" xfId="35592" xr:uid="{00000000-0005-0000-0000-0000B8760000}"/>
    <cellStyle name="Normal 6 2 6 4 2 2 4" xfId="35593" xr:uid="{00000000-0005-0000-0000-0000B9760000}"/>
    <cellStyle name="Normal 6 2 6 4 2 3" xfId="35594" xr:uid="{00000000-0005-0000-0000-0000BA760000}"/>
    <cellStyle name="Normal 6 2 6 4 2 3 2" xfId="35595" xr:uid="{00000000-0005-0000-0000-0000BB760000}"/>
    <cellStyle name="Normal 6 2 6 4 2 3 3" xfId="35596" xr:uid="{00000000-0005-0000-0000-0000BC760000}"/>
    <cellStyle name="Normal 6 2 6 4 2 4" xfId="35597" xr:uid="{00000000-0005-0000-0000-0000BD760000}"/>
    <cellStyle name="Normal 6 2 6 4 2 5" xfId="35598" xr:uid="{00000000-0005-0000-0000-0000BE760000}"/>
    <cellStyle name="Normal 6 2 6 4 2 6" xfId="35599" xr:uid="{00000000-0005-0000-0000-0000BF760000}"/>
    <cellStyle name="Normal 6 2 6 4 3" xfId="6771" xr:uid="{00000000-0005-0000-0000-0000C0760000}"/>
    <cellStyle name="Normal 6 2 6 4 3 2" xfId="11713" xr:uid="{00000000-0005-0000-0000-0000C1760000}"/>
    <cellStyle name="Normal 6 2 6 4 3 3" xfId="35600" xr:uid="{00000000-0005-0000-0000-0000C2760000}"/>
    <cellStyle name="Normal 6 2 6 4 3 4" xfId="35601" xr:uid="{00000000-0005-0000-0000-0000C3760000}"/>
    <cellStyle name="Normal 6 2 6 4 4" xfId="8279" xr:uid="{00000000-0005-0000-0000-0000C4760000}"/>
    <cellStyle name="Normal 6 2 6 4 4 2" xfId="35602" xr:uid="{00000000-0005-0000-0000-0000C5760000}"/>
    <cellStyle name="Normal 6 2 6 4 4 3" xfId="35603" xr:uid="{00000000-0005-0000-0000-0000C6760000}"/>
    <cellStyle name="Normal 6 2 6 4 4 4" xfId="35604" xr:uid="{00000000-0005-0000-0000-0000C7760000}"/>
    <cellStyle name="Normal 6 2 6 4 5" xfId="3317" xr:uid="{00000000-0005-0000-0000-0000C8760000}"/>
    <cellStyle name="Normal 6 2 6 4 5 2" xfId="35605" xr:uid="{00000000-0005-0000-0000-0000C9760000}"/>
    <cellStyle name="Normal 6 2 6 4 5 3" xfId="35606" xr:uid="{00000000-0005-0000-0000-0000CA760000}"/>
    <cellStyle name="Normal 6 2 6 4 5 4" xfId="35607" xr:uid="{00000000-0005-0000-0000-0000CB760000}"/>
    <cellStyle name="Normal 6 2 6 4 6" xfId="35608" xr:uid="{00000000-0005-0000-0000-0000CC760000}"/>
    <cellStyle name="Normal 6 2 6 4 6 2" xfId="35609" xr:uid="{00000000-0005-0000-0000-0000CD760000}"/>
    <cellStyle name="Normal 6 2 6 4 6 3" xfId="35610" xr:uid="{00000000-0005-0000-0000-0000CE760000}"/>
    <cellStyle name="Normal 6 2 6 4 7" xfId="35611" xr:uid="{00000000-0005-0000-0000-0000CF760000}"/>
    <cellStyle name="Normal 6 2 6 4 8" xfId="35612" xr:uid="{00000000-0005-0000-0000-0000D0760000}"/>
    <cellStyle name="Normal 6 2 6 4 9" xfId="35613" xr:uid="{00000000-0005-0000-0000-0000D1760000}"/>
    <cellStyle name="Normal 6 2 6 5" xfId="3745" xr:uid="{00000000-0005-0000-0000-0000D2760000}"/>
    <cellStyle name="Normal 6 2 6 5 2" xfId="3794" xr:uid="{00000000-0005-0000-0000-0000D3760000}"/>
    <cellStyle name="Normal 6 2 6 5 2 2" xfId="8887" xr:uid="{00000000-0005-0000-0000-0000D4760000}"/>
    <cellStyle name="Normal 6 2 6 5 2 2 2" xfId="35614" xr:uid="{00000000-0005-0000-0000-0000D5760000}"/>
    <cellStyle name="Normal 6 2 6 5 2 2 3" xfId="35615" xr:uid="{00000000-0005-0000-0000-0000D6760000}"/>
    <cellStyle name="Normal 6 2 6 5 2 2 4" xfId="35616" xr:uid="{00000000-0005-0000-0000-0000D7760000}"/>
    <cellStyle name="Normal 6 2 6 5 2 3" xfId="35617" xr:uid="{00000000-0005-0000-0000-0000D8760000}"/>
    <cellStyle name="Normal 6 2 6 5 2 3 2" xfId="35618" xr:uid="{00000000-0005-0000-0000-0000D9760000}"/>
    <cellStyle name="Normal 6 2 6 5 2 3 3" xfId="35619" xr:uid="{00000000-0005-0000-0000-0000DA760000}"/>
    <cellStyle name="Normal 6 2 6 5 2 4" xfId="35620" xr:uid="{00000000-0005-0000-0000-0000DB760000}"/>
    <cellStyle name="Normal 6 2 6 5 2 5" xfId="35621" xr:uid="{00000000-0005-0000-0000-0000DC760000}"/>
    <cellStyle name="Normal 6 2 6 5 2 6" xfId="35622" xr:uid="{00000000-0005-0000-0000-0000DD760000}"/>
    <cellStyle name="Normal 6 2 6 5 3" xfId="8705" xr:uid="{00000000-0005-0000-0000-0000DE760000}"/>
    <cellStyle name="Normal 6 2 6 5 3 2" xfId="35623" xr:uid="{00000000-0005-0000-0000-0000DF760000}"/>
    <cellStyle name="Normal 6 2 6 5 3 3" xfId="35624" xr:uid="{00000000-0005-0000-0000-0000E0760000}"/>
    <cellStyle name="Normal 6 2 6 5 3 4" xfId="35625" xr:uid="{00000000-0005-0000-0000-0000E1760000}"/>
    <cellStyle name="Normal 6 2 6 5 4" xfId="35626" xr:uid="{00000000-0005-0000-0000-0000E2760000}"/>
    <cellStyle name="Normal 6 2 6 5 4 2" xfId="35627" xr:uid="{00000000-0005-0000-0000-0000E3760000}"/>
    <cellStyle name="Normal 6 2 6 5 4 3" xfId="35628" xr:uid="{00000000-0005-0000-0000-0000E4760000}"/>
    <cellStyle name="Normal 6 2 6 5 4 4" xfId="35629" xr:uid="{00000000-0005-0000-0000-0000E5760000}"/>
    <cellStyle name="Normal 6 2 6 5 5" xfId="35630" xr:uid="{00000000-0005-0000-0000-0000E6760000}"/>
    <cellStyle name="Normal 6 2 6 5 5 2" xfId="35631" xr:uid="{00000000-0005-0000-0000-0000E7760000}"/>
    <cellStyle name="Normal 6 2 6 5 5 3" xfId="35632" xr:uid="{00000000-0005-0000-0000-0000E8760000}"/>
    <cellStyle name="Normal 6 2 6 5 5 4" xfId="35633" xr:uid="{00000000-0005-0000-0000-0000E9760000}"/>
    <cellStyle name="Normal 6 2 6 5 6" xfId="35634" xr:uid="{00000000-0005-0000-0000-0000EA760000}"/>
    <cellStyle name="Normal 6 2 6 5 6 2" xfId="35635" xr:uid="{00000000-0005-0000-0000-0000EB760000}"/>
    <cellStyle name="Normal 6 2 6 5 6 3" xfId="35636" xr:uid="{00000000-0005-0000-0000-0000EC760000}"/>
    <cellStyle name="Normal 6 2 6 5 7" xfId="35637" xr:uid="{00000000-0005-0000-0000-0000ED760000}"/>
    <cellStyle name="Normal 6 2 6 5 8" xfId="35638" xr:uid="{00000000-0005-0000-0000-0000EE760000}"/>
    <cellStyle name="Normal 6 2 6 5 9" xfId="35639" xr:uid="{00000000-0005-0000-0000-0000EF760000}"/>
    <cellStyle name="Normal 6 2 6 6" xfId="4070" xr:uid="{00000000-0005-0000-0000-0000F0760000}"/>
    <cellStyle name="Normal 6 2 6 6 2" xfId="8841" xr:uid="{00000000-0005-0000-0000-0000F1760000}"/>
    <cellStyle name="Normal 6 2 6 6 2 2" xfId="35640" xr:uid="{00000000-0005-0000-0000-0000F2760000}"/>
    <cellStyle name="Normal 6 2 6 6 2 2 2" xfId="35641" xr:uid="{00000000-0005-0000-0000-0000F3760000}"/>
    <cellStyle name="Normal 6 2 6 6 2 2 3" xfId="35642" xr:uid="{00000000-0005-0000-0000-0000F4760000}"/>
    <cellStyle name="Normal 6 2 6 6 2 2 4" xfId="35643" xr:uid="{00000000-0005-0000-0000-0000F5760000}"/>
    <cellStyle name="Normal 6 2 6 6 2 3" xfId="35644" xr:uid="{00000000-0005-0000-0000-0000F6760000}"/>
    <cellStyle name="Normal 6 2 6 6 2 3 2" xfId="35645" xr:uid="{00000000-0005-0000-0000-0000F7760000}"/>
    <cellStyle name="Normal 6 2 6 6 2 3 3" xfId="35646" xr:uid="{00000000-0005-0000-0000-0000F8760000}"/>
    <cellStyle name="Normal 6 2 6 6 2 4" xfId="35647" xr:uid="{00000000-0005-0000-0000-0000F9760000}"/>
    <cellStyle name="Normal 6 2 6 6 2 5" xfId="35648" xr:uid="{00000000-0005-0000-0000-0000FA760000}"/>
    <cellStyle name="Normal 6 2 6 6 2 6" xfId="35649" xr:uid="{00000000-0005-0000-0000-0000FB760000}"/>
    <cellStyle name="Normal 6 2 6 6 3" xfId="35650" xr:uid="{00000000-0005-0000-0000-0000FC760000}"/>
    <cellStyle name="Normal 6 2 6 6 3 2" xfId="35651" xr:uid="{00000000-0005-0000-0000-0000FD760000}"/>
    <cellStyle name="Normal 6 2 6 6 3 3" xfId="35652" xr:uid="{00000000-0005-0000-0000-0000FE760000}"/>
    <cellStyle name="Normal 6 2 6 6 3 4" xfId="35653" xr:uid="{00000000-0005-0000-0000-0000FF760000}"/>
    <cellStyle name="Normal 6 2 6 6 4" xfId="35654" xr:uid="{00000000-0005-0000-0000-000000770000}"/>
    <cellStyle name="Normal 6 2 6 6 4 2" xfId="35655" xr:uid="{00000000-0005-0000-0000-000001770000}"/>
    <cellStyle name="Normal 6 2 6 6 4 3" xfId="35656" xr:uid="{00000000-0005-0000-0000-000002770000}"/>
    <cellStyle name="Normal 6 2 6 6 4 4" xfId="35657" xr:uid="{00000000-0005-0000-0000-000003770000}"/>
    <cellStyle name="Normal 6 2 6 6 5" xfId="35658" xr:uid="{00000000-0005-0000-0000-000004770000}"/>
    <cellStyle name="Normal 6 2 6 6 5 2" xfId="35659" xr:uid="{00000000-0005-0000-0000-000005770000}"/>
    <cellStyle name="Normal 6 2 6 6 5 3" xfId="35660" xr:uid="{00000000-0005-0000-0000-000006770000}"/>
    <cellStyle name="Normal 6 2 6 6 6" xfId="35661" xr:uid="{00000000-0005-0000-0000-000007770000}"/>
    <cellStyle name="Normal 6 2 6 6 7" xfId="35662" xr:uid="{00000000-0005-0000-0000-000008770000}"/>
    <cellStyle name="Normal 6 2 6 6 8" xfId="35663" xr:uid="{00000000-0005-0000-0000-000009770000}"/>
    <cellStyle name="Normal 6 2 6 7" xfId="3946" xr:uid="{00000000-0005-0000-0000-00000A770000}"/>
    <cellStyle name="Normal 6 2 6 7 2" xfId="9020" xr:uid="{00000000-0005-0000-0000-00000B770000}"/>
    <cellStyle name="Normal 6 2 6 7 2 2" xfId="35664" xr:uid="{00000000-0005-0000-0000-00000C770000}"/>
    <cellStyle name="Normal 6 2 6 7 2 3" xfId="35665" xr:uid="{00000000-0005-0000-0000-00000D770000}"/>
    <cellStyle name="Normal 6 2 6 7 2 4" xfId="35666" xr:uid="{00000000-0005-0000-0000-00000E770000}"/>
    <cellStyle name="Normal 6 2 6 7 3" xfId="35667" xr:uid="{00000000-0005-0000-0000-00000F770000}"/>
    <cellStyle name="Normal 6 2 6 7 3 2" xfId="35668" xr:uid="{00000000-0005-0000-0000-000010770000}"/>
    <cellStyle name="Normal 6 2 6 7 3 3" xfId="35669" xr:uid="{00000000-0005-0000-0000-000011770000}"/>
    <cellStyle name="Normal 6 2 6 7 4" xfId="35670" xr:uid="{00000000-0005-0000-0000-000012770000}"/>
    <cellStyle name="Normal 6 2 6 7 5" xfId="35671" xr:uid="{00000000-0005-0000-0000-000013770000}"/>
    <cellStyle name="Normal 6 2 6 7 6" xfId="35672" xr:uid="{00000000-0005-0000-0000-000014770000}"/>
    <cellStyle name="Normal 6 2 6 8" xfId="5817" xr:uid="{00000000-0005-0000-0000-000015770000}"/>
    <cellStyle name="Normal 6 2 6 8 2" xfId="10759" xr:uid="{00000000-0005-0000-0000-000016770000}"/>
    <cellStyle name="Normal 6 2 6 8 3" xfId="35673" xr:uid="{00000000-0005-0000-0000-000017770000}"/>
    <cellStyle name="Normal 6 2 6 8 4" xfId="35674" xr:uid="{00000000-0005-0000-0000-000018770000}"/>
    <cellStyle name="Normal 6 2 6 9" xfId="7325" xr:uid="{00000000-0005-0000-0000-000019770000}"/>
    <cellStyle name="Normal 6 2 6 9 2" xfId="35675" xr:uid="{00000000-0005-0000-0000-00001A770000}"/>
    <cellStyle name="Normal 6 2 6 9 3" xfId="35676" xr:uid="{00000000-0005-0000-0000-00001B770000}"/>
    <cellStyle name="Normal 6 2 6 9 4" xfId="35677" xr:uid="{00000000-0005-0000-0000-00001C770000}"/>
    <cellStyle name="Normal 6 2 7" xfId="448" xr:uid="{00000000-0005-0000-0000-00001D770000}"/>
    <cellStyle name="Normal 6 2 7 10" xfId="35678" xr:uid="{00000000-0005-0000-0000-00001E770000}"/>
    <cellStyle name="Normal 6 2 7 11" xfId="35679" xr:uid="{00000000-0005-0000-0000-00001F770000}"/>
    <cellStyle name="Normal 6 2 7 2" xfId="1018" xr:uid="{00000000-0005-0000-0000-000020770000}"/>
    <cellStyle name="Normal 6 2 7 2 10" xfId="35680" xr:uid="{00000000-0005-0000-0000-000021770000}"/>
    <cellStyle name="Normal 6 2 7 2 2" xfId="1689" xr:uid="{00000000-0005-0000-0000-000022770000}"/>
    <cellStyle name="Normal 6 2 7 2 2 2" xfId="5047" xr:uid="{00000000-0005-0000-0000-000023770000}"/>
    <cellStyle name="Normal 6 2 7 2 2 2 2" xfId="10031" xr:uid="{00000000-0005-0000-0000-000024770000}"/>
    <cellStyle name="Normal 6 2 7 2 2 2 2 2" xfId="35681" xr:uid="{00000000-0005-0000-0000-000025770000}"/>
    <cellStyle name="Normal 6 2 7 2 2 2 2 3" xfId="35682" xr:uid="{00000000-0005-0000-0000-000026770000}"/>
    <cellStyle name="Normal 6 2 7 2 2 2 2 4" xfId="35683" xr:uid="{00000000-0005-0000-0000-000027770000}"/>
    <cellStyle name="Normal 6 2 7 2 2 2 3" xfId="35684" xr:uid="{00000000-0005-0000-0000-000028770000}"/>
    <cellStyle name="Normal 6 2 7 2 2 2 3 2" xfId="35685" xr:uid="{00000000-0005-0000-0000-000029770000}"/>
    <cellStyle name="Normal 6 2 7 2 2 2 3 3" xfId="35686" xr:uid="{00000000-0005-0000-0000-00002A770000}"/>
    <cellStyle name="Normal 6 2 7 2 2 2 4" xfId="35687" xr:uid="{00000000-0005-0000-0000-00002B770000}"/>
    <cellStyle name="Normal 6 2 7 2 2 2 5" xfId="35688" xr:uid="{00000000-0005-0000-0000-00002C770000}"/>
    <cellStyle name="Normal 6 2 7 2 2 2 6" xfId="35689" xr:uid="{00000000-0005-0000-0000-00002D770000}"/>
    <cellStyle name="Normal 6 2 7 2 2 3" xfId="6776" xr:uid="{00000000-0005-0000-0000-00002E770000}"/>
    <cellStyle name="Normal 6 2 7 2 2 3 2" xfId="11718" xr:uid="{00000000-0005-0000-0000-00002F770000}"/>
    <cellStyle name="Normal 6 2 7 2 2 3 3" xfId="35690" xr:uid="{00000000-0005-0000-0000-000030770000}"/>
    <cellStyle name="Normal 6 2 7 2 2 3 4" xfId="35691" xr:uid="{00000000-0005-0000-0000-000031770000}"/>
    <cellStyle name="Normal 6 2 7 2 2 4" xfId="8284" xr:uid="{00000000-0005-0000-0000-000032770000}"/>
    <cellStyle name="Normal 6 2 7 2 2 4 2" xfId="35692" xr:uid="{00000000-0005-0000-0000-000033770000}"/>
    <cellStyle name="Normal 6 2 7 2 2 4 3" xfId="35693" xr:uid="{00000000-0005-0000-0000-000034770000}"/>
    <cellStyle name="Normal 6 2 7 2 2 4 4" xfId="35694" xr:uid="{00000000-0005-0000-0000-000035770000}"/>
    <cellStyle name="Normal 6 2 7 2 2 5" xfId="3322" xr:uid="{00000000-0005-0000-0000-000036770000}"/>
    <cellStyle name="Normal 6 2 7 2 2 5 2" xfId="35695" xr:uid="{00000000-0005-0000-0000-000037770000}"/>
    <cellStyle name="Normal 6 2 7 2 2 5 3" xfId="35696" xr:uid="{00000000-0005-0000-0000-000038770000}"/>
    <cellStyle name="Normal 6 2 7 2 2 5 4" xfId="35697" xr:uid="{00000000-0005-0000-0000-000039770000}"/>
    <cellStyle name="Normal 6 2 7 2 2 6" xfId="35698" xr:uid="{00000000-0005-0000-0000-00003A770000}"/>
    <cellStyle name="Normal 6 2 7 2 2 6 2" xfId="35699" xr:uid="{00000000-0005-0000-0000-00003B770000}"/>
    <cellStyle name="Normal 6 2 7 2 2 6 3" xfId="35700" xr:uid="{00000000-0005-0000-0000-00003C770000}"/>
    <cellStyle name="Normal 6 2 7 2 2 7" xfId="35701" xr:uid="{00000000-0005-0000-0000-00003D770000}"/>
    <cellStyle name="Normal 6 2 7 2 2 8" xfId="35702" xr:uid="{00000000-0005-0000-0000-00003E770000}"/>
    <cellStyle name="Normal 6 2 7 2 2 9" xfId="35703" xr:uid="{00000000-0005-0000-0000-00003F770000}"/>
    <cellStyle name="Normal 6 2 7 2 3" xfId="4440" xr:uid="{00000000-0005-0000-0000-000040770000}"/>
    <cellStyle name="Normal 6 2 7 2 3 2" xfId="9425" xr:uid="{00000000-0005-0000-0000-000041770000}"/>
    <cellStyle name="Normal 6 2 7 2 3 2 2" xfId="35704" xr:uid="{00000000-0005-0000-0000-000042770000}"/>
    <cellStyle name="Normal 6 2 7 2 3 2 3" xfId="35705" xr:uid="{00000000-0005-0000-0000-000043770000}"/>
    <cellStyle name="Normal 6 2 7 2 3 2 4" xfId="35706" xr:uid="{00000000-0005-0000-0000-000044770000}"/>
    <cellStyle name="Normal 6 2 7 2 3 3" xfId="35707" xr:uid="{00000000-0005-0000-0000-000045770000}"/>
    <cellStyle name="Normal 6 2 7 2 3 3 2" xfId="35708" xr:uid="{00000000-0005-0000-0000-000046770000}"/>
    <cellStyle name="Normal 6 2 7 2 3 3 3" xfId="35709" xr:uid="{00000000-0005-0000-0000-000047770000}"/>
    <cellStyle name="Normal 6 2 7 2 3 4" xfId="35710" xr:uid="{00000000-0005-0000-0000-000048770000}"/>
    <cellStyle name="Normal 6 2 7 2 3 5" xfId="35711" xr:uid="{00000000-0005-0000-0000-000049770000}"/>
    <cellStyle name="Normal 6 2 7 2 3 6" xfId="35712" xr:uid="{00000000-0005-0000-0000-00004A770000}"/>
    <cellStyle name="Normal 6 2 7 2 4" xfId="6180" xr:uid="{00000000-0005-0000-0000-00004B770000}"/>
    <cellStyle name="Normal 6 2 7 2 4 2" xfId="11122" xr:uid="{00000000-0005-0000-0000-00004C770000}"/>
    <cellStyle name="Normal 6 2 7 2 4 3" xfId="35713" xr:uid="{00000000-0005-0000-0000-00004D770000}"/>
    <cellStyle name="Normal 6 2 7 2 4 4" xfId="35714" xr:uid="{00000000-0005-0000-0000-00004E770000}"/>
    <cellStyle name="Normal 6 2 7 2 5" xfId="7688" xr:uid="{00000000-0005-0000-0000-00004F770000}"/>
    <cellStyle name="Normal 6 2 7 2 5 2" xfId="35715" xr:uid="{00000000-0005-0000-0000-000050770000}"/>
    <cellStyle name="Normal 6 2 7 2 5 3" xfId="35716" xr:uid="{00000000-0005-0000-0000-000051770000}"/>
    <cellStyle name="Normal 6 2 7 2 5 4" xfId="35717" xr:uid="{00000000-0005-0000-0000-000052770000}"/>
    <cellStyle name="Normal 6 2 7 2 6" xfId="2726" xr:uid="{00000000-0005-0000-0000-000053770000}"/>
    <cellStyle name="Normal 6 2 7 2 6 2" xfId="35718" xr:uid="{00000000-0005-0000-0000-000054770000}"/>
    <cellStyle name="Normal 6 2 7 2 6 3" xfId="35719" xr:uid="{00000000-0005-0000-0000-000055770000}"/>
    <cellStyle name="Normal 6 2 7 2 6 4" xfId="35720" xr:uid="{00000000-0005-0000-0000-000056770000}"/>
    <cellStyle name="Normal 6 2 7 2 7" xfId="35721" xr:uid="{00000000-0005-0000-0000-000057770000}"/>
    <cellStyle name="Normal 6 2 7 2 7 2" xfId="35722" xr:uid="{00000000-0005-0000-0000-000058770000}"/>
    <cellStyle name="Normal 6 2 7 2 7 3" xfId="35723" xr:uid="{00000000-0005-0000-0000-000059770000}"/>
    <cellStyle name="Normal 6 2 7 2 8" xfId="35724" xr:uid="{00000000-0005-0000-0000-00005A770000}"/>
    <cellStyle name="Normal 6 2 7 2 9" xfId="35725" xr:uid="{00000000-0005-0000-0000-00005B770000}"/>
    <cellStyle name="Normal 6 2 7 3" xfId="1688" xr:uid="{00000000-0005-0000-0000-00005C770000}"/>
    <cellStyle name="Normal 6 2 7 3 2" xfId="5046" xr:uid="{00000000-0005-0000-0000-00005D770000}"/>
    <cellStyle name="Normal 6 2 7 3 2 2" xfId="10030" xr:uid="{00000000-0005-0000-0000-00005E770000}"/>
    <cellStyle name="Normal 6 2 7 3 2 2 2" xfId="35726" xr:uid="{00000000-0005-0000-0000-00005F770000}"/>
    <cellStyle name="Normal 6 2 7 3 2 2 3" xfId="35727" xr:uid="{00000000-0005-0000-0000-000060770000}"/>
    <cellStyle name="Normal 6 2 7 3 2 2 4" xfId="35728" xr:uid="{00000000-0005-0000-0000-000061770000}"/>
    <cellStyle name="Normal 6 2 7 3 2 3" xfId="35729" xr:uid="{00000000-0005-0000-0000-000062770000}"/>
    <cellStyle name="Normal 6 2 7 3 2 3 2" xfId="35730" xr:uid="{00000000-0005-0000-0000-000063770000}"/>
    <cellStyle name="Normal 6 2 7 3 2 3 3" xfId="35731" xr:uid="{00000000-0005-0000-0000-000064770000}"/>
    <cellStyle name="Normal 6 2 7 3 2 4" xfId="35732" xr:uid="{00000000-0005-0000-0000-000065770000}"/>
    <cellStyle name="Normal 6 2 7 3 2 5" xfId="35733" xr:uid="{00000000-0005-0000-0000-000066770000}"/>
    <cellStyle name="Normal 6 2 7 3 2 6" xfId="35734" xr:uid="{00000000-0005-0000-0000-000067770000}"/>
    <cellStyle name="Normal 6 2 7 3 3" xfId="6775" xr:uid="{00000000-0005-0000-0000-000068770000}"/>
    <cellStyle name="Normal 6 2 7 3 3 2" xfId="11717" xr:uid="{00000000-0005-0000-0000-000069770000}"/>
    <cellStyle name="Normal 6 2 7 3 3 3" xfId="35735" xr:uid="{00000000-0005-0000-0000-00006A770000}"/>
    <cellStyle name="Normal 6 2 7 3 3 4" xfId="35736" xr:uid="{00000000-0005-0000-0000-00006B770000}"/>
    <cellStyle name="Normal 6 2 7 3 4" xfId="8283" xr:uid="{00000000-0005-0000-0000-00006C770000}"/>
    <cellStyle name="Normal 6 2 7 3 4 2" xfId="35737" xr:uid="{00000000-0005-0000-0000-00006D770000}"/>
    <cellStyle name="Normal 6 2 7 3 4 3" xfId="35738" xr:uid="{00000000-0005-0000-0000-00006E770000}"/>
    <cellStyle name="Normal 6 2 7 3 4 4" xfId="35739" xr:uid="{00000000-0005-0000-0000-00006F770000}"/>
    <cellStyle name="Normal 6 2 7 3 5" xfId="3321" xr:uid="{00000000-0005-0000-0000-000070770000}"/>
    <cellStyle name="Normal 6 2 7 3 5 2" xfId="35740" xr:uid="{00000000-0005-0000-0000-000071770000}"/>
    <cellStyle name="Normal 6 2 7 3 5 3" xfId="35741" xr:uid="{00000000-0005-0000-0000-000072770000}"/>
    <cellStyle name="Normal 6 2 7 3 5 4" xfId="35742" xr:uid="{00000000-0005-0000-0000-000073770000}"/>
    <cellStyle name="Normal 6 2 7 3 6" xfId="35743" xr:uid="{00000000-0005-0000-0000-000074770000}"/>
    <cellStyle name="Normal 6 2 7 3 6 2" xfId="35744" xr:uid="{00000000-0005-0000-0000-000075770000}"/>
    <cellStyle name="Normal 6 2 7 3 6 3" xfId="35745" xr:uid="{00000000-0005-0000-0000-000076770000}"/>
    <cellStyle name="Normal 6 2 7 3 7" xfId="35746" xr:uid="{00000000-0005-0000-0000-000077770000}"/>
    <cellStyle name="Normal 6 2 7 3 8" xfId="35747" xr:uid="{00000000-0005-0000-0000-000078770000}"/>
    <cellStyle name="Normal 6 2 7 3 9" xfId="35748" xr:uid="{00000000-0005-0000-0000-000079770000}"/>
    <cellStyle name="Normal 6 2 7 4" xfId="3971" xr:uid="{00000000-0005-0000-0000-00007A770000}"/>
    <cellStyle name="Normal 6 2 7 4 2" xfId="9043" xr:uid="{00000000-0005-0000-0000-00007B770000}"/>
    <cellStyle name="Normal 6 2 7 4 2 2" xfId="35749" xr:uid="{00000000-0005-0000-0000-00007C770000}"/>
    <cellStyle name="Normal 6 2 7 4 2 3" xfId="35750" xr:uid="{00000000-0005-0000-0000-00007D770000}"/>
    <cellStyle name="Normal 6 2 7 4 2 4" xfId="35751" xr:uid="{00000000-0005-0000-0000-00007E770000}"/>
    <cellStyle name="Normal 6 2 7 4 3" xfId="35752" xr:uid="{00000000-0005-0000-0000-00007F770000}"/>
    <cellStyle name="Normal 6 2 7 4 3 2" xfId="35753" xr:uid="{00000000-0005-0000-0000-000080770000}"/>
    <cellStyle name="Normal 6 2 7 4 3 3" xfId="35754" xr:uid="{00000000-0005-0000-0000-000081770000}"/>
    <cellStyle name="Normal 6 2 7 4 4" xfId="35755" xr:uid="{00000000-0005-0000-0000-000082770000}"/>
    <cellStyle name="Normal 6 2 7 4 5" xfId="35756" xr:uid="{00000000-0005-0000-0000-000083770000}"/>
    <cellStyle name="Normal 6 2 7 4 6" xfId="35757" xr:uid="{00000000-0005-0000-0000-000084770000}"/>
    <cellStyle name="Normal 6 2 7 5" xfId="5728" xr:uid="{00000000-0005-0000-0000-000085770000}"/>
    <cellStyle name="Normal 6 2 7 5 2" xfId="10670" xr:uid="{00000000-0005-0000-0000-000086770000}"/>
    <cellStyle name="Normal 6 2 7 5 3" xfId="35758" xr:uid="{00000000-0005-0000-0000-000087770000}"/>
    <cellStyle name="Normal 6 2 7 5 4" xfId="35759" xr:uid="{00000000-0005-0000-0000-000088770000}"/>
    <cellStyle name="Normal 6 2 7 6" xfId="7236" xr:uid="{00000000-0005-0000-0000-000089770000}"/>
    <cellStyle name="Normal 6 2 7 6 2" xfId="35760" xr:uid="{00000000-0005-0000-0000-00008A770000}"/>
    <cellStyle name="Normal 6 2 7 6 3" xfId="35761" xr:uid="{00000000-0005-0000-0000-00008B770000}"/>
    <cellStyle name="Normal 6 2 7 6 4" xfId="35762" xr:uid="{00000000-0005-0000-0000-00008C770000}"/>
    <cellStyle name="Normal 6 2 7 7" xfId="2274" xr:uid="{00000000-0005-0000-0000-00008D770000}"/>
    <cellStyle name="Normal 6 2 7 7 2" xfId="35763" xr:uid="{00000000-0005-0000-0000-00008E770000}"/>
    <cellStyle name="Normal 6 2 7 7 3" xfId="35764" xr:uid="{00000000-0005-0000-0000-00008F770000}"/>
    <cellStyle name="Normal 6 2 7 7 4" xfId="35765" xr:uid="{00000000-0005-0000-0000-000090770000}"/>
    <cellStyle name="Normal 6 2 7 8" xfId="35766" xr:uid="{00000000-0005-0000-0000-000091770000}"/>
    <cellStyle name="Normal 6 2 7 8 2" xfId="35767" xr:uid="{00000000-0005-0000-0000-000092770000}"/>
    <cellStyle name="Normal 6 2 7 8 3" xfId="35768" xr:uid="{00000000-0005-0000-0000-000093770000}"/>
    <cellStyle name="Normal 6 2 7 9" xfId="35769" xr:uid="{00000000-0005-0000-0000-000094770000}"/>
    <cellStyle name="Normal 6 2 8" xfId="665" xr:uid="{00000000-0005-0000-0000-000095770000}"/>
    <cellStyle name="Normal 6 2 8 10" xfId="35770" xr:uid="{00000000-0005-0000-0000-000096770000}"/>
    <cellStyle name="Normal 6 2 8 11" xfId="35771" xr:uid="{00000000-0005-0000-0000-000097770000}"/>
    <cellStyle name="Normal 6 2 8 2" xfId="1131" xr:uid="{00000000-0005-0000-0000-000098770000}"/>
    <cellStyle name="Normal 6 2 8 2 10" xfId="35772" xr:uid="{00000000-0005-0000-0000-000099770000}"/>
    <cellStyle name="Normal 6 2 8 2 2" xfId="1691" xr:uid="{00000000-0005-0000-0000-00009A770000}"/>
    <cellStyle name="Normal 6 2 8 2 2 2" xfId="5049" xr:uid="{00000000-0005-0000-0000-00009B770000}"/>
    <cellStyle name="Normal 6 2 8 2 2 2 2" xfId="10033" xr:uid="{00000000-0005-0000-0000-00009C770000}"/>
    <cellStyle name="Normal 6 2 8 2 2 2 2 2" xfId="35773" xr:uid="{00000000-0005-0000-0000-00009D770000}"/>
    <cellStyle name="Normal 6 2 8 2 2 2 2 3" xfId="35774" xr:uid="{00000000-0005-0000-0000-00009E770000}"/>
    <cellStyle name="Normal 6 2 8 2 2 2 2 4" xfId="35775" xr:uid="{00000000-0005-0000-0000-00009F770000}"/>
    <cellStyle name="Normal 6 2 8 2 2 2 3" xfId="35776" xr:uid="{00000000-0005-0000-0000-0000A0770000}"/>
    <cellStyle name="Normal 6 2 8 2 2 2 3 2" xfId="35777" xr:uid="{00000000-0005-0000-0000-0000A1770000}"/>
    <cellStyle name="Normal 6 2 8 2 2 2 3 3" xfId="35778" xr:uid="{00000000-0005-0000-0000-0000A2770000}"/>
    <cellStyle name="Normal 6 2 8 2 2 2 4" xfId="35779" xr:uid="{00000000-0005-0000-0000-0000A3770000}"/>
    <cellStyle name="Normal 6 2 8 2 2 2 5" xfId="35780" xr:uid="{00000000-0005-0000-0000-0000A4770000}"/>
    <cellStyle name="Normal 6 2 8 2 2 2 6" xfId="35781" xr:uid="{00000000-0005-0000-0000-0000A5770000}"/>
    <cellStyle name="Normal 6 2 8 2 2 3" xfId="6778" xr:uid="{00000000-0005-0000-0000-0000A6770000}"/>
    <cellStyle name="Normal 6 2 8 2 2 3 2" xfId="11720" xr:uid="{00000000-0005-0000-0000-0000A7770000}"/>
    <cellStyle name="Normal 6 2 8 2 2 3 3" xfId="35782" xr:uid="{00000000-0005-0000-0000-0000A8770000}"/>
    <cellStyle name="Normal 6 2 8 2 2 3 4" xfId="35783" xr:uid="{00000000-0005-0000-0000-0000A9770000}"/>
    <cellStyle name="Normal 6 2 8 2 2 4" xfId="8286" xr:uid="{00000000-0005-0000-0000-0000AA770000}"/>
    <cellStyle name="Normal 6 2 8 2 2 4 2" xfId="35784" xr:uid="{00000000-0005-0000-0000-0000AB770000}"/>
    <cellStyle name="Normal 6 2 8 2 2 4 3" xfId="35785" xr:uid="{00000000-0005-0000-0000-0000AC770000}"/>
    <cellStyle name="Normal 6 2 8 2 2 4 4" xfId="35786" xr:uid="{00000000-0005-0000-0000-0000AD770000}"/>
    <cellStyle name="Normal 6 2 8 2 2 5" xfId="3324" xr:uid="{00000000-0005-0000-0000-0000AE770000}"/>
    <cellStyle name="Normal 6 2 8 2 2 5 2" xfId="35787" xr:uid="{00000000-0005-0000-0000-0000AF770000}"/>
    <cellStyle name="Normal 6 2 8 2 2 5 3" xfId="35788" xr:uid="{00000000-0005-0000-0000-0000B0770000}"/>
    <cellStyle name="Normal 6 2 8 2 2 5 4" xfId="35789" xr:uid="{00000000-0005-0000-0000-0000B1770000}"/>
    <cellStyle name="Normal 6 2 8 2 2 6" xfId="35790" xr:uid="{00000000-0005-0000-0000-0000B2770000}"/>
    <cellStyle name="Normal 6 2 8 2 2 6 2" xfId="35791" xr:uid="{00000000-0005-0000-0000-0000B3770000}"/>
    <cellStyle name="Normal 6 2 8 2 2 6 3" xfId="35792" xr:uid="{00000000-0005-0000-0000-0000B4770000}"/>
    <cellStyle name="Normal 6 2 8 2 2 7" xfId="35793" xr:uid="{00000000-0005-0000-0000-0000B5770000}"/>
    <cellStyle name="Normal 6 2 8 2 2 8" xfId="35794" xr:uid="{00000000-0005-0000-0000-0000B6770000}"/>
    <cellStyle name="Normal 6 2 8 2 2 9" xfId="35795" xr:uid="{00000000-0005-0000-0000-0000B7770000}"/>
    <cellStyle name="Normal 6 2 8 2 3" xfId="4499" xr:uid="{00000000-0005-0000-0000-0000B8770000}"/>
    <cellStyle name="Normal 6 2 8 2 3 2" xfId="9483" xr:uid="{00000000-0005-0000-0000-0000B9770000}"/>
    <cellStyle name="Normal 6 2 8 2 3 2 2" xfId="35796" xr:uid="{00000000-0005-0000-0000-0000BA770000}"/>
    <cellStyle name="Normal 6 2 8 2 3 2 3" xfId="35797" xr:uid="{00000000-0005-0000-0000-0000BB770000}"/>
    <cellStyle name="Normal 6 2 8 2 3 2 4" xfId="35798" xr:uid="{00000000-0005-0000-0000-0000BC770000}"/>
    <cellStyle name="Normal 6 2 8 2 3 3" xfId="35799" xr:uid="{00000000-0005-0000-0000-0000BD770000}"/>
    <cellStyle name="Normal 6 2 8 2 3 3 2" xfId="35800" xr:uid="{00000000-0005-0000-0000-0000BE770000}"/>
    <cellStyle name="Normal 6 2 8 2 3 3 3" xfId="35801" xr:uid="{00000000-0005-0000-0000-0000BF770000}"/>
    <cellStyle name="Normal 6 2 8 2 3 4" xfId="35802" xr:uid="{00000000-0005-0000-0000-0000C0770000}"/>
    <cellStyle name="Normal 6 2 8 2 3 5" xfId="35803" xr:uid="{00000000-0005-0000-0000-0000C1770000}"/>
    <cellStyle name="Normal 6 2 8 2 3 6" xfId="35804" xr:uid="{00000000-0005-0000-0000-0000C2770000}"/>
    <cellStyle name="Normal 6 2 8 2 4" xfId="6230" xr:uid="{00000000-0005-0000-0000-0000C3770000}"/>
    <cellStyle name="Normal 6 2 8 2 4 2" xfId="11172" xr:uid="{00000000-0005-0000-0000-0000C4770000}"/>
    <cellStyle name="Normal 6 2 8 2 4 3" xfId="35805" xr:uid="{00000000-0005-0000-0000-0000C5770000}"/>
    <cellStyle name="Normal 6 2 8 2 4 4" xfId="35806" xr:uid="{00000000-0005-0000-0000-0000C6770000}"/>
    <cellStyle name="Normal 6 2 8 2 5" xfId="7738" xr:uid="{00000000-0005-0000-0000-0000C7770000}"/>
    <cellStyle name="Normal 6 2 8 2 5 2" xfId="35807" xr:uid="{00000000-0005-0000-0000-0000C8770000}"/>
    <cellStyle name="Normal 6 2 8 2 5 3" xfId="35808" xr:uid="{00000000-0005-0000-0000-0000C9770000}"/>
    <cellStyle name="Normal 6 2 8 2 5 4" xfId="35809" xr:uid="{00000000-0005-0000-0000-0000CA770000}"/>
    <cellStyle name="Normal 6 2 8 2 6" xfId="2776" xr:uid="{00000000-0005-0000-0000-0000CB770000}"/>
    <cellStyle name="Normal 6 2 8 2 6 2" xfId="35810" xr:uid="{00000000-0005-0000-0000-0000CC770000}"/>
    <cellStyle name="Normal 6 2 8 2 6 3" xfId="35811" xr:uid="{00000000-0005-0000-0000-0000CD770000}"/>
    <cellStyle name="Normal 6 2 8 2 6 4" xfId="35812" xr:uid="{00000000-0005-0000-0000-0000CE770000}"/>
    <cellStyle name="Normal 6 2 8 2 7" xfId="35813" xr:uid="{00000000-0005-0000-0000-0000CF770000}"/>
    <cellStyle name="Normal 6 2 8 2 7 2" xfId="35814" xr:uid="{00000000-0005-0000-0000-0000D0770000}"/>
    <cellStyle name="Normal 6 2 8 2 7 3" xfId="35815" xr:uid="{00000000-0005-0000-0000-0000D1770000}"/>
    <cellStyle name="Normal 6 2 8 2 8" xfId="35816" xr:uid="{00000000-0005-0000-0000-0000D2770000}"/>
    <cellStyle name="Normal 6 2 8 2 9" xfId="35817" xr:uid="{00000000-0005-0000-0000-0000D3770000}"/>
    <cellStyle name="Normal 6 2 8 3" xfId="1690" xr:uid="{00000000-0005-0000-0000-0000D4770000}"/>
    <cellStyle name="Normal 6 2 8 3 2" xfId="5048" xr:uid="{00000000-0005-0000-0000-0000D5770000}"/>
    <cellStyle name="Normal 6 2 8 3 2 2" xfId="10032" xr:uid="{00000000-0005-0000-0000-0000D6770000}"/>
    <cellStyle name="Normal 6 2 8 3 2 2 2" xfId="35818" xr:uid="{00000000-0005-0000-0000-0000D7770000}"/>
    <cellStyle name="Normal 6 2 8 3 2 2 3" xfId="35819" xr:uid="{00000000-0005-0000-0000-0000D8770000}"/>
    <cellStyle name="Normal 6 2 8 3 2 2 4" xfId="35820" xr:uid="{00000000-0005-0000-0000-0000D9770000}"/>
    <cellStyle name="Normal 6 2 8 3 2 3" xfId="35821" xr:uid="{00000000-0005-0000-0000-0000DA770000}"/>
    <cellStyle name="Normal 6 2 8 3 2 3 2" xfId="35822" xr:uid="{00000000-0005-0000-0000-0000DB770000}"/>
    <cellStyle name="Normal 6 2 8 3 2 3 3" xfId="35823" xr:uid="{00000000-0005-0000-0000-0000DC770000}"/>
    <cellStyle name="Normal 6 2 8 3 2 4" xfId="35824" xr:uid="{00000000-0005-0000-0000-0000DD770000}"/>
    <cellStyle name="Normal 6 2 8 3 2 5" xfId="35825" xr:uid="{00000000-0005-0000-0000-0000DE770000}"/>
    <cellStyle name="Normal 6 2 8 3 2 6" xfId="35826" xr:uid="{00000000-0005-0000-0000-0000DF770000}"/>
    <cellStyle name="Normal 6 2 8 3 3" xfId="6777" xr:uid="{00000000-0005-0000-0000-0000E0770000}"/>
    <cellStyle name="Normal 6 2 8 3 3 2" xfId="11719" xr:uid="{00000000-0005-0000-0000-0000E1770000}"/>
    <cellStyle name="Normal 6 2 8 3 3 3" xfId="35827" xr:uid="{00000000-0005-0000-0000-0000E2770000}"/>
    <cellStyle name="Normal 6 2 8 3 3 4" xfId="35828" xr:uid="{00000000-0005-0000-0000-0000E3770000}"/>
    <cellStyle name="Normal 6 2 8 3 4" xfId="8285" xr:uid="{00000000-0005-0000-0000-0000E4770000}"/>
    <cellStyle name="Normal 6 2 8 3 4 2" xfId="35829" xr:uid="{00000000-0005-0000-0000-0000E5770000}"/>
    <cellStyle name="Normal 6 2 8 3 4 3" xfId="35830" xr:uid="{00000000-0005-0000-0000-0000E6770000}"/>
    <cellStyle name="Normal 6 2 8 3 4 4" xfId="35831" xr:uid="{00000000-0005-0000-0000-0000E7770000}"/>
    <cellStyle name="Normal 6 2 8 3 5" xfId="3323" xr:uid="{00000000-0005-0000-0000-0000E8770000}"/>
    <cellStyle name="Normal 6 2 8 3 5 2" xfId="35832" xr:uid="{00000000-0005-0000-0000-0000E9770000}"/>
    <cellStyle name="Normal 6 2 8 3 5 3" xfId="35833" xr:uid="{00000000-0005-0000-0000-0000EA770000}"/>
    <cellStyle name="Normal 6 2 8 3 5 4" xfId="35834" xr:uid="{00000000-0005-0000-0000-0000EB770000}"/>
    <cellStyle name="Normal 6 2 8 3 6" xfId="35835" xr:uid="{00000000-0005-0000-0000-0000EC770000}"/>
    <cellStyle name="Normal 6 2 8 3 6 2" xfId="35836" xr:uid="{00000000-0005-0000-0000-0000ED770000}"/>
    <cellStyle name="Normal 6 2 8 3 6 3" xfId="35837" xr:uid="{00000000-0005-0000-0000-0000EE770000}"/>
    <cellStyle name="Normal 6 2 8 3 7" xfId="35838" xr:uid="{00000000-0005-0000-0000-0000EF770000}"/>
    <cellStyle name="Normal 6 2 8 3 8" xfId="35839" xr:uid="{00000000-0005-0000-0000-0000F0770000}"/>
    <cellStyle name="Normal 6 2 8 3 9" xfId="35840" xr:uid="{00000000-0005-0000-0000-0000F1770000}"/>
    <cellStyle name="Normal 6 2 8 4" xfId="4116" xr:uid="{00000000-0005-0000-0000-0000F2770000}"/>
    <cellStyle name="Normal 6 2 8 4 2" xfId="9102" xr:uid="{00000000-0005-0000-0000-0000F3770000}"/>
    <cellStyle name="Normal 6 2 8 4 2 2" xfId="35841" xr:uid="{00000000-0005-0000-0000-0000F4770000}"/>
    <cellStyle name="Normal 6 2 8 4 2 3" xfId="35842" xr:uid="{00000000-0005-0000-0000-0000F5770000}"/>
    <cellStyle name="Normal 6 2 8 4 2 4" xfId="35843" xr:uid="{00000000-0005-0000-0000-0000F6770000}"/>
    <cellStyle name="Normal 6 2 8 4 3" xfId="35844" xr:uid="{00000000-0005-0000-0000-0000F7770000}"/>
    <cellStyle name="Normal 6 2 8 4 3 2" xfId="35845" xr:uid="{00000000-0005-0000-0000-0000F8770000}"/>
    <cellStyle name="Normal 6 2 8 4 3 3" xfId="35846" xr:uid="{00000000-0005-0000-0000-0000F9770000}"/>
    <cellStyle name="Normal 6 2 8 4 4" xfId="35847" xr:uid="{00000000-0005-0000-0000-0000FA770000}"/>
    <cellStyle name="Normal 6 2 8 4 5" xfId="35848" xr:uid="{00000000-0005-0000-0000-0000FB770000}"/>
    <cellStyle name="Normal 6 2 8 4 6" xfId="35849" xr:uid="{00000000-0005-0000-0000-0000FC770000}"/>
    <cellStyle name="Normal 6 2 8 5" xfId="5863" xr:uid="{00000000-0005-0000-0000-0000FD770000}"/>
    <cellStyle name="Normal 6 2 8 5 2" xfId="10805" xr:uid="{00000000-0005-0000-0000-0000FE770000}"/>
    <cellStyle name="Normal 6 2 8 5 3" xfId="35850" xr:uid="{00000000-0005-0000-0000-0000FF770000}"/>
    <cellStyle name="Normal 6 2 8 5 4" xfId="35851" xr:uid="{00000000-0005-0000-0000-000000780000}"/>
    <cellStyle name="Normal 6 2 8 6" xfId="7371" xr:uid="{00000000-0005-0000-0000-000001780000}"/>
    <cellStyle name="Normal 6 2 8 6 2" xfId="35852" xr:uid="{00000000-0005-0000-0000-000002780000}"/>
    <cellStyle name="Normal 6 2 8 6 3" xfId="35853" xr:uid="{00000000-0005-0000-0000-000003780000}"/>
    <cellStyle name="Normal 6 2 8 6 4" xfId="35854" xr:uid="{00000000-0005-0000-0000-000004780000}"/>
    <cellStyle name="Normal 6 2 8 7" xfId="2409" xr:uid="{00000000-0005-0000-0000-000005780000}"/>
    <cellStyle name="Normal 6 2 8 7 2" xfId="35855" xr:uid="{00000000-0005-0000-0000-000006780000}"/>
    <cellStyle name="Normal 6 2 8 7 3" xfId="35856" xr:uid="{00000000-0005-0000-0000-000007780000}"/>
    <cellStyle name="Normal 6 2 8 7 4" xfId="35857" xr:uid="{00000000-0005-0000-0000-000008780000}"/>
    <cellStyle name="Normal 6 2 8 8" xfId="35858" xr:uid="{00000000-0005-0000-0000-000009780000}"/>
    <cellStyle name="Normal 6 2 8 8 2" xfId="35859" xr:uid="{00000000-0005-0000-0000-00000A780000}"/>
    <cellStyle name="Normal 6 2 8 8 3" xfId="35860" xr:uid="{00000000-0005-0000-0000-00000B780000}"/>
    <cellStyle name="Normal 6 2 8 9" xfId="35861" xr:uid="{00000000-0005-0000-0000-00000C780000}"/>
    <cellStyle name="Normal 6 2 9" xfId="332" xr:uid="{00000000-0005-0000-0000-00000D780000}"/>
    <cellStyle name="Normal 6 2 9 10" xfId="35862" xr:uid="{00000000-0005-0000-0000-00000E780000}"/>
    <cellStyle name="Normal 6 2 9 11" xfId="35863" xr:uid="{00000000-0005-0000-0000-00000F780000}"/>
    <cellStyle name="Normal 6 2 9 2" xfId="960" xr:uid="{00000000-0005-0000-0000-000010780000}"/>
    <cellStyle name="Normal 6 2 9 2 10" xfId="35864" xr:uid="{00000000-0005-0000-0000-000011780000}"/>
    <cellStyle name="Normal 6 2 9 2 2" xfId="1693" xr:uid="{00000000-0005-0000-0000-000012780000}"/>
    <cellStyle name="Normal 6 2 9 2 2 2" xfId="5051" xr:uid="{00000000-0005-0000-0000-000013780000}"/>
    <cellStyle name="Normal 6 2 9 2 2 2 2" xfId="10035" xr:uid="{00000000-0005-0000-0000-000014780000}"/>
    <cellStyle name="Normal 6 2 9 2 2 2 2 2" xfId="35865" xr:uid="{00000000-0005-0000-0000-000015780000}"/>
    <cellStyle name="Normal 6 2 9 2 2 2 2 3" xfId="35866" xr:uid="{00000000-0005-0000-0000-000016780000}"/>
    <cellStyle name="Normal 6 2 9 2 2 2 2 4" xfId="35867" xr:uid="{00000000-0005-0000-0000-000017780000}"/>
    <cellStyle name="Normal 6 2 9 2 2 2 3" xfId="35868" xr:uid="{00000000-0005-0000-0000-000018780000}"/>
    <cellStyle name="Normal 6 2 9 2 2 2 3 2" xfId="35869" xr:uid="{00000000-0005-0000-0000-000019780000}"/>
    <cellStyle name="Normal 6 2 9 2 2 2 3 3" xfId="35870" xr:uid="{00000000-0005-0000-0000-00001A780000}"/>
    <cellStyle name="Normal 6 2 9 2 2 2 4" xfId="35871" xr:uid="{00000000-0005-0000-0000-00001B780000}"/>
    <cellStyle name="Normal 6 2 9 2 2 2 5" xfId="35872" xr:uid="{00000000-0005-0000-0000-00001C780000}"/>
    <cellStyle name="Normal 6 2 9 2 2 2 6" xfId="35873" xr:uid="{00000000-0005-0000-0000-00001D780000}"/>
    <cellStyle name="Normal 6 2 9 2 2 3" xfId="6780" xr:uid="{00000000-0005-0000-0000-00001E780000}"/>
    <cellStyle name="Normal 6 2 9 2 2 3 2" xfId="11722" xr:uid="{00000000-0005-0000-0000-00001F780000}"/>
    <cellStyle name="Normal 6 2 9 2 2 3 3" xfId="35874" xr:uid="{00000000-0005-0000-0000-000020780000}"/>
    <cellStyle name="Normal 6 2 9 2 2 3 4" xfId="35875" xr:uid="{00000000-0005-0000-0000-000021780000}"/>
    <cellStyle name="Normal 6 2 9 2 2 4" xfId="8288" xr:uid="{00000000-0005-0000-0000-000022780000}"/>
    <cellStyle name="Normal 6 2 9 2 2 4 2" xfId="35876" xr:uid="{00000000-0005-0000-0000-000023780000}"/>
    <cellStyle name="Normal 6 2 9 2 2 4 3" xfId="35877" xr:uid="{00000000-0005-0000-0000-000024780000}"/>
    <cellStyle name="Normal 6 2 9 2 2 4 4" xfId="35878" xr:uid="{00000000-0005-0000-0000-000025780000}"/>
    <cellStyle name="Normal 6 2 9 2 2 5" xfId="3326" xr:uid="{00000000-0005-0000-0000-000026780000}"/>
    <cellStyle name="Normal 6 2 9 2 2 5 2" xfId="35879" xr:uid="{00000000-0005-0000-0000-000027780000}"/>
    <cellStyle name="Normal 6 2 9 2 2 5 3" xfId="35880" xr:uid="{00000000-0005-0000-0000-000028780000}"/>
    <cellStyle name="Normal 6 2 9 2 2 5 4" xfId="35881" xr:uid="{00000000-0005-0000-0000-000029780000}"/>
    <cellStyle name="Normal 6 2 9 2 2 6" xfId="35882" xr:uid="{00000000-0005-0000-0000-00002A780000}"/>
    <cellStyle name="Normal 6 2 9 2 2 6 2" xfId="35883" xr:uid="{00000000-0005-0000-0000-00002B780000}"/>
    <cellStyle name="Normal 6 2 9 2 2 6 3" xfId="35884" xr:uid="{00000000-0005-0000-0000-00002C780000}"/>
    <cellStyle name="Normal 6 2 9 2 2 7" xfId="35885" xr:uid="{00000000-0005-0000-0000-00002D780000}"/>
    <cellStyle name="Normal 6 2 9 2 2 8" xfId="35886" xr:uid="{00000000-0005-0000-0000-00002E780000}"/>
    <cellStyle name="Normal 6 2 9 2 2 9" xfId="35887" xr:uid="{00000000-0005-0000-0000-00002F780000}"/>
    <cellStyle name="Normal 6 2 9 2 3" xfId="4394" xr:uid="{00000000-0005-0000-0000-000030780000}"/>
    <cellStyle name="Normal 6 2 9 2 3 2" xfId="9379" xr:uid="{00000000-0005-0000-0000-000031780000}"/>
    <cellStyle name="Normal 6 2 9 2 3 2 2" xfId="35888" xr:uid="{00000000-0005-0000-0000-000032780000}"/>
    <cellStyle name="Normal 6 2 9 2 3 2 3" xfId="35889" xr:uid="{00000000-0005-0000-0000-000033780000}"/>
    <cellStyle name="Normal 6 2 9 2 3 2 4" xfId="35890" xr:uid="{00000000-0005-0000-0000-000034780000}"/>
    <cellStyle name="Normal 6 2 9 2 3 3" xfId="35891" xr:uid="{00000000-0005-0000-0000-000035780000}"/>
    <cellStyle name="Normal 6 2 9 2 3 3 2" xfId="35892" xr:uid="{00000000-0005-0000-0000-000036780000}"/>
    <cellStyle name="Normal 6 2 9 2 3 3 3" xfId="35893" xr:uid="{00000000-0005-0000-0000-000037780000}"/>
    <cellStyle name="Normal 6 2 9 2 3 4" xfId="35894" xr:uid="{00000000-0005-0000-0000-000038780000}"/>
    <cellStyle name="Normal 6 2 9 2 3 5" xfId="35895" xr:uid="{00000000-0005-0000-0000-000039780000}"/>
    <cellStyle name="Normal 6 2 9 2 3 6" xfId="35896" xr:uid="{00000000-0005-0000-0000-00003A780000}"/>
    <cellStyle name="Normal 6 2 9 2 4" xfId="6136" xr:uid="{00000000-0005-0000-0000-00003B780000}"/>
    <cellStyle name="Normal 6 2 9 2 4 2" xfId="11078" xr:uid="{00000000-0005-0000-0000-00003C780000}"/>
    <cellStyle name="Normal 6 2 9 2 4 3" xfId="35897" xr:uid="{00000000-0005-0000-0000-00003D780000}"/>
    <cellStyle name="Normal 6 2 9 2 4 4" xfId="35898" xr:uid="{00000000-0005-0000-0000-00003E780000}"/>
    <cellStyle name="Normal 6 2 9 2 5" xfId="7644" xr:uid="{00000000-0005-0000-0000-00003F780000}"/>
    <cellStyle name="Normal 6 2 9 2 5 2" xfId="35899" xr:uid="{00000000-0005-0000-0000-000040780000}"/>
    <cellStyle name="Normal 6 2 9 2 5 3" xfId="35900" xr:uid="{00000000-0005-0000-0000-000041780000}"/>
    <cellStyle name="Normal 6 2 9 2 5 4" xfId="35901" xr:uid="{00000000-0005-0000-0000-000042780000}"/>
    <cellStyle name="Normal 6 2 9 2 6" xfId="2682" xr:uid="{00000000-0005-0000-0000-000043780000}"/>
    <cellStyle name="Normal 6 2 9 2 6 2" xfId="35902" xr:uid="{00000000-0005-0000-0000-000044780000}"/>
    <cellStyle name="Normal 6 2 9 2 6 3" xfId="35903" xr:uid="{00000000-0005-0000-0000-000045780000}"/>
    <cellStyle name="Normal 6 2 9 2 6 4" xfId="35904" xr:uid="{00000000-0005-0000-0000-000046780000}"/>
    <cellStyle name="Normal 6 2 9 2 7" xfId="35905" xr:uid="{00000000-0005-0000-0000-000047780000}"/>
    <cellStyle name="Normal 6 2 9 2 7 2" xfId="35906" xr:uid="{00000000-0005-0000-0000-000048780000}"/>
    <cellStyle name="Normal 6 2 9 2 7 3" xfId="35907" xr:uid="{00000000-0005-0000-0000-000049780000}"/>
    <cellStyle name="Normal 6 2 9 2 8" xfId="35908" xr:uid="{00000000-0005-0000-0000-00004A780000}"/>
    <cellStyle name="Normal 6 2 9 2 9" xfId="35909" xr:uid="{00000000-0005-0000-0000-00004B780000}"/>
    <cellStyle name="Normal 6 2 9 3" xfId="1692" xr:uid="{00000000-0005-0000-0000-00004C780000}"/>
    <cellStyle name="Normal 6 2 9 3 2" xfId="5050" xr:uid="{00000000-0005-0000-0000-00004D780000}"/>
    <cellStyle name="Normal 6 2 9 3 2 2" xfId="10034" xr:uid="{00000000-0005-0000-0000-00004E780000}"/>
    <cellStyle name="Normal 6 2 9 3 2 2 2" xfId="35910" xr:uid="{00000000-0005-0000-0000-00004F780000}"/>
    <cellStyle name="Normal 6 2 9 3 2 2 3" xfId="35911" xr:uid="{00000000-0005-0000-0000-000050780000}"/>
    <cellStyle name="Normal 6 2 9 3 2 2 4" xfId="35912" xr:uid="{00000000-0005-0000-0000-000051780000}"/>
    <cellStyle name="Normal 6 2 9 3 2 3" xfId="35913" xr:uid="{00000000-0005-0000-0000-000052780000}"/>
    <cellStyle name="Normal 6 2 9 3 2 3 2" xfId="35914" xr:uid="{00000000-0005-0000-0000-000053780000}"/>
    <cellStyle name="Normal 6 2 9 3 2 3 3" xfId="35915" xr:uid="{00000000-0005-0000-0000-000054780000}"/>
    <cellStyle name="Normal 6 2 9 3 2 4" xfId="35916" xr:uid="{00000000-0005-0000-0000-000055780000}"/>
    <cellStyle name="Normal 6 2 9 3 2 5" xfId="35917" xr:uid="{00000000-0005-0000-0000-000056780000}"/>
    <cellStyle name="Normal 6 2 9 3 2 6" xfId="35918" xr:uid="{00000000-0005-0000-0000-000057780000}"/>
    <cellStyle name="Normal 6 2 9 3 3" xfId="6779" xr:uid="{00000000-0005-0000-0000-000058780000}"/>
    <cellStyle name="Normal 6 2 9 3 3 2" xfId="11721" xr:uid="{00000000-0005-0000-0000-000059780000}"/>
    <cellStyle name="Normal 6 2 9 3 3 3" xfId="35919" xr:uid="{00000000-0005-0000-0000-00005A780000}"/>
    <cellStyle name="Normal 6 2 9 3 3 4" xfId="35920" xr:uid="{00000000-0005-0000-0000-00005B780000}"/>
    <cellStyle name="Normal 6 2 9 3 4" xfId="8287" xr:uid="{00000000-0005-0000-0000-00005C780000}"/>
    <cellStyle name="Normal 6 2 9 3 4 2" xfId="35921" xr:uid="{00000000-0005-0000-0000-00005D780000}"/>
    <cellStyle name="Normal 6 2 9 3 4 3" xfId="35922" xr:uid="{00000000-0005-0000-0000-00005E780000}"/>
    <cellStyle name="Normal 6 2 9 3 4 4" xfId="35923" xr:uid="{00000000-0005-0000-0000-00005F780000}"/>
    <cellStyle name="Normal 6 2 9 3 5" xfId="3325" xr:uid="{00000000-0005-0000-0000-000060780000}"/>
    <cellStyle name="Normal 6 2 9 3 5 2" xfId="35924" xr:uid="{00000000-0005-0000-0000-000061780000}"/>
    <cellStyle name="Normal 6 2 9 3 5 3" xfId="35925" xr:uid="{00000000-0005-0000-0000-000062780000}"/>
    <cellStyle name="Normal 6 2 9 3 5 4" xfId="35926" xr:uid="{00000000-0005-0000-0000-000063780000}"/>
    <cellStyle name="Normal 6 2 9 3 6" xfId="35927" xr:uid="{00000000-0005-0000-0000-000064780000}"/>
    <cellStyle name="Normal 6 2 9 3 6 2" xfId="35928" xr:uid="{00000000-0005-0000-0000-000065780000}"/>
    <cellStyle name="Normal 6 2 9 3 6 3" xfId="35929" xr:uid="{00000000-0005-0000-0000-000066780000}"/>
    <cellStyle name="Normal 6 2 9 3 7" xfId="35930" xr:uid="{00000000-0005-0000-0000-000067780000}"/>
    <cellStyle name="Normal 6 2 9 3 8" xfId="35931" xr:uid="{00000000-0005-0000-0000-000068780000}"/>
    <cellStyle name="Normal 6 2 9 3 9" xfId="35932" xr:uid="{00000000-0005-0000-0000-000069780000}"/>
    <cellStyle name="Normal 6 2 9 4" xfId="3911" xr:uid="{00000000-0005-0000-0000-00006A780000}"/>
    <cellStyle name="Normal 6 2 9 4 2" xfId="8991" xr:uid="{00000000-0005-0000-0000-00006B780000}"/>
    <cellStyle name="Normal 6 2 9 4 2 2" xfId="35933" xr:uid="{00000000-0005-0000-0000-00006C780000}"/>
    <cellStyle name="Normal 6 2 9 4 2 3" xfId="35934" xr:uid="{00000000-0005-0000-0000-00006D780000}"/>
    <cellStyle name="Normal 6 2 9 4 2 4" xfId="35935" xr:uid="{00000000-0005-0000-0000-00006E780000}"/>
    <cellStyle name="Normal 6 2 9 4 3" xfId="35936" xr:uid="{00000000-0005-0000-0000-00006F780000}"/>
    <cellStyle name="Normal 6 2 9 4 3 2" xfId="35937" xr:uid="{00000000-0005-0000-0000-000070780000}"/>
    <cellStyle name="Normal 6 2 9 4 3 3" xfId="35938" xr:uid="{00000000-0005-0000-0000-000071780000}"/>
    <cellStyle name="Normal 6 2 9 4 4" xfId="35939" xr:uid="{00000000-0005-0000-0000-000072780000}"/>
    <cellStyle name="Normal 6 2 9 4 5" xfId="35940" xr:uid="{00000000-0005-0000-0000-000073780000}"/>
    <cellStyle name="Normal 6 2 9 4 6" xfId="35941" xr:uid="{00000000-0005-0000-0000-000074780000}"/>
    <cellStyle name="Normal 6 2 9 5" xfId="5679" xr:uid="{00000000-0005-0000-0000-000075780000}"/>
    <cellStyle name="Normal 6 2 9 5 2" xfId="10621" xr:uid="{00000000-0005-0000-0000-000076780000}"/>
    <cellStyle name="Normal 6 2 9 5 3" xfId="35942" xr:uid="{00000000-0005-0000-0000-000077780000}"/>
    <cellStyle name="Normal 6 2 9 5 4" xfId="35943" xr:uid="{00000000-0005-0000-0000-000078780000}"/>
    <cellStyle name="Normal 6 2 9 6" xfId="7187" xr:uid="{00000000-0005-0000-0000-000079780000}"/>
    <cellStyle name="Normal 6 2 9 6 2" xfId="35944" xr:uid="{00000000-0005-0000-0000-00007A780000}"/>
    <cellStyle name="Normal 6 2 9 6 3" xfId="35945" xr:uid="{00000000-0005-0000-0000-00007B780000}"/>
    <cellStyle name="Normal 6 2 9 6 4" xfId="35946" xr:uid="{00000000-0005-0000-0000-00007C780000}"/>
    <cellStyle name="Normal 6 2 9 7" xfId="2225" xr:uid="{00000000-0005-0000-0000-00007D780000}"/>
    <cellStyle name="Normal 6 2 9 7 2" xfId="35947" xr:uid="{00000000-0005-0000-0000-00007E780000}"/>
    <cellStyle name="Normal 6 2 9 7 3" xfId="35948" xr:uid="{00000000-0005-0000-0000-00007F780000}"/>
    <cellStyle name="Normal 6 2 9 7 4" xfId="35949" xr:uid="{00000000-0005-0000-0000-000080780000}"/>
    <cellStyle name="Normal 6 2 9 8" xfId="35950" xr:uid="{00000000-0005-0000-0000-000081780000}"/>
    <cellStyle name="Normal 6 2 9 8 2" xfId="35951" xr:uid="{00000000-0005-0000-0000-000082780000}"/>
    <cellStyle name="Normal 6 2 9 8 3" xfId="35952" xr:uid="{00000000-0005-0000-0000-000083780000}"/>
    <cellStyle name="Normal 6 2 9 9" xfId="35953" xr:uid="{00000000-0005-0000-0000-000084780000}"/>
    <cellStyle name="Normal 6 20" xfId="35954" xr:uid="{00000000-0005-0000-0000-000085780000}"/>
    <cellStyle name="Normal 6 20 2" xfId="35955" xr:uid="{00000000-0005-0000-0000-000086780000}"/>
    <cellStyle name="Normal 6 20 3" xfId="35956" xr:uid="{00000000-0005-0000-0000-000087780000}"/>
    <cellStyle name="Normal 6 21" xfId="35957" xr:uid="{00000000-0005-0000-0000-000088780000}"/>
    <cellStyle name="Normal 6 22" xfId="35958" xr:uid="{00000000-0005-0000-0000-000089780000}"/>
    <cellStyle name="Normal 6 23" xfId="35959" xr:uid="{00000000-0005-0000-0000-00008A780000}"/>
    <cellStyle name="Normal 6 3" xfId="55" xr:uid="{00000000-0005-0000-0000-00008B780000}"/>
    <cellStyle name="Normal 6 3 10" xfId="1287" xr:uid="{00000000-0005-0000-0000-00008C780000}"/>
    <cellStyle name="Normal 6 3 10 2" xfId="4645" xr:uid="{00000000-0005-0000-0000-00008D780000}"/>
    <cellStyle name="Normal 6 3 10 2 2" xfId="9629" xr:uid="{00000000-0005-0000-0000-00008E780000}"/>
    <cellStyle name="Normal 6 3 10 2 2 2" xfId="35960" xr:uid="{00000000-0005-0000-0000-00008F780000}"/>
    <cellStyle name="Normal 6 3 10 2 2 3" xfId="35961" xr:uid="{00000000-0005-0000-0000-000090780000}"/>
    <cellStyle name="Normal 6 3 10 2 2 4" xfId="35962" xr:uid="{00000000-0005-0000-0000-000091780000}"/>
    <cellStyle name="Normal 6 3 10 2 3" xfId="35963" xr:uid="{00000000-0005-0000-0000-000092780000}"/>
    <cellStyle name="Normal 6 3 10 2 3 2" xfId="35964" xr:uid="{00000000-0005-0000-0000-000093780000}"/>
    <cellStyle name="Normal 6 3 10 2 3 3" xfId="35965" xr:uid="{00000000-0005-0000-0000-000094780000}"/>
    <cellStyle name="Normal 6 3 10 2 4" xfId="35966" xr:uid="{00000000-0005-0000-0000-000095780000}"/>
    <cellStyle name="Normal 6 3 10 2 5" xfId="35967" xr:uid="{00000000-0005-0000-0000-000096780000}"/>
    <cellStyle name="Normal 6 3 10 2 6" xfId="35968" xr:uid="{00000000-0005-0000-0000-000097780000}"/>
    <cellStyle name="Normal 6 3 10 3" xfId="6374" xr:uid="{00000000-0005-0000-0000-000098780000}"/>
    <cellStyle name="Normal 6 3 10 3 2" xfId="11316" xr:uid="{00000000-0005-0000-0000-000099780000}"/>
    <cellStyle name="Normal 6 3 10 3 3" xfId="35969" xr:uid="{00000000-0005-0000-0000-00009A780000}"/>
    <cellStyle name="Normal 6 3 10 3 4" xfId="35970" xr:uid="{00000000-0005-0000-0000-00009B780000}"/>
    <cellStyle name="Normal 6 3 10 4" xfId="7882" xr:uid="{00000000-0005-0000-0000-00009C780000}"/>
    <cellStyle name="Normal 6 3 10 4 2" xfId="35971" xr:uid="{00000000-0005-0000-0000-00009D780000}"/>
    <cellStyle name="Normal 6 3 10 4 3" xfId="35972" xr:uid="{00000000-0005-0000-0000-00009E780000}"/>
    <cellStyle name="Normal 6 3 10 4 4" xfId="35973" xr:uid="{00000000-0005-0000-0000-00009F780000}"/>
    <cellStyle name="Normal 6 3 10 5" xfId="2920" xr:uid="{00000000-0005-0000-0000-0000A0780000}"/>
    <cellStyle name="Normal 6 3 10 5 2" xfId="35974" xr:uid="{00000000-0005-0000-0000-0000A1780000}"/>
    <cellStyle name="Normal 6 3 10 5 3" xfId="35975" xr:uid="{00000000-0005-0000-0000-0000A2780000}"/>
    <cellStyle name="Normal 6 3 10 5 4" xfId="35976" xr:uid="{00000000-0005-0000-0000-0000A3780000}"/>
    <cellStyle name="Normal 6 3 10 6" xfId="35977" xr:uid="{00000000-0005-0000-0000-0000A4780000}"/>
    <cellStyle name="Normal 6 3 10 6 2" xfId="35978" xr:uid="{00000000-0005-0000-0000-0000A5780000}"/>
    <cellStyle name="Normal 6 3 10 6 3" xfId="35979" xr:uid="{00000000-0005-0000-0000-0000A6780000}"/>
    <cellStyle name="Normal 6 3 10 7" xfId="35980" xr:uid="{00000000-0005-0000-0000-0000A7780000}"/>
    <cellStyle name="Normal 6 3 10 8" xfId="35981" xr:uid="{00000000-0005-0000-0000-0000A8780000}"/>
    <cellStyle name="Normal 6 3 10 9" xfId="35982" xr:uid="{00000000-0005-0000-0000-0000A9780000}"/>
    <cellStyle name="Normal 6 3 11" xfId="230" xr:uid="{00000000-0005-0000-0000-0000AA780000}"/>
    <cellStyle name="Normal 6 3 11 2" xfId="3863" xr:uid="{00000000-0005-0000-0000-0000AB780000}"/>
    <cellStyle name="Normal 6 3 11 2 2" xfId="8950" xr:uid="{00000000-0005-0000-0000-0000AC780000}"/>
    <cellStyle name="Normal 6 3 11 2 2 2" xfId="35983" xr:uid="{00000000-0005-0000-0000-0000AD780000}"/>
    <cellStyle name="Normal 6 3 11 2 2 3" xfId="35984" xr:uid="{00000000-0005-0000-0000-0000AE780000}"/>
    <cellStyle name="Normal 6 3 11 2 2 4" xfId="35985" xr:uid="{00000000-0005-0000-0000-0000AF780000}"/>
    <cellStyle name="Normal 6 3 11 2 3" xfId="35986" xr:uid="{00000000-0005-0000-0000-0000B0780000}"/>
    <cellStyle name="Normal 6 3 11 2 3 2" xfId="35987" xr:uid="{00000000-0005-0000-0000-0000B1780000}"/>
    <cellStyle name="Normal 6 3 11 2 3 3" xfId="35988" xr:uid="{00000000-0005-0000-0000-0000B2780000}"/>
    <cellStyle name="Normal 6 3 11 2 4" xfId="35989" xr:uid="{00000000-0005-0000-0000-0000B3780000}"/>
    <cellStyle name="Normal 6 3 11 2 5" xfId="35990" xr:uid="{00000000-0005-0000-0000-0000B4780000}"/>
    <cellStyle name="Normal 6 3 11 2 6" xfId="35991" xr:uid="{00000000-0005-0000-0000-0000B5780000}"/>
    <cellStyle name="Normal 6 3 11 3" xfId="5641" xr:uid="{00000000-0005-0000-0000-0000B6780000}"/>
    <cellStyle name="Normal 6 3 11 3 2" xfId="10583" xr:uid="{00000000-0005-0000-0000-0000B7780000}"/>
    <cellStyle name="Normal 6 3 11 3 3" xfId="35992" xr:uid="{00000000-0005-0000-0000-0000B8780000}"/>
    <cellStyle name="Normal 6 3 11 3 4" xfId="35993" xr:uid="{00000000-0005-0000-0000-0000B9780000}"/>
    <cellStyle name="Normal 6 3 11 4" xfId="7149" xr:uid="{00000000-0005-0000-0000-0000BA780000}"/>
    <cellStyle name="Normal 6 3 11 4 2" xfId="35994" xr:uid="{00000000-0005-0000-0000-0000BB780000}"/>
    <cellStyle name="Normal 6 3 11 4 3" xfId="35995" xr:uid="{00000000-0005-0000-0000-0000BC780000}"/>
    <cellStyle name="Normal 6 3 11 4 4" xfId="35996" xr:uid="{00000000-0005-0000-0000-0000BD780000}"/>
    <cellStyle name="Normal 6 3 11 5" xfId="2186" xr:uid="{00000000-0005-0000-0000-0000BE780000}"/>
    <cellStyle name="Normal 6 3 11 5 2" xfId="35997" xr:uid="{00000000-0005-0000-0000-0000BF780000}"/>
    <cellStyle name="Normal 6 3 11 5 3" xfId="35998" xr:uid="{00000000-0005-0000-0000-0000C0780000}"/>
    <cellStyle name="Normal 6 3 11 5 4" xfId="35999" xr:uid="{00000000-0005-0000-0000-0000C1780000}"/>
    <cellStyle name="Normal 6 3 11 6" xfId="36000" xr:uid="{00000000-0005-0000-0000-0000C2780000}"/>
    <cellStyle name="Normal 6 3 11 6 2" xfId="36001" xr:uid="{00000000-0005-0000-0000-0000C3780000}"/>
    <cellStyle name="Normal 6 3 11 6 3" xfId="36002" xr:uid="{00000000-0005-0000-0000-0000C4780000}"/>
    <cellStyle name="Normal 6 3 11 7" xfId="36003" xr:uid="{00000000-0005-0000-0000-0000C5780000}"/>
    <cellStyle name="Normal 6 3 11 8" xfId="36004" xr:uid="{00000000-0005-0000-0000-0000C6780000}"/>
    <cellStyle name="Normal 6 3 11 9" xfId="36005" xr:uid="{00000000-0005-0000-0000-0000C7780000}"/>
    <cellStyle name="Normal 6 3 12" xfId="2101" xr:uid="{00000000-0005-0000-0000-0000C8780000}"/>
    <cellStyle name="Normal 6 3 12 2" xfId="5361" xr:uid="{00000000-0005-0000-0000-0000C9780000}"/>
    <cellStyle name="Normal 6 3 12 2 2" xfId="10343" xr:uid="{00000000-0005-0000-0000-0000CA780000}"/>
    <cellStyle name="Normal 6 3 12 2 2 2" xfId="36006" xr:uid="{00000000-0005-0000-0000-0000CB780000}"/>
    <cellStyle name="Normal 6 3 12 2 2 3" xfId="36007" xr:uid="{00000000-0005-0000-0000-0000CC780000}"/>
    <cellStyle name="Normal 6 3 12 2 2 4" xfId="36008" xr:uid="{00000000-0005-0000-0000-0000CD780000}"/>
    <cellStyle name="Normal 6 3 12 2 3" xfId="36009" xr:uid="{00000000-0005-0000-0000-0000CE780000}"/>
    <cellStyle name="Normal 6 3 12 2 3 2" xfId="36010" xr:uid="{00000000-0005-0000-0000-0000CF780000}"/>
    <cellStyle name="Normal 6 3 12 2 3 3" xfId="36011" xr:uid="{00000000-0005-0000-0000-0000D0780000}"/>
    <cellStyle name="Normal 6 3 12 2 4" xfId="36012" xr:uid="{00000000-0005-0000-0000-0000D1780000}"/>
    <cellStyle name="Normal 6 3 12 2 5" xfId="36013" xr:uid="{00000000-0005-0000-0000-0000D2780000}"/>
    <cellStyle name="Normal 6 3 12 2 6" xfId="36014" xr:uid="{00000000-0005-0000-0000-0000D3780000}"/>
    <cellStyle name="Normal 6 3 12 3" xfId="8621" xr:uid="{00000000-0005-0000-0000-0000D4780000}"/>
    <cellStyle name="Normal 6 3 12 3 2" xfId="36015" xr:uid="{00000000-0005-0000-0000-0000D5780000}"/>
    <cellStyle name="Normal 6 3 12 3 3" xfId="36016" xr:uid="{00000000-0005-0000-0000-0000D6780000}"/>
    <cellStyle name="Normal 6 3 12 3 4" xfId="36017" xr:uid="{00000000-0005-0000-0000-0000D7780000}"/>
    <cellStyle name="Normal 6 3 12 4" xfId="36018" xr:uid="{00000000-0005-0000-0000-0000D8780000}"/>
    <cellStyle name="Normal 6 3 12 4 2" xfId="36019" xr:uid="{00000000-0005-0000-0000-0000D9780000}"/>
    <cellStyle name="Normal 6 3 12 4 3" xfId="36020" xr:uid="{00000000-0005-0000-0000-0000DA780000}"/>
    <cellStyle name="Normal 6 3 12 4 4" xfId="36021" xr:uid="{00000000-0005-0000-0000-0000DB780000}"/>
    <cellStyle name="Normal 6 3 12 5" xfId="36022" xr:uid="{00000000-0005-0000-0000-0000DC780000}"/>
    <cellStyle name="Normal 6 3 12 5 2" xfId="36023" xr:uid="{00000000-0005-0000-0000-0000DD780000}"/>
    <cellStyle name="Normal 6 3 12 5 3" xfId="36024" xr:uid="{00000000-0005-0000-0000-0000DE780000}"/>
    <cellStyle name="Normal 6 3 12 5 4" xfId="36025" xr:uid="{00000000-0005-0000-0000-0000DF780000}"/>
    <cellStyle name="Normal 6 3 12 6" xfId="36026" xr:uid="{00000000-0005-0000-0000-0000E0780000}"/>
    <cellStyle name="Normal 6 3 12 6 2" xfId="36027" xr:uid="{00000000-0005-0000-0000-0000E1780000}"/>
    <cellStyle name="Normal 6 3 12 6 3" xfId="36028" xr:uid="{00000000-0005-0000-0000-0000E2780000}"/>
    <cellStyle name="Normal 6 3 12 7" xfId="36029" xr:uid="{00000000-0005-0000-0000-0000E3780000}"/>
    <cellStyle name="Normal 6 3 12 8" xfId="36030" xr:uid="{00000000-0005-0000-0000-0000E4780000}"/>
    <cellStyle name="Normal 6 3 12 9" xfId="36031" xr:uid="{00000000-0005-0000-0000-0000E5780000}"/>
    <cellStyle name="Normal 6 3 13" xfId="3660" xr:uid="{00000000-0005-0000-0000-0000E6780000}"/>
    <cellStyle name="Normal 6 3 13 2" xfId="8758" xr:uid="{00000000-0005-0000-0000-0000E7780000}"/>
    <cellStyle name="Normal 6 3 13 2 2" xfId="36032" xr:uid="{00000000-0005-0000-0000-0000E8780000}"/>
    <cellStyle name="Normal 6 3 13 2 2 2" xfId="36033" xr:uid="{00000000-0005-0000-0000-0000E9780000}"/>
    <cellStyle name="Normal 6 3 13 2 2 3" xfId="36034" xr:uid="{00000000-0005-0000-0000-0000EA780000}"/>
    <cellStyle name="Normal 6 3 13 2 2 4" xfId="36035" xr:uid="{00000000-0005-0000-0000-0000EB780000}"/>
    <cellStyle name="Normal 6 3 13 2 3" xfId="36036" xr:uid="{00000000-0005-0000-0000-0000EC780000}"/>
    <cellStyle name="Normal 6 3 13 2 3 2" xfId="36037" xr:uid="{00000000-0005-0000-0000-0000ED780000}"/>
    <cellStyle name="Normal 6 3 13 2 3 3" xfId="36038" xr:uid="{00000000-0005-0000-0000-0000EE780000}"/>
    <cellStyle name="Normal 6 3 13 2 4" xfId="36039" xr:uid="{00000000-0005-0000-0000-0000EF780000}"/>
    <cellStyle name="Normal 6 3 13 2 5" xfId="36040" xr:uid="{00000000-0005-0000-0000-0000F0780000}"/>
    <cellStyle name="Normal 6 3 13 2 6" xfId="36041" xr:uid="{00000000-0005-0000-0000-0000F1780000}"/>
    <cellStyle name="Normal 6 3 13 3" xfId="36042" xr:uid="{00000000-0005-0000-0000-0000F2780000}"/>
    <cellStyle name="Normal 6 3 13 3 2" xfId="36043" xr:uid="{00000000-0005-0000-0000-0000F3780000}"/>
    <cellStyle name="Normal 6 3 13 3 3" xfId="36044" xr:uid="{00000000-0005-0000-0000-0000F4780000}"/>
    <cellStyle name="Normal 6 3 13 3 4" xfId="36045" xr:uid="{00000000-0005-0000-0000-0000F5780000}"/>
    <cellStyle name="Normal 6 3 13 4" xfId="36046" xr:uid="{00000000-0005-0000-0000-0000F6780000}"/>
    <cellStyle name="Normal 6 3 13 4 2" xfId="36047" xr:uid="{00000000-0005-0000-0000-0000F7780000}"/>
    <cellStyle name="Normal 6 3 13 4 3" xfId="36048" xr:uid="{00000000-0005-0000-0000-0000F8780000}"/>
    <cellStyle name="Normal 6 3 13 4 4" xfId="36049" xr:uid="{00000000-0005-0000-0000-0000F9780000}"/>
    <cellStyle name="Normal 6 3 13 5" xfId="36050" xr:uid="{00000000-0005-0000-0000-0000FA780000}"/>
    <cellStyle name="Normal 6 3 13 5 2" xfId="36051" xr:uid="{00000000-0005-0000-0000-0000FB780000}"/>
    <cellStyle name="Normal 6 3 13 5 3" xfId="36052" xr:uid="{00000000-0005-0000-0000-0000FC780000}"/>
    <cellStyle name="Normal 6 3 13 6" xfId="36053" xr:uid="{00000000-0005-0000-0000-0000FD780000}"/>
    <cellStyle name="Normal 6 3 13 7" xfId="36054" xr:uid="{00000000-0005-0000-0000-0000FE780000}"/>
    <cellStyle name="Normal 6 3 13 8" xfId="36055" xr:uid="{00000000-0005-0000-0000-0000FF780000}"/>
    <cellStyle name="Normal 6 3 14" xfId="3789" xr:uid="{00000000-0005-0000-0000-000000790000}"/>
    <cellStyle name="Normal 6 3 14 2" xfId="8882" xr:uid="{00000000-0005-0000-0000-000001790000}"/>
    <cellStyle name="Normal 6 3 14 2 2" xfId="36056" xr:uid="{00000000-0005-0000-0000-000002790000}"/>
    <cellStyle name="Normal 6 3 14 2 3" xfId="36057" xr:uid="{00000000-0005-0000-0000-000003790000}"/>
    <cellStyle name="Normal 6 3 14 2 4" xfId="36058" xr:uid="{00000000-0005-0000-0000-000004790000}"/>
    <cellStyle name="Normal 6 3 14 3" xfId="36059" xr:uid="{00000000-0005-0000-0000-000005790000}"/>
    <cellStyle name="Normal 6 3 14 3 2" xfId="36060" xr:uid="{00000000-0005-0000-0000-000006790000}"/>
    <cellStyle name="Normal 6 3 14 3 3" xfId="36061" xr:uid="{00000000-0005-0000-0000-000007790000}"/>
    <cellStyle name="Normal 6 3 14 3 4" xfId="36062" xr:uid="{00000000-0005-0000-0000-000008790000}"/>
    <cellStyle name="Normal 6 3 14 4" xfId="36063" xr:uid="{00000000-0005-0000-0000-000009790000}"/>
    <cellStyle name="Normal 6 3 14 4 2" xfId="36064" xr:uid="{00000000-0005-0000-0000-00000A790000}"/>
    <cellStyle name="Normal 6 3 14 4 3" xfId="36065" xr:uid="{00000000-0005-0000-0000-00000B790000}"/>
    <cellStyle name="Normal 6 3 14 5" xfId="36066" xr:uid="{00000000-0005-0000-0000-00000C790000}"/>
    <cellStyle name="Normal 6 3 14 6" xfId="36067" xr:uid="{00000000-0005-0000-0000-00000D790000}"/>
    <cellStyle name="Normal 6 3 14 7" xfId="36068" xr:uid="{00000000-0005-0000-0000-00000E790000}"/>
    <cellStyle name="Normal 6 3 15" xfId="5583" xr:uid="{00000000-0005-0000-0000-00000F790000}"/>
    <cellStyle name="Normal 6 3 15 2" xfId="10525" xr:uid="{00000000-0005-0000-0000-000010790000}"/>
    <cellStyle name="Normal 6 3 15 3" xfId="36069" xr:uid="{00000000-0005-0000-0000-000011790000}"/>
    <cellStyle name="Normal 6 3 15 4" xfId="36070" xr:uid="{00000000-0005-0000-0000-000012790000}"/>
    <cellStyle name="Normal 6 3 16" xfId="7091" xr:uid="{00000000-0005-0000-0000-000013790000}"/>
    <cellStyle name="Normal 6 3 16 2" xfId="36071" xr:uid="{00000000-0005-0000-0000-000014790000}"/>
    <cellStyle name="Normal 6 3 16 3" xfId="36072" xr:uid="{00000000-0005-0000-0000-000015790000}"/>
    <cellStyle name="Normal 6 3 16 4" xfId="36073" xr:uid="{00000000-0005-0000-0000-000016790000}"/>
    <cellStyle name="Normal 6 3 17" xfId="2060" xr:uid="{00000000-0005-0000-0000-000017790000}"/>
    <cellStyle name="Normal 6 3 17 2" xfId="36074" xr:uid="{00000000-0005-0000-0000-000018790000}"/>
    <cellStyle name="Normal 6 3 17 3" xfId="36075" xr:uid="{00000000-0005-0000-0000-000019790000}"/>
    <cellStyle name="Normal 6 3 17 4" xfId="36076" xr:uid="{00000000-0005-0000-0000-00001A790000}"/>
    <cellStyle name="Normal 6 3 18" xfId="36077" xr:uid="{00000000-0005-0000-0000-00001B790000}"/>
    <cellStyle name="Normal 6 3 18 2" xfId="36078" xr:uid="{00000000-0005-0000-0000-00001C790000}"/>
    <cellStyle name="Normal 6 3 18 3" xfId="36079" xr:uid="{00000000-0005-0000-0000-00001D790000}"/>
    <cellStyle name="Normal 6 3 19" xfId="36080" xr:uid="{00000000-0005-0000-0000-00001E790000}"/>
    <cellStyle name="Normal 6 3 2" xfId="101" xr:uid="{00000000-0005-0000-0000-00001F790000}"/>
    <cellStyle name="Normal 6 3 2 10" xfId="2109" xr:uid="{00000000-0005-0000-0000-000020790000}"/>
    <cellStyle name="Normal 6 3 2 10 2" xfId="5377" xr:uid="{00000000-0005-0000-0000-000021790000}"/>
    <cellStyle name="Normal 6 3 2 10 2 2" xfId="10356" xr:uid="{00000000-0005-0000-0000-000022790000}"/>
    <cellStyle name="Normal 6 3 2 10 2 2 2" xfId="36081" xr:uid="{00000000-0005-0000-0000-000023790000}"/>
    <cellStyle name="Normal 6 3 2 10 2 2 3" xfId="36082" xr:uid="{00000000-0005-0000-0000-000024790000}"/>
    <cellStyle name="Normal 6 3 2 10 2 2 4" xfId="36083" xr:uid="{00000000-0005-0000-0000-000025790000}"/>
    <cellStyle name="Normal 6 3 2 10 2 3" xfId="36084" xr:uid="{00000000-0005-0000-0000-000026790000}"/>
    <cellStyle name="Normal 6 3 2 10 2 3 2" xfId="36085" xr:uid="{00000000-0005-0000-0000-000027790000}"/>
    <cellStyle name="Normal 6 3 2 10 2 3 3" xfId="36086" xr:uid="{00000000-0005-0000-0000-000028790000}"/>
    <cellStyle name="Normal 6 3 2 10 2 4" xfId="36087" xr:uid="{00000000-0005-0000-0000-000029790000}"/>
    <cellStyle name="Normal 6 3 2 10 2 5" xfId="36088" xr:uid="{00000000-0005-0000-0000-00002A790000}"/>
    <cellStyle name="Normal 6 3 2 10 2 6" xfId="36089" xr:uid="{00000000-0005-0000-0000-00002B790000}"/>
    <cellStyle name="Normal 6 3 2 10 3" xfId="8622" xr:uid="{00000000-0005-0000-0000-00002C790000}"/>
    <cellStyle name="Normal 6 3 2 10 3 2" xfId="36090" xr:uid="{00000000-0005-0000-0000-00002D790000}"/>
    <cellStyle name="Normal 6 3 2 10 3 3" xfId="36091" xr:uid="{00000000-0005-0000-0000-00002E790000}"/>
    <cellStyle name="Normal 6 3 2 10 3 4" xfId="36092" xr:uid="{00000000-0005-0000-0000-00002F790000}"/>
    <cellStyle name="Normal 6 3 2 10 4" xfId="36093" xr:uid="{00000000-0005-0000-0000-000030790000}"/>
    <cellStyle name="Normal 6 3 2 10 4 2" xfId="36094" xr:uid="{00000000-0005-0000-0000-000031790000}"/>
    <cellStyle name="Normal 6 3 2 10 4 3" xfId="36095" xr:uid="{00000000-0005-0000-0000-000032790000}"/>
    <cellStyle name="Normal 6 3 2 10 4 4" xfId="36096" xr:uid="{00000000-0005-0000-0000-000033790000}"/>
    <cellStyle name="Normal 6 3 2 10 5" xfId="36097" xr:uid="{00000000-0005-0000-0000-000034790000}"/>
    <cellStyle name="Normal 6 3 2 10 5 2" xfId="36098" xr:uid="{00000000-0005-0000-0000-000035790000}"/>
    <cellStyle name="Normal 6 3 2 10 5 3" xfId="36099" xr:uid="{00000000-0005-0000-0000-000036790000}"/>
    <cellStyle name="Normal 6 3 2 10 5 4" xfId="36100" xr:uid="{00000000-0005-0000-0000-000037790000}"/>
    <cellStyle name="Normal 6 3 2 10 6" xfId="36101" xr:uid="{00000000-0005-0000-0000-000038790000}"/>
    <cellStyle name="Normal 6 3 2 10 6 2" xfId="36102" xr:uid="{00000000-0005-0000-0000-000039790000}"/>
    <cellStyle name="Normal 6 3 2 10 6 3" xfId="36103" xr:uid="{00000000-0005-0000-0000-00003A790000}"/>
    <cellStyle name="Normal 6 3 2 10 7" xfId="36104" xr:uid="{00000000-0005-0000-0000-00003B790000}"/>
    <cellStyle name="Normal 6 3 2 10 8" xfId="36105" xr:uid="{00000000-0005-0000-0000-00003C790000}"/>
    <cellStyle name="Normal 6 3 2 10 9" xfId="36106" xr:uid="{00000000-0005-0000-0000-00003D790000}"/>
    <cellStyle name="Normal 6 3 2 11" xfId="3661" xr:uid="{00000000-0005-0000-0000-00003E790000}"/>
    <cellStyle name="Normal 6 3 2 11 2" xfId="8759" xr:uid="{00000000-0005-0000-0000-00003F790000}"/>
    <cellStyle name="Normal 6 3 2 11 2 2" xfId="36107" xr:uid="{00000000-0005-0000-0000-000040790000}"/>
    <cellStyle name="Normal 6 3 2 11 2 2 2" xfId="36108" xr:uid="{00000000-0005-0000-0000-000041790000}"/>
    <cellStyle name="Normal 6 3 2 11 2 2 3" xfId="36109" xr:uid="{00000000-0005-0000-0000-000042790000}"/>
    <cellStyle name="Normal 6 3 2 11 2 2 4" xfId="36110" xr:uid="{00000000-0005-0000-0000-000043790000}"/>
    <cellStyle name="Normal 6 3 2 11 2 3" xfId="36111" xr:uid="{00000000-0005-0000-0000-000044790000}"/>
    <cellStyle name="Normal 6 3 2 11 2 3 2" xfId="36112" xr:uid="{00000000-0005-0000-0000-000045790000}"/>
    <cellStyle name="Normal 6 3 2 11 2 3 3" xfId="36113" xr:uid="{00000000-0005-0000-0000-000046790000}"/>
    <cellStyle name="Normal 6 3 2 11 2 4" xfId="36114" xr:uid="{00000000-0005-0000-0000-000047790000}"/>
    <cellStyle name="Normal 6 3 2 11 2 5" xfId="36115" xr:uid="{00000000-0005-0000-0000-000048790000}"/>
    <cellStyle name="Normal 6 3 2 11 2 6" xfId="36116" xr:uid="{00000000-0005-0000-0000-000049790000}"/>
    <cellStyle name="Normal 6 3 2 11 3" xfId="36117" xr:uid="{00000000-0005-0000-0000-00004A790000}"/>
    <cellStyle name="Normal 6 3 2 11 3 2" xfId="36118" xr:uid="{00000000-0005-0000-0000-00004B790000}"/>
    <cellStyle name="Normal 6 3 2 11 3 3" xfId="36119" xr:uid="{00000000-0005-0000-0000-00004C790000}"/>
    <cellStyle name="Normal 6 3 2 11 3 4" xfId="36120" xr:uid="{00000000-0005-0000-0000-00004D790000}"/>
    <cellStyle name="Normal 6 3 2 11 4" xfId="36121" xr:uid="{00000000-0005-0000-0000-00004E790000}"/>
    <cellStyle name="Normal 6 3 2 11 4 2" xfId="36122" xr:uid="{00000000-0005-0000-0000-00004F790000}"/>
    <cellStyle name="Normal 6 3 2 11 4 3" xfId="36123" xr:uid="{00000000-0005-0000-0000-000050790000}"/>
    <cellStyle name="Normal 6 3 2 11 4 4" xfId="36124" xr:uid="{00000000-0005-0000-0000-000051790000}"/>
    <cellStyle name="Normal 6 3 2 11 5" xfId="36125" xr:uid="{00000000-0005-0000-0000-000052790000}"/>
    <cellStyle name="Normal 6 3 2 11 5 2" xfId="36126" xr:uid="{00000000-0005-0000-0000-000053790000}"/>
    <cellStyle name="Normal 6 3 2 11 5 3" xfId="36127" xr:uid="{00000000-0005-0000-0000-000054790000}"/>
    <cellStyle name="Normal 6 3 2 11 6" xfId="36128" xr:uid="{00000000-0005-0000-0000-000055790000}"/>
    <cellStyle name="Normal 6 3 2 11 7" xfId="36129" xr:uid="{00000000-0005-0000-0000-000056790000}"/>
    <cellStyle name="Normal 6 3 2 11 8" xfId="36130" xr:uid="{00000000-0005-0000-0000-000057790000}"/>
    <cellStyle name="Normal 6 3 2 12" xfId="3802" xr:uid="{00000000-0005-0000-0000-000058790000}"/>
    <cellStyle name="Normal 6 3 2 12 2" xfId="8894" xr:uid="{00000000-0005-0000-0000-000059790000}"/>
    <cellStyle name="Normal 6 3 2 12 2 2" xfId="36131" xr:uid="{00000000-0005-0000-0000-00005A790000}"/>
    <cellStyle name="Normal 6 3 2 12 2 3" xfId="36132" xr:uid="{00000000-0005-0000-0000-00005B790000}"/>
    <cellStyle name="Normal 6 3 2 12 2 4" xfId="36133" xr:uid="{00000000-0005-0000-0000-00005C790000}"/>
    <cellStyle name="Normal 6 3 2 12 3" xfId="36134" xr:uid="{00000000-0005-0000-0000-00005D790000}"/>
    <cellStyle name="Normal 6 3 2 12 3 2" xfId="36135" xr:uid="{00000000-0005-0000-0000-00005E790000}"/>
    <cellStyle name="Normal 6 3 2 12 3 3" xfId="36136" xr:uid="{00000000-0005-0000-0000-00005F790000}"/>
    <cellStyle name="Normal 6 3 2 12 3 4" xfId="36137" xr:uid="{00000000-0005-0000-0000-000060790000}"/>
    <cellStyle name="Normal 6 3 2 12 4" xfId="36138" xr:uid="{00000000-0005-0000-0000-000061790000}"/>
    <cellStyle name="Normal 6 3 2 12 4 2" xfId="36139" xr:uid="{00000000-0005-0000-0000-000062790000}"/>
    <cellStyle name="Normal 6 3 2 12 4 3" xfId="36140" xr:uid="{00000000-0005-0000-0000-000063790000}"/>
    <cellStyle name="Normal 6 3 2 12 5" xfId="36141" xr:uid="{00000000-0005-0000-0000-000064790000}"/>
    <cellStyle name="Normal 6 3 2 12 6" xfId="36142" xr:uid="{00000000-0005-0000-0000-000065790000}"/>
    <cellStyle name="Normal 6 3 2 12 7" xfId="36143" xr:uid="{00000000-0005-0000-0000-000066790000}"/>
    <cellStyle name="Normal 6 3 2 13" xfId="5591" xr:uid="{00000000-0005-0000-0000-000067790000}"/>
    <cellStyle name="Normal 6 3 2 13 2" xfId="10533" xr:uid="{00000000-0005-0000-0000-000068790000}"/>
    <cellStyle name="Normal 6 3 2 13 3" xfId="36144" xr:uid="{00000000-0005-0000-0000-000069790000}"/>
    <cellStyle name="Normal 6 3 2 13 4" xfId="36145" xr:uid="{00000000-0005-0000-0000-00006A790000}"/>
    <cellStyle name="Normal 6 3 2 14" xfId="7099" xr:uid="{00000000-0005-0000-0000-00006B790000}"/>
    <cellStyle name="Normal 6 3 2 14 2" xfId="36146" xr:uid="{00000000-0005-0000-0000-00006C790000}"/>
    <cellStyle name="Normal 6 3 2 14 3" xfId="36147" xr:uid="{00000000-0005-0000-0000-00006D790000}"/>
    <cellStyle name="Normal 6 3 2 14 4" xfId="36148" xr:uid="{00000000-0005-0000-0000-00006E790000}"/>
    <cellStyle name="Normal 6 3 2 15" xfId="2081" xr:uid="{00000000-0005-0000-0000-00006F790000}"/>
    <cellStyle name="Normal 6 3 2 15 2" xfId="36149" xr:uid="{00000000-0005-0000-0000-000070790000}"/>
    <cellStyle name="Normal 6 3 2 15 3" xfId="36150" xr:uid="{00000000-0005-0000-0000-000071790000}"/>
    <cellStyle name="Normal 6 3 2 15 4" xfId="36151" xr:uid="{00000000-0005-0000-0000-000072790000}"/>
    <cellStyle name="Normal 6 3 2 16" xfId="36152" xr:uid="{00000000-0005-0000-0000-000073790000}"/>
    <cellStyle name="Normal 6 3 2 16 2" xfId="36153" xr:uid="{00000000-0005-0000-0000-000074790000}"/>
    <cellStyle name="Normal 6 3 2 16 3" xfId="36154" xr:uid="{00000000-0005-0000-0000-000075790000}"/>
    <cellStyle name="Normal 6 3 2 17" xfId="36155" xr:uid="{00000000-0005-0000-0000-000076790000}"/>
    <cellStyle name="Normal 6 3 2 18" xfId="36156" xr:uid="{00000000-0005-0000-0000-000077790000}"/>
    <cellStyle name="Normal 6 3 2 19" xfId="36157" xr:uid="{00000000-0005-0000-0000-000078790000}"/>
    <cellStyle name="Normal 6 3 2 2" xfId="558" xr:uid="{00000000-0005-0000-0000-000079790000}"/>
    <cellStyle name="Normal 6 3 2 2 10" xfId="2328" xr:uid="{00000000-0005-0000-0000-00007A790000}"/>
    <cellStyle name="Normal 6 3 2 2 10 2" xfId="36158" xr:uid="{00000000-0005-0000-0000-00007B790000}"/>
    <cellStyle name="Normal 6 3 2 2 10 3" xfId="36159" xr:uid="{00000000-0005-0000-0000-00007C790000}"/>
    <cellStyle name="Normal 6 3 2 2 10 4" xfId="36160" xr:uid="{00000000-0005-0000-0000-00007D790000}"/>
    <cellStyle name="Normal 6 3 2 2 11" xfId="36161" xr:uid="{00000000-0005-0000-0000-00007E790000}"/>
    <cellStyle name="Normal 6 3 2 2 11 2" xfId="36162" xr:uid="{00000000-0005-0000-0000-00007F790000}"/>
    <cellStyle name="Normal 6 3 2 2 11 3" xfId="36163" xr:uid="{00000000-0005-0000-0000-000080790000}"/>
    <cellStyle name="Normal 6 3 2 2 12" xfId="36164" xr:uid="{00000000-0005-0000-0000-000081790000}"/>
    <cellStyle name="Normal 6 3 2 2 13" xfId="36165" xr:uid="{00000000-0005-0000-0000-000082790000}"/>
    <cellStyle name="Normal 6 3 2 2 14" xfId="36166" xr:uid="{00000000-0005-0000-0000-000083790000}"/>
    <cellStyle name="Normal 6 3 2 2 2" xfId="719" xr:uid="{00000000-0005-0000-0000-000084790000}"/>
    <cellStyle name="Normal 6 3 2 2 2 10" xfId="36167" xr:uid="{00000000-0005-0000-0000-000085790000}"/>
    <cellStyle name="Normal 6 3 2 2 2 11" xfId="36168" xr:uid="{00000000-0005-0000-0000-000086790000}"/>
    <cellStyle name="Normal 6 3 2 2 2 2" xfId="1185" xr:uid="{00000000-0005-0000-0000-000087790000}"/>
    <cellStyle name="Normal 6 3 2 2 2 2 10" xfId="36169" xr:uid="{00000000-0005-0000-0000-000088790000}"/>
    <cellStyle name="Normal 6 3 2 2 2 2 2" xfId="1696" xr:uid="{00000000-0005-0000-0000-000089790000}"/>
    <cellStyle name="Normal 6 3 2 2 2 2 2 2" xfId="5054" xr:uid="{00000000-0005-0000-0000-00008A790000}"/>
    <cellStyle name="Normal 6 3 2 2 2 2 2 2 2" xfId="10038" xr:uid="{00000000-0005-0000-0000-00008B790000}"/>
    <cellStyle name="Normal 6 3 2 2 2 2 2 2 2 2" xfId="36170" xr:uid="{00000000-0005-0000-0000-00008C790000}"/>
    <cellStyle name="Normal 6 3 2 2 2 2 2 2 2 3" xfId="36171" xr:uid="{00000000-0005-0000-0000-00008D790000}"/>
    <cellStyle name="Normal 6 3 2 2 2 2 2 2 2 4" xfId="36172" xr:uid="{00000000-0005-0000-0000-00008E790000}"/>
    <cellStyle name="Normal 6 3 2 2 2 2 2 2 3" xfId="36173" xr:uid="{00000000-0005-0000-0000-00008F790000}"/>
    <cellStyle name="Normal 6 3 2 2 2 2 2 2 3 2" xfId="36174" xr:uid="{00000000-0005-0000-0000-000090790000}"/>
    <cellStyle name="Normal 6 3 2 2 2 2 2 2 3 3" xfId="36175" xr:uid="{00000000-0005-0000-0000-000091790000}"/>
    <cellStyle name="Normal 6 3 2 2 2 2 2 2 4" xfId="36176" xr:uid="{00000000-0005-0000-0000-000092790000}"/>
    <cellStyle name="Normal 6 3 2 2 2 2 2 2 5" xfId="36177" xr:uid="{00000000-0005-0000-0000-000093790000}"/>
    <cellStyle name="Normal 6 3 2 2 2 2 2 2 6" xfId="36178" xr:uid="{00000000-0005-0000-0000-000094790000}"/>
    <cellStyle name="Normal 6 3 2 2 2 2 2 3" xfId="6783" xr:uid="{00000000-0005-0000-0000-000095790000}"/>
    <cellStyle name="Normal 6 3 2 2 2 2 2 3 2" xfId="11725" xr:uid="{00000000-0005-0000-0000-000096790000}"/>
    <cellStyle name="Normal 6 3 2 2 2 2 2 3 3" xfId="36179" xr:uid="{00000000-0005-0000-0000-000097790000}"/>
    <cellStyle name="Normal 6 3 2 2 2 2 2 3 4" xfId="36180" xr:uid="{00000000-0005-0000-0000-000098790000}"/>
    <cellStyle name="Normal 6 3 2 2 2 2 2 4" xfId="8291" xr:uid="{00000000-0005-0000-0000-000099790000}"/>
    <cellStyle name="Normal 6 3 2 2 2 2 2 4 2" xfId="36181" xr:uid="{00000000-0005-0000-0000-00009A790000}"/>
    <cellStyle name="Normal 6 3 2 2 2 2 2 4 3" xfId="36182" xr:uid="{00000000-0005-0000-0000-00009B790000}"/>
    <cellStyle name="Normal 6 3 2 2 2 2 2 4 4" xfId="36183" xr:uid="{00000000-0005-0000-0000-00009C790000}"/>
    <cellStyle name="Normal 6 3 2 2 2 2 2 5" xfId="3329" xr:uid="{00000000-0005-0000-0000-00009D790000}"/>
    <cellStyle name="Normal 6 3 2 2 2 2 2 5 2" xfId="36184" xr:uid="{00000000-0005-0000-0000-00009E790000}"/>
    <cellStyle name="Normal 6 3 2 2 2 2 2 5 3" xfId="36185" xr:uid="{00000000-0005-0000-0000-00009F790000}"/>
    <cellStyle name="Normal 6 3 2 2 2 2 2 5 4" xfId="36186" xr:uid="{00000000-0005-0000-0000-0000A0790000}"/>
    <cellStyle name="Normal 6 3 2 2 2 2 2 6" xfId="36187" xr:uid="{00000000-0005-0000-0000-0000A1790000}"/>
    <cellStyle name="Normal 6 3 2 2 2 2 2 6 2" xfId="36188" xr:uid="{00000000-0005-0000-0000-0000A2790000}"/>
    <cellStyle name="Normal 6 3 2 2 2 2 2 6 3" xfId="36189" xr:uid="{00000000-0005-0000-0000-0000A3790000}"/>
    <cellStyle name="Normal 6 3 2 2 2 2 2 7" xfId="36190" xr:uid="{00000000-0005-0000-0000-0000A4790000}"/>
    <cellStyle name="Normal 6 3 2 2 2 2 2 8" xfId="36191" xr:uid="{00000000-0005-0000-0000-0000A5790000}"/>
    <cellStyle name="Normal 6 3 2 2 2 2 2 9" xfId="36192" xr:uid="{00000000-0005-0000-0000-0000A6790000}"/>
    <cellStyle name="Normal 6 3 2 2 2 2 3" xfId="4553" xr:uid="{00000000-0005-0000-0000-0000A7790000}"/>
    <cellStyle name="Normal 6 3 2 2 2 2 3 2" xfId="9537" xr:uid="{00000000-0005-0000-0000-0000A8790000}"/>
    <cellStyle name="Normal 6 3 2 2 2 2 3 2 2" xfId="36193" xr:uid="{00000000-0005-0000-0000-0000A9790000}"/>
    <cellStyle name="Normal 6 3 2 2 2 2 3 2 3" xfId="36194" xr:uid="{00000000-0005-0000-0000-0000AA790000}"/>
    <cellStyle name="Normal 6 3 2 2 2 2 3 2 4" xfId="36195" xr:uid="{00000000-0005-0000-0000-0000AB790000}"/>
    <cellStyle name="Normal 6 3 2 2 2 2 3 3" xfId="36196" xr:uid="{00000000-0005-0000-0000-0000AC790000}"/>
    <cellStyle name="Normal 6 3 2 2 2 2 3 3 2" xfId="36197" xr:uid="{00000000-0005-0000-0000-0000AD790000}"/>
    <cellStyle name="Normal 6 3 2 2 2 2 3 3 3" xfId="36198" xr:uid="{00000000-0005-0000-0000-0000AE790000}"/>
    <cellStyle name="Normal 6 3 2 2 2 2 3 4" xfId="36199" xr:uid="{00000000-0005-0000-0000-0000AF790000}"/>
    <cellStyle name="Normal 6 3 2 2 2 2 3 5" xfId="36200" xr:uid="{00000000-0005-0000-0000-0000B0790000}"/>
    <cellStyle name="Normal 6 3 2 2 2 2 3 6" xfId="36201" xr:uid="{00000000-0005-0000-0000-0000B1790000}"/>
    <cellStyle name="Normal 6 3 2 2 2 2 4" xfId="6284" xr:uid="{00000000-0005-0000-0000-0000B2790000}"/>
    <cellStyle name="Normal 6 3 2 2 2 2 4 2" xfId="11226" xr:uid="{00000000-0005-0000-0000-0000B3790000}"/>
    <cellStyle name="Normal 6 3 2 2 2 2 4 3" xfId="36202" xr:uid="{00000000-0005-0000-0000-0000B4790000}"/>
    <cellStyle name="Normal 6 3 2 2 2 2 4 4" xfId="36203" xr:uid="{00000000-0005-0000-0000-0000B5790000}"/>
    <cellStyle name="Normal 6 3 2 2 2 2 5" xfId="7792" xr:uid="{00000000-0005-0000-0000-0000B6790000}"/>
    <cellStyle name="Normal 6 3 2 2 2 2 5 2" xfId="36204" xr:uid="{00000000-0005-0000-0000-0000B7790000}"/>
    <cellStyle name="Normal 6 3 2 2 2 2 5 3" xfId="36205" xr:uid="{00000000-0005-0000-0000-0000B8790000}"/>
    <cellStyle name="Normal 6 3 2 2 2 2 5 4" xfId="36206" xr:uid="{00000000-0005-0000-0000-0000B9790000}"/>
    <cellStyle name="Normal 6 3 2 2 2 2 6" xfId="2830" xr:uid="{00000000-0005-0000-0000-0000BA790000}"/>
    <cellStyle name="Normal 6 3 2 2 2 2 6 2" xfId="36207" xr:uid="{00000000-0005-0000-0000-0000BB790000}"/>
    <cellStyle name="Normal 6 3 2 2 2 2 6 3" xfId="36208" xr:uid="{00000000-0005-0000-0000-0000BC790000}"/>
    <cellStyle name="Normal 6 3 2 2 2 2 6 4" xfId="36209" xr:uid="{00000000-0005-0000-0000-0000BD790000}"/>
    <cellStyle name="Normal 6 3 2 2 2 2 7" xfId="36210" xr:uid="{00000000-0005-0000-0000-0000BE790000}"/>
    <cellStyle name="Normal 6 3 2 2 2 2 7 2" xfId="36211" xr:uid="{00000000-0005-0000-0000-0000BF790000}"/>
    <cellStyle name="Normal 6 3 2 2 2 2 7 3" xfId="36212" xr:uid="{00000000-0005-0000-0000-0000C0790000}"/>
    <cellStyle name="Normal 6 3 2 2 2 2 8" xfId="36213" xr:uid="{00000000-0005-0000-0000-0000C1790000}"/>
    <cellStyle name="Normal 6 3 2 2 2 2 9" xfId="36214" xr:uid="{00000000-0005-0000-0000-0000C2790000}"/>
    <cellStyle name="Normal 6 3 2 2 2 3" xfId="1695" xr:uid="{00000000-0005-0000-0000-0000C3790000}"/>
    <cellStyle name="Normal 6 3 2 2 2 3 2" xfId="5053" xr:uid="{00000000-0005-0000-0000-0000C4790000}"/>
    <cellStyle name="Normal 6 3 2 2 2 3 2 2" xfId="10037" xr:uid="{00000000-0005-0000-0000-0000C5790000}"/>
    <cellStyle name="Normal 6 3 2 2 2 3 2 2 2" xfId="36215" xr:uid="{00000000-0005-0000-0000-0000C6790000}"/>
    <cellStyle name="Normal 6 3 2 2 2 3 2 2 3" xfId="36216" xr:uid="{00000000-0005-0000-0000-0000C7790000}"/>
    <cellStyle name="Normal 6 3 2 2 2 3 2 2 4" xfId="36217" xr:uid="{00000000-0005-0000-0000-0000C8790000}"/>
    <cellStyle name="Normal 6 3 2 2 2 3 2 3" xfId="36218" xr:uid="{00000000-0005-0000-0000-0000C9790000}"/>
    <cellStyle name="Normal 6 3 2 2 2 3 2 3 2" xfId="36219" xr:uid="{00000000-0005-0000-0000-0000CA790000}"/>
    <cellStyle name="Normal 6 3 2 2 2 3 2 3 3" xfId="36220" xr:uid="{00000000-0005-0000-0000-0000CB790000}"/>
    <cellStyle name="Normal 6 3 2 2 2 3 2 4" xfId="36221" xr:uid="{00000000-0005-0000-0000-0000CC790000}"/>
    <cellStyle name="Normal 6 3 2 2 2 3 2 5" xfId="36222" xr:uid="{00000000-0005-0000-0000-0000CD790000}"/>
    <cellStyle name="Normal 6 3 2 2 2 3 2 6" xfId="36223" xr:uid="{00000000-0005-0000-0000-0000CE790000}"/>
    <cellStyle name="Normal 6 3 2 2 2 3 3" xfId="6782" xr:uid="{00000000-0005-0000-0000-0000CF790000}"/>
    <cellStyle name="Normal 6 3 2 2 2 3 3 2" xfId="11724" xr:uid="{00000000-0005-0000-0000-0000D0790000}"/>
    <cellStyle name="Normal 6 3 2 2 2 3 3 3" xfId="36224" xr:uid="{00000000-0005-0000-0000-0000D1790000}"/>
    <cellStyle name="Normal 6 3 2 2 2 3 3 4" xfId="36225" xr:uid="{00000000-0005-0000-0000-0000D2790000}"/>
    <cellStyle name="Normal 6 3 2 2 2 3 4" xfId="8290" xr:uid="{00000000-0005-0000-0000-0000D3790000}"/>
    <cellStyle name="Normal 6 3 2 2 2 3 4 2" xfId="36226" xr:uid="{00000000-0005-0000-0000-0000D4790000}"/>
    <cellStyle name="Normal 6 3 2 2 2 3 4 3" xfId="36227" xr:uid="{00000000-0005-0000-0000-0000D5790000}"/>
    <cellStyle name="Normal 6 3 2 2 2 3 4 4" xfId="36228" xr:uid="{00000000-0005-0000-0000-0000D6790000}"/>
    <cellStyle name="Normal 6 3 2 2 2 3 5" xfId="3328" xr:uid="{00000000-0005-0000-0000-0000D7790000}"/>
    <cellStyle name="Normal 6 3 2 2 2 3 5 2" xfId="36229" xr:uid="{00000000-0005-0000-0000-0000D8790000}"/>
    <cellStyle name="Normal 6 3 2 2 2 3 5 3" xfId="36230" xr:uid="{00000000-0005-0000-0000-0000D9790000}"/>
    <cellStyle name="Normal 6 3 2 2 2 3 5 4" xfId="36231" xr:uid="{00000000-0005-0000-0000-0000DA790000}"/>
    <cellStyle name="Normal 6 3 2 2 2 3 6" xfId="36232" xr:uid="{00000000-0005-0000-0000-0000DB790000}"/>
    <cellStyle name="Normal 6 3 2 2 2 3 6 2" xfId="36233" xr:uid="{00000000-0005-0000-0000-0000DC790000}"/>
    <cellStyle name="Normal 6 3 2 2 2 3 6 3" xfId="36234" xr:uid="{00000000-0005-0000-0000-0000DD790000}"/>
    <cellStyle name="Normal 6 3 2 2 2 3 7" xfId="36235" xr:uid="{00000000-0005-0000-0000-0000DE790000}"/>
    <cellStyle name="Normal 6 3 2 2 2 3 8" xfId="36236" xr:uid="{00000000-0005-0000-0000-0000DF790000}"/>
    <cellStyle name="Normal 6 3 2 2 2 3 9" xfId="36237" xr:uid="{00000000-0005-0000-0000-0000E0790000}"/>
    <cellStyle name="Normal 6 3 2 2 2 4" xfId="4170" xr:uid="{00000000-0005-0000-0000-0000E1790000}"/>
    <cellStyle name="Normal 6 3 2 2 2 4 2" xfId="9156" xr:uid="{00000000-0005-0000-0000-0000E2790000}"/>
    <cellStyle name="Normal 6 3 2 2 2 4 2 2" xfId="36238" xr:uid="{00000000-0005-0000-0000-0000E3790000}"/>
    <cellStyle name="Normal 6 3 2 2 2 4 2 3" xfId="36239" xr:uid="{00000000-0005-0000-0000-0000E4790000}"/>
    <cellStyle name="Normal 6 3 2 2 2 4 2 4" xfId="36240" xr:uid="{00000000-0005-0000-0000-0000E5790000}"/>
    <cellStyle name="Normal 6 3 2 2 2 4 3" xfId="36241" xr:uid="{00000000-0005-0000-0000-0000E6790000}"/>
    <cellStyle name="Normal 6 3 2 2 2 4 3 2" xfId="36242" xr:uid="{00000000-0005-0000-0000-0000E7790000}"/>
    <cellStyle name="Normal 6 3 2 2 2 4 3 3" xfId="36243" xr:uid="{00000000-0005-0000-0000-0000E8790000}"/>
    <cellStyle name="Normal 6 3 2 2 2 4 4" xfId="36244" xr:uid="{00000000-0005-0000-0000-0000E9790000}"/>
    <cellStyle name="Normal 6 3 2 2 2 4 5" xfId="36245" xr:uid="{00000000-0005-0000-0000-0000EA790000}"/>
    <cellStyle name="Normal 6 3 2 2 2 4 6" xfId="36246" xr:uid="{00000000-0005-0000-0000-0000EB790000}"/>
    <cellStyle name="Normal 6 3 2 2 2 5" xfId="5917" xr:uid="{00000000-0005-0000-0000-0000EC790000}"/>
    <cellStyle name="Normal 6 3 2 2 2 5 2" xfId="10859" xr:uid="{00000000-0005-0000-0000-0000ED790000}"/>
    <cellStyle name="Normal 6 3 2 2 2 5 3" xfId="36247" xr:uid="{00000000-0005-0000-0000-0000EE790000}"/>
    <cellStyle name="Normal 6 3 2 2 2 5 4" xfId="36248" xr:uid="{00000000-0005-0000-0000-0000EF790000}"/>
    <cellStyle name="Normal 6 3 2 2 2 6" xfId="7425" xr:uid="{00000000-0005-0000-0000-0000F0790000}"/>
    <cellStyle name="Normal 6 3 2 2 2 6 2" xfId="36249" xr:uid="{00000000-0005-0000-0000-0000F1790000}"/>
    <cellStyle name="Normal 6 3 2 2 2 6 3" xfId="36250" xr:uid="{00000000-0005-0000-0000-0000F2790000}"/>
    <cellStyle name="Normal 6 3 2 2 2 6 4" xfId="36251" xr:uid="{00000000-0005-0000-0000-0000F3790000}"/>
    <cellStyle name="Normal 6 3 2 2 2 7" xfId="2463" xr:uid="{00000000-0005-0000-0000-0000F4790000}"/>
    <cellStyle name="Normal 6 3 2 2 2 7 2" xfId="36252" xr:uid="{00000000-0005-0000-0000-0000F5790000}"/>
    <cellStyle name="Normal 6 3 2 2 2 7 3" xfId="36253" xr:uid="{00000000-0005-0000-0000-0000F6790000}"/>
    <cellStyle name="Normal 6 3 2 2 2 7 4" xfId="36254" xr:uid="{00000000-0005-0000-0000-0000F7790000}"/>
    <cellStyle name="Normal 6 3 2 2 2 8" xfId="36255" xr:uid="{00000000-0005-0000-0000-0000F8790000}"/>
    <cellStyle name="Normal 6 3 2 2 2 8 2" xfId="36256" xr:uid="{00000000-0005-0000-0000-0000F9790000}"/>
    <cellStyle name="Normal 6 3 2 2 2 8 3" xfId="36257" xr:uid="{00000000-0005-0000-0000-0000FA790000}"/>
    <cellStyle name="Normal 6 3 2 2 2 9" xfId="36258" xr:uid="{00000000-0005-0000-0000-0000FB790000}"/>
    <cellStyle name="Normal 6 3 2 2 3" xfId="872" xr:uid="{00000000-0005-0000-0000-0000FC790000}"/>
    <cellStyle name="Normal 6 3 2 2 3 10" xfId="36259" xr:uid="{00000000-0005-0000-0000-0000FD790000}"/>
    <cellStyle name="Normal 6 3 2 2 3 2" xfId="1697" xr:uid="{00000000-0005-0000-0000-0000FE790000}"/>
    <cellStyle name="Normal 6 3 2 2 3 2 2" xfId="5055" xr:uid="{00000000-0005-0000-0000-0000FF790000}"/>
    <cellStyle name="Normal 6 3 2 2 3 2 2 2" xfId="10039" xr:uid="{00000000-0005-0000-0000-0000007A0000}"/>
    <cellStyle name="Normal 6 3 2 2 3 2 2 2 2" xfId="36260" xr:uid="{00000000-0005-0000-0000-0000017A0000}"/>
    <cellStyle name="Normal 6 3 2 2 3 2 2 2 3" xfId="36261" xr:uid="{00000000-0005-0000-0000-0000027A0000}"/>
    <cellStyle name="Normal 6 3 2 2 3 2 2 2 4" xfId="36262" xr:uid="{00000000-0005-0000-0000-0000037A0000}"/>
    <cellStyle name="Normal 6 3 2 2 3 2 2 3" xfId="36263" xr:uid="{00000000-0005-0000-0000-0000047A0000}"/>
    <cellStyle name="Normal 6 3 2 2 3 2 2 3 2" xfId="36264" xr:uid="{00000000-0005-0000-0000-0000057A0000}"/>
    <cellStyle name="Normal 6 3 2 2 3 2 2 3 3" xfId="36265" xr:uid="{00000000-0005-0000-0000-0000067A0000}"/>
    <cellStyle name="Normal 6 3 2 2 3 2 2 4" xfId="36266" xr:uid="{00000000-0005-0000-0000-0000077A0000}"/>
    <cellStyle name="Normal 6 3 2 2 3 2 2 5" xfId="36267" xr:uid="{00000000-0005-0000-0000-0000087A0000}"/>
    <cellStyle name="Normal 6 3 2 2 3 2 2 6" xfId="36268" xr:uid="{00000000-0005-0000-0000-0000097A0000}"/>
    <cellStyle name="Normal 6 3 2 2 3 2 3" xfId="6784" xr:uid="{00000000-0005-0000-0000-00000A7A0000}"/>
    <cellStyle name="Normal 6 3 2 2 3 2 3 2" xfId="11726" xr:uid="{00000000-0005-0000-0000-00000B7A0000}"/>
    <cellStyle name="Normal 6 3 2 2 3 2 3 3" xfId="36269" xr:uid="{00000000-0005-0000-0000-00000C7A0000}"/>
    <cellStyle name="Normal 6 3 2 2 3 2 3 4" xfId="36270" xr:uid="{00000000-0005-0000-0000-00000D7A0000}"/>
    <cellStyle name="Normal 6 3 2 2 3 2 4" xfId="8292" xr:uid="{00000000-0005-0000-0000-00000E7A0000}"/>
    <cellStyle name="Normal 6 3 2 2 3 2 4 2" xfId="36271" xr:uid="{00000000-0005-0000-0000-00000F7A0000}"/>
    <cellStyle name="Normal 6 3 2 2 3 2 4 3" xfId="36272" xr:uid="{00000000-0005-0000-0000-0000107A0000}"/>
    <cellStyle name="Normal 6 3 2 2 3 2 4 4" xfId="36273" xr:uid="{00000000-0005-0000-0000-0000117A0000}"/>
    <cellStyle name="Normal 6 3 2 2 3 2 5" xfId="3330" xr:uid="{00000000-0005-0000-0000-0000127A0000}"/>
    <cellStyle name="Normal 6 3 2 2 3 2 5 2" xfId="36274" xr:uid="{00000000-0005-0000-0000-0000137A0000}"/>
    <cellStyle name="Normal 6 3 2 2 3 2 5 3" xfId="36275" xr:uid="{00000000-0005-0000-0000-0000147A0000}"/>
    <cellStyle name="Normal 6 3 2 2 3 2 5 4" xfId="36276" xr:uid="{00000000-0005-0000-0000-0000157A0000}"/>
    <cellStyle name="Normal 6 3 2 2 3 2 6" xfId="36277" xr:uid="{00000000-0005-0000-0000-0000167A0000}"/>
    <cellStyle name="Normal 6 3 2 2 3 2 6 2" xfId="36278" xr:uid="{00000000-0005-0000-0000-0000177A0000}"/>
    <cellStyle name="Normal 6 3 2 2 3 2 6 3" xfId="36279" xr:uid="{00000000-0005-0000-0000-0000187A0000}"/>
    <cellStyle name="Normal 6 3 2 2 3 2 7" xfId="36280" xr:uid="{00000000-0005-0000-0000-0000197A0000}"/>
    <cellStyle name="Normal 6 3 2 2 3 2 8" xfId="36281" xr:uid="{00000000-0005-0000-0000-00001A7A0000}"/>
    <cellStyle name="Normal 6 3 2 2 3 2 9" xfId="36282" xr:uid="{00000000-0005-0000-0000-00001B7A0000}"/>
    <cellStyle name="Normal 6 3 2 2 3 3" xfId="4312" xr:uid="{00000000-0005-0000-0000-00001C7A0000}"/>
    <cellStyle name="Normal 6 3 2 2 3 3 2" xfId="9297" xr:uid="{00000000-0005-0000-0000-00001D7A0000}"/>
    <cellStyle name="Normal 6 3 2 2 3 3 2 2" xfId="36283" xr:uid="{00000000-0005-0000-0000-00001E7A0000}"/>
    <cellStyle name="Normal 6 3 2 2 3 3 2 3" xfId="36284" xr:uid="{00000000-0005-0000-0000-00001F7A0000}"/>
    <cellStyle name="Normal 6 3 2 2 3 3 2 4" xfId="36285" xr:uid="{00000000-0005-0000-0000-0000207A0000}"/>
    <cellStyle name="Normal 6 3 2 2 3 3 3" xfId="36286" xr:uid="{00000000-0005-0000-0000-0000217A0000}"/>
    <cellStyle name="Normal 6 3 2 2 3 3 3 2" xfId="36287" xr:uid="{00000000-0005-0000-0000-0000227A0000}"/>
    <cellStyle name="Normal 6 3 2 2 3 3 3 3" xfId="36288" xr:uid="{00000000-0005-0000-0000-0000237A0000}"/>
    <cellStyle name="Normal 6 3 2 2 3 3 4" xfId="36289" xr:uid="{00000000-0005-0000-0000-0000247A0000}"/>
    <cellStyle name="Normal 6 3 2 2 3 3 5" xfId="36290" xr:uid="{00000000-0005-0000-0000-0000257A0000}"/>
    <cellStyle name="Normal 6 3 2 2 3 3 6" xfId="36291" xr:uid="{00000000-0005-0000-0000-0000267A0000}"/>
    <cellStyle name="Normal 6 3 2 2 3 4" xfId="6055" xr:uid="{00000000-0005-0000-0000-0000277A0000}"/>
    <cellStyle name="Normal 6 3 2 2 3 4 2" xfId="10997" xr:uid="{00000000-0005-0000-0000-0000287A0000}"/>
    <cellStyle name="Normal 6 3 2 2 3 4 3" xfId="36292" xr:uid="{00000000-0005-0000-0000-0000297A0000}"/>
    <cellStyle name="Normal 6 3 2 2 3 4 4" xfId="36293" xr:uid="{00000000-0005-0000-0000-00002A7A0000}"/>
    <cellStyle name="Normal 6 3 2 2 3 5" xfId="7563" xr:uid="{00000000-0005-0000-0000-00002B7A0000}"/>
    <cellStyle name="Normal 6 3 2 2 3 5 2" xfId="36294" xr:uid="{00000000-0005-0000-0000-00002C7A0000}"/>
    <cellStyle name="Normal 6 3 2 2 3 5 3" xfId="36295" xr:uid="{00000000-0005-0000-0000-00002D7A0000}"/>
    <cellStyle name="Normal 6 3 2 2 3 5 4" xfId="36296" xr:uid="{00000000-0005-0000-0000-00002E7A0000}"/>
    <cellStyle name="Normal 6 3 2 2 3 6" xfId="2601" xr:uid="{00000000-0005-0000-0000-00002F7A0000}"/>
    <cellStyle name="Normal 6 3 2 2 3 6 2" xfId="36297" xr:uid="{00000000-0005-0000-0000-0000307A0000}"/>
    <cellStyle name="Normal 6 3 2 2 3 6 3" xfId="36298" xr:uid="{00000000-0005-0000-0000-0000317A0000}"/>
    <cellStyle name="Normal 6 3 2 2 3 6 4" xfId="36299" xr:uid="{00000000-0005-0000-0000-0000327A0000}"/>
    <cellStyle name="Normal 6 3 2 2 3 7" xfId="36300" xr:uid="{00000000-0005-0000-0000-0000337A0000}"/>
    <cellStyle name="Normal 6 3 2 2 3 7 2" xfId="36301" xr:uid="{00000000-0005-0000-0000-0000347A0000}"/>
    <cellStyle name="Normal 6 3 2 2 3 7 3" xfId="36302" xr:uid="{00000000-0005-0000-0000-0000357A0000}"/>
    <cellStyle name="Normal 6 3 2 2 3 8" xfId="36303" xr:uid="{00000000-0005-0000-0000-0000367A0000}"/>
    <cellStyle name="Normal 6 3 2 2 3 9" xfId="36304" xr:uid="{00000000-0005-0000-0000-0000377A0000}"/>
    <cellStyle name="Normal 6 3 2 2 4" xfId="1694" xr:uid="{00000000-0005-0000-0000-0000387A0000}"/>
    <cellStyle name="Normal 6 3 2 2 4 2" xfId="5052" xr:uid="{00000000-0005-0000-0000-0000397A0000}"/>
    <cellStyle name="Normal 6 3 2 2 4 2 2" xfId="10036" xr:uid="{00000000-0005-0000-0000-00003A7A0000}"/>
    <cellStyle name="Normal 6 3 2 2 4 2 2 2" xfId="36305" xr:uid="{00000000-0005-0000-0000-00003B7A0000}"/>
    <cellStyle name="Normal 6 3 2 2 4 2 2 3" xfId="36306" xr:uid="{00000000-0005-0000-0000-00003C7A0000}"/>
    <cellStyle name="Normal 6 3 2 2 4 2 2 4" xfId="36307" xr:uid="{00000000-0005-0000-0000-00003D7A0000}"/>
    <cellStyle name="Normal 6 3 2 2 4 2 3" xfId="36308" xr:uid="{00000000-0005-0000-0000-00003E7A0000}"/>
    <cellStyle name="Normal 6 3 2 2 4 2 3 2" xfId="36309" xr:uid="{00000000-0005-0000-0000-00003F7A0000}"/>
    <cellStyle name="Normal 6 3 2 2 4 2 3 3" xfId="36310" xr:uid="{00000000-0005-0000-0000-0000407A0000}"/>
    <cellStyle name="Normal 6 3 2 2 4 2 4" xfId="36311" xr:uid="{00000000-0005-0000-0000-0000417A0000}"/>
    <cellStyle name="Normal 6 3 2 2 4 2 5" xfId="36312" xr:uid="{00000000-0005-0000-0000-0000427A0000}"/>
    <cellStyle name="Normal 6 3 2 2 4 2 6" xfId="36313" xr:uid="{00000000-0005-0000-0000-0000437A0000}"/>
    <cellStyle name="Normal 6 3 2 2 4 3" xfId="6781" xr:uid="{00000000-0005-0000-0000-0000447A0000}"/>
    <cellStyle name="Normal 6 3 2 2 4 3 2" xfId="11723" xr:uid="{00000000-0005-0000-0000-0000457A0000}"/>
    <cellStyle name="Normal 6 3 2 2 4 3 3" xfId="36314" xr:uid="{00000000-0005-0000-0000-0000467A0000}"/>
    <cellStyle name="Normal 6 3 2 2 4 3 4" xfId="36315" xr:uid="{00000000-0005-0000-0000-0000477A0000}"/>
    <cellStyle name="Normal 6 3 2 2 4 4" xfId="8289" xr:uid="{00000000-0005-0000-0000-0000487A0000}"/>
    <cellStyle name="Normal 6 3 2 2 4 4 2" xfId="36316" xr:uid="{00000000-0005-0000-0000-0000497A0000}"/>
    <cellStyle name="Normal 6 3 2 2 4 4 3" xfId="36317" xr:uid="{00000000-0005-0000-0000-00004A7A0000}"/>
    <cellStyle name="Normal 6 3 2 2 4 4 4" xfId="36318" xr:uid="{00000000-0005-0000-0000-00004B7A0000}"/>
    <cellStyle name="Normal 6 3 2 2 4 5" xfId="3327" xr:uid="{00000000-0005-0000-0000-00004C7A0000}"/>
    <cellStyle name="Normal 6 3 2 2 4 5 2" xfId="36319" xr:uid="{00000000-0005-0000-0000-00004D7A0000}"/>
    <cellStyle name="Normal 6 3 2 2 4 5 3" xfId="36320" xr:uid="{00000000-0005-0000-0000-00004E7A0000}"/>
    <cellStyle name="Normal 6 3 2 2 4 5 4" xfId="36321" xr:uid="{00000000-0005-0000-0000-00004F7A0000}"/>
    <cellStyle name="Normal 6 3 2 2 4 6" xfId="36322" xr:uid="{00000000-0005-0000-0000-0000507A0000}"/>
    <cellStyle name="Normal 6 3 2 2 4 6 2" xfId="36323" xr:uid="{00000000-0005-0000-0000-0000517A0000}"/>
    <cellStyle name="Normal 6 3 2 2 4 6 3" xfId="36324" xr:uid="{00000000-0005-0000-0000-0000527A0000}"/>
    <cellStyle name="Normal 6 3 2 2 4 7" xfId="36325" xr:uid="{00000000-0005-0000-0000-0000537A0000}"/>
    <cellStyle name="Normal 6 3 2 2 4 8" xfId="36326" xr:uid="{00000000-0005-0000-0000-0000547A0000}"/>
    <cellStyle name="Normal 6 3 2 2 4 9" xfId="36327" xr:uid="{00000000-0005-0000-0000-0000557A0000}"/>
    <cellStyle name="Normal 6 3 2 2 5" xfId="3709" xr:uid="{00000000-0005-0000-0000-0000567A0000}"/>
    <cellStyle name="Normal 6 3 2 2 5 2" xfId="5411" xr:uid="{00000000-0005-0000-0000-0000577A0000}"/>
    <cellStyle name="Normal 6 3 2 2 5 2 2" xfId="10385" xr:uid="{00000000-0005-0000-0000-0000587A0000}"/>
    <cellStyle name="Normal 6 3 2 2 5 2 2 2" xfId="36328" xr:uid="{00000000-0005-0000-0000-0000597A0000}"/>
    <cellStyle name="Normal 6 3 2 2 5 2 2 3" xfId="36329" xr:uid="{00000000-0005-0000-0000-00005A7A0000}"/>
    <cellStyle name="Normal 6 3 2 2 5 2 2 4" xfId="36330" xr:uid="{00000000-0005-0000-0000-00005B7A0000}"/>
    <cellStyle name="Normal 6 3 2 2 5 2 3" xfId="36331" xr:uid="{00000000-0005-0000-0000-00005C7A0000}"/>
    <cellStyle name="Normal 6 3 2 2 5 2 3 2" xfId="36332" xr:uid="{00000000-0005-0000-0000-00005D7A0000}"/>
    <cellStyle name="Normal 6 3 2 2 5 2 3 3" xfId="36333" xr:uid="{00000000-0005-0000-0000-00005E7A0000}"/>
    <cellStyle name="Normal 6 3 2 2 5 2 4" xfId="36334" xr:uid="{00000000-0005-0000-0000-00005F7A0000}"/>
    <cellStyle name="Normal 6 3 2 2 5 2 5" xfId="36335" xr:uid="{00000000-0005-0000-0000-0000607A0000}"/>
    <cellStyle name="Normal 6 3 2 2 5 2 6" xfId="36336" xr:uid="{00000000-0005-0000-0000-0000617A0000}"/>
    <cellStyle name="Normal 6 3 2 2 5 3" xfId="8670" xr:uid="{00000000-0005-0000-0000-0000627A0000}"/>
    <cellStyle name="Normal 6 3 2 2 5 3 2" xfId="36337" xr:uid="{00000000-0005-0000-0000-0000637A0000}"/>
    <cellStyle name="Normal 6 3 2 2 5 3 3" xfId="36338" xr:uid="{00000000-0005-0000-0000-0000647A0000}"/>
    <cellStyle name="Normal 6 3 2 2 5 3 4" xfId="36339" xr:uid="{00000000-0005-0000-0000-0000657A0000}"/>
    <cellStyle name="Normal 6 3 2 2 5 4" xfId="36340" xr:uid="{00000000-0005-0000-0000-0000667A0000}"/>
    <cellStyle name="Normal 6 3 2 2 5 4 2" xfId="36341" xr:uid="{00000000-0005-0000-0000-0000677A0000}"/>
    <cellStyle name="Normal 6 3 2 2 5 4 3" xfId="36342" xr:uid="{00000000-0005-0000-0000-0000687A0000}"/>
    <cellStyle name="Normal 6 3 2 2 5 4 4" xfId="36343" xr:uid="{00000000-0005-0000-0000-0000697A0000}"/>
    <cellStyle name="Normal 6 3 2 2 5 5" xfId="36344" xr:uid="{00000000-0005-0000-0000-00006A7A0000}"/>
    <cellStyle name="Normal 6 3 2 2 5 5 2" xfId="36345" xr:uid="{00000000-0005-0000-0000-00006B7A0000}"/>
    <cellStyle name="Normal 6 3 2 2 5 5 3" xfId="36346" xr:uid="{00000000-0005-0000-0000-00006C7A0000}"/>
    <cellStyle name="Normal 6 3 2 2 5 5 4" xfId="36347" xr:uid="{00000000-0005-0000-0000-00006D7A0000}"/>
    <cellStyle name="Normal 6 3 2 2 5 6" xfId="36348" xr:uid="{00000000-0005-0000-0000-00006E7A0000}"/>
    <cellStyle name="Normal 6 3 2 2 5 6 2" xfId="36349" xr:uid="{00000000-0005-0000-0000-00006F7A0000}"/>
    <cellStyle name="Normal 6 3 2 2 5 6 3" xfId="36350" xr:uid="{00000000-0005-0000-0000-0000707A0000}"/>
    <cellStyle name="Normal 6 3 2 2 5 7" xfId="36351" xr:uid="{00000000-0005-0000-0000-0000717A0000}"/>
    <cellStyle name="Normal 6 3 2 2 5 8" xfId="36352" xr:uid="{00000000-0005-0000-0000-0000727A0000}"/>
    <cellStyle name="Normal 6 3 2 2 5 9" xfId="36353" xr:uid="{00000000-0005-0000-0000-0000737A0000}"/>
    <cellStyle name="Normal 6 3 2 2 6" xfId="4034" xr:uid="{00000000-0005-0000-0000-0000747A0000}"/>
    <cellStyle name="Normal 6 3 2 2 6 2" xfId="8806" xr:uid="{00000000-0005-0000-0000-0000757A0000}"/>
    <cellStyle name="Normal 6 3 2 2 6 2 2" xfId="36354" xr:uid="{00000000-0005-0000-0000-0000767A0000}"/>
    <cellStyle name="Normal 6 3 2 2 6 2 2 2" xfId="36355" xr:uid="{00000000-0005-0000-0000-0000777A0000}"/>
    <cellStyle name="Normal 6 3 2 2 6 2 2 3" xfId="36356" xr:uid="{00000000-0005-0000-0000-0000787A0000}"/>
    <cellStyle name="Normal 6 3 2 2 6 2 2 4" xfId="36357" xr:uid="{00000000-0005-0000-0000-0000797A0000}"/>
    <cellStyle name="Normal 6 3 2 2 6 2 3" xfId="36358" xr:uid="{00000000-0005-0000-0000-00007A7A0000}"/>
    <cellStyle name="Normal 6 3 2 2 6 2 3 2" xfId="36359" xr:uid="{00000000-0005-0000-0000-00007B7A0000}"/>
    <cellStyle name="Normal 6 3 2 2 6 2 3 3" xfId="36360" xr:uid="{00000000-0005-0000-0000-00007C7A0000}"/>
    <cellStyle name="Normal 6 3 2 2 6 2 4" xfId="36361" xr:uid="{00000000-0005-0000-0000-00007D7A0000}"/>
    <cellStyle name="Normal 6 3 2 2 6 2 5" xfId="36362" xr:uid="{00000000-0005-0000-0000-00007E7A0000}"/>
    <cellStyle name="Normal 6 3 2 2 6 2 6" xfId="36363" xr:uid="{00000000-0005-0000-0000-00007F7A0000}"/>
    <cellStyle name="Normal 6 3 2 2 6 3" xfId="36364" xr:uid="{00000000-0005-0000-0000-0000807A0000}"/>
    <cellStyle name="Normal 6 3 2 2 6 3 2" xfId="36365" xr:uid="{00000000-0005-0000-0000-0000817A0000}"/>
    <cellStyle name="Normal 6 3 2 2 6 3 3" xfId="36366" xr:uid="{00000000-0005-0000-0000-0000827A0000}"/>
    <cellStyle name="Normal 6 3 2 2 6 3 4" xfId="36367" xr:uid="{00000000-0005-0000-0000-0000837A0000}"/>
    <cellStyle name="Normal 6 3 2 2 6 4" xfId="36368" xr:uid="{00000000-0005-0000-0000-0000847A0000}"/>
    <cellStyle name="Normal 6 3 2 2 6 4 2" xfId="36369" xr:uid="{00000000-0005-0000-0000-0000857A0000}"/>
    <cellStyle name="Normal 6 3 2 2 6 4 3" xfId="36370" xr:uid="{00000000-0005-0000-0000-0000867A0000}"/>
    <cellStyle name="Normal 6 3 2 2 6 4 4" xfId="36371" xr:uid="{00000000-0005-0000-0000-0000877A0000}"/>
    <cellStyle name="Normal 6 3 2 2 6 5" xfId="36372" xr:uid="{00000000-0005-0000-0000-0000887A0000}"/>
    <cellStyle name="Normal 6 3 2 2 6 5 2" xfId="36373" xr:uid="{00000000-0005-0000-0000-0000897A0000}"/>
    <cellStyle name="Normal 6 3 2 2 6 5 3" xfId="36374" xr:uid="{00000000-0005-0000-0000-00008A7A0000}"/>
    <cellStyle name="Normal 6 3 2 2 6 6" xfId="36375" xr:uid="{00000000-0005-0000-0000-00008B7A0000}"/>
    <cellStyle name="Normal 6 3 2 2 6 7" xfId="36376" xr:uid="{00000000-0005-0000-0000-00008C7A0000}"/>
    <cellStyle name="Normal 6 3 2 2 6 8" xfId="36377" xr:uid="{00000000-0005-0000-0000-00008D7A0000}"/>
    <cellStyle name="Normal 6 3 2 2 7" xfId="5544" xr:uid="{00000000-0005-0000-0000-00008E7A0000}"/>
    <cellStyle name="Normal 6 3 2 2 7 2" xfId="10493" xr:uid="{00000000-0005-0000-0000-00008F7A0000}"/>
    <cellStyle name="Normal 6 3 2 2 7 2 2" xfId="36378" xr:uid="{00000000-0005-0000-0000-0000907A0000}"/>
    <cellStyle name="Normal 6 3 2 2 7 2 3" xfId="36379" xr:uid="{00000000-0005-0000-0000-0000917A0000}"/>
    <cellStyle name="Normal 6 3 2 2 7 2 4" xfId="36380" xr:uid="{00000000-0005-0000-0000-0000927A0000}"/>
    <cellStyle name="Normal 6 3 2 2 7 3" xfId="36381" xr:uid="{00000000-0005-0000-0000-0000937A0000}"/>
    <cellStyle name="Normal 6 3 2 2 7 3 2" xfId="36382" xr:uid="{00000000-0005-0000-0000-0000947A0000}"/>
    <cellStyle name="Normal 6 3 2 2 7 3 3" xfId="36383" xr:uid="{00000000-0005-0000-0000-0000957A0000}"/>
    <cellStyle name="Normal 6 3 2 2 7 4" xfId="36384" xr:uid="{00000000-0005-0000-0000-0000967A0000}"/>
    <cellStyle name="Normal 6 3 2 2 7 5" xfId="36385" xr:uid="{00000000-0005-0000-0000-0000977A0000}"/>
    <cellStyle name="Normal 6 3 2 2 7 6" xfId="36386" xr:uid="{00000000-0005-0000-0000-0000987A0000}"/>
    <cellStyle name="Normal 6 3 2 2 8" xfId="5782" xr:uid="{00000000-0005-0000-0000-0000997A0000}"/>
    <cellStyle name="Normal 6 3 2 2 8 2" xfId="10724" xr:uid="{00000000-0005-0000-0000-00009A7A0000}"/>
    <cellStyle name="Normal 6 3 2 2 8 3" xfId="36387" xr:uid="{00000000-0005-0000-0000-00009B7A0000}"/>
    <cellStyle name="Normal 6 3 2 2 8 4" xfId="36388" xr:uid="{00000000-0005-0000-0000-00009C7A0000}"/>
    <cellStyle name="Normal 6 3 2 2 9" xfId="7290" xr:uid="{00000000-0005-0000-0000-00009D7A0000}"/>
    <cellStyle name="Normal 6 3 2 2 9 2" xfId="36389" xr:uid="{00000000-0005-0000-0000-00009E7A0000}"/>
    <cellStyle name="Normal 6 3 2 2 9 3" xfId="36390" xr:uid="{00000000-0005-0000-0000-00009F7A0000}"/>
    <cellStyle name="Normal 6 3 2 2 9 4" xfId="36391" xr:uid="{00000000-0005-0000-0000-0000A07A0000}"/>
    <cellStyle name="Normal 6 3 2 3" xfId="621" xr:uid="{00000000-0005-0000-0000-0000A17A0000}"/>
    <cellStyle name="Normal 6 3 2 3 10" xfId="2370" xr:uid="{00000000-0005-0000-0000-0000A27A0000}"/>
    <cellStyle name="Normal 6 3 2 3 10 2" xfId="36392" xr:uid="{00000000-0005-0000-0000-0000A37A0000}"/>
    <cellStyle name="Normal 6 3 2 3 10 3" xfId="36393" xr:uid="{00000000-0005-0000-0000-0000A47A0000}"/>
    <cellStyle name="Normal 6 3 2 3 10 4" xfId="36394" xr:uid="{00000000-0005-0000-0000-0000A57A0000}"/>
    <cellStyle name="Normal 6 3 2 3 11" xfId="36395" xr:uid="{00000000-0005-0000-0000-0000A67A0000}"/>
    <cellStyle name="Normal 6 3 2 3 11 2" xfId="36396" xr:uid="{00000000-0005-0000-0000-0000A77A0000}"/>
    <cellStyle name="Normal 6 3 2 3 11 3" xfId="36397" xr:uid="{00000000-0005-0000-0000-0000A87A0000}"/>
    <cellStyle name="Normal 6 3 2 3 12" xfId="36398" xr:uid="{00000000-0005-0000-0000-0000A97A0000}"/>
    <cellStyle name="Normal 6 3 2 3 13" xfId="36399" xr:uid="{00000000-0005-0000-0000-0000AA7A0000}"/>
    <cellStyle name="Normal 6 3 2 3 14" xfId="36400" xr:uid="{00000000-0005-0000-0000-0000AB7A0000}"/>
    <cellStyle name="Normal 6 3 2 3 2" xfId="762" xr:uid="{00000000-0005-0000-0000-0000AC7A0000}"/>
    <cellStyle name="Normal 6 3 2 3 2 10" xfId="36401" xr:uid="{00000000-0005-0000-0000-0000AD7A0000}"/>
    <cellStyle name="Normal 6 3 2 3 2 11" xfId="36402" xr:uid="{00000000-0005-0000-0000-0000AE7A0000}"/>
    <cellStyle name="Normal 6 3 2 3 2 2" xfId="1227" xr:uid="{00000000-0005-0000-0000-0000AF7A0000}"/>
    <cellStyle name="Normal 6 3 2 3 2 2 10" xfId="36403" xr:uid="{00000000-0005-0000-0000-0000B07A0000}"/>
    <cellStyle name="Normal 6 3 2 3 2 2 2" xfId="1700" xr:uid="{00000000-0005-0000-0000-0000B17A0000}"/>
    <cellStyle name="Normal 6 3 2 3 2 2 2 2" xfId="5058" xr:uid="{00000000-0005-0000-0000-0000B27A0000}"/>
    <cellStyle name="Normal 6 3 2 3 2 2 2 2 2" xfId="10042" xr:uid="{00000000-0005-0000-0000-0000B37A0000}"/>
    <cellStyle name="Normal 6 3 2 3 2 2 2 2 2 2" xfId="36404" xr:uid="{00000000-0005-0000-0000-0000B47A0000}"/>
    <cellStyle name="Normal 6 3 2 3 2 2 2 2 2 3" xfId="36405" xr:uid="{00000000-0005-0000-0000-0000B57A0000}"/>
    <cellStyle name="Normal 6 3 2 3 2 2 2 2 2 4" xfId="36406" xr:uid="{00000000-0005-0000-0000-0000B67A0000}"/>
    <cellStyle name="Normal 6 3 2 3 2 2 2 2 3" xfId="36407" xr:uid="{00000000-0005-0000-0000-0000B77A0000}"/>
    <cellStyle name="Normal 6 3 2 3 2 2 2 2 3 2" xfId="36408" xr:uid="{00000000-0005-0000-0000-0000B87A0000}"/>
    <cellStyle name="Normal 6 3 2 3 2 2 2 2 3 3" xfId="36409" xr:uid="{00000000-0005-0000-0000-0000B97A0000}"/>
    <cellStyle name="Normal 6 3 2 3 2 2 2 2 4" xfId="36410" xr:uid="{00000000-0005-0000-0000-0000BA7A0000}"/>
    <cellStyle name="Normal 6 3 2 3 2 2 2 2 5" xfId="36411" xr:uid="{00000000-0005-0000-0000-0000BB7A0000}"/>
    <cellStyle name="Normal 6 3 2 3 2 2 2 2 6" xfId="36412" xr:uid="{00000000-0005-0000-0000-0000BC7A0000}"/>
    <cellStyle name="Normal 6 3 2 3 2 2 2 3" xfId="6787" xr:uid="{00000000-0005-0000-0000-0000BD7A0000}"/>
    <cellStyle name="Normal 6 3 2 3 2 2 2 3 2" xfId="11729" xr:uid="{00000000-0005-0000-0000-0000BE7A0000}"/>
    <cellStyle name="Normal 6 3 2 3 2 2 2 3 3" xfId="36413" xr:uid="{00000000-0005-0000-0000-0000BF7A0000}"/>
    <cellStyle name="Normal 6 3 2 3 2 2 2 3 4" xfId="36414" xr:uid="{00000000-0005-0000-0000-0000C07A0000}"/>
    <cellStyle name="Normal 6 3 2 3 2 2 2 4" xfId="8295" xr:uid="{00000000-0005-0000-0000-0000C17A0000}"/>
    <cellStyle name="Normal 6 3 2 3 2 2 2 4 2" xfId="36415" xr:uid="{00000000-0005-0000-0000-0000C27A0000}"/>
    <cellStyle name="Normal 6 3 2 3 2 2 2 4 3" xfId="36416" xr:uid="{00000000-0005-0000-0000-0000C37A0000}"/>
    <cellStyle name="Normal 6 3 2 3 2 2 2 4 4" xfId="36417" xr:uid="{00000000-0005-0000-0000-0000C47A0000}"/>
    <cellStyle name="Normal 6 3 2 3 2 2 2 5" xfId="3333" xr:uid="{00000000-0005-0000-0000-0000C57A0000}"/>
    <cellStyle name="Normal 6 3 2 3 2 2 2 5 2" xfId="36418" xr:uid="{00000000-0005-0000-0000-0000C67A0000}"/>
    <cellStyle name="Normal 6 3 2 3 2 2 2 5 3" xfId="36419" xr:uid="{00000000-0005-0000-0000-0000C77A0000}"/>
    <cellStyle name="Normal 6 3 2 3 2 2 2 5 4" xfId="36420" xr:uid="{00000000-0005-0000-0000-0000C87A0000}"/>
    <cellStyle name="Normal 6 3 2 3 2 2 2 6" xfId="36421" xr:uid="{00000000-0005-0000-0000-0000C97A0000}"/>
    <cellStyle name="Normal 6 3 2 3 2 2 2 6 2" xfId="36422" xr:uid="{00000000-0005-0000-0000-0000CA7A0000}"/>
    <cellStyle name="Normal 6 3 2 3 2 2 2 6 3" xfId="36423" xr:uid="{00000000-0005-0000-0000-0000CB7A0000}"/>
    <cellStyle name="Normal 6 3 2 3 2 2 2 7" xfId="36424" xr:uid="{00000000-0005-0000-0000-0000CC7A0000}"/>
    <cellStyle name="Normal 6 3 2 3 2 2 2 8" xfId="36425" xr:uid="{00000000-0005-0000-0000-0000CD7A0000}"/>
    <cellStyle name="Normal 6 3 2 3 2 2 2 9" xfId="36426" xr:uid="{00000000-0005-0000-0000-0000CE7A0000}"/>
    <cellStyle name="Normal 6 3 2 3 2 2 3" xfId="4595" xr:uid="{00000000-0005-0000-0000-0000CF7A0000}"/>
    <cellStyle name="Normal 6 3 2 3 2 2 3 2" xfId="9579" xr:uid="{00000000-0005-0000-0000-0000D07A0000}"/>
    <cellStyle name="Normal 6 3 2 3 2 2 3 2 2" xfId="36427" xr:uid="{00000000-0005-0000-0000-0000D17A0000}"/>
    <cellStyle name="Normal 6 3 2 3 2 2 3 2 3" xfId="36428" xr:uid="{00000000-0005-0000-0000-0000D27A0000}"/>
    <cellStyle name="Normal 6 3 2 3 2 2 3 2 4" xfId="36429" xr:uid="{00000000-0005-0000-0000-0000D37A0000}"/>
    <cellStyle name="Normal 6 3 2 3 2 2 3 3" xfId="36430" xr:uid="{00000000-0005-0000-0000-0000D47A0000}"/>
    <cellStyle name="Normal 6 3 2 3 2 2 3 3 2" xfId="36431" xr:uid="{00000000-0005-0000-0000-0000D57A0000}"/>
    <cellStyle name="Normal 6 3 2 3 2 2 3 3 3" xfId="36432" xr:uid="{00000000-0005-0000-0000-0000D67A0000}"/>
    <cellStyle name="Normal 6 3 2 3 2 2 3 4" xfId="36433" xr:uid="{00000000-0005-0000-0000-0000D77A0000}"/>
    <cellStyle name="Normal 6 3 2 3 2 2 3 5" xfId="36434" xr:uid="{00000000-0005-0000-0000-0000D87A0000}"/>
    <cellStyle name="Normal 6 3 2 3 2 2 3 6" xfId="36435" xr:uid="{00000000-0005-0000-0000-0000D97A0000}"/>
    <cellStyle name="Normal 6 3 2 3 2 2 4" xfId="6326" xr:uid="{00000000-0005-0000-0000-0000DA7A0000}"/>
    <cellStyle name="Normal 6 3 2 3 2 2 4 2" xfId="11268" xr:uid="{00000000-0005-0000-0000-0000DB7A0000}"/>
    <cellStyle name="Normal 6 3 2 3 2 2 4 3" xfId="36436" xr:uid="{00000000-0005-0000-0000-0000DC7A0000}"/>
    <cellStyle name="Normal 6 3 2 3 2 2 4 4" xfId="36437" xr:uid="{00000000-0005-0000-0000-0000DD7A0000}"/>
    <cellStyle name="Normal 6 3 2 3 2 2 5" xfId="7834" xr:uid="{00000000-0005-0000-0000-0000DE7A0000}"/>
    <cellStyle name="Normal 6 3 2 3 2 2 5 2" xfId="36438" xr:uid="{00000000-0005-0000-0000-0000DF7A0000}"/>
    <cellStyle name="Normal 6 3 2 3 2 2 5 3" xfId="36439" xr:uid="{00000000-0005-0000-0000-0000E07A0000}"/>
    <cellStyle name="Normal 6 3 2 3 2 2 5 4" xfId="36440" xr:uid="{00000000-0005-0000-0000-0000E17A0000}"/>
    <cellStyle name="Normal 6 3 2 3 2 2 6" xfId="2872" xr:uid="{00000000-0005-0000-0000-0000E27A0000}"/>
    <cellStyle name="Normal 6 3 2 3 2 2 6 2" xfId="36441" xr:uid="{00000000-0005-0000-0000-0000E37A0000}"/>
    <cellStyle name="Normal 6 3 2 3 2 2 6 3" xfId="36442" xr:uid="{00000000-0005-0000-0000-0000E47A0000}"/>
    <cellStyle name="Normal 6 3 2 3 2 2 6 4" xfId="36443" xr:uid="{00000000-0005-0000-0000-0000E57A0000}"/>
    <cellStyle name="Normal 6 3 2 3 2 2 7" xfId="36444" xr:uid="{00000000-0005-0000-0000-0000E67A0000}"/>
    <cellStyle name="Normal 6 3 2 3 2 2 7 2" xfId="36445" xr:uid="{00000000-0005-0000-0000-0000E77A0000}"/>
    <cellStyle name="Normal 6 3 2 3 2 2 7 3" xfId="36446" xr:uid="{00000000-0005-0000-0000-0000E87A0000}"/>
    <cellStyle name="Normal 6 3 2 3 2 2 8" xfId="36447" xr:uid="{00000000-0005-0000-0000-0000E97A0000}"/>
    <cellStyle name="Normal 6 3 2 3 2 2 9" xfId="36448" xr:uid="{00000000-0005-0000-0000-0000EA7A0000}"/>
    <cellStyle name="Normal 6 3 2 3 2 3" xfId="1699" xr:uid="{00000000-0005-0000-0000-0000EB7A0000}"/>
    <cellStyle name="Normal 6 3 2 3 2 3 2" xfId="5057" xr:uid="{00000000-0005-0000-0000-0000EC7A0000}"/>
    <cellStyle name="Normal 6 3 2 3 2 3 2 2" xfId="10041" xr:uid="{00000000-0005-0000-0000-0000ED7A0000}"/>
    <cellStyle name="Normal 6 3 2 3 2 3 2 2 2" xfId="36449" xr:uid="{00000000-0005-0000-0000-0000EE7A0000}"/>
    <cellStyle name="Normal 6 3 2 3 2 3 2 2 3" xfId="36450" xr:uid="{00000000-0005-0000-0000-0000EF7A0000}"/>
    <cellStyle name="Normal 6 3 2 3 2 3 2 2 4" xfId="36451" xr:uid="{00000000-0005-0000-0000-0000F07A0000}"/>
    <cellStyle name="Normal 6 3 2 3 2 3 2 3" xfId="36452" xr:uid="{00000000-0005-0000-0000-0000F17A0000}"/>
    <cellStyle name="Normal 6 3 2 3 2 3 2 3 2" xfId="36453" xr:uid="{00000000-0005-0000-0000-0000F27A0000}"/>
    <cellStyle name="Normal 6 3 2 3 2 3 2 3 3" xfId="36454" xr:uid="{00000000-0005-0000-0000-0000F37A0000}"/>
    <cellStyle name="Normal 6 3 2 3 2 3 2 4" xfId="36455" xr:uid="{00000000-0005-0000-0000-0000F47A0000}"/>
    <cellStyle name="Normal 6 3 2 3 2 3 2 5" xfId="36456" xr:uid="{00000000-0005-0000-0000-0000F57A0000}"/>
    <cellStyle name="Normal 6 3 2 3 2 3 2 6" xfId="36457" xr:uid="{00000000-0005-0000-0000-0000F67A0000}"/>
    <cellStyle name="Normal 6 3 2 3 2 3 3" xfId="6786" xr:uid="{00000000-0005-0000-0000-0000F77A0000}"/>
    <cellStyle name="Normal 6 3 2 3 2 3 3 2" xfId="11728" xr:uid="{00000000-0005-0000-0000-0000F87A0000}"/>
    <cellStyle name="Normal 6 3 2 3 2 3 3 3" xfId="36458" xr:uid="{00000000-0005-0000-0000-0000F97A0000}"/>
    <cellStyle name="Normal 6 3 2 3 2 3 3 4" xfId="36459" xr:uid="{00000000-0005-0000-0000-0000FA7A0000}"/>
    <cellStyle name="Normal 6 3 2 3 2 3 4" xfId="8294" xr:uid="{00000000-0005-0000-0000-0000FB7A0000}"/>
    <cellStyle name="Normal 6 3 2 3 2 3 4 2" xfId="36460" xr:uid="{00000000-0005-0000-0000-0000FC7A0000}"/>
    <cellStyle name="Normal 6 3 2 3 2 3 4 3" xfId="36461" xr:uid="{00000000-0005-0000-0000-0000FD7A0000}"/>
    <cellStyle name="Normal 6 3 2 3 2 3 4 4" xfId="36462" xr:uid="{00000000-0005-0000-0000-0000FE7A0000}"/>
    <cellStyle name="Normal 6 3 2 3 2 3 5" xfId="3332" xr:uid="{00000000-0005-0000-0000-0000FF7A0000}"/>
    <cellStyle name="Normal 6 3 2 3 2 3 5 2" xfId="36463" xr:uid="{00000000-0005-0000-0000-0000007B0000}"/>
    <cellStyle name="Normal 6 3 2 3 2 3 5 3" xfId="36464" xr:uid="{00000000-0005-0000-0000-0000017B0000}"/>
    <cellStyle name="Normal 6 3 2 3 2 3 5 4" xfId="36465" xr:uid="{00000000-0005-0000-0000-0000027B0000}"/>
    <cellStyle name="Normal 6 3 2 3 2 3 6" xfId="36466" xr:uid="{00000000-0005-0000-0000-0000037B0000}"/>
    <cellStyle name="Normal 6 3 2 3 2 3 6 2" xfId="36467" xr:uid="{00000000-0005-0000-0000-0000047B0000}"/>
    <cellStyle name="Normal 6 3 2 3 2 3 6 3" xfId="36468" xr:uid="{00000000-0005-0000-0000-0000057B0000}"/>
    <cellStyle name="Normal 6 3 2 3 2 3 7" xfId="36469" xr:uid="{00000000-0005-0000-0000-0000067B0000}"/>
    <cellStyle name="Normal 6 3 2 3 2 3 8" xfId="36470" xr:uid="{00000000-0005-0000-0000-0000077B0000}"/>
    <cellStyle name="Normal 6 3 2 3 2 3 9" xfId="36471" xr:uid="{00000000-0005-0000-0000-0000087B0000}"/>
    <cellStyle name="Normal 6 3 2 3 2 4" xfId="4212" xr:uid="{00000000-0005-0000-0000-0000097B0000}"/>
    <cellStyle name="Normal 6 3 2 3 2 4 2" xfId="9198" xr:uid="{00000000-0005-0000-0000-00000A7B0000}"/>
    <cellStyle name="Normal 6 3 2 3 2 4 2 2" xfId="36472" xr:uid="{00000000-0005-0000-0000-00000B7B0000}"/>
    <cellStyle name="Normal 6 3 2 3 2 4 2 3" xfId="36473" xr:uid="{00000000-0005-0000-0000-00000C7B0000}"/>
    <cellStyle name="Normal 6 3 2 3 2 4 2 4" xfId="36474" xr:uid="{00000000-0005-0000-0000-00000D7B0000}"/>
    <cellStyle name="Normal 6 3 2 3 2 4 3" xfId="36475" xr:uid="{00000000-0005-0000-0000-00000E7B0000}"/>
    <cellStyle name="Normal 6 3 2 3 2 4 3 2" xfId="36476" xr:uid="{00000000-0005-0000-0000-00000F7B0000}"/>
    <cellStyle name="Normal 6 3 2 3 2 4 3 3" xfId="36477" xr:uid="{00000000-0005-0000-0000-0000107B0000}"/>
    <cellStyle name="Normal 6 3 2 3 2 4 4" xfId="36478" xr:uid="{00000000-0005-0000-0000-0000117B0000}"/>
    <cellStyle name="Normal 6 3 2 3 2 4 5" xfId="36479" xr:uid="{00000000-0005-0000-0000-0000127B0000}"/>
    <cellStyle name="Normal 6 3 2 3 2 4 6" xfId="36480" xr:uid="{00000000-0005-0000-0000-0000137B0000}"/>
    <cellStyle name="Normal 6 3 2 3 2 5" xfId="5959" xr:uid="{00000000-0005-0000-0000-0000147B0000}"/>
    <cellStyle name="Normal 6 3 2 3 2 5 2" xfId="10901" xr:uid="{00000000-0005-0000-0000-0000157B0000}"/>
    <cellStyle name="Normal 6 3 2 3 2 5 3" xfId="36481" xr:uid="{00000000-0005-0000-0000-0000167B0000}"/>
    <cellStyle name="Normal 6 3 2 3 2 5 4" xfId="36482" xr:uid="{00000000-0005-0000-0000-0000177B0000}"/>
    <cellStyle name="Normal 6 3 2 3 2 6" xfId="7467" xr:uid="{00000000-0005-0000-0000-0000187B0000}"/>
    <cellStyle name="Normal 6 3 2 3 2 6 2" xfId="36483" xr:uid="{00000000-0005-0000-0000-0000197B0000}"/>
    <cellStyle name="Normal 6 3 2 3 2 6 3" xfId="36484" xr:uid="{00000000-0005-0000-0000-00001A7B0000}"/>
    <cellStyle name="Normal 6 3 2 3 2 6 4" xfId="36485" xr:uid="{00000000-0005-0000-0000-00001B7B0000}"/>
    <cellStyle name="Normal 6 3 2 3 2 7" xfId="2505" xr:uid="{00000000-0005-0000-0000-00001C7B0000}"/>
    <cellStyle name="Normal 6 3 2 3 2 7 2" xfId="36486" xr:uid="{00000000-0005-0000-0000-00001D7B0000}"/>
    <cellStyle name="Normal 6 3 2 3 2 7 3" xfId="36487" xr:uid="{00000000-0005-0000-0000-00001E7B0000}"/>
    <cellStyle name="Normal 6 3 2 3 2 7 4" xfId="36488" xr:uid="{00000000-0005-0000-0000-00001F7B0000}"/>
    <cellStyle name="Normal 6 3 2 3 2 8" xfId="36489" xr:uid="{00000000-0005-0000-0000-0000207B0000}"/>
    <cellStyle name="Normal 6 3 2 3 2 8 2" xfId="36490" xr:uid="{00000000-0005-0000-0000-0000217B0000}"/>
    <cellStyle name="Normal 6 3 2 3 2 8 3" xfId="36491" xr:uid="{00000000-0005-0000-0000-0000227B0000}"/>
    <cellStyle name="Normal 6 3 2 3 2 9" xfId="36492" xr:uid="{00000000-0005-0000-0000-0000237B0000}"/>
    <cellStyle name="Normal 6 3 2 3 3" xfId="915" xr:uid="{00000000-0005-0000-0000-0000247B0000}"/>
    <cellStyle name="Normal 6 3 2 3 3 10" xfId="36493" xr:uid="{00000000-0005-0000-0000-0000257B0000}"/>
    <cellStyle name="Normal 6 3 2 3 3 2" xfId="1701" xr:uid="{00000000-0005-0000-0000-0000267B0000}"/>
    <cellStyle name="Normal 6 3 2 3 3 2 2" xfId="5059" xr:uid="{00000000-0005-0000-0000-0000277B0000}"/>
    <cellStyle name="Normal 6 3 2 3 3 2 2 2" xfId="10043" xr:uid="{00000000-0005-0000-0000-0000287B0000}"/>
    <cellStyle name="Normal 6 3 2 3 3 2 2 2 2" xfId="36494" xr:uid="{00000000-0005-0000-0000-0000297B0000}"/>
    <cellStyle name="Normal 6 3 2 3 3 2 2 2 3" xfId="36495" xr:uid="{00000000-0005-0000-0000-00002A7B0000}"/>
    <cellStyle name="Normal 6 3 2 3 3 2 2 2 4" xfId="36496" xr:uid="{00000000-0005-0000-0000-00002B7B0000}"/>
    <cellStyle name="Normal 6 3 2 3 3 2 2 3" xfId="36497" xr:uid="{00000000-0005-0000-0000-00002C7B0000}"/>
    <cellStyle name="Normal 6 3 2 3 3 2 2 3 2" xfId="36498" xr:uid="{00000000-0005-0000-0000-00002D7B0000}"/>
    <cellStyle name="Normal 6 3 2 3 3 2 2 3 3" xfId="36499" xr:uid="{00000000-0005-0000-0000-00002E7B0000}"/>
    <cellStyle name="Normal 6 3 2 3 3 2 2 4" xfId="36500" xr:uid="{00000000-0005-0000-0000-00002F7B0000}"/>
    <cellStyle name="Normal 6 3 2 3 3 2 2 5" xfId="36501" xr:uid="{00000000-0005-0000-0000-0000307B0000}"/>
    <cellStyle name="Normal 6 3 2 3 3 2 2 6" xfId="36502" xr:uid="{00000000-0005-0000-0000-0000317B0000}"/>
    <cellStyle name="Normal 6 3 2 3 3 2 3" xfId="6788" xr:uid="{00000000-0005-0000-0000-0000327B0000}"/>
    <cellStyle name="Normal 6 3 2 3 3 2 3 2" xfId="11730" xr:uid="{00000000-0005-0000-0000-0000337B0000}"/>
    <cellStyle name="Normal 6 3 2 3 3 2 3 3" xfId="36503" xr:uid="{00000000-0005-0000-0000-0000347B0000}"/>
    <cellStyle name="Normal 6 3 2 3 3 2 3 4" xfId="36504" xr:uid="{00000000-0005-0000-0000-0000357B0000}"/>
    <cellStyle name="Normal 6 3 2 3 3 2 4" xfId="8296" xr:uid="{00000000-0005-0000-0000-0000367B0000}"/>
    <cellStyle name="Normal 6 3 2 3 3 2 4 2" xfId="36505" xr:uid="{00000000-0005-0000-0000-0000377B0000}"/>
    <cellStyle name="Normal 6 3 2 3 3 2 4 3" xfId="36506" xr:uid="{00000000-0005-0000-0000-0000387B0000}"/>
    <cellStyle name="Normal 6 3 2 3 3 2 4 4" xfId="36507" xr:uid="{00000000-0005-0000-0000-0000397B0000}"/>
    <cellStyle name="Normal 6 3 2 3 3 2 5" xfId="3334" xr:uid="{00000000-0005-0000-0000-00003A7B0000}"/>
    <cellStyle name="Normal 6 3 2 3 3 2 5 2" xfId="36508" xr:uid="{00000000-0005-0000-0000-00003B7B0000}"/>
    <cellStyle name="Normal 6 3 2 3 3 2 5 3" xfId="36509" xr:uid="{00000000-0005-0000-0000-00003C7B0000}"/>
    <cellStyle name="Normal 6 3 2 3 3 2 5 4" xfId="36510" xr:uid="{00000000-0005-0000-0000-00003D7B0000}"/>
    <cellStyle name="Normal 6 3 2 3 3 2 6" xfId="36511" xr:uid="{00000000-0005-0000-0000-00003E7B0000}"/>
    <cellStyle name="Normal 6 3 2 3 3 2 6 2" xfId="36512" xr:uid="{00000000-0005-0000-0000-00003F7B0000}"/>
    <cellStyle name="Normal 6 3 2 3 3 2 6 3" xfId="36513" xr:uid="{00000000-0005-0000-0000-0000407B0000}"/>
    <cellStyle name="Normal 6 3 2 3 3 2 7" xfId="36514" xr:uid="{00000000-0005-0000-0000-0000417B0000}"/>
    <cellStyle name="Normal 6 3 2 3 3 2 8" xfId="36515" xr:uid="{00000000-0005-0000-0000-0000427B0000}"/>
    <cellStyle name="Normal 6 3 2 3 3 2 9" xfId="36516" xr:uid="{00000000-0005-0000-0000-0000437B0000}"/>
    <cellStyle name="Normal 6 3 2 3 3 3" xfId="4354" xr:uid="{00000000-0005-0000-0000-0000447B0000}"/>
    <cellStyle name="Normal 6 3 2 3 3 3 2" xfId="9339" xr:uid="{00000000-0005-0000-0000-0000457B0000}"/>
    <cellStyle name="Normal 6 3 2 3 3 3 2 2" xfId="36517" xr:uid="{00000000-0005-0000-0000-0000467B0000}"/>
    <cellStyle name="Normal 6 3 2 3 3 3 2 3" xfId="36518" xr:uid="{00000000-0005-0000-0000-0000477B0000}"/>
    <cellStyle name="Normal 6 3 2 3 3 3 2 4" xfId="36519" xr:uid="{00000000-0005-0000-0000-0000487B0000}"/>
    <cellStyle name="Normal 6 3 2 3 3 3 3" xfId="36520" xr:uid="{00000000-0005-0000-0000-0000497B0000}"/>
    <cellStyle name="Normal 6 3 2 3 3 3 3 2" xfId="36521" xr:uid="{00000000-0005-0000-0000-00004A7B0000}"/>
    <cellStyle name="Normal 6 3 2 3 3 3 3 3" xfId="36522" xr:uid="{00000000-0005-0000-0000-00004B7B0000}"/>
    <cellStyle name="Normal 6 3 2 3 3 3 4" xfId="36523" xr:uid="{00000000-0005-0000-0000-00004C7B0000}"/>
    <cellStyle name="Normal 6 3 2 3 3 3 5" xfId="36524" xr:uid="{00000000-0005-0000-0000-00004D7B0000}"/>
    <cellStyle name="Normal 6 3 2 3 3 3 6" xfId="36525" xr:uid="{00000000-0005-0000-0000-00004E7B0000}"/>
    <cellStyle name="Normal 6 3 2 3 3 4" xfId="6097" xr:uid="{00000000-0005-0000-0000-00004F7B0000}"/>
    <cellStyle name="Normal 6 3 2 3 3 4 2" xfId="11039" xr:uid="{00000000-0005-0000-0000-0000507B0000}"/>
    <cellStyle name="Normal 6 3 2 3 3 4 3" xfId="36526" xr:uid="{00000000-0005-0000-0000-0000517B0000}"/>
    <cellStyle name="Normal 6 3 2 3 3 4 4" xfId="36527" xr:uid="{00000000-0005-0000-0000-0000527B0000}"/>
    <cellStyle name="Normal 6 3 2 3 3 5" xfId="7605" xr:uid="{00000000-0005-0000-0000-0000537B0000}"/>
    <cellStyle name="Normal 6 3 2 3 3 5 2" xfId="36528" xr:uid="{00000000-0005-0000-0000-0000547B0000}"/>
    <cellStyle name="Normal 6 3 2 3 3 5 3" xfId="36529" xr:uid="{00000000-0005-0000-0000-0000557B0000}"/>
    <cellStyle name="Normal 6 3 2 3 3 5 4" xfId="36530" xr:uid="{00000000-0005-0000-0000-0000567B0000}"/>
    <cellStyle name="Normal 6 3 2 3 3 6" xfId="2643" xr:uid="{00000000-0005-0000-0000-0000577B0000}"/>
    <cellStyle name="Normal 6 3 2 3 3 6 2" xfId="36531" xr:uid="{00000000-0005-0000-0000-0000587B0000}"/>
    <cellStyle name="Normal 6 3 2 3 3 6 3" xfId="36532" xr:uid="{00000000-0005-0000-0000-0000597B0000}"/>
    <cellStyle name="Normal 6 3 2 3 3 6 4" xfId="36533" xr:uid="{00000000-0005-0000-0000-00005A7B0000}"/>
    <cellStyle name="Normal 6 3 2 3 3 7" xfId="36534" xr:uid="{00000000-0005-0000-0000-00005B7B0000}"/>
    <cellStyle name="Normal 6 3 2 3 3 7 2" xfId="36535" xr:uid="{00000000-0005-0000-0000-00005C7B0000}"/>
    <cellStyle name="Normal 6 3 2 3 3 7 3" xfId="36536" xr:uid="{00000000-0005-0000-0000-00005D7B0000}"/>
    <cellStyle name="Normal 6 3 2 3 3 8" xfId="36537" xr:uid="{00000000-0005-0000-0000-00005E7B0000}"/>
    <cellStyle name="Normal 6 3 2 3 3 9" xfId="36538" xr:uid="{00000000-0005-0000-0000-00005F7B0000}"/>
    <cellStyle name="Normal 6 3 2 3 4" xfId="1698" xr:uid="{00000000-0005-0000-0000-0000607B0000}"/>
    <cellStyle name="Normal 6 3 2 3 4 2" xfId="5056" xr:uid="{00000000-0005-0000-0000-0000617B0000}"/>
    <cellStyle name="Normal 6 3 2 3 4 2 2" xfId="10040" xr:uid="{00000000-0005-0000-0000-0000627B0000}"/>
    <cellStyle name="Normal 6 3 2 3 4 2 2 2" xfId="36539" xr:uid="{00000000-0005-0000-0000-0000637B0000}"/>
    <cellStyle name="Normal 6 3 2 3 4 2 2 3" xfId="36540" xr:uid="{00000000-0005-0000-0000-0000647B0000}"/>
    <cellStyle name="Normal 6 3 2 3 4 2 2 4" xfId="36541" xr:uid="{00000000-0005-0000-0000-0000657B0000}"/>
    <cellStyle name="Normal 6 3 2 3 4 2 3" xfId="36542" xr:uid="{00000000-0005-0000-0000-0000667B0000}"/>
    <cellStyle name="Normal 6 3 2 3 4 2 3 2" xfId="36543" xr:uid="{00000000-0005-0000-0000-0000677B0000}"/>
    <cellStyle name="Normal 6 3 2 3 4 2 3 3" xfId="36544" xr:uid="{00000000-0005-0000-0000-0000687B0000}"/>
    <cellStyle name="Normal 6 3 2 3 4 2 4" xfId="36545" xr:uid="{00000000-0005-0000-0000-0000697B0000}"/>
    <cellStyle name="Normal 6 3 2 3 4 2 5" xfId="36546" xr:uid="{00000000-0005-0000-0000-00006A7B0000}"/>
    <cellStyle name="Normal 6 3 2 3 4 2 6" xfId="36547" xr:uid="{00000000-0005-0000-0000-00006B7B0000}"/>
    <cellStyle name="Normal 6 3 2 3 4 3" xfId="6785" xr:uid="{00000000-0005-0000-0000-00006C7B0000}"/>
    <cellStyle name="Normal 6 3 2 3 4 3 2" xfId="11727" xr:uid="{00000000-0005-0000-0000-00006D7B0000}"/>
    <cellStyle name="Normal 6 3 2 3 4 3 3" xfId="36548" xr:uid="{00000000-0005-0000-0000-00006E7B0000}"/>
    <cellStyle name="Normal 6 3 2 3 4 3 4" xfId="36549" xr:uid="{00000000-0005-0000-0000-00006F7B0000}"/>
    <cellStyle name="Normal 6 3 2 3 4 4" xfId="8293" xr:uid="{00000000-0005-0000-0000-0000707B0000}"/>
    <cellStyle name="Normal 6 3 2 3 4 4 2" xfId="36550" xr:uid="{00000000-0005-0000-0000-0000717B0000}"/>
    <cellStyle name="Normal 6 3 2 3 4 4 3" xfId="36551" xr:uid="{00000000-0005-0000-0000-0000727B0000}"/>
    <cellStyle name="Normal 6 3 2 3 4 4 4" xfId="36552" xr:uid="{00000000-0005-0000-0000-0000737B0000}"/>
    <cellStyle name="Normal 6 3 2 3 4 5" xfId="3331" xr:uid="{00000000-0005-0000-0000-0000747B0000}"/>
    <cellStyle name="Normal 6 3 2 3 4 5 2" xfId="36553" xr:uid="{00000000-0005-0000-0000-0000757B0000}"/>
    <cellStyle name="Normal 6 3 2 3 4 5 3" xfId="36554" xr:uid="{00000000-0005-0000-0000-0000767B0000}"/>
    <cellStyle name="Normal 6 3 2 3 4 5 4" xfId="36555" xr:uid="{00000000-0005-0000-0000-0000777B0000}"/>
    <cellStyle name="Normal 6 3 2 3 4 6" xfId="36556" xr:uid="{00000000-0005-0000-0000-0000787B0000}"/>
    <cellStyle name="Normal 6 3 2 3 4 6 2" xfId="36557" xr:uid="{00000000-0005-0000-0000-0000797B0000}"/>
    <cellStyle name="Normal 6 3 2 3 4 6 3" xfId="36558" xr:uid="{00000000-0005-0000-0000-00007A7B0000}"/>
    <cellStyle name="Normal 6 3 2 3 4 7" xfId="36559" xr:uid="{00000000-0005-0000-0000-00007B7B0000}"/>
    <cellStyle name="Normal 6 3 2 3 4 8" xfId="36560" xr:uid="{00000000-0005-0000-0000-00007C7B0000}"/>
    <cellStyle name="Normal 6 3 2 3 4 9" xfId="36561" xr:uid="{00000000-0005-0000-0000-00007D7B0000}"/>
    <cellStyle name="Normal 6 3 2 3 5" xfId="3752" xr:uid="{00000000-0005-0000-0000-00007E7B0000}"/>
    <cellStyle name="Normal 6 3 2 3 5 2" xfId="5528" xr:uid="{00000000-0005-0000-0000-00007F7B0000}"/>
    <cellStyle name="Normal 6 3 2 3 5 2 2" xfId="10478" xr:uid="{00000000-0005-0000-0000-0000807B0000}"/>
    <cellStyle name="Normal 6 3 2 3 5 2 2 2" xfId="36562" xr:uid="{00000000-0005-0000-0000-0000817B0000}"/>
    <cellStyle name="Normal 6 3 2 3 5 2 2 3" xfId="36563" xr:uid="{00000000-0005-0000-0000-0000827B0000}"/>
    <cellStyle name="Normal 6 3 2 3 5 2 2 4" xfId="36564" xr:uid="{00000000-0005-0000-0000-0000837B0000}"/>
    <cellStyle name="Normal 6 3 2 3 5 2 3" xfId="36565" xr:uid="{00000000-0005-0000-0000-0000847B0000}"/>
    <cellStyle name="Normal 6 3 2 3 5 2 3 2" xfId="36566" xr:uid="{00000000-0005-0000-0000-0000857B0000}"/>
    <cellStyle name="Normal 6 3 2 3 5 2 3 3" xfId="36567" xr:uid="{00000000-0005-0000-0000-0000867B0000}"/>
    <cellStyle name="Normal 6 3 2 3 5 2 4" xfId="36568" xr:uid="{00000000-0005-0000-0000-0000877B0000}"/>
    <cellStyle name="Normal 6 3 2 3 5 2 5" xfId="36569" xr:uid="{00000000-0005-0000-0000-0000887B0000}"/>
    <cellStyle name="Normal 6 3 2 3 5 2 6" xfId="36570" xr:uid="{00000000-0005-0000-0000-0000897B0000}"/>
    <cellStyle name="Normal 6 3 2 3 5 3" xfId="8712" xr:uid="{00000000-0005-0000-0000-00008A7B0000}"/>
    <cellStyle name="Normal 6 3 2 3 5 3 2" xfId="36571" xr:uid="{00000000-0005-0000-0000-00008B7B0000}"/>
    <cellStyle name="Normal 6 3 2 3 5 3 3" xfId="36572" xr:uid="{00000000-0005-0000-0000-00008C7B0000}"/>
    <cellStyle name="Normal 6 3 2 3 5 3 4" xfId="36573" xr:uid="{00000000-0005-0000-0000-00008D7B0000}"/>
    <cellStyle name="Normal 6 3 2 3 5 4" xfId="36574" xr:uid="{00000000-0005-0000-0000-00008E7B0000}"/>
    <cellStyle name="Normal 6 3 2 3 5 4 2" xfId="36575" xr:uid="{00000000-0005-0000-0000-00008F7B0000}"/>
    <cellStyle name="Normal 6 3 2 3 5 4 3" xfId="36576" xr:uid="{00000000-0005-0000-0000-0000907B0000}"/>
    <cellStyle name="Normal 6 3 2 3 5 4 4" xfId="36577" xr:uid="{00000000-0005-0000-0000-0000917B0000}"/>
    <cellStyle name="Normal 6 3 2 3 5 5" xfId="36578" xr:uid="{00000000-0005-0000-0000-0000927B0000}"/>
    <cellStyle name="Normal 6 3 2 3 5 5 2" xfId="36579" xr:uid="{00000000-0005-0000-0000-0000937B0000}"/>
    <cellStyle name="Normal 6 3 2 3 5 5 3" xfId="36580" xr:uid="{00000000-0005-0000-0000-0000947B0000}"/>
    <cellStyle name="Normal 6 3 2 3 5 5 4" xfId="36581" xr:uid="{00000000-0005-0000-0000-0000957B0000}"/>
    <cellStyle name="Normal 6 3 2 3 5 6" xfId="36582" xr:uid="{00000000-0005-0000-0000-0000967B0000}"/>
    <cellStyle name="Normal 6 3 2 3 5 6 2" xfId="36583" xr:uid="{00000000-0005-0000-0000-0000977B0000}"/>
    <cellStyle name="Normal 6 3 2 3 5 6 3" xfId="36584" xr:uid="{00000000-0005-0000-0000-0000987B0000}"/>
    <cellStyle name="Normal 6 3 2 3 5 7" xfId="36585" xr:uid="{00000000-0005-0000-0000-0000997B0000}"/>
    <cellStyle name="Normal 6 3 2 3 5 8" xfId="36586" xr:uid="{00000000-0005-0000-0000-00009A7B0000}"/>
    <cellStyle name="Normal 6 3 2 3 5 9" xfId="36587" xr:uid="{00000000-0005-0000-0000-00009B7B0000}"/>
    <cellStyle name="Normal 6 3 2 3 6" xfId="4077" xr:uid="{00000000-0005-0000-0000-00009C7B0000}"/>
    <cellStyle name="Normal 6 3 2 3 6 2" xfId="8848" xr:uid="{00000000-0005-0000-0000-00009D7B0000}"/>
    <cellStyle name="Normal 6 3 2 3 6 2 2" xfId="36588" xr:uid="{00000000-0005-0000-0000-00009E7B0000}"/>
    <cellStyle name="Normal 6 3 2 3 6 2 2 2" xfId="36589" xr:uid="{00000000-0005-0000-0000-00009F7B0000}"/>
    <cellStyle name="Normal 6 3 2 3 6 2 2 3" xfId="36590" xr:uid="{00000000-0005-0000-0000-0000A07B0000}"/>
    <cellStyle name="Normal 6 3 2 3 6 2 2 4" xfId="36591" xr:uid="{00000000-0005-0000-0000-0000A17B0000}"/>
    <cellStyle name="Normal 6 3 2 3 6 2 3" xfId="36592" xr:uid="{00000000-0005-0000-0000-0000A27B0000}"/>
    <cellStyle name="Normal 6 3 2 3 6 2 3 2" xfId="36593" xr:uid="{00000000-0005-0000-0000-0000A37B0000}"/>
    <cellStyle name="Normal 6 3 2 3 6 2 3 3" xfId="36594" xr:uid="{00000000-0005-0000-0000-0000A47B0000}"/>
    <cellStyle name="Normal 6 3 2 3 6 2 4" xfId="36595" xr:uid="{00000000-0005-0000-0000-0000A57B0000}"/>
    <cellStyle name="Normal 6 3 2 3 6 2 5" xfId="36596" xr:uid="{00000000-0005-0000-0000-0000A67B0000}"/>
    <cellStyle name="Normal 6 3 2 3 6 2 6" xfId="36597" xr:uid="{00000000-0005-0000-0000-0000A77B0000}"/>
    <cellStyle name="Normal 6 3 2 3 6 3" xfId="36598" xr:uid="{00000000-0005-0000-0000-0000A87B0000}"/>
    <cellStyle name="Normal 6 3 2 3 6 3 2" xfId="36599" xr:uid="{00000000-0005-0000-0000-0000A97B0000}"/>
    <cellStyle name="Normal 6 3 2 3 6 3 3" xfId="36600" xr:uid="{00000000-0005-0000-0000-0000AA7B0000}"/>
    <cellStyle name="Normal 6 3 2 3 6 3 4" xfId="36601" xr:uid="{00000000-0005-0000-0000-0000AB7B0000}"/>
    <cellStyle name="Normal 6 3 2 3 6 4" xfId="36602" xr:uid="{00000000-0005-0000-0000-0000AC7B0000}"/>
    <cellStyle name="Normal 6 3 2 3 6 4 2" xfId="36603" xr:uid="{00000000-0005-0000-0000-0000AD7B0000}"/>
    <cellStyle name="Normal 6 3 2 3 6 4 3" xfId="36604" xr:uid="{00000000-0005-0000-0000-0000AE7B0000}"/>
    <cellStyle name="Normal 6 3 2 3 6 4 4" xfId="36605" xr:uid="{00000000-0005-0000-0000-0000AF7B0000}"/>
    <cellStyle name="Normal 6 3 2 3 6 5" xfId="36606" xr:uid="{00000000-0005-0000-0000-0000B07B0000}"/>
    <cellStyle name="Normal 6 3 2 3 6 5 2" xfId="36607" xr:uid="{00000000-0005-0000-0000-0000B17B0000}"/>
    <cellStyle name="Normal 6 3 2 3 6 5 3" xfId="36608" xr:uid="{00000000-0005-0000-0000-0000B27B0000}"/>
    <cellStyle name="Normal 6 3 2 3 6 6" xfId="36609" xr:uid="{00000000-0005-0000-0000-0000B37B0000}"/>
    <cellStyle name="Normal 6 3 2 3 6 7" xfId="36610" xr:uid="{00000000-0005-0000-0000-0000B47B0000}"/>
    <cellStyle name="Normal 6 3 2 3 6 8" xfId="36611" xr:uid="{00000000-0005-0000-0000-0000B57B0000}"/>
    <cellStyle name="Normal 6 3 2 3 7" xfId="5388" xr:uid="{00000000-0005-0000-0000-0000B67B0000}"/>
    <cellStyle name="Normal 6 3 2 3 7 2" xfId="10365" xr:uid="{00000000-0005-0000-0000-0000B77B0000}"/>
    <cellStyle name="Normal 6 3 2 3 7 2 2" xfId="36612" xr:uid="{00000000-0005-0000-0000-0000B87B0000}"/>
    <cellStyle name="Normal 6 3 2 3 7 2 3" xfId="36613" xr:uid="{00000000-0005-0000-0000-0000B97B0000}"/>
    <cellStyle name="Normal 6 3 2 3 7 2 4" xfId="36614" xr:uid="{00000000-0005-0000-0000-0000BA7B0000}"/>
    <cellStyle name="Normal 6 3 2 3 7 3" xfId="36615" xr:uid="{00000000-0005-0000-0000-0000BB7B0000}"/>
    <cellStyle name="Normal 6 3 2 3 7 3 2" xfId="36616" xr:uid="{00000000-0005-0000-0000-0000BC7B0000}"/>
    <cellStyle name="Normal 6 3 2 3 7 3 3" xfId="36617" xr:uid="{00000000-0005-0000-0000-0000BD7B0000}"/>
    <cellStyle name="Normal 6 3 2 3 7 4" xfId="36618" xr:uid="{00000000-0005-0000-0000-0000BE7B0000}"/>
    <cellStyle name="Normal 6 3 2 3 7 5" xfId="36619" xr:uid="{00000000-0005-0000-0000-0000BF7B0000}"/>
    <cellStyle name="Normal 6 3 2 3 7 6" xfId="36620" xr:uid="{00000000-0005-0000-0000-0000C07B0000}"/>
    <cellStyle name="Normal 6 3 2 3 8" xfId="5824" xr:uid="{00000000-0005-0000-0000-0000C17B0000}"/>
    <cellStyle name="Normal 6 3 2 3 8 2" xfId="10766" xr:uid="{00000000-0005-0000-0000-0000C27B0000}"/>
    <cellStyle name="Normal 6 3 2 3 8 3" xfId="36621" xr:uid="{00000000-0005-0000-0000-0000C37B0000}"/>
    <cellStyle name="Normal 6 3 2 3 8 4" xfId="36622" xr:uid="{00000000-0005-0000-0000-0000C47B0000}"/>
    <cellStyle name="Normal 6 3 2 3 9" xfId="7332" xr:uid="{00000000-0005-0000-0000-0000C57B0000}"/>
    <cellStyle name="Normal 6 3 2 3 9 2" xfId="36623" xr:uid="{00000000-0005-0000-0000-0000C67B0000}"/>
    <cellStyle name="Normal 6 3 2 3 9 3" xfId="36624" xr:uid="{00000000-0005-0000-0000-0000C77B0000}"/>
    <cellStyle name="Normal 6 3 2 3 9 4" xfId="36625" xr:uid="{00000000-0005-0000-0000-0000C87B0000}"/>
    <cellStyle name="Normal 6 3 2 4" xfId="455" xr:uid="{00000000-0005-0000-0000-0000C97B0000}"/>
    <cellStyle name="Normal 6 3 2 4 10" xfId="36626" xr:uid="{00000000-0005-0000-0000-0000CA7B0000}"/>
    <cellStyle name="Normal 6 3 2 4 11" xfId="36627" xr:uid="{00000000-0005-0000-0000-0000CB7B0000}"/>
    <cellStyle name="Normal 6 3 2 4 2" xfId="1025" xr:uid="{00000000-0005-0000-0000-0000CC7B0000}"/>
    <cellStyle name="Normal 6 3 2 4 2 10" xfId="36628" xr:uid="{00000000-0005-0000-0000-0000CD7B0000}"/>
    <cellStyle name="Normal 6 3 2 4 2 2" xfId="1703" xr:uid="{00000000-0005-0000-0000-0000CE7B0000}"/>
    <cellStyle name="Normal 6 3 2 4 2 2 2" xfId="5061" xr:uid="{00000000-0005-0000-0000-0000CF7B0000}"/>
    <cellStyle name="Normal 6 3 2 4 2 2 2 2" xfId="10045" xr:uid="{00000000-0005-0000-0000-0000D07B0000}"/>
    <cellStyle name="Normal 6 3 2 4 2 2 2 2 2" xfId="36629" xr:uid="{00000000-0005-0000-0000-0000D17B0000}"/>
    <cellStyle name="Normal 6 3 2 4 2 2 2 2 3" xfId="36630" xr:uid="{00000000-0005-0000-0000-0000D27B0000}"/>
    <cellStyle name="Normal 6 3 2 4 2 2 2 2 4" xfId="36631" xr:uid="{00000000-0005-0000-0000-0000D37B0000}"/>
    <cellStyle name="Normal 6 3 2 4 2 2 2 3" xfId="36632" xr:uid="{00000000-0005-0000-0000-0000D47B0000}"/>
    <cellStyle name="Normal 6 3 2 4 2 2 2 3 2" xfId="36633" xr:uid="{00000000-0005-0000-0000-0000D57B0000}"/>
    <cellStyle name="Normal 6 3 2 4 2 2 2 3 3" xfId="36634" xr:uid="{00000000-0005-0000-0000-0000D67B0000}"/>
    <cellStyle name="Normal 6 3 2 4 2 2 2 4" xfId="36635" xr:uid="{00000000-0005-0000-0000-0000D77B0000}"/>
    <cellStyle name="Normal 6 3 2 4 2 2 2 5" xfId="36636" xr:uid="{00000000-0005-0000-0000-0000D87B0000}"/>
    <cellStyle name="Normal 6 3 2 4 2 2 2 6" xfId="36637" xr:uid="{00000000-0005-0000-0000-0000D97B0000}"/>
    <cellStyle name="Normal 6 3 2 4 2 2 3" xfId="6790" xr:uid="{00000000-0005-0000-0000-0000DA7B0000}"/>
    <cellStyle name="Normal 6 3 2 4 2 2 3 2" xfId="11732" xr:uid="{00000000-0005-0000-0000-0000DB7B0000}"/>
    <cellStyle name="Normal 6 3 2 4 2 2 3 3" xfId="36638" xr:uid="{00000000-0005-0000-0000-0000DC7B0000}"/>
    <cellStyle name="Normal 6 3 2 4 2 2 3 4" xfId="36639" xr:uid="{00000000-0005-0000-0000-0000DD7B0000}"/>
    <cellStyle name="Normal 6 3 2 4 2 2 4" xfId="8298" xr:uid="{00000000-0005-0000-0000-0000DE7B0000}"/>
    <cellStyle name="Normal 6 3 2 4 2 2 4 2" xfId="36640" xr:uid="{00000000-0005-0000-0000-0000DF7B0000}"/>
    <cellStyle name="Normal 6 3 2 4 2 2 4 3" xfId="36641" xr:uid="{00000000-0005-0000-0000-0000E07B0000}"/>
    <cellStyle name="Normal 6 3 2 4 2 2 4 4" xfId="36642" xr:uid="{00000000-0005-0000-0000-0000E17B0000}"/>
    <cellStyle name="Normal 6 3 2 4 2 2 5" xfId="3336" xr:uid="{00000000-0005-0000-0000-0000E27B0000}"/>
    <cellStyle name="Normal 6 3 2 4 2 2 5 2" xfId="36643" xr:uid="{00000000-0005-0000-0000-0000E37B0000}"/>
    <cellStyle name="Normal 6 3 2 4 2 2 5 3" xfId="36644" xr:uid="{00000000-0005-0000-0000-0000E47B0000}"/>
    <cellStyle name="Normal 6 3 2 4 2 2 5 4" xfId="36645" xr:uid="{00000000-0005-0000-0000-0000E57B0000}"/>
    <cellStyle name="Normal 6 3 2 4 2 2 6" xfId="36646" xr:uid="{00000000-0005-0000-0000-0000E67B0000}"/>
    <cellStyle name="Normal 6 3 2 4 2 2 6 2" xfId="36647" xr:uid="{00000000-0005-0000-0000-0000E77B0000}"/>
    <cellStyle name="Normal 6 3 2 4 2 2 6 3" xfId="36648" xr:uid="{00000000-0005-0000-0000-0000E87B0000}"/>
    <cellStyle name="Normal 6 3 2 4 2 2 7" xfId="36649" xr:uid="{00000000-0005-0000-0000-0000E97B0000}"/>
    <cellStyle name="Normal 6 3 2 4 2 2 8" xfId="36650" xr:uid="{00000000-0005-0000-0000-0000EA7B0000}"/>
    <cellStyle name="Normal 6 3 2 4 2 2 9" xfId="36651" xr:uid="{00000000-0005-0000-0000-0000EB7B0000}"/>
    <cellStyle name="Normal 6 3 2 4 2 3" xfId="4447" xr:uid="{00000000-0005-0000-0000-0000EC7B0000}"/>
    <cellStyle name="Normal 6 3 2 4 2 3 2" xfId="9432" xr:uid="{00000000-0005-0000-0000-0000ED7B0000}"/>
    <cellStyle name="Normal 6 3 2 4 2 3 2 2" xfId="36652" xr:uid="{00000000-0005-0000-0000-0000EE7B0000}"/>
    <cellStyle name="Normal 6 3 2 4 2 3 2 3" xfId="36653" xr:uid="{00000000-0005-0000-0000-0000EF7B0000}"/>
    <cellStyle name="Normal 6 3 2 4 2 3 2 4" xfId="36654" xr:uid="{00000000-0005-0000-0000-0000F07B0000}"/>
    <cellStyle name="Normal 6 3 2 4 2 3 3" xfId="36655" xr:uid="{00000000-0005-0000-0000-0000F17B0000}"/>
    <cellStyle name="Normal 6 3 2 4 2 3 3 2" xfId="36656" xr:uid="{00000000-0005-0000-0000-0000F27B0000}"/>
    <cellStyle name="Normal 6 3 2 4 2 3 3 3" xfId="36657" xr:uid="{00000000-0005-0000-0000-0000F37B0000}"/>
    <cellStyle name="Normal 6 3 2 4 2 3 4" xfId="36658" xr:uid="{00000000-0005-0000-0000-0000F47B0000}"/>
    <cellStyle name="Normal 6 3 2 4 2 3 5" xfId="36659" xr:uid="{00000000-0005-0000-0000-0000F57B0000}"/>
    <cellStyle name="Normal 6 3 2 4 2 3 6" xfId="36660" xr:uid="{00000000-0005-0000-0000-0000F67B0000}"/>
    <cellStyle name="Normal 6 3 2 4 2 4" xfId="6187" xr:uid="{00000000-0005-0000-0000-0000F77B0000}"/>
    <cellStyle name="Normal 6 3 2 4 2 4 2" xfId="11129" xr:uid="{00000000-0005-0000-0000-0000F87B0000}"/>
    <cellStyle name="Normal 6 3 2 4 2 4 3" xfId="36661" xr:uid="{00000000-0005-0000-0000-0000F97B0000}"/>
    <cellStyle name="Normal 6 3 2 4 2 4 4" xfId="36662" xr:uid="{00000000-0005-0000-0000-0000FA7B0000}"/>
    <cellStyle name="Normal 6 3 2 4 2 5" xfId="7695" xr:uid="{00000000-0005-0000-0000-0000FB7B0000}"/>
    <cellStyle name="Normal 6 3 2 4 2 5 2" xfId="36663" xr:uid="{00000000-0005-0000-0000-0000FC7B0000}"/>
    <cellStyle name="Normal 6 3 2 4 2 5 3" xfId="36664" xr:uid="{00000000-0005-0000-0000-0000FD7B0000}"/>
    <cellStyle name="Normal 6 3 2 4 2 5 4" xfId="36665" xr:uid="{00000000-0005-0000-0000-0000FE7B0000}"/>
    <cellStyle name="Normal 6 3 2 4 2 6" xfId="2733" xr:uid="{00000000-0005-0000-0000-0000FF7B0000}"/>
    <cellStyle name="Normal 6 3 2 4 2 6 2" xfId="36666" xr:uid="{00000000-0005-0000-0000-0000007C0000}"/>
    <cellStyle name="Normal 6 3 2 4 2 6 3" xfId="36667" xr:uid="{00000000-0005-0000-0000-0000017C0000}"/>
    <cellStyle name="Normal 6 3 2 4 2 6 4" xfId="36668" xr:uid="{00000000-0005-0000-0000-0000027C0000}"/>
    <cellStyle name="Normal 6 3 2 4 2 7" xfId="36669" xr:uid="{00000000-0005-0000-0000-0000037C0000}"/>
    <cellStyle name="Normal 6 3 2 4 2 7 2" xfId="36670" xr:uid="{00000000-0005-0000-0000-0000047C0000}"/>
    <cellStyle name="Normal 6 3 2 4 2 7 3" xfId="36671" xr:uid="{00000000-0005-0000-0000-0000057C0000}"/>
    <cellStyle name="Normal 6 3 2 4 2 8" xfId="36672" xr:uid="{00000000-0005-0000-0000-0000067C0000}"/>
    <cellStyle name="Normal 6 3 2 4 2 9" xfId="36673" xr:uid="{00000000-0005-0000-0000-0000077C0000}"/>
    <cellStyle name="Normal 6 3 2 4 3" xfId="1702" xr:uid="{00000000-0005-0000-0000-0000087C0000}"/>
    <cellStyle name="Normal 6 3 2 4 3 2" xfId="5060" xr:uid="{00000000-0005-0000-0000-0000097C0000}"/>
    <cellStyle name="Normal 6 3 2 4 3 2 2" xfId="10044" xr:uid="{00000000-0005-0000-0000-00000A7C0000}"/>
    <cellStyle name="Normal 6 3 2 4 3 2 2 2" xfId="36674" xr:uid="{00000000-0005-0000-0000-00000B7C0000}"/>
    <cellStyle name="Normal 6 3 2 4 3 2 2 3" xfId="36675" xr:uid="{00000000-0005-0000-0000-00000C7C0000}"/>
    <cellStyle name="Normal 6 3 2 4 3 2 2 4" xfId="36676" xr:uid="{00000000-0005-0000-0000-00000D7C0000}"/>
    <cellStyle name="Normal 6 3 2 4 3 2 3" xfId="36677" xr:uid="{00000000-0005-0000-0000-00000E7C0000}"/>
    <cellStyle name="Normal 6 3 2 4 3 2 3 2" xfId="36678" xr:uid="{00000000-0005-0000-0000-00000F7C0000}"/>
    <cellStyle name="Normal 6 3 2 4 3 2 3 3" xfId="36679" xr:uid="{00000000-0005-0000-0000-0000107C0000}"/>
    <cellStyle name="Normal 6 3 2 4 3 2 4" xfId="36680" xr:uid="{00000000-0005-0000-0000-0000117C0000}"/>
    <cellStyle name="Normal 6 3 2 4 3 2 5" xfId="36681" xr:uid="{00000000-0005-0000-0000-0000127C0000}"/>
    <cellStyle name="Normal 6 3 2 4 3 2 6" xfId="36682" xr:uid="{00000000-0005-0000-0000-0000137C0000}"/>
    <cellStyle name="Normal 6 3 2 4 3 3" xfId="6789" xr:uid="{00000000-0005-0000-0000-0000147C0000}"/>
    <cellStyle name="Normal 6 3 2 4 3 3 2" xfId="11731" xr:uid="{00000000-0005-0000-0000-0000157C0000}"/>
    <cellStyle name="Normal 6 3 2 4 3 3 3" xfId="36683" xr:uid="{00000000-0005-0000-0000-0000167C0000}"/>
    <cellStyle name="Normal 6 3 2 4 3 3 4" xfId="36684" xr:uid="{00000000-0005-0000-0000-0000177C0000}"/>
    <cellStyle name="Normal 6 3 2 4 3 4" xfId="8297" xr:uid="{00000000-0005-0000-0000-0000187C0000}"/>
    <cellStyle name="Normal 6 3 2 4 3 4 2" xfId="36685" xr:uid="{00000000-0005-0000-0000-0000197C0000}"/>
    <cellStyle name="Normal 6 3 2 4 3 4 3" xfId="36686" xr:uid="{00000000-0005-0000-0000-00001A7C0000}"/>
    <cellStyle name="Normal 6 3 2 4 3 4 4" xfId="36687" xr:uid="{00000000-0005-0000-0000-00001B7C0000}"/>
    <cellStyle name="Normal 6 3 2 4 3 5" xfId="3335" xr:uid="{00000000-0005-0000-0000-00001C7C0000}"/>
    <cellStyle name="Normal 6 3 2 4 3 5 2" xfId="36688" xr:uid="{00000000-0005-0000-0000-00001D7C0000}"/>
    <cellStyle name="Normal 6 3 2 4 3 5 3" xfId="36689" xr:uid="{00000000-0005-0000-0000-00001E7C0000}"/>
    <cellStyle name="Normal 6 3 2 4 3 5 4" xfId="36690" xr:uid="{00000000-0005-0000-0000-00001F7C0000}"/>
    <cellStyle name="Normal 6 3 2 4 3 6" xfId="36691" xr:uid="{00000000-0005-0000-0000-0000207C0000}"/>
    <cellStyle name="Normal 6 3 2 4 3 6 2" xfId="36692" xr:uid="{00000000-0005-0000-0000-0000217C0000}"/>
    <cellStyle name="Normal 6 3 2 4 3 6 3" xfId="36693" xr:uid="{00000000-0005-0000-0000-0000227C0000}"/>
    <cellStyle name="Normal 6 3 2 4 3 7" xfId="36694" xr:uid="{00000000-0005-0000-0000-0000237C0000}"/>
    <cellStyle name="Normal 6 3 2 4 3 8" xfId="36695" xr:uid="{00000000-0005-0000-0000-0000247C0000}"/>
    <cellStyle name="Normal 6 3 2 4 3 9" xfId="36696" xr:uid="{00000000-0005-0000-0000-0000257C0000}"/>
    <cellStyle name="Normal 6 3 2 4 4" xfId="3978" xr:uid="{00000000-0005-0000-0000-0000267C0000}"/>
    <cellStyle name="Normal 6 3 2 4 4 2" xfId="9050" xr:uid="{00000000-0005-0000-0000-0000277C0000}"/>
    <cellStyle name="Normal 6 3 2 4 4 2 2" xfId="36697" xr:uid="{00000000-0005-0000-0000-0000287C0000}"/>
    <cellStyle name="Normal 6 3 2 4 4 2 3" xfId="36698" xr:uid="{00000000-0005-0000-0000-0000297C0000}"/>
    <cellStyle name="Normal 6 3 2 4 4 2 4" xfId="36699" xr:uid="{00000000-0005-0000-0000-00002A7C0000}"/>
    <cellStyle name="Normal 6 3 2 4 4 3" xfId="36700" xr:uid="{00000000-0005-0000-0000-00002B7C0000}"/>
    <cellStyle name="Normal 6 3 2 4 4 3 2" xfId="36701" xr:uid="{00000000-0005-0000-0000-00002C7C0000}"/>
    <cellStyle name="Normal 6 3 2 4 4 3 3" xfId="36702" xr:uid="{00000000-0005-0000-0000-00002D7C0000}"/>
    <cellStyle name="Normal 6 3 2 4 4 4" xfId="36703" xr:uid="{00000000-0005-0000-0000-00002E7C0000}"/>
    <cellStyle name="Normal 6 3 2 4 4 5" xfId="36704" xr:uid="{00000000-0005-0000-0000-00002F7C0000}"/>
    <cellStyle name="Normal 6 3 2 4 4 6" xfId="36705" xr:uid="{00000000-0005-0000-0000-0000307C0000}"/>
    <cellStyle name="Normal 6 3 2 4 5" xfId="5735" xr:uid="{00000000-0005-0000-0000-0000317C0000}"/>
    <cellStyle name="Normal 6 3 2 4 5 2" xfId="10677" xr:uid="{00000000-0005-0000-0000-0000327C0000}"/>
    <cellStyle name="Normal 6 3 2 4 5 3" xfId="36706" xr:uid="{00000000-0005-0000-0000-0000337C0000}"/>
    <cellStyle name="Normal 6 3 2 4 5 4" xfId="36707" xr:uid="{00000000-0005-0000-0000-0000347C0000}"/>
    <cellStyle name="Normal 6 3 2 4 6" xfId="7243" xr:uid="{00000000-0005-0000-0000-0000357C0000}"/>
    <cellStyle name="Normal 6 3 2 4 6 2" xfId="36708" xr:uid="{00000000-0005-0000-0000-0000367C0000}"/>
    <cellStyle name="Normal 6 3 2 4 6 3" xfId="36709" xr:uid="{00000000-0005-0000-0000-0000377C0000}"/>
    <cellStyle name="Normal 6 3 2 4 6 4" xfId="36710" xr:uid="{00000000-0005-0000-0000-0000387C0000}"/>
    <cellStyle name="Normal 6 3 2 4 7" xfId="2281" xr:uid="{00000000-0005-0000-0000-0000397C0000}"/>
    <cellStyle name="Normal 6 3 2 4 7 2" xfId="36711" xr:uid="{00000000-0005-0000-0000-00003A7C0000}"/>
    <cellStyle name="Normal 6 3 2 4 7 3" xfId="36712" xr:uid="{00000000-0005-0000-0000-00003B7C0000}"/>
    <cellStyle name="Normal 6 3 2 4 7 4" xfId="36713" xr:uid="{00000000-0005-0000-0000-00003C7C0000}"/>
    <cellStyle name="Normal 6 3 2 4 8" xfId="36714" xr:uid="{00000000-0005-0000-0000-00003D7C0000}"/>
    <cellStyle name="Normal 6 3 2 4 8 2" xfId="36715" xr:uid="{00000000-0005-0000-0000-00003E7C0000}"/>
    <cellStyle name="Normal 6 3 2 4 8 3" xfId="36716" xr:uid="{00000000-0005-0000-0000-00003F7C0000}"/>
    <cellStyle name="Normal 6 3 2 4 9" xfId="36717" xr:uid="{00000000-0005-0000-0000-0000407C0000}"/>
    <cellStyle name="Normal 6 3 2 5" xfId="672" xr:uid="{00000000-0005-0000-0000-0000417C0000}"/>
    <cellStyle name="Normal 6 3 2 5 10" xfId="36718" xr:uid="{00000000-0005-0000-0000-0000427C0000}"/>
    <cellStyle name="Normal 6 3 2 5 11" xfId="36719" xr:uid="{00000000-0005-0000-0000-0000437C0000}"/>
    <cellStyle name="Normal 6 3 2 5 2" xfId="1138" xr:uid="{00000000-0005-0000-0000-0000447C0000}"/>
    <cellStyle name="Normal 6 3 2 5 2 10" xfId="36720" xr:uid="{00000000-0005-0000-0000-0000457C0000}"/>
    <cellStyle name="Normal 6 3 2 5 2 2" xfId="1705" xr:uid="{00000000-0005-0000-0000-0000467C0000}"/>
    <cellStyle name="Normal 6 3 2 5 2 2 2" xfId="5063" xr:uid="{00000000-0005-0000-0000-0000477C0000}"/>
    <cellStyle name="Normal 6 3 2 5 2 2 2 2" xfId="10047" xr:uid="{00000000-0005-0000-0000-0000487C0000}"/>
    <cellStyle name="Normal 6 3 2 5 2 2 2 2 2" xfId="36721" xr:uid="{00000000-0005-0000-0000-0000497C0000}"/>
    <cellStyle name="Normal 6 3 2 5 2 2 2 2 3" xfId="36722" xr:uid="{00000000-0005-0000-0000-00004A7C0000}"/>
    <cellStyle name="Normal 6 3 2 5 2 2 2 2 4" xfId="36723" xr:uid="{00000000-0005-0000-0000-00004B7C0000}"/>
    <cellStyle name="Normal 6 3 2 5 2 2 2 3" xfId="36724" xr:uid="{00000000-0005-0000-0000-00004C7C0000}"/>
    <cellStyle name="Normal 6 3 2 5 2 2 2 3 2" xfId="36725" xr:uid="{00000000-0005-0000-0000-00004D7C0000}"/>
    <cellStyle name="Normal 6 3 2 5 2 2 2 3 3" xfId="36726" xr:uid="{00000000-0005-0000-0000-00004E7C0000}"/>
    <cellStyle name="Normal 6 3 2 5 2 2 2 4" xfId="36727" xr:uid="{00000000-0005-0000-0000-00004F7C0000}"/>
    <cellStyle name="Normal 6 3 2 5 2 2 2 5" xfId="36728" xr:uid="{00000000-0005-0000-0000-0000507C0000}"/>
    <cellStyle name="Normal 6 3 2 5 2 2 2 6" xfId="36729" xr:uid="{00000000-0005-0000-0000-0000517C0000}"/>
    <cellStyle name="Normal 6 3 2 5 2 2 3" xfId="6792" xr:uid="{00000000-0005-0000-0000-0000527C0000}"/>
    <cellStyle name="Normal 6 3 2 5 2 2 3 2" xfId="11734" xr:uid="{00000000-0005-0000-0000-0000537C0000}"/>
    <cellStyle name="Normal 6 3 2 5 2 2 3 3" xfId="36730" xr:uid="{00000000-0005-0000-0000-0000547C0000}"/>
    <cellStyle name="Normal 6 3 2 5 2 2 3 4" xfId="36731" xr:uid="{00000000-0005-0000-0000-0000557C0000}"/>
    <cellStyle name="Normal 6 3 2 5 2 2 4" xfId="8300" xr:uid="{00000000-0005-0000-0000-0000567C0000}"/>
    <cellStyle name="Normal 6 3 2 5 2 2 4 2" xfId="36732" xr:uid="{00000000-0005-0000-0000-0000577C0000}"/>
    <cellStyle name="Normal 6 3 2 5 2 2 4 3" xfId="36733" xr:uid="{00000000-0005-0000-0000-0000587C0000}"/>
    <cellStyle name="Normal 6 3 2 5 2 2 4 4" xfId="36734" xr:uid="{00000000-0005-0000-0000-0000597C0000}"/>
    <cellStyle name="Normal 6 3 2 5 2 2 5" xfId="3338" xr:uid="{00000000-0005-0000-0000-00005A7C0000}"/>
    <cellStyle name="Normal 6 3 2 5 2 2 5 2" xfId="36735" xr:uid="{00000000-0005-0000-0000-00005B7C0000}"/>
    <cellStyle name="Normal 6 3 2 5 2 2 5 3" xfId="36736" xr:uid="{00000000-0005-0000-0000-00005C7C0000}"/>
    <cellStyle name="Normal 6 3 2 5 2 2 5 4" xfId="36737" xr:uid="{00000000-0005-0000-0000-00005D7C0000}"/>
    <cellStyle name="Normal 6 3 2 5 2 2 6" xfId="36738" xr:uid="{00000000-0005-0000-0000-00005E7C0000}"/>
    <cellStyle name="Normal 6 3 2 5 2 2 6 2" xfId="36739" xr:uid="{00000000-0005-0000-0000-00005F7C0000}"/>
    <cellStyle name="Normal 6 3 2 5 2 2 6 3" xfId="36740" xr:uid="{00000000-0005-0000-0000-0000607C0000}"/>
    <cellStyle name="Normal 6 3 2 5 2 2 7" xfId="36741" xr:uid="{00000000-0005-0000-0000-0000617C0000}"/>
    <cellStyle name="Normal 6 3 2 5 2 2 8" xfId="36742" xr:uid="{00000000-0005-0000-0000-0000627C0000}"/>
    <cellStyle name="Normal 6 3 2 5 2 2 9" xfId="36743" xr:uid="{00000000-0005-0000-0000-0000637C0000}"/>
    <cellStyle name="Normal 6 3 2 5 2 3" xfId="4506" xr:uid="{00000000-0005-0000-0000-0000647C0000}"/>
    <cellStyle name="Normal 6 3 2 5 2 3 2" xfId="9490" xr:uid="{00000000-0005-0000-0000-0000657C0000}"/>
    <cellStyle name="Normal 6 3 2 5 2 3 2 2" xfId="36744" xr:uid="{00000000-0005-0000-0000-0000667C0000}"/>
    <cellStyle name="Normal 6 3 2 5 2 3 2 3" xfId="36745" xr:uid="{00000000-0005-0000-0000-0000677C0000}"/>
    <cellStyle name="Normal 6 3 2 5 2 3 2 4" xfId="36746" xr:uid="{00000000-0005-0000-0000-0000687C0000}"/>
    <cellStyle name="Normal 6 3 2 5 2 3 3" xfId="36747" xr:uid="{00000000-0005-0000-0000-0000697C0000}"/>
    <cellStyle name="Normal 6 3 2 5 2 3 3 2" xfId="36748" xr:uid="{00000000-0005-0000-0000-00006A7C0000}"/>
    <cellStyle name="Normal 6 3 2 5 2 3 3 3" xfId="36749" xr:uid="{00000000-0005-0000-0000-00006B7C0000}"/>
    <cellStyle name="Normal 6 3 2 5 2 3 4" xfId="36750" xr:uid="{00000000-0005-0000-0000-00006C7C0000}"/>
    <cellStyle name="Normal 6 3 2 5 2 3 5" xfId="36751" xr:uid="{00000000-0005-0000-0000-00006D7C0000}"/>
    <cellStyle name="Normal 6 3 2 5 2 3 6" xfId="36752" xr:uid="{00000000-0005-0000-0000-00006E7C0000}"/>
    <cellStyle name="Normal 6 3 2 5 2 4" xfId="6237" xr:uid="{00000000-0005-0000-0000-00006F7C0000}"/>
    <cellStyle name="Normal 6 3 2 5 2 4 2" xfId="11179" xr:uid="{00000000-0005-0000-0000-0000707C0000}"/>
    <cellStyle name="Normal 6 3 2 5 2 4 3" xfId="36753" xr:uid="{00000000-0005-0000-0000-0000717C0000}"/>
    <cellStyle name="Normal 6 3 2 5 2 4 4" xfId="36754" xr:uid="{00000000-0005-0000-0000-0000727C0000}"/>
    <cellStyle name="Normal 6 3 2 5 2 5" xfId="7745" xr:uid="{00000000-0005-0000-0000-0000737C0000}"/>
    <cellStyle name="Normal 6 3 2 5 2 5 2" xfId="36755" xr:uid="{00000000-0005-0000-0000-0000747C0000}"/>
    <cellStyle name="Normal 6 3 2 5 2 5 3" xfId="36756" xr:uid="{00000000-0005-0000-0000-0000757C0000}"/>
    <cellStyle name="Normal 6 3 2 5 2 5 4" xfId="36757" xr:uid="{00000000-0005-0000-0000-0000767C0000}"/>
    <cellStyle name="Normal 6 3 2 5 2 6" xfId="2783" xr:uid="{00000000-0005-0000-0000-0000777C0000}"/>
    <cellStyle name="Normal 6 3 2 5 2 6 2" xfId="36758" xr:uid="{00000000-0005-0000-0000-0000787C0000}"/>
    <cellStyle name="Normal 6 3 2 5 2 6 3" xfId="36759" xr:uid="{00000000-0005-0000-0000-0000797C0000}"/>
    <cellStyle name="Normal 6 3 2 5 2 6 4" xfId="36760" xr:uid="{00000000-0005-0000-0000-00007A7C0000}"/>
    <cellStyle name="Normal 6 3 2 5 2 7" xfId="36761" xr:uid="{00000000-0005-0000-0000-00007B7C0000}"/>
    <cellStyle name="Normal 6 3 2 5 2 7 2" xfId="36762" xr:uid="{00000000-0005-0000-0000-00007C7C0000}"/>
    <cellStyle name="Normal 6 3 2 5 2 7 3" xfId="36763" xr:uid="{00000000-0005-0000-0000-00007D7C0000}"/>
    <cellStyle name="Normal 6 3 2 5 2 8" xfId="36764" xr:uid="{00000000-0005-0000-0000-00007E7C0000}"/>
    <cellStyle name="Normal 6 3 2 5 2 9" xfId="36765" xr:uid="{00000000-0005-0000-0000-00007F7C0000}"/>
    <cellStyle name="Normal 6 3 2 5 3" xfId="1704" xr:uid="{00000000-0005-0000-0000-0000807C0000}"/>
    <cellStyle name="Normal 6 3 2 5 3 2" xfId="5062" xr:uid="{00000000-0005-0000-0000-0000817C0000}"/>
    <cellStyle name="Normal 6 3 2 5 3 2 2" xfId="10046" xr:uid="{00000000-0005-0000-0000-0000827C0000}"/>
    <cellStyle name="Normal 6 3 2 5 3 2 2 2" xfId="36766" xr:uid="{00000000-0005-0000-0000-0000837C0000}"/>
    <cellStyle name="Normal 6 3 2 5 3 2 2 3" xfId="36767" xr:uid="{00000000-0005-0000-0000-0000847C0000}"/>
    <cellStyle name="Normal 6 3 2 5 3 2 2 4" xfId="36768" xr:uid="{00000000-0005-0000-0000-0000857C0000}"/>
    <cellStyle name="Normal 6 3 2 5 3 2 3" xfId="36769" xr:uid="{00000000-0005-0000-0000-0000867C0000}"/>
    <cellStyle name="Normal 6 3 2 5 3 2 3 2" xfId="36770" xr:uid="{00000000-0005-0000-0000-0000877C0000}"/>
    <cellStyle name="Normal 6 3 2 5 3 2 3 3" xfId="36771" xr:uid="{00000000-0005-0000-0000-0000887C0000}"/>
    <cellStyle name="Normal 6 3 2 5 3 2 4" xfId="36772" xr:uid="{00000000-0005-0000-0000-0000897C0000}"/>
    <cellStyle name="Normal 6 3 2 5 3 2 5" xfId="36773" xr:uid="{00000000-0005-0000-0000-00008A7C0000}"/>
    <cellStyle name="Normal 6 3 2 5 3 2 6" xfId="36774" xr:uid="{00000000-0005-0000-0000-00008B7C0000}"/>
    <cellStyle name="Normal 6 3 2 5 3 3" xfId="6791" xr:uid="{00000000-0005-0000-0000-00008C7C0000}"/>
    <cellStyle name="Normal 6 3 2 5 3 3 2" xfId="11733" xr:uid="{00000000-0005-0000-0000-00008D7C0000}"/>
    <cellStyle name="Normal 6 3 2 5 3 3 3" xfId="36775" xr:uid="{00000000-0005-0000-0000-00008E7C0000}"/>
    <cellStyle name="Normal 6 3 2 5 3 3 4" xfId="36776" xr:uid="{00000000-0005-0000-0000-00008F7C0000}"/>
    <cellStyle name="Normal 6 3 2 5 3 4" xfId="8299" xr:uid="{00000000-0005-0000-0000-0000907C0000}"/>
    <cellStyle name="Normal 6 3 2 5 3 4 2" xfId="36777" xr:uid="{00000000-0005-0000-0000-0000917C0000}"/>
    <cellStyle name="Normal 6 3 2 5 3 4 3" xfId="36778" xr:uid="{00000000-0005-0000-0000-0000927C0000}"/>
    <cellStyle name="Normal 6 3 2 5 3 4 4" xfId="36779" xr:uid="{00000000-0005-0000-0000-0000937C0000}"/>
    <cellStyle name="Normal 6 3 2 5 3 5" xfId="3337" xr:uid="{00000000-0005-0000-0000-0000947C0000}"/>
    <cellStyle name="Normal 6 3 2 5 3 5 2" xfId="36780" xr:uid="{00000000-0005-0000-0000-0000957C0000}"/>
    <cellStyle name="Normal 6 3 2 5 3 5 3" xfId="36781" xr:uid="{00000000-0005-0000-0000-0000967C0000}"/>
    <cellStyle name="Normal 6 3 2 5 3 5 4" xfId="36782" xr:uid="{00000000-0005-0000-0000-0000977C0000}"/>
    <cellStyle name="Normal 6 3 2 5 3 6" xfId="36783" xr:uid="{00000000-0005-0000-0000-0000987C0000}"/>
    <cellStyle name="Normal 6 3 2 5 3 6 2" xfId="36784" xr:uid="{00000000-0005-0000-0000-0000997C0000}"/>
    <cellStyle name="Normal 6 3 2 5 3 6 3" xfId="36785" xr:uid="{00000000-0005-0000-0000-00009A7C0000}"/>
    <cellStyle name="Normal 6 3 2 5 3 7" xfId="36786" xr:uid="{00000000-0005-0000-0000-00009B7C0000}"/>
    <cellStyle name="Normal 6 3 2 5 3 8" xfId="36787" xr:uid="{00000000-0005-0000-0000-00009C7C0000}"/>
    <cellStyle name="Normal 6 3 2 5 3 9" xfId="36788" xr:uid="{00000000-0005-0000-0000-00009D7C0000}"/>
    <cellStyle name="Normal 6 3 2 5 4" xfId="4123" xr:uid="{00000000-0005-0000-0000-00009E7C0000}"/>
    <cellStyle name="Normal 6 3 2 5 4 2" xfId="9109" xr:uid="{00000000-0005-0000-0000-00009F7C0000}"/>
    <cellStyle name="Normal 6 3 2 5 4 2 2" xfId="36789" xr:uid="{00000000-0005-0000-0000-0000A07C0000}"/>
    <cellStyle name="Normal 6 3 2 5 4 2 3" xfId="36790" xr:uid="{00000000-0005-0000-0000-0000A17C0000}"/>
    <cellStyle name="Normal 6 3 2 5 4 2 4" xfId="36791" xr:uid="{00000000-0005-0000-0000-0000A27C0000}"/>
    <cellStyle name="Normal 6 3 2 5 4 3" xfId="36792" xr:uid="{00000000-0005-0000-0000-0000A37C0000}"/>
    <cellStyle name="Normal 6 3 2 5 4 3 2" xfId="36793" xr:uid="{00000000-0005-0000-0000-0000A47C0000}"/>
    <cellStyle name="Normal 6 3 2 5 4 3 3" xfId="36794" xr:uid="{00000000-0005-0000-0000-0000A57C0000}"/>
    <cellStyle name="Normal 6 3 2 5 4 4" xfId="36795" xr:uid="{00000000-0005-0000-0000-0000A67C0000}"/>
    <cellStyle name="Normal 6 3 2 5 4 5" xfId="36796" xr:uid="{00000000-0005-0000-0000-0000A77C0000}"/>
    <cellStyle name="Normal 6 3 2 5 4 6" xfId="36797" xr:uid="{00000000-0005-0000-0000-0000A87C0000}"/>
    <cellStyle name="Normal 6 3 2 5 5" xfId="5870" xr:uid="{00000000-0005-0000-0000-0000A97C0000}"/>
    <cellStyle name="Normal 6 3 2 5 5 2" xfId="10812" xr:uid="{00000000-0005-0000-0000-0000AA7C0000}"/>
    <cellStyle name="Normal 6 3 2 5 5 3" xfId="36798" xr:uid="{00000000-0005-0000-0000-0000AB7C0000}"/>
    <cellStyle name="Normal 6 3 2 5 5 4" xfId="36799" xr:uid="{00000000-0005-0000-0000-0000AC7C0000}"/>
    <cellStyle name="Normal 6 3 2 5 6" xfId="7378" xr:uid="{00000000-0005-0000-0000-0000AD7C0000}"/>
    <cellStyle name="Normal 6 3 2 5 6 2" xfId="36800" xr:uid="{00000000-0005-0000-0000-0000AE7C0000}"/>
    <cellStyle name="Normal 6 3 2 5 6 3" xfId="36801" xr:uid="{00000000-0005-0000-0000-0000AF7C0000}"/>
    <cellStyle name="Normal 6 3 2 5 6 4" xfId="36802" xr:uid="{00000000-0005-0000-0000-0000B07C0000}"/>
    <cellStyle name="Normal 6 3 2 5 7" xfId="2416" xr:uid="{00000000-0005-0000-0000-0000B17C0000}"/>
    <cellStyle name="Normal 6 3 2 5 7 2" xfId="36803" xr:uid="{00000000-0005-0000-0000-0000B27C0000}"/>
    <cellStyle name="Normal 6 3 2 5 7 3" xfId="36804" xr:uid="{00000000-0005-0000-0000-0000B37C0000}"/>
    <cellStyle name="Normal 6 3 2 5 7 4" xfId="36805" xr:uid="{00000000-0005-0000-0000-0000B47C0000}"/>
    <cellStyle name="Normal 6 3 2 5 8" xfId="36806" xr:uid="{00000000-0005-0000-0000-0000B57C0000}"/>
    <cellStyle name="Normal 6 3 2 5 8 2" xfId="36807" xr:uid="{00000000-0005-0000-0000-0000B67C0000}"/>
    <cellStyle name="Normal 6 3 2 5 8 3" xfId="36808" xr:uid="{00000000-0005-0000-0000-0000B77C0000}"/>
    <cellStyle name="Normal 6 3 2 5 9" xfId="36809" xr:uid="{00000000-0005-0000-0000-0000B87C0000}"/>
    <cellStyle name="Normal 6 3 2 6" xfId="339" xr:uid="{00000000-0005-0000-0000-0000B97C0000}"/>
    <cellStyle name="Normal 6 3 2 6 10" xfId="36810" xr:uid="{00000000-0005-0000-0000-0000BA7C0000}"/>
    <cellStyle name="Normal 6 3 2 6 11" xfId="36811" xr:uid="{00000000-0005-0000-0000-0000BB7C0000}"/>
    <cellStyle name="Normal 6 3 2 6 2" xfId="967" xr:uid="{00000000-0005-0000-0000-0000BC7C0000}"/>
    <cellStyle name="Normal 6 3 2 6 2 10" xfId="36812" xr:uid="{00000000-0005-0000-0000-0000BD7C0000}"/>
    <cellStyle name="Normal 6 3 2 6 2 2" xfId="1707" xr:uid="{00000000-0005-0000-0000-0000BE7C0000}"/>
    <cellStyle name="Normal 6 3 2 6 2 2 2" xfId="5065" xr:uid="{00000000-0005-0000-0000-0000BF7C0000}"/>
    <cellStyle name="Normal 6 3 2 6 2 2 2 2" xfId="10049" xr:uid="{00000000-0005-0000-0000-0000C07C0000}"/>
    <cellStyle name="Normal 6 3 2 6 2 2 2 2 2" xfId="36813" xr:uid="{00000000-0005-0000-0000-0000C17C0000}"/>
    <cellStyle name="Normal 6 3 2 6 2 2 2 2 3" xfId="36814" xr:uid="{00000000-0005-0000-0000-0000C27C0000}"/>
    <cellStyle name="Normal 6 3 2 6 2 2 2 2 4" xfId="36815" xr:uid="{00000000-0005-0000-0000-0000C37C0000}"/>
    <cellStyle name="Normal 6 3 2 6 2 2 2 3" xfId="36816" xr:uid="{00000000-0005-0000-0000-0000C47C0000}"/>
    <cellStyle name="Normal 6 3 2 6 2 2 2 3 2" xfId="36817" xr:uid="{00000000-0005-0000-0000-0000C57C0000}"/>
    <cellStyle name="Normal 6 3 2 6 2 2 2 3 3" xfId="36818" xr:uid="{00000000-0005-0000-0000-0000C67C0000}"/>
    <cellStyle name="Normal 6 3 2 6 2 2 2 4" xfId="36819" xr:uid="{00000000-0005-0000-0000-0000C77C0000}"/>
    <cellStyle name="Normal 6 3 2 6 2 2 2 5" xfId="36820" xr:uid="{00000000-0005-0000-0000-0000C87C0000}"/>
    <cellStyle name="Normal 6 3 2 6 2 2 2 6" xfId="36821" xr:uid="{00000000-0005-0000-0000-0000C97C0000}"/>
    <cellStyle name="Normal 6 3 2 6 2 2 3" xfId="6794" xr:uid="{00000000-0005-0000-0000-0000CA7C0000}"/>
    <cellStyle name="Normal 6 3 2 6 2 2 3 2" xfId="11736" xr:uid="{00000000-0005-0000-0000-0000CB7C0000}"/>
    <cellStyle name="Normal 6 3 2 6 2 2 3 3" xfId="36822" xr:uid="{00000000-0005-0000-0000-0000CC7C0000}"/>
    <cellStyle name="Normal 6 3 2 6 2 2 3 4" xfId="36823" xr:uid="{00000000-0005-0000-0000-0000CD7C0000}"/>
    <cellStyle name="Normal 6 3 2 6 2 2 4" xfId="8302" xr:uid="{00000000-0005-0000-0000-0000CE7C0000}"/>
    <cellStyle name="Normal 6 3 2 6 2 2 4 2" xfId="36824" xr:uid="{00000000-0005-0000-0000-0000CF7C0000}"/>
    <cellStyle name="Normal 6 3 2 6 2 2 4 3" xfId="36825" xr:uid="{00000000-0005-0000-0000-0000D07C0000}"/>
    <cellStyle name="Normal 6 3 2 6 2 2 4 4" xfId="36826" xr:uid="{00000000-0005-0000-0000-0000D17C0000}"/>
    <cellStyle name="Normal 6 3 2 6 2 2 5" xfId="3340" xr:uid="{00000000-0005-0000-0000-0000D27C0000}"/>
    <cellStyle name="Normal 6 3 2 6 2 2 5 2" xfId="36827" xr:uid="{00000000-0005-0000-0000-0000D37C0000}"/>
    <cellStyle name="Normal 6 3 2 6 2 2 5 3" xfId="36828" xr:uid="{00000000-0005-0000-0000-0000D47C0000}"/>
    <cellStyle name="Normal 6 3 2 6 2 2 5 4" xfId="36829" xr:uid="{00000000-0005-0000-0000-0000D57C0000}"/>
    <cellStyle name="Normal 6 3 2 6 2 2 6" xfId="36830" xr:uid="{00000000-0005-0000-0000-0000D67C0000}"/>
    <cellStyle name="Normal 6 3 2 6 2 2 6 2" xfId="36831" xr:uid="{00000000-0005-0000-0000-0000D77C0000}"/>
    <cellStyle name="Normal 6 3 2 6 2 2 6 3" xfId="36832" xr:uid="{00000000-0005-0000-0000-0000D87C0000}"/>
    <cellStyle name="Normal 6 3 2 6 2 2 7" xfId="36833" xr:uid="{00000000-0005-0000-0000-0000D97C0000}"/>
    <cellStyle name="Normal 6 3 2 6 2 2 8" xfId="36834" xr:uid="{00000000-0005-0000-0000-0000DA7C0000}"/>
    <cellStyle name="Normal 6 3 2 6 2 2 9" xfId="36835" xr:uid="{00000000-0005-0000-0000-0000DB7C0000}"/>
    <cellStyle name="Normal 6 3 2 6 2 3" xfId="4401" xr:uid="{00000000-0005-0000-0000-0000DC7C0000}"/>
    <cellStyle name="Normal 6 3 2 6 2 3 2" xfId="9386" xr:uid="{00000000-0005-0000-0000-0000DD7C0000}"/>
    <cellStyle name="Normal 6 3 2 6 2 3 2 2" xfId="36836" xr:uid="{00000000-0005-0000-0000-0000DE7C0000}"/>
    <cellStyle name="Normal 6 3 2 6 2 3 2 3" xfId="36837" xr:uid="{00000000-0005-0000-0000-0000DF7C0000}"/>
    <cellStyle name="Normal 6 3 2 6 2 3 2 4" xfId="36838" xr:uid="{00000000-0005-0000-0000-0000E07C0000}"/>
    <cellStyle name="Normal 6 3 2 6 2 3 3" xfId="36839" xr:uid="{00000000-0005-0000-0000-0000E17C0000}"/>
    <cellStyle name="Normal 6 3 2 6 2 3 3 2" xfId="36840" xr:uid="{00000000-0005-0000-0000-0000E27C0000}"/>
    <cellStyle name="Normal 6 3 2 6 2 3 3 3" xfId="36841" xr:uid="{00000000-0005-0000-0000-0000E37C0000}"/>
    <cellStyle name="Normal 6 3 2 6 2 3 4" xfId="36842" xr:uid="{00000000-0005-0000-0000-0000E47C0000}"/>
    <cellStyle name="Normal 6 3 2 6 2 3 5" xfId="36843" xr:uid="{00000000-0005-0000-0000-0000E57C0000}"/>
    <cellStyle name="Normal 6 3 2 6 2 3 6" xfId="36844" xr:uid="{00000000-0005-0000-0000-0000E67C0000}"/>
    <cellStyle name="Normal 6 3 2 6 2 4" xfId="6143" xr:uid="{00000000-0005-0000-0000-0000E77C0000}"/>
    <cellStyle name="Normal 6 3 2 6 2 4 2" xfId="11085" xr:uid="{00000000-0005-0000-0000-0000E87C0000}"/>
    <cellStyle name="Normal 6 3 2 6 2 4 3" xfId="36845" xr:uid="{00000000-0005-0000-0000-0000E97C0000}"/>
    <cellStyle name="Normal 6 3 2 6 2 4 4" xfId="36846" xr:uid="{00000000-0005-0000-0000-0000EA7C0000}"/>
    <cellStyle name="Normal 6 3 2 6 2 5" xfId="7651" xr:uid="{00000000-0005-0000-0000-0000EB7C0000}"/>
    <cellStyle name="Normal 6 3 2 6 2 5 2" xfId="36847" xr:uid="{00000000-0005-0000-0000-0000EC7C0000}"/>
    <cellStyle name="Normal 6 3 2 6 2 5 3" xfId="36848" xr:uid="{00000000-0005-0000-0000-0000ED7C0000}"/>
    <cellStyle name="Normal 6 3 2 6 2 5 4" xfId="36849" xr:uid="{00000000-0005-0000-0000-0000EE7C0000}"/>
    <cellStyle name="Normal 6 3 2 6 2 6" xfId="2689" xr:uid="{00000000-0005-0000-0000-0000EF7C0000}"/>
    <cellStyle name="Normal 6 3 2 6 2 6 2" xfId="36850" xr:uid="{00000000-0005-0000-0000-0000F07C0000}"/>
    <cellStyle name="Normal 6 3 2 6 2 6 3" xfId="36851" xr:uid="{00000000-0005-0000-0000-0000F17C0000}"/>
    <cellStyle name="Normal 6 3 2 6 2 6 4" xfId="36852" xr:uid="{00000000-0005-0000-0000-0000F27C0000}"/>
    <cellStyle name="Normal 6 3 2 6 2 7" xfId="36853" xr:uid="{00000000-0005-0000-0000-0000F37C0000}"/>
    <cellStyle name="Normal 6 3 2 6 2 7 2" xfId="36854" xr:uid="{00000000-0005-0000-0000-0000F47C0000}"/>
    <cellStyle name="Normal 6 3 2 6 2 7 3" xfId="36855" xr:uid="{00000000-0005-0000-0000-0000F57C0000}"/>
    <cellStyle name="Normal 6 3 2 6 2 8" xfId="36856" xr:uid="{00000000-0005-0000-0000-0000F67C0000}"/>
    <cellStyle name="Normal 6 3 2 6 2 9" xfId="36857" xr:uid="{00000000-0005-0000-0000-0000F77C0000}"/>
    <cellStyle name="Normal 6 3 2 6 3" xfId="1706" xr:uid="{00000000-0005-0000-0000-0000F87C0000}"/>
    <cellStyle name="Normal 6 3 2 6 3 2" xfId="5064" xr:uid="{00000000-0005-0000-0000-0000F97C0000}"/>
    <cellStyle name="Normal 6 3 2 6 3 2 2" xfId="10048" xr:uid="{00000000-0005-0000-0000-0000FA7C0000}"/>
    <cellStyle name="Normal 6 3 2 6 3 2 2 2" xfId="36858" xr:uid="{00000000-0005-0000-0000-0000FB7C0000}"/>
    <cellStyle name="Normal 6 3 2 6 3 2 2 3" xfId="36859" xr:uid="{00000000-0005-0000-0000-0000FC7C0000}"/>
    <cellStyle name="Normal 6 3 2 6 3 2 2 4" xfId="36860" xr:uid="{00000000-0005-0000-0000-0000FD7C0000}"/>
    <cellStyle name="Normal 6 3 2 6 3 2 3" xfId="36861" xr:uid="{00000000-0005-0000-0000-0000FE7C0000}"/>
    <cellStyle name="Normal 6 3 2 6 3 2 3 2" xfId="36862" xr:uid="{00000000-0005-0000-0000-0000FF7C0000}"/>
    <cellStyle name="Normal 6 3 2 6 3 2 3 3" xfId="36863" xr:uid="{00000000-0005-0000-0000-0000007D0000}"/>
    <cellStyle name="Normal 6 3 2 6 3 2 4" xfId="36864" xr:uid="{00000000-0005-0000-0000-0000017D0000}"/>
    <cellStyle name="Normal 6 3 2 6 3 2 5" xfId="36865" xr:uid="{00000000-0005-0000-0000-0000027D0000}"/>
    <cellStyle name="Normal 6 3 2 6 3 2 6" xfId="36866" xr:uid="{00000000-0005-0000-0000-0000037D0000}"/>
    <cellStyle name="Normal 6 3 2 6 3 3" xfId="6793" xr:uid="{00000000-0005-0000-0000-0000047D0000}"/>
    <cellStyle name="Normal 6 3 2 6 3 3 2" xfId="11735" xr:uid="{00000000-0005-0000-0000-0000057D0000}"/>
    <cellStyle name="Normal 6 3 2 6 3 3 3" xfId="36867" xr:uid="{00000000-0005-0000-0000-0000067D0000}"/>
    <cellStyle name="Normal 6 3 2 6 3 3 4" xfId="36868" xr:uid="{00000000-0005-0000-0000-0000077D0000}"/>
    <cellStyle name="Normal 6 3 2 6 3 4" xfId="8301" xr:uid="{00000000-0005-0000-0000-0000087D0000}"/>
    <cellStyle name="Normal 6 3 2 6 3 4 2" xfId="36869" xr:uid="{00000000-0005-0000-0000-0000097D0000}"/>
    <cellStyle name="Normal 6 3 2 6 3 4 3" xfId="36870" xr:uid="{00000000-0005-0000-0000-00000A7D0000}"/>
    <cellStyle name="Normal 6 3 2 6 3 4 4" xfId="36871" xr:uid="{00000000-0005-0000-0000-00000B7D0000}"/>
    <cellStyle name="Normal 6 3 2 6 3 5" xfId="3339" xr:uid="{00000000-0005-0000-0000-00000C7D0000}"/>
    <cellStyle name="Normal 6 3 2 6 3 5 2" xfId="36872" xr:uid="{00000000-0005-0000-0000-00000D7D0000}"/>
    <cellStyle name="Normal 6 3 2 6 3 5 3" xfId="36873" xr:uid="{00000000-0005-0000-0000-00000E7D0000}"/>
    <cellStyle name="Normal 6 3 2 6 3 5 4" xfId="36874" xr:uid="{00000000-0005-0000-0000-00000F7D0000}"/>
    <cellStyle name="Normal 6 3 2 6 3 6" xfId="36875" xr:uid="{00000000-0005-0000-0000-0000107D0000}"/>
    <cellStyle name="Normal 6 3 2 6 3 6 2" xfId="36876" xr:uid="{00000000-0005-0000-0000-0000117D0000}"/>
    <cellStyle name="Normal 6 3 2 6 3 6 3" xfId="36877" xr:uid="{00000000-0005-0000-0000-0000127D0000}"/>
    <cellStyle name="Normal 6 3 2 6 3 7" xfId="36878" xr:uid="{00000000-0005-0000-0000-0000137D0000}"/>
    <cellStyle name="Normal 6 3 2 6 3 8" xfId="36879" xr:uid="{00000000-0005-0000-0000-0000147D0000}"/>
    <cellStyle name="Normal 6 3 2 6 3 9" xfId="36880" xr:uid="{00000000-0005-0000-0000-0000157D0000}"/>
    <cellStyle name="Normal 6 3 2 6 4" xfId="3918" xr:uid="{00000000-0005-0000-0000-0000167D0000}"/>
    <cellStyle name="Normal 6 3 2 6 4 2" xfId="8998" xr:uid="{00000000-0005-0000-0000-0000177D0000}"/>
    <cellStyle name="Normal 6 3 2 6 4 2 2" xfId="36881" xr:uid="{00000000-0005-0000-0000-0000187D0000}"/>
    <cellStyle name="Normal 6 3 2 6 4 2 3" xfId="36882" xr:uid="{00000000-0005-0000-0000-0000197D0000}"/>
    <cellStyle name="Normal 6 3 2 6 4 2 4" xfId="36883" xr:uid="{00000000-0005-0000-0000-00001A7D0000}"/>
    <cellStyle name="Normal 6 3 2 6 4 3" xfId="36884" xr:uid="{00000000-0005-0000-0000-00001B7D0000}"/>
    <cellStyle name="Normal 6 3 2 6 4 3 2" xfId="36885" xr:uid="{00000000-0005-0000-0000-00001C7D0000}"/>
    <cellStyle name="Normal 6 3 2 6 4 3 3" xfId="36886" xr:uid="{00000000-0005-0000-0000-00001D7D0000}"/>
    <cellStyle name="Normal 6 3 2 6 4 4" xfId="36887" xr:uid="{00000000-0005-0000-0000-00001E7D0000}"/>
    <cellStyle name="Normal 6 3 2 6 4 5" xfId="36888" xr:uid="{00000000-0005-0000-0000-00001F7D0000}"/>
    <cellStyle name="Normal 6 3 2 6 4 6" xfId="36889" xr:uid="{00000000-0005-0000-0000-0000207D0000}"/>
    <cellStyle name="Normal 6 3 2 6 5" xfId="5686" xr:uid="{00000000-0005-0000-0000-0000217D0000}"/>
    <cellStyle name="Normal 6 3 2 6 5 2" xfId="10628" xr:uid="{00000000-0005-0000-0000-0000227D0000}"/>
    <cellStyle name="Normal 6 3 2 6 5 3" xfId="36890" xr:uid="{00000000-0005-0000-0000-0000237D0000}"/>
    <cellStyle name="Normal 6 3 2 6 5 4" xfId="36891" xr:uid="{00000000-0005-0000-0000-0000247D0000}"/>
    <cellStyle name="Normal 6 3 2 6 6" xfId="7194" xr:uid="{00000000-0005-0000-0000-0000257D0000}"/>
    <cellStyle name="Normal 6 3 2 6 6 2" xfId="36892" xr:uid="{00000000-0005-0000-0000-0000267D0000}"/>
    <cellStyle name="Normal 6 3 2 6 6 3" xfId="36893" xr:uid="{00000000-0005-0000-0000-0000277D0000}"/>
    <cellStyle name="Normal 6 3 2 6 6 4" xfId="36894" xr:uid="{00000000-0005-0000-0000-0000287D0000}"/>
    <cellStyle name="Normal 6 3 2 6 7" xfId="2232" xr:uid="{00000000-0005-0000-0000-0000297D0000}"/>
    <cellStyle name="Normal 6 3 2 6 7 2" xfId="36895" xr:uid="{00000000-0005-0000-0000-00002A7D0000}"/>
    <cellStyle name="Normal 6 3 2 6 7 3" xfId="36896" xr:uid="{00000000-0005-0000-0000-00002B7D0000}"/>
    <cellStyle name="Normal 6 3 2 6 7 4" xfId="36897" xr:uid="{00000000-0005-0000-0000-00002C7D0000}"/>
    <cellStyle name="Normal 6 3 2 6 8" xfId="36898" xr:uid="{00000000-0005-0000-0000-00002D7D0000}"/>
    <cellStyle name="Normal 6 3 2 6 8 2" xfId="36899" xr:uid="{00000000-0005-0000-0000-00002E7D0000}"/>
    <cellStyle name="Normal 6 3 2 6 8 3" xfId="36900" xr:uid="{00000000-0005-0000-0000-00002F7D0000}"/>
    <cellStyle name="Normal 6 3 2 6 9" xfId="36901" xr:uid="{00000000-0005-0000-0000-0000307D0000}"/>
    <cellStyle name="Normal 6 3 2 7" xfId="821" xr:uid="{00000000-0005-0000-0000-0000317D0000}"/>
    <cellStyle name="Normal 6 3 2 7 10" xfId="36902" xr:uid="{00000000-0005-0000-0000-0000327D0000}"/>
    <cellStyle name="Normal 6 3 2 7 2" xfId="1708" xr:uid="{00000000-0005-0000-0000-0000337D0000}"/>
    <cellStyle name="Normal 6 3 2 7 2 2" xfId="5066" xr:uid="{00000000-0005-0000-0000-0000347D0000}"/>
    <cellStyle name="Normal 6 3 2 7 2 2 2" xfId="10050" xr:uid="{00000000-0005-0000-0000-0000357D0000}"/>
    <cellStyle name="Normal 6 3 2 7 2 2 2 2" xfId="36903" xr:uid="{00000000-0005-0000-0000-0000367D0000}"/>
    <cellStyle name="Normal 6 3 2 7 2 2 2 3" xfId="36904" xr:uid="{00000000-0005-0000-0000-0000377D0000}"/>
    <cellStyle name="Normal 6 3 2 7 2 2 2 4" xfId="36905" xr:uid="{00000000-0005-0000-0000-0000387D0000}"/>
    <cellStyle name="Normal 6 3 2 7 2 2 3" xfId="36906" xr:uid="{00000000-0005-0000-0000-0000397D0000}"/>
    <cellStyle name="Normal 6 3 2 7 2 2 3 2" xfId="36907" xr:uid="{00000000-0005-0000-0000-00003A7D0000}"/>
    <cellStyle name="Normal 6 3 2 7 2 2 3 3" xfId="36908" xr:uid="{00000000-0005-0000-0000-00003B7D0000}"/>
    <cellStyle name="Normal 6 3 2 7 2 2 4" xfId="36909" xr:uid="{00000000-0005-0000-0000-00003C7D0000}"/>
    <cellStyle name="Normal 6 3 2 7 2 2 5" xfId="36910" xr:uid="{00000000-0005-0000-0000-00003D7D0000}"/>
    <cellStyle name="Normal 6 3 2 7 2 2 6" xfId="36911" xr:uid="{00000000-0005-0000-0000-00003E7D0000}"/>
    <cellStyle name="Normal 6 3 2 7 2 3" xfId="6795" xr:uid="{00000000-0005-0000-0000-00003F7D0000}"/>
    <cellStyle name="Normal 6 3 2 7 2 3 2" xfId="11737" xr:uid="{00000000-0005-0000-0000-0000407D0000}"/>
    <cellStyle name="Normal 6 3 2 7 2 3 3" xfId="36912" xr:uid="{00000000-0005-0000-0000-0000417D0000}"/>
    <cellStyle name="Normal 6 3 2 7 2 3 4" xfId="36913" xr:uid="{00000000-0005-0000-0000-0000427D0000}"/>
    <cellStyle name="Normal 6 3 2 7 2 4" xfId="8303" xr:uid="{00000000-0005-0000-0000-0000437D0000}"/>
    <cellStyle name="Normal 6 3 2 7 2 4 2" xfId="36914" xr:uid="{00000000-0005-0000-0000-0000447D0000}"/>
    <cellStyle name="Normal 6 3 2 7 2 4 3" xfId="36915" xr:uid="{00000000-0005-0000-0000-0000457D0000}"/>
    <cellStyle name="Normal 6 3 2 7 2 4 4" xfId="36916" xr:uid="{00000000-0005-0000-0000-0000467D0000}"/>
    <cellStyle name="Normal 6 3 2 7 2 5" xfId="3341" xr:uid="{00000000-0005-0000-0000-0000477D0000}"/>
    <cellStyle name="Normal 6 3 2 7 2 5 2" xfId="36917" xr:uid="{00000000-0005-0000-0000-0000487D0000}"/>
    <cellStyle name="Normal 6 3 2 7 2 5 3" xfId="36918" xr:uid="{00000000-0005-0000-0000-0000497D0000}"/>
    <cellStyle name="Normal 6 3 2 7 2 5 4" xfId="36919" xr:uid="{00000000-0005-0000-0000-00004A7D0000}"/>
    <cellStyle name="Normal 6 3 2 7 2 6" xfId="36920" xr:uid="{00000000-0005-0000-0000-00004B7D0000}"/>
    <cellStyle name="Normal 6 3 2 7 2 6 2" xfId="36921" xr:uid="{00000000-0005-0000-0000-00004C7D0000}"/>
    <cellStyle name="Normal 6 3 2 7 2 6 3" xfId="36922" xr:uid="{00000000-0005-0000-0000-00004D7D0000}"/>
    <cellStyle name="Normal 6 3 2 7 2 7" xfId="36923" xr:uid="{00000000-0005-0000-0000-00004E7D0000}"/>
    <cellStyle name="Normal 6 3 2 7 2 8" xfId="36924" xr:uid="{00000000-0005-0000-0000-00004F7D0000}"/>
    <cellStyle name="Normal 6 3 2 7 2 9" xfId="36925" xr:uid="{00000000-0005-0000-0000-0000507D0000}"/>
    <cellStyle name="Normal 6 3 2 7 3" xfId="4263" xr:uid="{00000000-0005-0000-0000-0000517D0000}"/>
    <cellStyle name="Normal 6 3 2 7 3 2" xfId="9249" xr:uid="{00000000-0005-0000-0000-0000527D0000}"/>
    <cellStyle name="Normal 6 3 2 7 3 2 2" xfId="36926" xr:uid="{00000000-0005-0000-0000-0000537D0000}"/>
    <cellStyle name="Normal 6 3 2 7 3 2 3" xfId="36927" xr:uid="{00000000-0005-0000-0000-0000547D0000}"/>
    <cellStyle name="Normal 6 3 2 7 3 2 4" xfId="36928" xr:uid="{00000000-0005-0000-0000-0000557D0000}"/>
    <cellStyle name="Normal 6 3 2 7 3 3" xfId="36929" xr:uid="{00000000-0005-0000-0000-0000567D0000}"/>
    <cellStyle name="Normal 6 3 2 7 3 3 2" xfId="36930" xr:uid="{00000000-0005-0000-0000-0000577D0000}"/>
    <cellStyle name="Normal 6 3 2 7 3 3 3" xfId="36931" xr:uid="{00000000-0005-0000-0000-0000587D0000}"/>
    <cellStyle name="Normal 6 3 2 7 3 4" xfId="36932" xr:uid="{00000000-0005-0000-0000-0000597D0000}"/>
    <cellStyle name="Normal 6 3 2 7 3 5" xfId="36933" xr:uid="{00000000-0005-0000-0000-00005A7D0000}"/>
    <cellStyle name="Normal 6 3 2 7 3 6" xfId="36934" xr:uid="{00000000-0005-0000-0000-00005B7D0000}"/>
    <cellStyle name="Normal 6 3 2 7 4" xfId="6008" xr:uid="{00000000-0005-0000-0000-00005C7D0000}"/>
    <cellStyle name="Normal 6 3 2 7 4 2" xfId="10950" xr:uid="{00000000-0005-0000-0000-00005D7D0000}"/>
    <cellStyle name="Normal 6 3 2 7 4 3" xfId="36935" xr:uid="{00000000-0005-0000-0000-00005E7D0000}"/>
    <cellStyle name="Normal 6 3 2 7 4 4" xfId="36936" xr:uid="{00000000-0005-0000-0000-00005F7D0000}"/>
    <cellStyle name="Normal 6 3 2 7 5" xfId="7516" xr:uid="{00000000-0005-0000-0000-0000607D0000}"/>
    <cellStyle name="Normal 6 3 2 7 5 2" xfId="36937" xr:uid="{00000000-0005-0000-0000-0000617D0000}"/>
    <cellStyle name="Normal 6 3 2 7 5 3" xfId="36938" xr:uid="{00000000-0005-0000-0000-0000627D0000}"/>
    <cellStyle name="Normal 6 3 2 7 5 4" xfId="36939" xr:uid="{00000000-0005-0000-0000-0000637D0000}"/>
    <cellStyle name="Normal 6 3 2 7 6" xfId="2554" xr:uid="{00000000-0005-0000-0000-0000647D0000}"/>
    <cellStyle name="Normal 6 3 2 7 6 2" xfId="36940" xr:uid="{00000000-0005-0000-0000-0000657D0000}"/>
    <cellStyle name="Normal 6 3 2 7 6 3" xfId="36941" xr:uid="{00000000-0005-0000-0000-0000667D0000}"/>
    <cellStyle name="Normal 6 3 2 7 6 4" xfId="36942" xr:uid="{00000000-0005-0000-0000-0000677D0000}"/>
    <cellStyle name="Normal 6 3 2 7 7" xfId="36943" xr:uid="{00000000-0005-0000-0000-0000687D0000}"/>
    <cellStyle name="Normal 6 3 2 7 7 2" xfId="36944" xr:uid="{00000000-0005-0000-0000-0000697D0000}"/>
    <cellStyle name="Normal 6 3 2 7 7 3" xfId="36945" xr:uid="{00000000-0005-0000-0000-00006A7D0000}"/>
    <cellStyle name="Normal 6 3 2 7 8" xfId="36946" xr:uid="{00000000-0005-0000-0000-00006B7D0000}"/>
    <cellStyle name="Normal 6 3 2 7 9" xfId="36947" xr:uid="{00000000-0005-0000-0000-00006C7D0000}"/>
    <cellStyle name="Normal 6 3 2 8" xfId="1288" xr:uid="{00000000-0005-0000-0000-00006D7D0000}"/>
    <cellStyle name="Normal 6 3 2 8 2" xfId="4646" xr:uid="{00000000-0005-0000-0000-00006E7D0000}"/>
    <cellStyle name="Normal 6 3 2 8 2 2" xfId="9630" xr:uid="{00000000-0005-0000-0000-00006F7D0000}"/>
    <cellStyle name="Normal 6 3 2 8 2 2 2" xfId="36948" xr:uid="{00000000-0005-0000-0000-0000707D0000}"/>
    <cellStyle name="Normal 6 3 2 8 2 2 3" xfId="36949" xr:uid="{00000000-0005-0000-0000-0000717D0000}"/>
    <cellStyle name="Normal 6 3 2 8 2 2 4" xfId="36950" xr:uid="{00000000-0005-0000-0000-0000727D0000}"/>
    <cellStyle name="Normal 6 3 2 8 2 3" xfId="36951" xr:uid="{00000000-0005-0000-0000-0000737D0000}"/>
    <cellStyle name="Normal 6 3 2 8 2 3 2" xfId="36952" xr:uid="{00000000-0005-0000-0000-0000747D0000}"/>
    <cellStyle name="Normal 6 3 2 8 2 3 3" xfId="36953" xr:uid="{00000000-0005-0000-0000-0000757D0000}"/>
    <cellStyle name="Normal 6 3 2 8 2 4" xfId="36954" xr:uid="{00000000-0005-0000-0000-0000767D0000}"/>
    <cellStyle name="Normal 6 3 2 8 2 5" xfId="36955" xr:uid="{00000000-0005-0000-0000-0000777D0000}"/>
    <cellStyle name="Normal 6 3 2 8 2 6" xfId="36956" xr:uid="{00000000-0005-0000-0000-0000787D0000}"/>
    <cellStyle name="Normal 6 3 2 8 3" xfId="6375" xr:uid="{00000000-0005-0000-0000-0000797D0000}"/>
    <cellStyle name="Normal 6 3 2 8 3 2" xfId="11317" xr:uid="{00000000-0005-0000-0000-00007A7D0000}"/>
    <cellStyle name="Normal 6 3 2 8 3 3" xfId="36957" xr:uid="{00000000-0005-0000-0000-00007B7D0000}"/>
    <cellStyle name="Normal 6 3 2 8 3 4" xfId="36958" xr:uid="{00000000-0005-0000-0000-00007C7D0000}"/>
    <cellStyle name="Normal 6 3 2 8 4" xfId="7883" xr:uid="{00000000-0005-0000-0000-00007D7D0000}"/>
    <cellStyle name="Normal 6 3 2 8 4 2" xfId="36959" xr:uid="{00000000-0005-0000-0000-00007E7D0000}"/>
    <cellStyle name="Normal 6 3 2 8 4 3" xfId="36960" xr:uid="{00000000-0005-0000-0000-00007F7D0000}"/>
    <cellStyle name="Normal 6 3 2 8 4 4" xfId="36961" xr:uid="{00000000-0005-0000-0000-0000807D0000}"/>
    <cellStyle name="Normal 6 3 2 8 5" xfId="2921" xr:uid="{00000000-0005-0000-0000-0000817D0000}"/>
    <cellStyle name="Normal 6 3 2 8 5 2" xfId="36962" xr:uid="{00000000-0005-0000-0000-0000827D0000}"/>
    <cellStyle name="Normal 6 3 2 8 5 3" xfId="36963" xr:uid="{00000000-0005-0000-0000-0000837D0000}"/>
    <cellStyle name="Normal 6 3 2 8 5 4" xfId="36964" xr:uid="{00000000-0005-0000-0000-0000847D0000}"/>
    <cellStyle name="Normal 6 3 2 8 6" xfId="36965" xr:uid="{00000000-0005-0000-0000-0000857D0000}"/>
    <cellStyle name="Normal 6 3 2 8 6 2" xfId="36966" xr:uid="{00000000-0005-0000-0000-0000867D0000}"/>
    <cellStyle name="Normal 6 3 2 8 6 3" xfId="36967" xr:uid="{00000000-0005-0000-0000-0000877D0000}"/>
    <cellStyle name="Normal 6 3 2 8 7" xfId="36968" xr:uid="{00000000-0005-0000-0000-0000887D0000}"/>
    <cellStyle name="Normal 6 3 2 8 8" xfId="36969" xr:uid="{00000000-0005-0000-0000-0000897D0000}"/>
    <cellStyle name="Normal 6 3 2 8 9" xfId="36970" xr:uid="{00000000-0005-0000-0000-00008A7D0000}"/>
    <cellStyle name="Normal 6 3 2 9" xfId="231" xr:uid="{00000000-0005-0000-0000-00008B7D0000}"/>
    <cellStyle name="Normal 6 3 2 9 2" xfId="3864" xr:uid="{00000000-0005-0000-0000-00008C7D0000}"/>
    <cellStyle name="Normal 6 3 2 9 2 2" xfId="8951" xr:uid="{00000000-0005-0000-0000-00008D7D0000}"/>
    <cellStyle name="Normal 6 3 2 9 2 2 2" xfId="36971" xr:uid="{00000000-0005-0000-0000-00008E7D0000}"/>
    <cellStyle name="Normal 6 3 2 9 2 2 3" xfId="36972" xr:uid="{00000000-0005-0000-0000-00008F7D0000}"/>
    <cellStyle name="Normal 6 3 2 9 2 2 4" xfId="36973" xr:uid="{00000000-0005-0000-0000-0000907D0000}"/>
    <cellStyle name="Normal 6 3 2 9 2 3" xfId="36974" xr:uid="{00000000-0005-0000-0000-0000917D0000}"/>
    <cellStyle name="Normal 6 3 2 9 2 3 2" xfId="36975" xr:uid="{00000000-0005-0000-0000-0000927D0000}"/>
    <cellStyle name="Normal 6 3 2 9 2 3 3" xfId="36976" xr:uid="{00000000-0005-0000-0000-0000937D0000}"/>
    <cellStyle name="Normal 6 3 2 9 2 4" xfId="36977" xr:uid="{00000000-0005-0000-0000-0000947D0000}"/>
    <cellStyle name="Normal 6 3 2 9 2 5" xfId="36978" xr:uid="{00000000-0005-0000-0000-0000957D0000}"/>
    <cellStyle name="Normal 6 3 2 9 2 6" xfId="36979" xr:uid="{00000000-0005-0000-0000-0000967D0000}"/>
    <cellStyle name="Normal 6 3 2 9 3" xfId="5642" xr:uid="{00000000-0005-0000-0000-0000977D0000}"/>
    <cellStyle name="Normal 6 3 2 9 3 2" xfId="10584" xr:uid="{00000000-0005-0000-0000-0000987D0000}"/>
    <cellStyle name="Normal 6 3 2 9 3 3" xfId="36980" xr:uid="{00000000-0005-0000-0000-0000997D0000}"/>
    <cellStyle name="Normal 6 3 2 9 3 4" xfId="36981" xr:uid="{00000000-0005-0000-0000-00009A7D0000}"/>
    <cellStyle name="Normal 6 3 2 9 4" xfId="7150" xr:uid="{00000000-0005-0000-0000-00009B7D0000}"/>
    <cellStyle name="Normal 6 3 2 9 4 2" xfId="36982" xr:uid="{00000000-0005-0000-0000-00009C7D0000}"/>
    <cellStyle name="Normal 6 3 2 9 4 3" xfId="36983" xr:uid="{00000000-0005-0000-0000-00009D7D0000}"/>
    <cellStyle name="Normal 6 3 2 9 4 4" xfId="36984" xr:uid="{00000000-0005-0000-0000-00009E7D0000}"/>
    <cellStyle name="Normal 6 3 2 9 5" xfId="2187" xr:uid="{00000000-0005-0000-0000-00009F7D0000}"/>
    <cellStyle name="Normal 6 3 2 9 5 2" xfId="36985" xr:uid="{00000000-0005-0000-0000-0000A07D0000}"/>
    <cellStyle name="Normal 6 3 2 9 5 3" xfId="36986" xr:uid="{00000000-0005-0000-0000-0000A17D0000}"/>
    <cellStyle name="Normal 6 3 2 9 5 4" xfId="36987" xr:uid="{00000000-0005-0000-0000-0000A27D0000}"/>
    <cellStyle name="Normal 6 3 2 9 6" xfId="36988" xr:uid="{00000000-0005-0000-0000-0000A37D0000}"/>
    <cellStyle name="Normal 6 3 2 9 6 2" xfId="36989" xr:uid="{00000000-0005-0000-0000-0000A47D0000}"/>
    <cellStyle name="Normal 6 3 2 9 6 3" xfId="36990" xr:uid="{00000000-0005-0000-0000-0000A57D0000}"/>
    <cellStyle name="Normal 6 3 2 9 7" xfId="36991" xr:uid="{00000000-0005-0000-0000-0000A67D0000}"/>
    <cellStyle name="Normal 6 3 2 9 8" xfId="36992" xr:uid="{00000000-0005-0000-0000-0000A77D0000}"/>
    <cellStyle name="Normal 6 3 2 9 9" xfId="36993" xr:uid="{00000000-0005-0000-0000-0000A87D0000}"/>
    <cellStyle name="Normal 6 3 20" xfId="36994" xr:uid="{00000000-0005-0000-0000-0000A97D0000}"/>
    <cellStyle name="Normal 6 3 21" xfId="36995" xr:uid="{00000000-0005-0000-0000-0000AA7D0000}"/>
    <cellStyle name="Normal 6 3 3" xfId="138" xr:uid="{00000000-0005-0000-0000-0000AB7D0000}"/>
    <cellStyle name="Normal 6 3 3 10" xfId="2124" xr:uid="{00000000-0005-0000-0000-0000AC7D0000}"/>
    <cellStyle name="Normal 6 3 3 10 2" xfId="5501" xr:uid="{00000000-0005-0000-0000-0000AD7D0000}"/>
    <cellStyle name="Normal 6 3 3 10 2 2" xfId="10456" xr:uid="{00000000-0005-0000-0000-0000AE7D0000}"/>
    <cellStyle name="Normal 6 3 3 10 2 2 2" xfId="36996" xr:uid="{00000000-0005-0000-0000-0000AF7D0000}"/>
    <cellStyle name="Normal 6 3 3 10 2 2 3" xfId="36997" xr:uid="{00000000-0005-0000-0000-0000B07D0000}"/>
    <cellStyle name="Normal 6 3 3 10 2 2 4" xfId="36998" xr:uid="{00000000-0005-0000-0000-0000B17D0000}"/>
    <cellStyle name="Normal 6 3 3 10 2 3" xfId="36999" xr:uid="{00000000-0005-0000-0000-0000B27D0000}"/>
    <cellStyle name="Normal 6 3 3 10 2 3 2" xfId="37000" xr:uid="{00000000-0005-0000-0000-0000B37D0000}"/>
    <cellStyle name="Normal 6 3 3 10 2 3 3" xfId="37001" xr:uid="{00000000-0005-0000-0000-0000B47D0000}"/>
    <cellStyle name="Normal 6 3 3 10 2 4" xfId="37002" xr:uid="{00000000-0005-0000-0000-0000B57D0000}"/>
    <cellStyle name="Normal 6 3 3 10 2 5" xfId="37003" xr:uid="{00000000-0005-0000-0000-0000B67D0000}"/>
    <cellStyle name="Normal 6 3 3 10 2 6" xfId="37004" xr:uid="{00000000-0005-0000-0000-0000B77D0000}"/>
    <cellStyle name="Normal 6 3 3 10 3" xfId="8623" xr:uid="{00000000-0005-0000-0000-0000B87D0000}"/>
    <cellStyle name="Normal 6 3 3 10 3 2" xfId="37005" xr:uid="{00000000-0005-0000-0000-0000B97D0000}"/>
    <cellStyle name="Normal 6 3 3 10 3 3" xfId="37006" xr:uid="{00000000-0005-0000-0000-0000BA7D0000}"/>
    <cellStyle name="Normal 6 3 3 10 3 4" xfId="37007" xr:uid="{00000000-0005-0000-0000-0000BB7D0000}"/>
    <cellStyle name="Normal 6 3 3 10 4" xfId="37008" xr:uid="{00000000-0005-0000-0000-0000BC7D0000}"/>
    <cellStyle name="Normal 6 3 3 10 4 2" xfId="37009" xr:uid="{00000000-0005-0000-0000-0000BD7D0000}"/>
    <cellStyle name="Normal 6 3 3 10 4 3" xfId="37010" xr:uid="{00000000-0005-0000-0000-0000BE7D0000}"/>
    <cellStyle name="Normal 6 3 3 10 4 4" xfId="37011" xr:uid="{00000000-0005-0000-0000-0000BF7D0000}"/>
    <cellStyle name="Normal 6 3 3 10 5" xfId="37012" xr:uid="{00000000-0005-0000-0000-0000C07D0000}"/>
    <cellStyle name="Normal 6 3 3 10 5 2" xfId="37013" xr:uid="{00000000-0005-0000-0000-0000C17D0000}"/>
    <cellStyle name="Normal 6 3 3 10 5 3" xfId="37014" xr:uid="{00000000-0005-0000-0000-0000C27D0000}"/>
    <cellStyle name="Normal 6 3 3 10 5 4" xfId="37015" xr:uid="{00000000-0005-0000-0000-0000C37D0000}"/>
    <cellStyle name="Normal 6 3 3 10 6" xfId="37016" xr:uid="{00000000-0005-0000-0000-0000C47D0000}"/>
    <cellStyle name="Normal 6 3 3 10 6 2" xfId="37017" xr:uid="{00000000-0005-0000-0000-0000C57D0000}"/>
    <cellStyle name="Normal 6 3 3 10 6 3" xfId="37018" xr:uid="{00000000-0005-0000-0000-0000C67D0000}"/>
    <cellStyle name="Normal 6 3 3 10 7" xfId="37019" xr:uid="{00000000-0005-0000-0000-0000C77D0000}"/>
    <cellStyle name="Normal 6 3 3 10 8" xfId="37020" xr:uid="{00000000-0005-0000-0000-0000C87D0000}"/>
    <cellStyle name="Normal 6 3 3 10 9" xfId="37021" xr:uid="{00000000-0005-0000-0000-0000C97D0000}"/>
    <cellStyle name="Normal 6 3 3 11" xfId="3662" xr:uid="{00000000-0005-0000-0000-0000CA7D0000}"/>
    <cellStyle name="Normal 6 3 3 11 2" xfId="8760" xr:uid="{00000000-0005-0000-0000-0000CB7D0000}"/>
    <cellStyle name="Normal 6 3 3 11 2 2" xfId="37022" xr:uid="{00000000-0005-0000-0000-0000CC7D0000}"/>
    <cellStyle name="Normal 6 3 3 11 2 2 2" xfId="37023" xr:uid="{00000000-0005-0000-0000-0000CD7D0000}"/>
    <cellStyle name="Normal 6 3 3 11 2 2 3" xfId="37024" xr:uid="{00000000-0005-0000-0000-0000CE7D0000}"/>
    <cellStyle name="Normal 6 3 3 11 2 2 4" xfId="37025" xr:uid="{00000000-0005-0000-0000-0000CF7D0000}"/>
    <cellStyle name="Normal 6 3 3 11 2 3" xfId="37026" xr:uid="{00000000-0005-0000-0000-0000D07D0000}"/>
    <cellStyle name="Normal 6 3 3 11 2 3 2" xfId="37027" xr:uid="{00000000-0005-0000-0000-0000D17D0000}"/>
    <cellStyle name="Normal 6 3 3 11 2 3 3" xfId="37028" xr:uid="{00000000-0005-0000-0000-0000D27D0000}"/>
    <cellStyle name="Normal 6 3 3 11 2 4" xfId="37029" xr:uid="{00000000-0005-0000-0000-0000D37D0000}"/>
    <cellStyle name="Normal 6 3 3 11 2 5" xfId="37030" xr:uid="{00000000-0005-0000-0000-0000D47D0000}"/>
    <cellStyle name="Normal 6 3 3 11 2 6" xfId="37031" xr:uid="{00000000-0005-0000-0000-0000D57D0000}"/>
    <cellStyle name="Normal 6 3 3 11 3" xfId="37032" xr:uid="{00000000-0005-0000-0000-0000D67D0000}"/>
    <cellStyle name="Normal 6 3 3 11 3 2" xfId="37033" xr:uid="{00000000-0005-0000-0000-0000D77D0000}"/>
    <cellStyle name="Normal 6 3 3 11 3 3" xfId="37034" xr:uid="{00000000-0005-0000-0000-0000D87D0000}"/>
    <cellStyle name="Normal 6 3 3 11 3 4" xfId="37035" xr:uid="{00000000-0005-0000-0000-0000D97D0000}"/>
    <cellStyle name="Normal 6 3 3 11 4" xfId="37036" xr:uid="{00000000-0005-0000-0000-0000DA7D0000}"/>
    <cellStyle name="Normal 6 3 3 11 4 2" xfId="37037" xr:uid="{00000000-0005-0000-0000-0000DB7D0000}"/>
    <cellStyle name="Normal 6 3 3 11 4 3" xfId="37038" xr:uid="{00000000-0005-0000-0000-0000DC7D0000}"/>
    <cellStyle name="Normal 6 3 3 11 4 4" xfId="37039" xr:uid="{00000000-0005-0000-0000-0000DD7D0000}"/>
    <cellStyle name="Normal 6 3 3 11 5" xfId="37040" xr:uid="{00000000-0005-0000-0000-0000DE7D0000}"/>
    <cellStyle name="Normal 6 3 3 11 5 2" xfId="37041" xr:uid="{00000000-0005-0000-0000-0000DF7D0000}"/>
    <cellStyle name="Normal 6 3 3 11 5 3" xfId="37042" xr:uid="{00000000-0005-0000-0000-0000E07D0000}"/>
    <cellStyle name="Normal 6 3 3 11 6" xfId="37043" xr:uid="{00000000-0005-0000-0000-0000E17D0000}"/>
    <cellStyle name="Normal 6 3 3 11 7" xfId="37044" xr:uid="{00000000-0005-0000-0000-0000E27D0000}"/>
    <cellStyle name="Normal 6 3 3 11 8" xfId="37045" xr:uid="{00000000-0005-0000-0000-0000E37D0000}"/>
    <cellStyle name="Normal 6 3 3 12" xfId="3821" xr:uid="{00000000-0005-0000-0000-0000E47D0000}"/>
    <cellStyle name="Normal 6 3 3 12 2" xfId="8912" xr:uid="{00000000-0005-0000-0000-0000E57D0000}"/>
    <cellStyle name="Normal 6 3 3 12 2 2" xfId="37046" xr:uid="{00000000-0005-0000-0000-0000E67D0000}"/>
    <cellStyle name="Normal 6 3 3 12 2 3" xfId="37047" xr:uid="{00000000-0005-0000-0000-0000E77D0000}"/>
    <cellStyle name="Normal 6 3 3 12 2 4" xfId="37048" xr:uid="{00000000-0005-0000-0000-0000E87D0000}"/>
    <cellStyle name="Normal 6 3 3 12 3" xfId="37049" xr:uid="{00000000-0005-0000-0000-0000E97D0000}"/>
    <cellStyle name="Normal 6 3 3 12 3 2" xfId="37050" xr:uid="{00000000-0005-0000-0000-0000EA7D0000}"/>
    <cellStyle name="Normal 6 3 3 12 3 3" xfId="37051" xr:uid="{00000000-0005-0000-0000-0000EB7D0000}"/>
    <cellStyle name="Normal 6 3 3 12 3 4" xfId="37052" xr:uid="{00000000-0005-0000-0000-0000EC7D0000}"/>
    <cellStyle name="Normal 6 3 3 12 4" xfId="37053" xr:uid="{00000000-0005-0000-0000-0000ED7D0000}"/>
    <cellStyle name="Normal 6 3 3 12 4 2" xfId="37054" xr:uid="{00000000-0005-0000-0000-0000EE7D0000}"/>
    <cellStyle name="Normal 6 3 3 12 4 3" xfId="37055" xr:uid="{00000000-0005-0000-0000-0000EF7D0000}"/>
    <cellStyle name="Normal 6 3 3 12 5" xfId="37056" xr:uid="{00000000-0005-0000-0000-0000F07D0000}"/>
    <cellStyle name="Normal 6 3 3 12 6" xfId="37057" xr:uid="{00000000-0005-0000-0000-0000F17D0000}"/>
    <cellStyle name="Normal 6 3 3 12 7" xfId="37058" xr:uid="{00000000-0005-0000-0000-0000F27D0000}"/>
    <cellStyle name="Normal 6 3 3 13" xfId="5606" xr:uid="{00000000-0005-0000-0000-0000F37D0000}"/>
    <cellStyle name="Normal 6 3 3 13 2" xfId="10548" xr:uid="{00000000-0005-0000-0000-0000F47D0000}"/>
    <cellStyle name="Normal 6 3 3 13 3" xfId="37059" xr:uid="{00000000-0005-0000-0000-0000F57D0000}"/>
    <cellStyle name="Normal 6 3 3 13 4" xfId="37060" xr:uid="{00000000-0005-0000-0000-0000F67D0000}"/>
    <cellStyle name="Normal 6 3 3 14" xfId="7114" xr:uid="{00000000-0005-0000-0000-0000F77D0000}"/>
    <cellStyle name="Normal 6 3 3 14 2" xfId="37061" xr:uid="{00000000-0005-0000-0000-0000F87D0000}"/>
    <cellStyle name="Normal 6 3 3 14 3" xfId="37062" xr:uid="{00000000-0005-0000-0000-0000F97D0000}"/>
    <cellStyle name="Normal 6 3 3 14 4" xfId="37063" xr:uid="{00000000-0005-0000-0000-0000FA7D0000}"/>
    <cellStyle name="Normal 6 3 3 15" xfId="2082" xr:uid="{00000000-0005-0000-0000-0000FB7D0000}"/>
    <cellStyle name="Normal 6 3 3 15 2" xfId="37064" xr:uid="{00000000-0005-0000-0000-0000FC7D0000}"/>
    <cellStyle name="Normal 6 3 3 15 3" xfId="37065" xr:uid="{00000000-0005-0000-0000-0000FD7D0000}"/>
    <cellStyle name="Normal 6 3 3 15 4" xfId="37066" xr:uid="{00000000-0005-0000-0000-0000FE7D0000}"/>
    <cellStyle name="Normal 6 3 3 16" xfId="37067" xr:uid="{00000000-0005-0000-0000-0000FF7D0000}"/>
    <cellStyle name="Normal 6 3 3 16 2" xfId="37068" xr:uid="{00000000-0005-0000-0000-0000007E0000}"/>
    <cellStyle name="Normal 6 3 3 16 3" xfId="37069" xr:uid="{00000000-0005-0000-0000-0000017E0000}"/>
    <cellStyle name="Normal 6 3 3 17" xfId="37070" xr:uid="{00000000-0005-0000-0000-0000027E0000}"/>
    <cellStyle name="Normal 6 3 3 18" xfId="37071" xr:uid="{00000000-0005-0000-0000-0000037E0000}"/>
    <cellStyle name="Normal 6 3 3 19" xfId="37072" xr:uid="{00000000-0005-0000-0000-0000047E0000}"/>
    <cellStyle name="Normal 6 3 3 2" xfId="559" xr:uid="{00000000-0005-0000-0000-0000057E0000}"/>
    <cellStyle name="Normal 6 3 3 2 10" xfId="2329" xr:uid="{00000000-0005-0000-0000-0000067E0000}"/>
    <cellStyle name="Normal 6 3 3 2 10 2" xfId="37073" xr:uid="{00000000-0005-0000-0000-0000077E0000}"/>
    <cellStyle name="Normal 6 3 3 2 10 3" xfId="37074" xr:uid="{00000000-0005-0000-0000-0000087E0000}"/>
    <cellStyle name="Normal 6 3 3 2 10 4" xfId="37075" xr:uid="{00000000-0005-0000-0000-0000097E0000}"/>
    <cellStyle name="Normal 6 3 3 2 11" xfId="37076" xr:uid="{00000000-0005-0000-0000-00000A7E0000}"/>
    <cellStyle name="Normal 6 3 3 2 11 2" xfId="37077" xr:uid="{00000000-0005-0000-0000-00000B7E0000}"/>
    <cellStyle name="Normal 6 3 3 2 11 3" xfId="37078" xr:uid="{00000000-0005-0000-0000-00000C7E0000}"/>
    <cellStyle name="Normal 6 3 3 2 12" xfId="37079" xr:uid="{00000000-0005-0000-0000-00000D7E0000}"/>
    <cellStyle name="Normal 6 3 3 2 13" xfId="37080" xr:uid="{00000000-0005-0000-0000-00000E7E0000}"/>
    <cellStyle name="Normal 6 3 3 2 14" xfId="37081" xr:uid="{00000000-0005-0000-0000-00000F7E0000}"/>
    <cellStyle name="Normal 6 3 3 2 2" xfId="720" xr:uid="{00000000-0005-0000-0000-0000107E0000}"/>
    <cellStyle name="Normal 6 3 3 2 2 10" xfId="37082" xr:uid="{00000000-0005-0000-0000-0000117E0000}"/>
    <cellStyle name="Normal 6 3 3 2 2 11" xfId="37083" xr:uid="{00000000-0005-0000-0000-0000127E0000}"/>
    <cellStyle name="Normal 6 3 3 2 2 2" xfId="1186" xr:uid="{00000000-0005-0000-0000-0000137E0000}"/>
    <cellStyle name="Normal 6 3 3 2 2 2 10" xfId="37084" xr:uid="{00000000-0005-0000-0000-0000147E0000}"/>
    <cellStyle name="Normal 6 3 3 2 2 2 2" xfId="1711" xr:uid="{00000000-0005-0000-0000-0000157E0000}"/>
    <cellStyle name="Normal 6 3 3 2 2 2 2 2" xfId="5069" xr:uid="{00000000-0005-0000-0000-0000167E0000}"/>
    <cellStyle name="Normal 6 3 3 2 2 2 2 2 2" xfId="10053" xr:uid="{00000000-0005-0000-0000-0000177E0000}"/>
    <cellStyle name="Normal 6 3 3 2 2 2 2 2 2 2" xfId="37085" xr:uid="{00000000-0005-0000-0000-0000187E0000}"/>
    <cellStyle name="Normal 6 3 3 2 2 2 2 2 2 3" xfId="37086" xr:uid="{00000000-0005-0000-0000-0000197E0000}"/>
    <cellStyle name="Normal 6 3 3 2 2 2 2 2 2 4" xfId="37087" xr:uid="{00000000-0005-0000-0000-00001A7E0000}"/>
    <cellStyle name="Normal 6 3 3 2 2 2 2 2 3" xfId="37088" xr:uid="{00000000-0005-0000-0000-00001B7E0000}"/>
    <cellStyle name="Normal 6 3 3 2 2 2 2 2 3 2" xfId="37089" xr:uid="{00000000-0005-0000-0000-00001C7E0000}"/>
    <cellStyle name="Normal 6 3 3 2 2 2 2 2 3 3" xfId="37090" xr:uid="{00000000-0005-0000-0000-00001D7E0000}"/>
    <cellStyle name="Normal 6 3 3 2 2 2 2 2 4" xfId="37091" xr:uid="{00000000-0005-0000-0000-00001E7E0000}"/>
    <cellStyle name="Normal 6 3 3 2 2 2 2 2 5" xfId="37092" xr:uid="{00000000-0005-0000-0000-00001F7E0000}"/>
    <cellStyle name="Normal 6 3 3 2 2 2 2 2 6" xfId="37093" xr:uid="{00000000-0005-0000-0000-0000207E0000}"/>
    <cellStyle name="Normal 6 3 3 2 2 2 2 3" xfId="6798" xr:uid="{00000000-0005-0000-0000-0000217E0000}"/>
    <cellStyle name="Normal 6 3 3 2 2 2 2 3 2" xfId="11740" xr:uid="{00000000-0005-0000-0000-0000227E0000}"/>
    <cellStyle name="Normal 6 3 3 2 2 2 2 3 3" xfId="37094" xr:uid="{00000000-0005-0000-0000-0000237E0000}"/>
    <cellStyle name="Normal 6 3 3 2 2 2 2 3 4" xfId="37095" xr:uid="{00000000-0005-0000-0000-0000247E0000}"/>
    <cellStyle name="Normal 6 3 3 2 2 2 2 4" xfId="8306" xr:uid="{00000000-0005-0000-0000-0000257E0000}"/>
    <cellStyle name="Normal 6 3 3 2 2 2 2 4 2" xfId="37096" xr:uid="{00000000-0005-0000-0000-0000267E0000}"/>
    <cellStyle name="Normal 6 3 3 2 2 2 2 4 3" xfId="37097" xr:uid="{00000000-0005-0000-0000-0000277E0000}"/>
    <cellStyle name="Normal 6 3 3 2 2 2 2 4 4" xfId="37098" xr:uid="{00000000-0005-0000-0000-0000287E0000}"/>
    <cellStyle name="Normal 6 3 3 2 2 2 2 5" xfId="3344" xr:uid="{00000000-0005-0000-0000-0000297E0000}"/>
    <cellStyle name="Normal 6 3 3 2 2 2 2 5 2" xfId="37099" xr:uid="{00000000-0005-0000-0000-00002A7E0000}"/>
    <cellStyle name="Normal 6 3 3 2 2 2 2 5 3" xfId="37100" xr:uid="{00000000-0005-0000-0000-00002B7E0000}"/>
    <cellStyle name="Normal 6 3 3 2 2 2 2 5 4" xfId="37101" xr:uid="{00000000-0005-0000-0000-00002C7E0000}"/>
    <cellStyle name="Normal 6 3 3 2 2 2 2 6" xfId="37102" xr:uid="{00000000-0005-0000-0000-00002D7E0000}"/>
    <cellStyle name="Normal 6 3 3 2 2 2 2 6 2" xfId="37103" xr:uid="{00000000-0005-0000-0000-00002E7E0000}"/>
    <cellStyle name="Normal 6 3 3 2 2 2 2 6 3" xfId="37104" xr:uid="{00000000-0005-0000-0000-00002F7E0000}"/>
    <cellStyle name="Normal 6 3 3 2 2 2 2 7" xfId="37105" xr:uid="{00000000-0005-0000-0000-0000307E0000}"/>
    <cellStyle name="Normal 6 3 3 2 2 2 2 8" xfId="37106" xr:uid="{00000000-0005-0000-0000-0000317E0000}"/>
    <cellStyle name="Normal 6 3 3 2 2 2 2 9" xfId="37107" xr:uid="{00000000-0005-0000-0000-0000327E0000}"/>
    <cellStyle name="Normal 6 3 3 2 2 2 3" xfId="4554" xr:uid="{00000000-0005-0000-0000-0000337E0000}"/>
    <cellStyle name="Normal 6 3 3 2 2 2 3 2" xfId="9538" xr:uid="{00000000-0005-0000-0000-0000347E0000}"/>
    <cellStyle name="Normal 6 3 3 2 2 2 3 2 2" xfId="37108" xr:uid="{00000000-0005-0000-0000-0000357E0000}"/>
    <cellStyle name="Normal 6 3 3 2 2 2 3 2 3" xfId="37109" xr:uid="{00000000-0005-0000-0000-0000367E0000}"/>
    <cellStyle name="Normal 6 3 3 2 2 2 3 2 4" xfId="37110" xr:uid="{00000000-0005-0000-0000-0000377E0000}"/>
    <cellStyle name="Normal 6 3 3 2 2 2 3 3" xfId="37111" xr:uid="{00000000-0005-0000-0000-0000387E0000}"/>
    <cellStyle name="Normal 6 3 3 2 2 2 3 3 2" xfId="37112" xr:uid="{00000000-0005-0000-0000-0000397E0000}"/>
    <cellStyle name="Normal 6 3 3 2 2 2 3 3 3" xfId="37113" xr:uid="{00000000-0005-0000-0000-00003A7E0000}"/>
    <cellStyle name="Normal 6 3 3 2 2 2 3 4" xfId="37114" xr:uid="{00000000-0005-0000-0000-00003B7E0000}"/>
    <cellStyle name="Normal 6 3 3 2 2 2 3 5" xfId="37115" xr:uid="{00000000-0005-0000-0000-00003C7E0000}"/>
    <cellStyle name="Normal 6 3 3 2 2 2 3 6" xfId="37116" xr:uid="{00000000-0005-0000-0000-00003D7E0000}"/>
    <cellStyle name="Normal 6 3 3 2 2 2 4" xfId="6285" xr:uid="{00000000-0005-0000-0000-00003E7E0000}"/>
    <cellStyle name="Normal 6 3 3 2 2 2 4 2" xfId="11227" xr:uid="{00000000-0005-0000-0000-00003F7E0000}"/>
    <cellStyle name="Normal 6 3 3 2 2 2 4 3" xfId="37117" xr:uid="{00000000-0005-0000-0000-0000407E0000}"/>
    <cellStyle name="Normal 6 3 3 2 2 2 4 4" xfId="37118" xr:uid="{00000000-0005-0000-0000-0000417E0000}"/>
    <cellStyle name="Normal 6 3 3 2 2 2 5" xfId="7793" xr:uid="{00000000-0005-0000-0000-0000427E0000}"/>
    <cellStyle name="Normal 6 3 3 2 2 2 5 2" xfId="37119" xr:uid="{00000000-0005-0000-0000-0000437E0000}"/>
    <cellStyle name="Normal 6 3 3 2 2 2 5 3" xfId="37120" xr:uid="{00000000-0005-0000-0000-0000447E0000}"/>
    <cellStyle name="Normal 6 3 3 2 2 2 5 4" xfId="37121" xr:uid="{00000000-0005-0000-0000-0000457E0000}"/>
    <cellStyle name="Normal 6 3 3 2 2 2 6" xfId="2831" xr:uid="{00000000-0005-0000-0000-0000467E0000}"/>
    <cellStyle name="Normal 6 3 3 2 2 2 6 2" xfId="37122" xr:uid="{00000000-0005-0000-0000-0000477E0000}"/>
    <cellStyle name="Normal 6 3 3 2 2 2 6 3" xfId="37123" xr:uid="{00000000-0005-0000-0000-0000487E0000}"/>
    <cellStyle name="Normal 6 3 3 2 2 2 6 4" xfId="37124" xr:uid="{00000000-0005-0000-0000-0000497E0000}"/>
    <cellStyle name="Normal 6 3 3 2 2 2 7" xfId="37125" xr:uid="{00000000-0005-0000-0000-00004A7E0000}"/>
    <cellStyle name="Normal 6 3 3 2 2 2 7 2" xfId="37126" xr:uid="{00000000-0005-0000-0000-00004B7E0000}"/>
    <cellStyle name="Normal 6 3 3 2 2 2 7 3" xfId="37127" xr:uid="{00000000-0005-0000-0000-00004C7E0000}"/>
    <cellStyle name="Normal 6 3 3 2 2 2 8" xfId="37128" xr:uid="{00000000-0005-0000-0000-00004D7E0000}"/>
    <cellStyle name="Normal 6 3 3 2 2 2 9" xfId="37129" xr:uid="{00000000-0005-0000-0000-00004E7E0000}"/>
    <cellStyle name="Normal 6 3 3 2 2 3" xfId="1710" xr:uid="{00000000-0005-0000-0000-00004F7E0000}"/>
    <cellStyle name="Normal 6 3 3 2 2 3 2" xfId="5068" xr:uid="{00000000-0005-0000-0000-0000507E0000}"/>
    <cellStyle name="Normal 6 3 3 2 2 3 2 2" xfId="10052" xr:uid="{00000000-0005-0000-0000-0000517E0000}"/>
    <cellStyle name="Normal 6 3 3 2 2 3 2 2 2" xfId="37130" xr:uid="{00000000-0005-0000-0000-0000527E0000}"/>
    <cellStyle name="Normal 6 3 3 2 2 3 2 2 3" xfId="37131" xr:uid="{00000000-0005-0000-0000-0000537E0000}"/>
    <cellStyle name="Normal 6 3 3 2 2 3 2 2 4" xfId="37132" xr:uid="{00000000-0005-0000-0000-0000547E0000}"/>
    <cellStyle name="Normal 6 3 3 2 2 3 2 3" xfId="37133" xr:uid="{00000000-0005-0000-0000-0000557E0000}"/>
    <cellStyle name="Normal 6 3 3 2 2 3 2 3 2" xfId="37134" xr:uid="{00000000-0005-0000-0000-0000567E0000}"/>
    <cellStyle name="Normal 6 3 3 2 2 3 2 3 3" xfId="37135" xr:uid="{00000000-0005-0000-0000-0000577E0000}"/>
    <cellStyle name="Normal 6 3 3 2 2 3 2 4" xfId="37136" xr:uid="{00000000-0005-0000-0000-0000587E0000}"/>
    <cellStyle name="Normal 6 3 3 2 2 3 2 5" xfId="37137" xr:uid="{00000000-0005-0000-0000-0000597E0000}"/>
    <cellStyle name="Normal 6 3 3 2 2 3 2 6" xfId="37138" xr:uid="{00000000-0005-0000-0000-00005A7E0000}"/>
    <cellStyle name="Normal 6 3 3 2 2 3 3" xfId="6797" xr:uid="{00000000-0005-0000-0000-00005B7E0000}"/>
    <cellStyle name="Normal 6 3 3 2 2 3 3 2" xfId="11739" xr:uid="{00000000-0005-0000-0000-00005C7E0000}"/>
    <cellStyle name="Normal 6 3 3 2 2 3 3 3" xfId="37139" xr:uid="{00000000-0005-0000-0000-00005D7E0000}"/>
    <cellStyle name="Normal 6 3 3 2 2 3 3 4" xfId="37140" xr:uid="{00000000-0005-0000-0000-00005E7E0000}"/>
    <cellStyle name="Normal 6 3 3 2 2 3 4" xfId="8305" xr:uid="{00000000-0005-0000-0000-00005F7E0000}"/>
    <cellStyle name="Normal 6 3 3 2 2 3 4 2" xfId="37141" xr:uid="{00000000-0005-0000-0000-0000607E0000}"/>
    <cellStyle name="Normal 6 3 3 2 2 3 4 3" xfId="37142" xr:uid="{00000000-0005-0000-0000-0000617E0000}"/>
    <cellStyle name="Normal 6 3 3 2 2 3 4 4" xfId="37143" xr:uid="{00000000-0005-0000-0000-0000627E0000}"/>
    <cellStyle name="Normal 6 3 3 2 2 3 5" xfId="3343" xr:uid="{00000000-0005-0000-0000-0000637E0000}"/>
    <cellStyle name="Normal 6 3 3 2 2 3 5 2" xfId="37144" xr:uid="{00000000-0005-0000-0000-0000647E0000}"/>
    <cellStyle name="Normal 6 3 3 2 2 3 5 3" xfId="37145" xr:uid="{00000000-0005-0000-0000-0000657E0000}"/>
    <cellStyle name="Normal 6 3 3 2 2 3 5 4" xfId="37146" xr:uid="{00000000-0005-0000-0000-0000667E0000}"/>
    <cellStyle name="Normal 6 3 3 2 2 3 6" xfId="37147" xr:uid="{00000000-0005-0000-0000-0000677E0000}"/>
    <cellStyle name="Normal 6 3 3 2 2 3 6 2" xfId="37148" xr:uid="{00000000-0005-0000-0000-0000687E0000}"/>
    <cellStyle name="Normal 6 3 3 2 2 3 6 3" xfId="37149" xr:uid="{00000000-0005-0000-0000-0000697E0000}"/>
    <cellStyle name="Normal 6 3 3 2 2 3 7" xfId="37150" xr:uid="{00000000-0005-0000-0000-00006A7E0000}"/>
    <cellStyle name="Normal 6 3 3 2 2 3 8" xfId="37151" xr:uid="{00000000-0005-0000-0000-00006B7E0000}"/>
    <cellStyle name="Normal 6 3 3 2 2 3 9" xfId="37152" xr:uid="{00000000-0005-0000-0000-00006C7E0000}"/>
    <cellStyle name="Normal 6 3 3 2 2 4" xfId="4171" xr:uid="{00000000-0005-0000-0000-00006D7E0000}"/>
    <cellStyle name="Normal 6 3 3 2 2 4 2" xfId="9157" xr:uid="{00000000-0005-0000-0000-00006E7E0000}"/>
    <cellStyle name="Normal 6 3 3 2 2 4 2 2" xfId="37153" xr:uid="{00000000-0005-0000-0000-00006F7E0000}"/>
    <cellStyle name="Normal 6 3 3 2 2 4 2 3" xfId="37154" xr:uid="{00000000-0005-0000-0000-0000707E0000}"/>
    <cellStyle name="Normal 6 3 3 2 2 4 2 4" xfId="37155" xr:uid="{00000000-0005-0000-0000-0000717E0000}"/>
    <cellStyle name="Normal 6 3 3 2 2 4 3" xfId="37156" xr:uid="{00000000-0005-0000-0000-0000727E0000}"/>
    <cellStyle name="Normal 6 3 3 2 2 4 3 2" xfId="37157" xr:uid="{00000000-0005-0000-0000-0000737E0000}"/>
    <cellStyle name="Normal 6 3 3 2 2 4 3 3" xfId="37158" xr:uid="{00000000-0005-0000-0000-0000747E0000}"/>
    <cellStyle name="Normal 6 3 3 2 2 4 4" xfId="37159" xr:uid="{00000000-0005-0000-0000-0000757E0000}"/>
    <cellStyle name="Normal 6 3 3 2 2 4 5" xfId="37160" xr:uid="{00000000-0005-0000-0000-0000767E0000}"/>
    <cellStyle name="Normal 6 3 3 2 2 4 6" xfId="37161" xr:uid="{00000000-0005-0000-0000-0000777E0000}"/>
    <cellStyle name="Normal 6 3 3 2 2 5" xfId="5918" xr:uid="{00000000-0005-0000-0000-0000787E0000}"/>
    <cellStyle name="Normal 6 3 3 2 2 5 2" xfId="10860" xr:uid="{00000000-0005-0000-0000-0000797E0000}"/>
    <cellStyle name="Normal 6 3 3 2 2 5 3" xfId="37162" xr:uid="{00000000-0005-0000-0000-00007A7E0000}"/>
    <cellStyle name="Normal 6 3 3 2 2 5 4" xfId="37163" xr:uid="{00000000-0005-0000-0000-00007B7E0000}"/>
    <cellStyle name="Normal 6 3 3 2 2 6" xfId="7426" xr:uid="{00000000-0005-0000-0000-00007C7E0000}"/>
    <cellStyle name="Normal 6 3 3 2 2 6 2" xfId="37164" xr:uid="{00000000-0005-0000-0000-00007D7E0000}"/>
    <cellStyle name="Normal 6 3 3 2 2 6 3" xfId="37165" xr:uid="{00000000-0005-0000-0000-00007E7E0000}"/>
    <cellStyle name="Normal 6 3 3 2 2 6 4" xfId="37166" xr:uid="{00000000-0005-0000-0000-00007F7E0000}"/>
    <cellStyle name="Normal 6 3 3 2 2 7" xfId="2464" xr:uid="{00000000-0005-0000-0000-0000807E0000}"/>
    <cellStyle name="Normal 6 3 3 2 2 7 2" xfId="37167" xr:uid="{00000000-0005-0000-0000-0000817E0000}"/>
    <cellStyle name="Normal 6 3 3 2 2 7 3" xfId="37168" xr:uid="{00000000-0005-0000-0000-0000827E0000}"/>
    <cellStyle name="Normal 6 3 3 2 2 7 4" xfId="37169" xr:uid="{00000000-0005-0000-0000-0000837E0000}"/>
    <cellStyle name="Normal 6 3 3 2 2 8" xfId="37170" xr:uid="{00000000-0005-0000-0000-0000847E0000}"/>
    <cellStyle name="Normal 6 3 3 2 2 8 2" xfId="37171" xr:uid="{00000000-0005-0000-0000-0000857E0000}"/>
    <cellStyle name="Normal 6 3 3 2 2 8 3" xfId="37172" xr:uid="{00000000-0005-0000-0000-0000867E0000}"/>
    <cellStyle name="Normal 6 3 3 2 2 9" xfId="37173" xr:uid="{00000000-0005-0000-0000-0000877E0000}"/>
    <cellStyle name="Normal 6 3 3 2 3" xfId="873" xr:uid="{00000000-0005-0000-0000-0000887E0000}"/>
    <cellStyle name="Normal 6 3 3 2 3 10" xfId="37174" xr:uid="{00000000-0005-0000-0000-0000897E0000}"/>
    <cellStyle name="Normal 6 3 3 2 3 2" xfId="1712" xr:uid="{00000000-0005-0000-0000-00008A7E0000}"/>
    <cellStyle name="Normal 6 3 3 2 3 2 2" xfId="5070" xr:uid="{00000000-0005-0000-0000-00008B7E0000}"/>
    <cellStyle name="Normal 6 3 3 2 3 2 2 2" xfId="10054" xr:uid="{00000000-0005-0000-0000-00008C7E0000}"/>
    <cellStyle name="Normal 6 3 3 2 3 2 2 2 2" xfId="37175" xr:uid="{00000000-0005-0000-0000-00008D7E0000}"/>
    <cellStyle name="Normal 6 3 3 2 3 2 2 2 3" xfId="37176" xr:uid="{00000000-0005-0000-0000-00008E7E0000}"/>
    <cellStyle name="Normal 6 3 3 2 3 2 2 2 4" xfId="37177" xr:uid="{00000000-0005-0000-0000-00008F7E0000}"/>
    <cellStyle name="Normal 6 3 3 2 3 2 2 3" xfId="37178" xr:uid="{00000000-0005-0000-0000-0000907E0000}"/>
    <cellStyle name="Normal 6 3 3 2 3 2 2 3 2" xfId="37179" xr:uid="{00000000-0005-0000-0000-0000917E0000}"/>
    <cellStyle name="Normal 6 3 3 2 3 2 2 3 3" xfId="37180" xr:uid="{00000000-0005-0000-0000-0000927E0000}"/>
    <cellStyle name="Normal 6 3 3 2 3 2 2 4" xfId="37181" xr:uid="{00000000-0005-0000-0000-0000937E0000}"/>
    <cellStyle name="Normal 6 3 3 2 3 2 2 5" xfId="37182" xr:uid="{00000000-0005-0000-0000-0000947E0000}"/>
    <cellStyle name="Normal 6 3 3 2 3 2 2 6" xfId="37183" xr:uid="{00000000-0005-0000-0000-0000957E0000}"/>
    <cellStyle name="Normal 6 3 3 2 3 2 3" xfId="6799" xr:uid="{00000000-0005-0000-0000-0000967E0000}"/>
    <cellStyle name="Normal 6 3 3 2 3 2 3 2" xfId="11741" xr:uid="{00000000-0005-0000-0000-0000977E0000}"/>
    <cellStyle name="Normal 6 3 3 2 3 2 3 3" xfId="37184" xr:uid="{00000000-0005-0000-0000-0000987E0000}"/>
    <cellStyle name="Normal 6 3 3 2 3 2 3 4" xfId="37185" xr:uid="{00000000-0005-0000-0000-0000997E0000}"/>
    <cellStyle name="Normal 6 3 3 2 3 2 4" xfId="8307" xr:uid="{00000000-0005-0000-0000-00009A7E0000}"/>
    <cellStyle name="Normal 6 3 3 2 3 2 4 2" xfId="37186" xr:uid="{00000000-0005-0000-0000-00009B7E0000}"/>
    <cellStyle name="Normal 6 3 3 2 3 2 4 3" xfId="37187" xr:uid="{00000000-0005-0000-0000-00009C7E0000}"/>
    <cellStyle name="Normal 6 3 3 2 3 2 4 4" xfId="37188" xr:uid="{00000000-0005-0000-0000-00009D7E0000}"/>
    <cellStyle name="Normal 6 3 3 2 3 2 5" xfId="3345" xr:uid="{00000000-0005-0000-0000-00009E7E0000}"/>
    <cellStyle name="Normal 6 3 3 2 3 2 5 2" xfId="37189" xr:uid="{00000000-0005-0000-0000-00009F7E0000}"/>
    <cellStyle name="Normal 6 3 3 2 3 2 5 3" xfId="37190" xr:uid="{00000000-0005-0000-0000-0000A07E0000}"/>
    <cellStyle name="Normal 6 3 3 2 3 2 5 4" xfId="37191" xr:uid="{00000000-0005-0000-0000-0000A17E0000}"/>
    <cellStyle name="Normal 6 3 3 2 3 2 6" xfId="37192" xr:uid="{00000000-0005-0000-0000-0000A27E0000}"/>
    <cellStyle name="Normal 6 3 3 2 3 2 6 2" xfId="37193" xr:uid="{00000000-0005-0000-0000-0000A37E0000}"/>
    <cellStyle name="Normal 6 3 3 2 3 2 6 3" xfId="37194" xr:uid="{00000000-0005-0000-0000-0000A47E0000}"/>
    <cellStyle name="Normal 6 3 3 2 3 2 7" xfId="37195" xr:uid="{00000000-0005-0000-0000-0000A57E0000}"/>
    <cellStyle name="Normal 6 3 3 2 3 2 8" xfId="37196" xr:uid="{00000000-0005-0000-0000-0000A67E0000}"/>
    <cellStyle name="Normal 6 3 3 2 3 2 9" xfId="37197" xr:uid="{00000000-0005-0000-0000-0000A77E0000}"/>
    <cellStyle name="Normal 6 3 3 2 3 3" xfId="4313" xr:uid="{00000000-0005-0000-0000-0000A87E0000}"/>
    <cellStyle name="Normal 6 3 3 2 3 3 2" xfId="9298" xr:uid="{00000000-0005-0000-0000-0000A97E0000}"/>
    <cellStyle name="Normal 6 3 3 2 3 3 2 2" xfId="37198" xr:uid="{00000000-0005-0000-0000-0000AA7E0000}"/>
    <cellStyle name="Normal 6 3 3 2 3 3 2 3" xfId="37199" xr:uid="{00000000-0005-0000-0000-0000AB7E0000}"/>
    <cellStyle name="Normal 6 3 3 2 3 3 2 4" xfId="37200" xr:uid="{00000000-0005-0000-0000-0000AC7E0000}"/>
    <cellStyle name="Normal 6 3 3 2 3 3 3" xfId="37201" xr:uid="{00000000-0005-0000-0000-0000AD7E0000}"/>
    <cellStyle name="Normal 6 3 3 2 3 3 3 2" xfId="37202" xr:uid="{00000000-0005-0000-0000-0000AE7E0000}"/>
    <cellStyle name="Normal 6 3 3 2 3 3 3 3" xfId="37203" xr:uid="{00000000-0005-0000-0000-0000AF7E0000}"/>
    <cellStyle name="Normal 6 3 3 2 3 3 4" xfId="37204" xr:uid="{00000000-0005-0000-0000-0000B07E0000}"/>
    <cellStyle name="Normal 6 3 3 2 3 3 5" xfId="37205" xr:uid="{00000000-0005-0000-0000-0000B17E0000}"/>
    <cellStyle name="Normal 6 3 3 2 3 3 6" xfId="37206" xr:uid="{00000000-0005-0000-0000-0000B27E0000}"/>
    <cellStyle name="Normal 6 3 3 2 3 4" xfId="6056" xr:uid="{00000000-0005-0000-0000-0000B37E0000}"/>
    <cellStyle name="Normal 6 3 3 2 3 4 2" xfId="10998" xr:uid="{00000000-0005-0000-0000-0000B47E0000}"/>
    <cellStyle name="Normal 6 3 3 2 3 4 3" xfId="37207" xr:uid="{00000000-0005-0000-0000-0000B57E0000}"/>
    <cellStyle name="Normal 6 3 3 2 3 4 4" xfId="37208" xr:uid="{00000000-0005-0000-0000-0000B67E0000}"/>
    <cellStyle name="Normal 6 3 3 2 3 5" xfId="7564" xr:uid="{00000000-0005-0000-0000-0000B77E0000}"/>
    <cellStyle name="Normal 6 3 3 2 3 5 2" xfId="37209" xr:uid="{00000000-0005-0000-0000-0000B87E0000}"/>
    <cellStyle name="Normal 6 3 3 2 3 5 3" xfId="37210" xr:uid="{00000000-0005-0000-0000-0000B97E0000}"/>
    <cellStyle name="Normal 6 3 3 2 3 5 4" xfId="37211" xr:uid="{00000000-0005-0000-0000-0000BA7E0000}"/>
    <cellStyle name="Normal 6 3 3 2 3 6" xfId="2602" xr:uid="{00000000-0005-0000-0000-0000BB7E0000}"/>
    <cellStyle name="Normal 6 3 3 2 3 6 2" xfId="37212" xr:uid="{00000000-0005-0000-0000-0000BC7E0000}"/>
    <cellStyle name="Normal 6 3 3 2 3 6 3" xfId="37213" xr:uid="{00000000-0005-0000-0000-0000BD7E0000}"/>
    <cellStyle name="Normal 6 3 3 2 3 6 4" xfId="37214" xr:uid="{00000000-0005-0000-0000-0000BE7E0000}"/>
    <cellStyle name="Normal 6 3 3 2 3 7" xfId="37215" xr:uid="{00000000-0005-0000-0000-0000BF7E0000}"/>
    <cellStyle name="Normal 6 3 3 2 3 7 2" xfId="37216" xr:uid="{00000000-0005-0000-0000-0000C07E0000}"/>
    <cellStyle name="Normal 6 3 3 2 3 7 3" xfId="37217" xr:uid="{00000000-0005-0000-0000-0000C17E0000}"/>
    <cellStyle name="Normal 6 3 3 2 3 8" xfId="37218" xr:uid="{00000000-0005-0000-0000-0000C27E0000}"/>
    <cellStyle name="Normal 6 3 3 2 3 9" xfId="37219" xr:uid="{00000000-0005-0000-0000-0000C37E0000}"/>
    <cellStyle name="Normal 6 3 3 2 4" xfId="1709" xr:uid="{00000000-0005-0000-0000-0000C47E0000}"/>
    <cellStyle name="Normal 6 3 3 2 4 2" xfId="5067" xr:uid="{00000000-0005-0000-0000-0000C57E0000}"/>
    <cellStyle name="Normal 6 3 3 2 4 2 2" xfId="10051" xr:uid="{00000000-0005-0000-0000-0000C67E0000}"/>
    <cellStyle name="Normal 6 3 3 2 4 2 2 2" xfId="37220" xr:uid="{00000000-0005-0000-0000-0000C77E0000}"/>
    <cellStyle name="Normal 6 3 3 2 4 2 2 3" xfId="37221" xr:uid="{00000000-0005-0000-0000-0000C87E0000}"/>
    <cellStyle name="Normal 6 3 3 2 4 2 2 4" xfId="37222" xr:uid="{00000000-0005-0000-0000-0000C97E0000}"/>
    <cellStyle name="Normal 6 3 3 2 4 2 3" xfId="37223" xr:uid="{00000000-0005-0000-0000-0000CA7E0000}"/>
    <cellStyle name="Normal 6 3 3 2 4 2 3 2" xfId="37224" xr:uid="{00000000-0005-0000-0000-0000CB7E0000}"/>
    <cellStyle name="Normal 6 3 3 2 4 2 3 3" xfId="37225" xr:uid="{00000000-0005-0000-0000-0000CC7E0000}"/>
    <cellStyle name="Normal 6 3 3 2 4 2 4" xfId="37226" xr:uid="{00000000-0005-0000-0000-0000CD7E0000}"/>
    <cellStyle name="Normal 6 3 3 2 4 2 5" xfId="37227" xr:uid="{00000000-0005-0000-0000-0000CE7E0000}"/>
    <cellStyle name="Normal 6 3 3 2 4 2 6" xfId="37228" xr:uid="{00000000-0005-0000-0000-0000CF7E0000}"/>
    <cellStyle name="Normal 6 3 3 2 4 3" xfId="6796" xr:uid="{00000000-0005-0000-0000-0000D07E0000}"/>
    <cellStyle name="Normal 6 3 3 2 4 3 2" xfId="11738" xr:uid="{00000000-0005-0000-0000-0000D17E0000}"/>
    <cellStyle name="Normal 6 3 3 2 4 3 3" xfId="37229" xr:uid="{00000000-0005-0000-0000-0000D27E0000}"/>
    <cellStyle name="Normal 6 3 3 2 4 3 4" xfId="37230" xr:uid="{00000000-0005-0000-0000-0000D37E0000}"/>
    <cellStyle name="Normal 6 3 3 2 4 4" xfId="8304" xr:uid="{00000000-0005-0000-0000-0000D47E0000}"/>
    <cellStyle name="Normal 6 3 3 2 4 4 2" xfId="37231" xr:uid="{00000000-0005-0000-0000-0000D57E0000}"/>
    <cellStyle name="Normal 6 3 3 2 4 4 3" xfId="37232" xr:uid="{00000000-0005-0000-0000-0000D67E0000}"/>
    <cellStyle name="Normal 6 3 3 2 4 4 4" xfId="37233" xr:uid="{00000000-0005-0000-0000-0000D77E0000}"/>
    <cellStyle name="Normal 6 3 3 2 4 5" xfId="3342" xr:uid="{00000000-0005-0000-0000-0000D87E0000}"/>
    <cellStyle name="Normal 6 3 3 2 4 5 2" xfId="37234" xr:uid="{00000000-0005-0000-0000-0000D97E0000}"/>
    <cellStyle name="Normal 6 3 3 2 4 5 3" xfId="37235" xr:uid="{00000000-0005-0000-0000-0000DA7E0000}"/>
    <cellStyle name="Normal 6 3 3 2 4 5 4" xfId="37236" xr:uid="{00000000-0005-0000-0000-0000DB7E0000}"/>
    <cellStyle name="Normal 6 3 3 2 4 6" xfId="37237" xr:uid="{00000000-0005-0000-0000-0000DC7E0000}"/>
    <cellStyle name="Normal 6 3 3 2 4 6 2" xfId="37238" xr:uid="{00000000-0005-0000-0000-0000DD7E0000}"/>
    <cellStyle name="Normal 6 3 3 2 4 6 3" xfId="37239" xr:uid="{00000000-0005-0000-0000-0000DE7E0000}"/>
    <cellStyle name="Normal 6 3 3 2 4 7" xfId="37240" xr:uid="{00000000-0005-0000-0000-0000DF7E0000}"/>
    <cellStyle name="Normal 6 3 3 2 4 8" xfId="37241" xr:uid="{00000000-0005-0000-0000-0000E07E0000}"/>
    <cellStyle name="Normal 6 3 3 2 4 9" xfId="37242" xr:uid="{00000000-0005-0000-0000-0000E17E0000}"/>
    <cellStyle name="Normal 6 3 3 2 5" xfId="3710" xr:uid="{00000000-0005-0000-0000-0000E27E0000}"/>
    <cellStyle name="Normal 6 3 3 2 5 2" xfId="5506" xr:uid="{00000000-0005-0000-0000-0000E37E0000}"/>
    <cellStyle name="Normal 6 3 3 2 5 2 2" xfId="10461" xr:uid="{00000000-0005-0000-0000-0000E47E0000}"/>
    <cellStyle name="Normal 6 3 3 2 5 2 2 2" xfId="37243" xr:uid="{00000000-0005-0000-0000-0000E57E0000}"/>
    <cellStyle name="Normal 6 3 3 2 5 2 2 3" xfId="37244" xr:uid="{00000000-0005-0000-0000-0000E67E0000}"/>
    <cellStyle name="Normal 6 3 3 2 5 2 2 4" xfId="37245" xr:uid="{00000000-0005-0000-0000-0000E77E0000}"/>
    <cellStyle name="Normal 6 3 3 2 5 2 3" xfId="37246" xr:uid="{00000000-0005-0000-0000-0000E87E0000}"/>
    <cellStyle name="Normal 6 3 3 2 5 2 3 2" xfId="37247" xr:uid="{00000000-0005-0000-0000-0000E97E0000}"/>
    <cellStyle name="Normal 6 3 3 2 5 2 3 3" xfId="37248" xr:uid="{00000000-0005-0000-0000-0000EA7E0000}"/>
    <cellStyle name="Normal 6 3 3 2 5 2 4" xfId="37249" xr:uid="{00000000-0005-0000-0000-0000EB7E0000}"/>
    <cellStyle name="Normal 6 3 3 2 5 2 5" xfId="37250" xr:uid="{00000000-0005-0000-0000-0000EC7E0000}"/>
    <cellStyle name="Normal 6 3 3 2 5 2 6" xfId="37251" xr:uid="{00000000-0005-0000-0000-0000ED7E0000}"/>
    <cellStyle name="Normal 6 3 3 2 5 3" xfId="8671" xr:uid="{00000000-0005-0000-0000-0000EE7E0000}"/>
    <cellStyle name="Normal 6 3 3 2 5 3 2" xfId="37252" xr:uid="{00000000-0005-0000-0000-0000EF7E0000}"/>
    <cellStyle name="Normal 6 3 3 2 5 3 3" xfId="37253" xr:uid="{00000000-0005-0000-0000-0000F07E0000}"/>
    <cellStyle name="Normal 6 3 3 2 5 3 4" xfId="37254" xr:uid="{00000000-0005-0000-0000-0000F17E0000}"/>
    <cellStyle name="Normal 6 3 3 2 5 4" xfId="37255" xr:uid="{00000000-0005-0000-0000-0000F27E0000}"/>
    <cellStyle name="Normal 6 3 3 2 5 4 2" xfId="37256" xr:uid="{00000000-0005-0000-0000-0000F37E0000}"/>
    <cellStyle name="Normal 6 3 3 2 5 4 3" xfId="37257" xr:uid="{00000000-0005-0000-0000-0000F47E0000}"/>
    <cellStyle name="Normal 6 3 3 2 5 4 4" xfId="37258" xr:uid="{00000000-0005-0000-0000-0000F57E0000}"/>
    <cellStyle name="Normal 6 3 3 2 5 5" xfId="37259" xr:uid="{00000000-0005-0000-0000-0000F67E0000}"/>
    <cellStyle name="Normal 6 3 3 2 5 5 2" xfId="37260" xr:uid="{00000000-0005-0000-0000-0000F77E0000}"/>
    <cellStyle name="Normal 6 3 3 2 5 5 3" xfId="37261" xr:uid="{00000000-0005-0000-0000-0000F87E0000}"/>
    <cellStyle name="Normal 6 3 3 2 5 5 4" xfId="37262" xr:uid="{00000000-0005-0000-0000-0000F97E0000}"/>
    <cellStyle name="Normal 6 3 3 2 5 6" xfId="37263" xr:uid="{00000000-0005-0000-0000-0000FA7E0000}"/>
    <cellStyle name="Normal 6 3 3 2 5 6 2" xfId="37264" xr:uid="{00000000-0005-0000-0000-0000FB7E0000}"/>
    <cellStyle name="Normal 6 3 3 2 5 6 3" xfId="37265" xr:uid="{00000000-0005-0000-0000-0000FC7E0000}"/>
    <cellStyle name="Normal 6 3 3 2 5 7" xfId="37266" xr:uid="{00000000-0005-0000-0000-0000FD7E0000}"/>
    <cellStyle name="Normal 6 3 3 2 5 8" xfId="37267" xr:uid="{00000000-0005-0000-0000-0000FE7E0000}"/>
    <cellStyle name="Normal 6 3 3 2 5 9" xfId="37268" xr:uid="{00000000-0005-0000-0000-0000FF7E0000}"/>
    <cellStyle name="Normal 6 3 3 2 6" xfId="4035" xr:uid="{00000000-0005-0000-0000-0000007F0000}"/>
    <cellStyle name="Normal 6 3 3 2 6 2" xfId="8807" xr:uid="{00000000-0005-0000-0000-0000017F0000}"/>
    <cellStyle name="Normal 6 3 3 2 6 2 2" xfId="37269" xr:uid="{00000000-0005-0000-0000-0000027F0000}"/>
    <cellStyle name="Normal 6 3 3 2 6 2 2 2" xfId="37270" xr:uid="{00000000-0005-0000-0000-0000037F0000}"/>
    <cellStyle name="Normal 6 3 3 2 6 2 2 3" xfId="37271" xr:uid="{00000000-0005-0000-0000-0000047F0000}"/>
    <cellStyle name="Normal 6 3 3 2 6 2 2 4" xfId="37272" xr:uid="{00000000-0005-0000-0000-0000057F0000}"/>
    <cellStyle name="Normal 6 3 3 2 6 2 3" xfId="37273" xr:uid="{00000000-0005-0000-0000-0000067F0000}"/>
    <cellStyle name="Normal 6 3 3 2 6 2 3 2" xfId="37274" xr:uid="{00000000-0005-0000-0000-0000077F0000}"/>
    <cellStyle name="Normal 6 3 3 2 6 2 3 3" xfId="37275" xr:uid="{00000000-0005-0000-0000-0000087F0000}"/>
    <cellStyle name="Normal 6 3 3 2 6 2 4" xfId="37276" xr:uid="{00000000-0005-0000-0000-0000097F0000}"/>
    <cellStyle name="Normal 6 3 3 2 6 2 5" xfId="37277" xr:uid="{00000000-0005-0000-0000-00000A7F0000}"/>
    <cellStyle name="Normal 6 3 3 2 6 2 6" xfId="37278" xr:uid="{00000000-0005-0000-0000-00000B7F0000}"/>
    <cellStyle name="Normal 6 3 3 2 6 3" xfId="37279" xr:uid="{00000000-0005-0000-0000-00000C7F0000}"/>
    <cellStyle name="Normal 6 3 3 2 6 3 2" xfId="37280" xr:uid="{00000000-0005-0000-0000-00000D7F0000}"/>
    <cellStyle name="Normal 6 3 3 2 6 3 3" xfId="37281" xr:uid="{00000000-0005-0000-0000-00000E7F0000}"/>
    <cellStyle name="Normal 6 3 3 2 6 3 4" xfId="37282" xr:uid="{00000000-0005-0000-0000-00000F7F0000}"/>
    <cellStyle name="Normal 6 3 3 2 6 4" xfId="37283" xr:uid="{00000000-0005-0000-0000-0000107F0000}"/>
    <cellStyle name="Normal 6 3 3 2 6 4 2" xfId="37284" xr:uid="{00000000-0005-0000-0000-0000117F0000}"/>
    <cellStyle name="Normal 6 3 3 2 6 4 3" xfId="37285" xr:uid="{00000000-0005-0000-0000-0000127F0000}"/>
    <cellStyle name="Normal 6 3 3 2 6 4 4" xfId="37286" xr:uid="{00000000-0005-0000-0000-0000137F0000}"/>
    <cellStyle name="Normal 6 3 3 2 6 5" xfId="37287" xr:uid="{00000000-0005-0000-0000-0000147F0000}"/>
    <cellStyle name="Normal 6 3 3 2 6 5 2" xfId="37288" xr:uid="{00000000-0005-0000-0000-0000157F0000}"/>
    <cellStyle name="Normal 6 3 3 2 6 5 3" xfId="37289" xr:uid="{00000000-0005-0000-0000-0000167F0000}"/>
    <cellStyle name="Normal 6 3 3 2 6 6" xfId="37290" xr:uid="{00000000-0005-0000-0000-0000177F0000}"/>
    <cellStyle name="Normal 6 3 3 2 6 7" xfId="37291" xr:uid="{00000000-0005-0000-0000-0000187F0000}"/>
    <cellStyle name="Normal 6 3 3 2 6 8" xfId="37292" xr:uid="{00000000-0005-0000-0000-0000197F0000}"/>
    <cellStyle name="Normal 6 3 3 2 7" xfId="4010" xr:uid="{00000000-0005-0000-0000-00001A7F0000}"/>
    <cellStyle name="Normal 6 3 3 2 7 2" xfId="9073" xr:uid="{00000000-0005-0000-0000-00001B7F0000}"/>
    <cellStyle name="Normal 6 3 3 2 7 2 2" xfId="37293" xr:uid="{00000000-0005-0000-0000-00001C7F0000}"/>
    <cellStyle name="Normal 6 3 3 2 7 2 3" xfId="37294" xr:uid="{00000000-0005-0000-0000-00001D7F0000}"/>
    <cellStyle name="Normal 6 3 3 2 7 2 4" xfId="37295" xr:uid="{00000000-0005-0000-0000-00001E7F0000}"/>
    <cellStyle name="Normal 6 3 3 2 7 3" xfId="37296" xr:uid="{00000000-0005-0000-0000-00001F7F0000}"/>
    <cellStyle name="Normal 6 3 3 2 7 3 2" xfId="37297" xr:uid="{00000000-0005-0000-0000-0000207F0000}"/>
    <cellStyle name="Normal 6 3 3 2 7 3 3" xfId="37298" xr:uid="{00000000-0005-0000-0000-0000217F0000}"/>
    <cellStyle name="Normal 6 3 3 2 7 4" xfId="37299" xr:uid="{00000000-0005-0000-0000-0000227F0000}"/>
    <cellStyle name="Normal 6 3 3 2 7 5" xfId="37300" xr:uid="{00000000-0005-0000-0000-0000237F0000}"/>
    <cellStyle name="Normal 6 3 3 2 7 6" xfId="37301" xr:uid="{00000000-0005-0000-0000-0000247F0000}"/>
    <cellStyle name="Normal 6 3 3 2 8" xfId="5783" xr:uid="{00000000-0005-0000-0000-0000257F0000}"/>
    <cellStyle name="Normal 6 3 3 2 8 2" xfId="10725" xr:uid="{00000000-0005-0000-0000-0000267F0000}"/>
    <cellStyle name="Normal 6 3 3 2 8 3" xfId="37302" xr:uid="{00000000-0005-0000-0000-0000277F0000}"/>
    <cellStyle name="Normal 6 3 3 2 8 4" xfId="37303" xr:uid="{00000000-0005-0000-0000-0000287F0000}"/>
    <cellStyle name="Normal 6 3 3 2 9" xfId="7291" xr:uid="{00000000-0005-0000-0000-0000297F0000}"/>
    <cellStyle name="Normal 6 3 3 2 9 2" xfId="37304" xr:uid="{00000000-0005-0000-0000-00002A7F0000}"/>
    <cellStyle name="Normal 6 3 3 2 9 3" xfId="37305" xr:uid="{00000000-0005-0000-0000-00002B7F0000}"/>
    <cellStyle name="Normal 6 3 3 2 9 4" xfId="37306" xr:uid="{00000000-0005-0000-0000-00002C7F0000}"/>
    <cellStyle name="Normal 6 3 3 3" xfId="622" xr:uid="{00000000-0005-0000-0000-00002D7F0000}"/>
    <cellStyle name="Normal 6 3 3 3 10" xfId="2371" xr:uid="{00000000-0005-0000-0000-00002E7F0000}"/>
    <cellStyle name="Normal 6 3 3 3 10 2" xfId="37307" xr:uid="{00000000-0005-0000-0000-00002F7F0000}"/>
    <cellStyle name="Normal 6 3 3 3 10 3" xfId="37308" xr:uid="{00000000-0005-0000-0000-0000307F0000}"/>
    <cellStyle name="Normal 6 3 3 3 10 4" xfId="37309" xr:uid="{00000000-0005-0000-0000-0000317F0000}"/>
    <cellStyle name="Normal 6 3 3 3 11" xfId="37310" xr:uid="{00000000-0005-0000-0000-0000327F0000}"/>
    <cellStyle name="Normal 6 3 3 3 11 2" xfId="37311" xr:uid="{00000000-0005-0000-0000-0000337F0000}"/>
    <cellStyle name="Normal 6 3 3 3 11 3" xfId="37312" xr:uid="{00000000-0005-0000-0000-0000347F0000}"/>
    <cellStyle name="Normal 6 3 3 3 12" xfId="37313" xr:uid="{00000000-0005-0000-0000-0000357F0000}"/>
    <cellStyle name="Normal 6 3 3 3 13" xfId="37314" xr:uid="{00000000-0005-0000-0000-0000367F0000}"/>
    <cellStyle name="Normal 6 3 3 3 14" xfId="37315" xr:uid="{00000000-0005-0000-0000-0000377F0000}"/>
    <cellStyle name="Normal 6 3 3 3 2" xfId="763" xr:uid="{00000000-0005-0000-0000-0000387F0000}"/>
    <cellStyle name="Normal 6 3 3 3 2 10" xfId="37316" xr:uid="{00000000-0005-0000-0000-0000397F0000}"/>
    <cellStyle name="Normal 6 3 3 3 2 11" xfId="37317" xr:uid="{00000000-0005-0000-0000-00003A7F0000}"/>
    <cellStyle name="Normal 6 3 3 3 2 2" xfId="1228" xr:uid="{00000000-0005-0000-0000-00003B7F0000}"/>
    <cellStyle name="Normal 6 3 3 3 2 2 10" xfId="37318" xr:uid="{00000000-0005-0000-0000-00003C7F0000}"/>
    <cellStyle name="Normal 6 3 3 3 2 2 2" xfId="1715" xr:uid="{00000000-0005-0000-0000-00003D7F0000}"/>
    <cellStyle name="Normal 6 3 3 3 2 2 2 2" xfId="5073" xr:uid="{00000000-0005-0000-0000-00003E7F0000}"/>
    <cellStyle name="Normal 6 3 3 3 2 2 2 2 2" xfId="10057" xr:uid="{00000000-0005-0000-0000-00003F7F0000}"/>
    <cellStyle name="Normal 6 3 3 3 2 2 2 2 2 2" xfId="37319" xr:uid="{00000000-0005-0000-0000-0000407F0000}"/>
    <cellStyle name="Normal 6 3 3 3 2 2 2 2 2 3" xfId="37320" xr:uid="{00000000-0005-0000-0000-0000417F0000}"/>
    <cellStyle name="Normal 6 3 3 3 2 2 2 2 2 4" xfId="37321" xr:uid="{00000000-0005-0000-0000-0000427F0000}"/>
    <cellStyle name="Normal 6 3 3 3 2 2 2 2 3" xfId="37322" xr:uid="{00000000-0005-0000-0000-0000437F0000}"/>
    <cellStyle name="Normal 6 3 3 3 2 2 2 2 3 2" xfId="37323" xr:uid="{00000000-0005-0000-0000-0000447F0000}"/>
    <cellStyle name="Normal 6 3 3 3 2 2 2 2 3 3" xfId="37324" xr:uid="{00000000-0005-0000-0000-0000457F0000}"/>
    <cellStyle name="Normal 6 3 3 3 2 2 2 2 4" xfId="37325" xr:uid="{00000000-0005-0000-0000-0000467F0000}"/>
    <cellStyle name="Normal 6 3 3 3 2 2 2 2 5" xfId="37326" xr:uid="{00000000-0005-0000-0000-0000477F0000}"/>
    <cellStyle name="Normal 6 3 3 3 2 2 2 2 6" xfId="37327" xr:uid="{00000000-0005-0000-0000-0000487F0000}"/>
    <cellStyle name="Normal 6 3 3 3 2 2 2 3" xfId="6802" xr:uid="{00000000-0005-0000-0000-0000497F0000}"/>
    <cellStyle name="Normal 6 3 3 3 2 2 2 3 2" xfId="11744" xr:uid="{00000000-0005-0000-0000-00004A7F0000}"/>
    <cellStyle name="Normal 6 3 3 3 2 2 2 3 3" xfId="37328" xr:uid="{00000000-0005-0000-0000-00004B7F0000}"/>
    <cellStyle name="Normal 6 3 3 3 2 2 2 3 4" xfId="37329" xr:uid="{00000000-0005-0000-0000-00004C7F0000}"/>
    <cellStyle name="Normal 6 3 3 3 2 2 2 4" xfId="8310" xr:uid="{00000000-0005-0000-0000-00004D7F0000}"/>
    <cellStyle name="Normal 6 3 3 3 2 2 2 4 2" xfId="37330" xr:uid="{00000000-0005-0000-0000-00004E7F0000}"/>
    <cellStyle name="Normal 6 3 3 3 2 2 2 4 3" xfId="37331" xr:uid="{00000000-0005-0000-0000-00004F7F0000}"/>
    <cellStyle name="Normal 6 3 3 3 2 2 2 4 4" xfId="37332" xr:uid="{00000000-0005-0000-0000-0000507F0000}"/>
    <cellStyle name="Normal 6 3 3 3 2 2 2 5" xfId="3348" xr:uid="{00000000-0005-0000-0000-0000517F0000}"/>
    <cellStyle name="Normal 6 3 3 3 2 2 2 5 2" xfId="37333" xr:uid="{00000000-0005-0000-0000-0000527F0000}"/>
    <cellStyle name="Normal 6 3 3 3 2 2 2 5 3" xfId="37334" xr:uid="{00000000-0005-0000-0000-0000537F0000}"/>
    <cellStyle name="Normal 6 3 3 3 2 2 2 5 4" xfId="37335" xr:uid="{00000000-0005-0000-0000-0000547F0000}"/>
    <cellStyle name="Normal 6 3 3 3 2 2 2 6" xfId="37336" xr:uid="{00000000-0005-0000-0000-0000557F0000}"/>
    <cellStyle name="Normal 6 3 3 3 2 2 2 6 2" xfId="37337" xr:uid="{00000000-0005-0000-0000-0000567F0000}"/>
    <cellStyle name="Normal 6 3 3 3 2 2 2 6 3" xfId="37338" xr:uid="{00000000-0005-0000-0000-0000577F0000}"/>
    <cellStyle name="Normal 6 3 3 3 2 2 2 7" xfId="37339" xr:uid="{00000000-0005-0000-0000-0000587F0000}"/>
    <cellStyle name="Normal 6 3 3 3 2 2 2 8" xfId="37340" xr:uid="{00000000-0005-0000-0000-0000597F0000}"/>
    <cellStyle name="Normal 6 3 3 3 2 2 2 9" xfId="37341" xr:uid="{00000000-0005-0000-0000-00005A7F0000}"/>
    <cellStyle name="Normal 6 3 3 3 2 2 3" xfId="4596" xr:uid="{00000000-0005-0000-0000-00005B7F0000}"/>
    <cellStyle name="Normal 6 3 3 3 2 2 3 2" xfId="9580" xr:uid="{00000000-0005-0000-0000-00005C7F0000}"/>
    <cellStyle name="Normal 6 3 3 3 2 2 3 2 2" xfId="37342" xr:uid="{00000000-0005-0000-0000-00005D7F0000}"/>
    <cellStyle name="Normal 6 3 3 3 2 2 3 2 3" xfId="37343" xr:uid="{00000000-0005-0000-0000-00005E7F0000}"/>
    <cellStyle name="Normal 6 3 3 3 2 2 3 2 4" xfId="37344" xr:uid="{00000000-0005-0000-0000-00005F7F0000}"/>
    <cellStyle name="Normal 6 3 3 3 2 2 3 3" xfId="37345" xr:uid="{00000000-0005-0000-0000-0000607F0000}"/>
    <cellStyle name="Normal 6 3 3 3 2 2 3 3 2" xfId="37346" xr:uid="{00000000-0005-0000-0000-0000617F0000}"/>
    <cellStyle name="Normal 6 3 3 3 2 2 3 3 3" xfId="37347" xr:uid="{00000000-0005-0000-0000-0000627F0000}"/>
    <cellStyle name="Normal 6 3 3 3 2 2 3 4" xfId="37348" xr:uid="{00000000-0005-0000-0000-0000637F0000}"/>
    <cellStyle name="Normal 6 3 3 3 2 2 3 5" xfId="37349" xr:uid="{00000000-0005-0000-0000-0000647F0000}"/>
    <cellStyle name="Normal 6 3 3 3 2 2 3 6" xfId="37350" xr:uid="{00000000-0005-0000-0000-0000657F0000}"/>
    <cellStyle name="Normal 6 3 3 3 2 2 4" xfId="6327" xr:uid="{00000000-0005-0000-0000-0000667F0000}"/>
    <cellStyle name="Normal 6 3 3 3 2 2 4 2" xfId="11269" xr:uid="{00000000-0005-0000-0000-0000677F0000}"/>
    <cellStyle name="Normal 6 3 3 3 2 2 4 3" xfId="37351" xr:uid="{00000000-0005-0000-0000-0000687F0000}"/>
    <cellStyle name="Normal 6 3 3 3 2 2 4 4" xfId="37352" xr:uid="{00000000-0005-0000-0000-0000697F0000}"/>
    <cellStyle name="Normal 6 3 3 3 2 2 5" xfId="7835" xr:uid="{00000000-0005-0000-0000-00006A7F0000}"/>
    <cellStyle name="Normal 6 3 3 3 2 2 5 2" xfId="37353" xr:uid="{00000000-0005-0000-0000-00006B7F0000}"/>
    <cellStyle name="Normal 6 3 3 3 2 2 5 3" xfId="37354" xr:uid="{00000000-0005-0000-0000-00006C7F0000}"/>
    <cellStyle name="Normal 6 3 3 3 2 2 5 4" xfId="37355" xr:uid="{00000000-0005-0000-0000-00006D7F0000}"/>
    <cellStyle name="Normal 6 3 3 3 2 2 6" xfId="2873" xr:uid="{00000000-0005-0000-0000-00006E7F0000}"/>
    <cellStyle name="Normal 6 3 3 3 2 2 6 2" xfId="37356" xr:uid="{00000000-0005-0000-0000-00006F7F0000}"/>
    <cellStyle name="Normal 6 3 3 3 2 2 6 3" xfId="37357" xr:uid="{00000000-0005-0000-0000-0000707F0000}"/>
    <cellStyle name="Normal 6 3 3 3 2 2 6 4" xfId="37358" xr:uid="{00000000-0005-0000-0000-0000717F0000}"/>
    <cellStyle name="Normal 6 3 3 3 2 2 7" xfId="37359" xr:uid="{00000000-0005-0000-0000-0000727F0000}"/>
    <cellStyle name="Normal 6 3 3 3 2 2 7 2" xfId="37360" xr:uid="{00000000-0005-0000-0000-0000737F0000}"/>
    <cellStyle name="Normal 6 3 3 3 2 2 7 3" xfId="37361" xr:uid="{00000000-0005-0000-0000-0000747F0000}"/>
    <cellStyle name="Normal 6 3 3 3 2 2 8" xfId="37362" xr:uid="{00000000-0005-0000-0000-0000757F0000}"/>
    <cellStyle name="Normal 6 3 3 3 2 2 9" xfId="37363" xr:uid="{00000000-0005-0000-0000-0000767F0000}"/>
    <cellStyle name="Normal 6 3 3 3 2 3" xfId="1714" xr:uid="{00000000-0005-0000-0000-0000777F0000}"/>
    <cellStyle name="Normal 6 3 3 3 2 3 2" xfId="5072" xr:uid="{00000000-0005-0000-0000-0000787F0000}"/>
    <cellStyle name="Normal 6 3 3 3 2 3 2 2" xfId="10056" xr:uid="{00000000-0005-0000-0000-0000797F0000}"/>
    <cellStyle name="Normal 6 3 3 3 2 3 2 2 2" xfId="37364" xr:uid="{00000000-0005-0000-0000-00007A7F0000}"/>
    <cellStyle name="Normal 6 3 3 3 2 3 2 2 3" xfId="37365" xr:uid="{00000000-0005-0000-0000-00007B7F0000}"/>
    <cellStyle name="Normal 6 3 3 3 2 3 2 2 4" xfId="37366" xr:uid="{00000000-0005-0000-0000-00007C7F0000}"/>
    <cellStyle name="Normal 6 3 3 3 2 3 2 3" xfId="37367" xr:uid="{00000000-0005-0000-0000-00007D7F0000}"/>
    <cellStyle name="Normal 6 3 3 3 2 3 2 3 2" xfId="37368" xr:uid="{00000000-0005-0000-0000-00007E7F0000}"/>
    <cellStyle name="Normal 6 3 3 3 2 3 2 3 3" xfId="37369" xr:uid="{00000000-0005-0000-0000-00007F7F0000}"/>
    <cellStyle name="Normal 6 3 3 3 2 3 2 4" xfId="37370" xr:uid="{00000000-0005-0000-0000-0000807F0000}"/>
    <cellStyle name="Normal 6 3 3 3 2 3 2 5" xfId="37371" xr:uid="{00000000-0005-0000-0000-0000817F0000}"/>
    <cellStyle name="Normal 6 3 3 3 2 3 2 6" xfId="37372" xr:uid="{00000000-0005-0000-0000-0000827F0000}"/>
    <cellStyle name="Normal 6 3 3 3 2 3 3" xfId="6801" xr:uid="{00000000-0005-0000-0000-0000837F0000}"/>
    <cellStyle name="Normal 6 3 3 3 2 3 3 2" xfId="11743" xr:uid="{00000000-0005-0000-0000-0000847F0000}"/>
    <cellStyle name="Normal 6 3 3 3 2 3 3 3" xfId="37373" xr:uid="{00000000-0005-0000-0000-0000857F0000}"/>
    <cellStyle name="Normal 6 3 3 3 2 3 3 4" xfId="37374" xr:uid="{00000000-0005-0000-0000-0000867F0000}"/>
    <cellStyle name="Normal 6 3 3 3 2 3 4" xfId="8309" xr:uid="{00000000-0005-0000-0000-0000877F0000}"/>
    <cellStyle name="Normal 6 3 3 3 2 3 4 2" xfId="37375" xr:uid="{00000000-0005-0000-0000-0000887F0000}"/>
    <cellStyle name="Normal 6 3 3 3 2 3 4 3" xfId="37376" xr:uid="{00000000-0005-0000-0000-0000897F0000}"/>
    <cellStyle name="Normal 6 3 3 3 2 3 4 4" xfId="37377" xr:uid="{00000000-0005-0000-0000-00008A7F0000}"/>
    <cellStyle name="Normal 6 3 3 3 2 3 5" xfId="3347" xr:uid="{00000000-0005-0000-0000-00008B7F0000}"/>
    <cellStyle name="Normal 6 3 3 3 2 3 5 2" xfId="37378" xr:uid="{00000000-0005-0000-0000-00008C7F0000}"/>
    <cellStyle name="Normal 6 3 3 3 2 3 5 3" xfId="37379" xr:uid="{00000000-0005-0000-0000-00008D7F0000}"/>
    <cellStyle name="Normal 6 3 3 3 2 3 5 4" xfId="37380" xr:uid="{00000000-0005-0000-0000-00008E7F0000}"/>
    <cellStyle name="Normal 6 3 3 3 2 3 6" xfId="37381" xr:uid="{00000000-0005-0000-0000-00008F7F0000}"/>
    <cellStyle name="Normal 6 3 3 3 2 3 6 2" xfId="37382" xr:uid="{00000000-0005-0000-0000-0000907F0000}"/>
    <cellStyle name="Normal 6 3 3 3 2 3 6 3" xfId="37383" xr:uid="{00000000-0005-0000-0000-0000917F0000}"/>
    <cellStyle name="Normal 6 3 3 3 2 3 7" xfId="37384" xr:uid="{00000000-0005-0000-0000-0000927F0000}"/>
    <cellStyle name="Normal 6 3 3 3 2 3 8" xfId="37385" xr:uid="{00000000-0005-0000-0000-0000937F0000}"/>
    <cellStyle name="Normal 6 3 3 3 2 3 9" xfId="37386" xr:uid="{00000000-0005-0000-0000-0000947F0000}"/>
    <cellStyle name="Normal 6 3 3 3 2 4" xfId="4213" xr:uid="{00000000-0005-0000-0000-0000957F0000}"/>
    <cellStyle name="Normal 6 3 3 3 2 4 2" xfId="9199" xr:uid="{00000000-0005-0000-0000-0000967F0000}"/>
    <cellStyle name="Normal 6 3 3 3 2 4 2 2" xfId="37387" xr:uid="{00000000-0005-0000-0000-0000977F0000}"/>
    <cellStyle name="Normal 6 3 3 3 2 4 2 3" xfId="37388" xr:uid="{00000000-0005-0000-0000-0000987F0000}"/>
    <cellStyle name="Normal 6 3 3 3 2 4 2 4" xfId="37389" xr:uid="{00000000-0005-0000-0000-0000997F0000}"/>
    <cellStyle name="Normal 6 3 3 3 2 4 3" xfId="37390" xr:uid="{00000000-0005-0000-0000-00009A7F0000}"/>
    <cellStyle name="Normal 6 3 3 3 2 4 3 2" xfId="37391" xr:uid="{00000000-0005-0000-0000-00009B7F0000}"/>
    <cellStyle name="Normal 6 3 3 3 2 4 3 3" xfId="37392" xr:uid="{00000000-0005-0000-0000-00009C7F0000}"/>
    <cellStyle name="Normal 6 3 3 3 2 4 4" xfId="37393" xr:uid="{00000000-0005-0000-0000-00009D7F0000}"/>
    <cellStyle name="Normal 6 3 3 3 2 4 5" xfId="37394" xr:uid="{00000000-0005-0000-0000-00009E7F0000}"/>
    <cellStyle name="Normal 6 3 3 3 2 4 6" xfId="37395" xr:uid="{00000000-0005-0000-0000-00009F7F0000}"/>
    <cellStyle name="Normal 6 3 3 3 2 5" xfId="5960" xr:uid="{00000000-0005-0000-0000-0000A07F0000}"/>
    <cellStyle name="Normal 6 3 3 3 2 5 2" xfId="10902" xr:uid="{00000000-0005-0000-0000-0000A17F0000}"/>
    <cellStyle name="Normal 6 3 3 3 2 5 3" xfId="37396" xr:uid="{00000000-0005-0000-0000-0000A27F0000}"/>
    <cellStyle name="Normal 6 3 3 3 2 5 4" xfId="37397" xr:uid="{00000000-0005-0000-0000-0000A37F0000}"/>
    <cellStyle name="Normal 6 3 3 3 2 6" xfId="7468" xr:uid="{00000000-0005-0000-0000-0000A47F0000}"/>
    <cellStyle name="Normal 6 3 3 3 2 6 2" xfId="37398" xr:uid="{00000000-0005-0000-0000-0000A57F0000}"/>
    <cellStyle name="Normal 6 3 3 3 2 6 3" xfId="37399" xr:uid="{00000000-0005-0000-0000-0000A67F0000}"/>
    <cellStyle name="Normal 6 3 3 3 2 6 4" xfId="37400" xr:uid="{00000000-0005-0000-0000-0000A77F0000}"/>
    <cellStyle name="Normal 6 3 3 3 2 7" xfId="2506" xr:uid="{00000000-0005-0000-0000-0000A87F0000}"/>
    <cellStyle name="Normal 6 3 3 3 2 7 2" xfId="37401" xr:uid="{00000000-0005-0000-0000-0000A97F0000}"/>
    <cellStyle name="Normal 6 3 3 3 2 7 3" xfId="37402" xr:uid="{00000000-0005-0000-0000-0000AA7F0000}"/>
    <cellStyle name="Normal 6 3 3 3 2 7 4" xfId="37403" xr:uid="{00000000-0005-0000-0000-0000AB7F0000}"/>
    <cellStyle name="Normal 6 3 3 3 2 8" xfId="37404" xr:uid="{00000000-0005-0000-0000-0000AC7F0000}"/>
    <cellStyle name="Normal 6 3 3 3 2 8 2" xfId="37405" xr:uid="{00000000-0005-0000-0000-0000AD7F0000}"/>
    <cellStyle name="Normal 6 3 3 3 2 8 3" xfId="37406" xr:uid="{00000000-0005-0000-0000-0000AE7F0000}"/>
    <cellStyle name="Normal 6 3 3 3 2 9" xfId="37407" xr:uid="{00000000-0005-0000-0000-0000AF7F0000}"/>
    <cellStyle name="Normal 6 3 3 3 3" xfId="916" xr:uid="{00000000-0005-0000-0000-0000B07F0000}"/>
    <cellStyle name="Normal 6 3 3 3 3 10" xfId="37408" xr:uid="{00000000-0005-0000-0000-0000B17F0000}"/>
    <cellStyle name="Normal 6 3 3 3 3 2" xfId="1716" xr:uid="{00000000-0005-0000-0000-0000B27F0000}"/>
    <cellStyle name="Normal 6 3 3 3 3 2 2" xfId="5074" xr:uid="{00000000-0005-0000-0000-0000B37F0000}"/>
    <cellStyle name="Normal 6 3 3 3 3 2 2 2" xfId="10058" xr:uid="{00000000-0005-0000-0000-0000B47F0000}"/>
    <cellStyle name="Normal 6 3 3 3 3 2 2 2 2" xfId="37409" xr:uid="{00000000-0005-0000-0000-0000B57F0000}"/>
    <cellStyle name="Normal 6 3 3 3 3 2 2 2 3" xfId="37410" xr:uid="{00000000-0005-0000-0000-0000B67F0000}"/>
    <cellStyle name="Normal 6 3 3 3 3 2 2 2 4" xfId="37411" xr:uid="{00000000-0005-0000-0000-0000B77F0000}"/>
    <cellStyle name="Normal 6 3 3 3 3 2 2 3" xfId="37412" xr:uid="{00000000-0005-0000-0000-0000B87F0000}"/>
    <cellStyle name="Normal 6 3 3 3 3 2 2 3 2" xfId="37413" xr:uid="{00000000-0005-0000-0000-0000B97F0000}"/>
    <cellStyle name="Normal 6 3 3 3 3 2 2 3 3" xfId="37414" xr:uid="{00000000-0005-0000-0000-0000BA7F0000}"/>
    <cellStyle name="Normal 6 3 3 3 3 2 2 4" xfId="37415" xr:uid="{00000000-0005-0000-0000-0000BB7F0000}"/>
    <cellStyle name="Normal 6 3 3 3 3 2 2 5" xfId="37416" xr:uid="{00000000-0005-0000-0000-0000BC7F0000}"/>
    <cellStyle name="Normal 6 3 3 3 3 2 2 6" xfId="37417" xr:uid="{00000000-0005-0000-0000-0000BD7F0000}"/>
    <cellStyle name="Normal 6 3 3 3 3 2 3" xfId="6803" xr:uid="{00000000-0005-0000-0000-0000BE7F0000}"/>
    <cellStyle name="Normal 6 3 3 3 3 2 3 2" xfId="11745" xr:uid="{00000000-0005-0000-0000-0000BF7F0000}"/>
    <cellStyle name="Normal 6 3 3 3 3 2 3 3" xfId="37418" xr:uid="{00000000-0005-0000-0000-0000C07F0000}"/>
    <cellStyle name="Normal 6 3 3 3 3 2 3 4" xfId="37419" xr:uid="{00000000-0005-0000-0000-0000C17F0000}"/>
    <cellStyle name="Normal 6 3 3 3 3 2 4" xfId="8311" xr:uid="{00000000-0005-0000-0000-0000C27F0000}"/>
    <cellStyle name="Normal 6 3 3 3 3 2 4 2" xfId="37420" xr:uid="{00000000-0005-0000-0000-0000C37F0000}"/>
    <cellStyle name="Normal 6 3 3 3 3 2 4 3" xfId="37421" xr:uid="{00000000-0005-0000-0000-0000C47F0000}"/>
    <cellStyle name="Normal 6 3 3 3 3 2 4 4" xfId="37422" xr:uid="{00000000-0005-0000-0000-0000C57F0000}"/>
    <cellStyle name="Normal 6 3 3 3 3 2 5" xfId="3349" xr:uid="{00000000-0005-0000-0000-0000C67F0000}"/>
    <cellStyle name="Normal 6 3 3 3 3 2 5 2" xfId="37423" xr:uid="{00000000-0005-0000-0000-0000C77F0000}"/>
    <cellStyle name="Normal 6 3 3 3 3 2 5 3" xfId="37424" xr:uid="{00000000-0005-0000-0000-0000C87F0000}"/>
    <cellStyle name="Normal 6 3 3 3 3 2 5 4" xfId="37425" xr:uid="{00000000-0005-0000-0000-0000C97F0000}"/>
    <cellStyle name="Normal 6 3 3 3 3 2 6" xfId="37426" xr:uid="{00000000-0005-0000-0000-0000CA7F0000}"/>
    <cellStyle name="Normal 6 3 3 3 3 2 6 2" xfId="37427" xr:uid="{00000000-0005-0000-0000-0000CB7F0000}"/>
    <cellStyle name="Normal 6 3 3 3 3 2 6 3" xfId="37428" xr:uid="{00000000-0005-0000-0000-0000CC7F0000}"/>
    <cellStyle name="Normal 6 3 3 3 3 2 7" xfId="37429" xr:uid="{00000000-0005-0000-0000-0000CD7F0000}"/>
    <cellStyle name="Normal 6 3 3 3 3 2 8" xfId="37430" xr:uid="{00000000-0005-0000-0000-0000CE7F0000}"/>
    <cellStyle name="Normal 6 3 3 3 3 2 9" xfId="37431" xr:uid="{00000000-0005-0000-0000-0000CF7F0000}"/>
    <cellStyle name="Normal 6 3 3 3 3 3" xfId="4355" xr:uid="{00000000-0005-0000-0000-0000D07F0000}"/>
    <cellStyle name="Normal 6 3 3 3 3 3 2" xfId="9340" xr:uid="{00000000-0005-0000-0000-0000D17F0000}"/>
    <cellStyle name="Normal 6 3 3 3 3 3 2 2" xfId="37432" xr:uid="{00000000-0005-0000-0000-0000D27F0000}"/>
    <cellStyle name="Normal 6 3 3 3 3 3 2 3" xfId="37433" xr:uid="{00000000-0005-0000-0000-0000D37F0000}"/>
    <cellStyle name="Normal 6 3 3 3 3 3 2 4" xfId="37434" xr:uid="{00000000-0005-0000-0000-0000D47F0000}"/>
    <cellStyle name="Normal 6 3 3 3 3 3 3" xfId="37435" xr:uid="{00000000-0005-0000-0000-0000D57F0000}"/>
    <cellStyle name="Normal 6 3 3 3 3 3 3 2" xfId="37436" xr:uid="{00000000-0005-0000-0000-0000D67F0000}"/>
    <cellStyle name="Normal 6 3 3 3 3 3 3 3" xfId="37437" xr:uid="{00000000-0005-0000-0000-0000D77F0000}"/>
    <cellStyle name="Normal 6 3 3 3 3 3 4" xfId="37438" xr:uid="{00000000-0005-0000-0000-0000D87F0000}"/>
    <cellStyle name="Normal 6 3 3 3 3 3 5" xfId="37439" xr:uid="{00000000-0005-0000-0000-0000D97F0000}"/>
    <cellStyle name="Normal 6 3 3 3 3 3 6" xfId="37440" xr:uid="{00000000-0005-0000-0000-0000DA7F0000}"/>
    <cellStyle name="Normal 6 3 3 3 3 4" xfId="6098" xr:uid="{00000000-0005-0000-0000-0000DB7F0000}"/>
    <cellStyle name="Normal 6 3 3 3 3 4 2" xfId="11040" xr:uid="{00000000-0005-0000-0000-0000DC7F0000}"/>
    <cellStyle name="Normal 6 3 3 3 3 4 3" xfId="37441" xr:uid="{00000000-0005-0000-0000-0000DD7F0000}"/>
    <cellStyle name="Normal 6 3 3 3 3 4 4" xfId="37442" xr:uid="{00000000-0005-0000-0000-0000DE7F0000}"/>
    <cellStyle name="Normal 6 3 3 3 3 5" xfId="7606" xr:uid="{00000000-0005-0000-0000-0000DF7F0000}"/>
    <cellStyle name="Normal 6 3 3 3 3 5 2" xfId="37443" xr:uid="{00000000-0005-0000-0000-0000E07F0000}"/>
    <cellStyle name="Normal 6 3 3 3 3 5 3" xfId="37444" xr:uid="{00000000-0005-0000-0000-0000E17F0000}"/>
    <cellStyle name="Normal 6 3 3 3 3 5 4" xfId="37445" xr:uid="{00000000-0005-0000-0000-0000E27F0000}"/>
    <cellStyle name="Normal 6 3 3 3 3 6" xfId="2644" xr:uid="{00000000-0005-0000-0000-0000E37F0000}"/>
    <cellStyle name="Normal 6 3 3 3 3 6 2" xfId="37446" xr:uid="{00000000-0005-0000-0000-0000E47F0000}"/>
    <cellStyle name="Normal 6 3 3 3 3 6 3" xfId="37447" xr:uid="{00000000-0005-0000-0000-0000E57F0000}"/>
    <cellStyle name="Normal 6 3 3 3 3 6 4" xfId="37448" xr:uid="{00000000-0005-0000-0000-0000E67F0000}"/>
    <cellStyle name="Normal 6 3 3 3 3 7" xfId="37449" xr:uid="{00000000-0005-0000-0000-0000E77F0000}"/>
    <cellStyle name="Normal 6 3 3 3 3 7 2" xfId="37450" xr:uid="{00000000-0005-0000-0000-0000E87F0000}"/>
    <cellStyle name="Normal 6 3 3 3 3 7 3" xfId="37451" xr:uid="{00000000-0005-0000-0000-0000E97F0000}"/>
    <cellStyle name="Normal 6 3 3 3 3 8" xfId="37452" xr:uid="{00000000-0005-0000-0000-0000EA7F0000}"/>
    <cellStyle name="Normal 6 3 3 3 3 9" xfId="37453" xr:uid="{00000000-0005-0000-0000-0000EB7F0000}"/>
    <cellStyle name="Normal 6 3 3 3 4" xfId="1713" xr:uid="{00000000-0005-0000-0000-0000EC7F0000}"/>
    <cellStyle name="Normal 6 3 3 3 4 2" xfId="5071" xr:uid="{00000000-0005-0000-0000-0000ED7F0000}"/>
    <cellStyle name="Normal 6 3 3 3 4 2 2" xfId="10055" xr:uid="{00000000-0005-0000-0000-0000EE7F0000}"/>
    <cellStyle name="Normal 6 3 3 3 4 2 2 2" xfId="37454" xr:uid="{00000000-0005-0000-0000-0000EF7F0000}"/>
    <cellStyle name="Normal 6 3 3 3 4 2 2 3" xfId="37455" xr:uid="{00000000-0005-0000-0000-0000F07F0000}"/>
    <cellStyle name="Normal 6 3 3 3 4 2 2 4" xfId="37456" xr:uid="{00000000-0005-0000-0000-0000F17F0000}"/>
    <cellStyle name="Normal 6 3 3 3 4 2 3" xfId="37457" xr:uid="{00000000-0005-0000-0000-0000F27F0000}"/>
    <cellStyle name="Normal 6 3 3 3 4 2 3 2" xfId="37458" xr:uid="{00000000-0005-0000-0000-0000F37F0000}"/>
    <cellStyle name="Normal 6 3 3 3 4 2 3 3" xfId="37459" xr:uid="{00000000-0005-0000-0000-0000F47F0000}"/>
    <cellStyle name="Normal 6 3 3 3 4 2 4" xfId="37460" xr:uid="{00000000-0005-0000-0000-0000F57F0000}"/>
    <cellStyle name="Normal 6 3 3 3 4 2 5" xfId="37461" xr:uid="{00000000-0005-0000-0000-0000F67F0000}"/>
    <cellStyle name="Normal 6 3 3 3 4 2 6" xfId="37462" xr:uid="{00000000-0005-0000-0000-0000F77F0000}"/>
    <cellStyle name="Normal 6 3 3 3 4 3" xfId="6800" xr:uid="{00000000-0005-0000-0000-0000F87F0000}"/>
    <cellStyle name="Normal 6 3 3 3 4 3 2" xfId="11742" xr:uid="{00000000-0005-0000-0000-0000F97F0000}"/>
    <cellStyle name="Normal 6 3 3 3 4 3 3" xfId="37463" xr:uid="{00000000-0005-0000-0000-0000FA7F0000}"/>
    <cellStyle name="Normal 6 3 3 3 4 3 4" xfId="37464" xr:uid="{00000000-0005-0000-0000-0000FB7F0000}"/>
    <cellStyle name="Normal 6 3 3 3 4 4" xfId="8308" xr:uid="{00000000-0005-0000-0000-0000FC7F0000}"/>
    <cellStyle name="Normal 6 3 3 3 4 4 2" xfId="37465" xr:uid="{00000000-0005-0000-0000-0000FD7F0000}"/>
    <cellStyle name="Normal 6 3 3 3 4 4 3" xfId="37466" xr:uid="{00000000-0005-0000-0000-0000FE7F0000}"/>
    <cellStyle name="Normal 6 3 3 3 4 4 4" xfId="37467" xr:uid="{00000000-0005-0000-0000-0000FF7F0000}"/>
    <cellStyle name="Normal 6 3 3 3 4 5" xfId="3346" xr:uid="{00000000-0005-0000-0000-000000800000}"/>
    <cellStyle name="Normal 6 3 3 3 4 5 2" xfId="37468" xr:uid="{00000000-0005-0000-0000-000001800000}"/>
    <cellStyle name="Normal 6 3 3 3 4 5 3" xfId="37469" xr:uid="{00000000-0005-0000-0000-000002800000}"/>
    <cellStyle name="Normal 6 3 3 3 4 5 4" xfId="37470" xr:uid="{00000000-0005-0000-0000-000003800000}"/>
    <cellStyle name="Normal 6 3 3 3 4 6" xfId="37471" xr:uid="{00000000-0005-0000-0000-000004800000}"/>
    <cellStyle name="Normal 6 3 3 3 4 6 2" xfId="37472" xr:uid="{00000000-0005-0000-0000-000005800000}"/>
    <cellStyle name="Normal 6 3 3 3 4 6 3" xfId="37473" xr:uid="{00000000-0005-0000-0000-000006800000}"/>
    <cellStyle name="Normal 6 3 3 3 4 7" xfId="37474" xr:uid="{00000000-0005-0000-0000-000007800000}"/>
    <cellStyle name="Normal 6 3 3 3 4 8" xfId="37475" xr:uid="{00000000-0005-0000-0000-000008800000}"/>
    <cellStyle name="Normal 6 3 3 3 4 9" xfId="37476" xr:uid="{00000000-0005-0000-0000-000009800000}"/>
    <cellStyle name="Normal 6 3 3 3 5" xfId="3753" xr:uid="{00000000-0005-0000-0000-00000A800000}"/>
    <cellStyle name="Normal 6 3 3 3 5 2" xfId="5391" xr:uid="{00000000-0005-0000-0000-00000B800000}"/>
    <cellStyle name="Normal 6 3 3 3 5 2 2" xfId="10368" xr:uid="{00000000-0005-0000-0000-00000C800000}"/>
    <cellStyle name="Normal 6 3 3 3 5 2 2 2" xfId="37477" xr:uid="{00000000-0005-0000-0000-00000D800000}"/>
    <cellStyle name="Normal 6 3 3 3 5 2 2 3" xfId="37478" xr:uid="{00000000-0005-0000-0000-00000E800000}"/>
    <cellStyle name="Normal 6 3 3 3 5 2 2 4" xfId="37479" xr:uid="{00000000-0005-0000-0000-00000F800000}"/>
    <cellStyle name="Normal 6 3 3 3 5 2 3" xfId="37480" xr:uid="{00000000-0005-0000-0000-000010800000}"/>
    <cellStyle name="Normal 6 3 3 3 5 2 3 2" xfId="37481" xr:uid="{00000000-0005-0000-0000-000011800000}"/>
    <cellStyle name="Normal 6 3 3 3 5 2 3 3" xfId="37482" xr:uid="{00000000-0005-0000-0000-000012800000}"/>
    <cellStyle name="Normal 6 3 3 3 5 2 4" xfId="37483" xr:uid="{00000000-0005-0000-0000-000013800000}"/>
    <cellStyle name="Normal 6 3 3 3 5 2 5" xfId="37484" xr:uid="{00000000-0005-0000-0000-000014800000}"/>
    <cellStyle name="Normal 6 3 3 3 5 2 6" xfId="37485" xr:uid="{00000000-0005-0000-0000-000015800000}"/>
    <cellStyle name="Normal 6 3 3 3 5 3" xfId="8713" xr:uid="{00000000-0005-0000-0000-000016800000}"/>
    <cellStyle name="Normal 6 3 3 3 5 3 2" xfId="37486" xr:uid="{00000000-0005-0000-0000-000017800000}"/>
    <cellStyle name="Normal 6 3 3 3 5 3 3" xfId="37487" xr:uid="{00000000-0005-0000-0000-000018800000}"/>
    <cellStyle name="Normal 6 3 3 3 5 3 4" xfId="37488" xr:uid="{00000000-0005-0000-0000-000019800000}"/>
    <cellStyle name="Normal 6 3 3 3 5 4" xfId="37489" xr:uid="{00000000-0005-0000-0000-00001A800000}"/>
    <cellStyle name="Normal 6 3 3 3 5 4 2" xfId="37490" xr:uid="{00000000-0005-0000-0000-00001B800000}"/>
    <cellStyle name="Normal 6 3 3 3 5 4 3" xfId="37491" xr:uid="{00000000-0005-0000-0000-00001C800000}"/>
    <cellStyle name="Normal 6 3 3 3 5 4 4" xfId="37492" xr:uid="{00000000-0005-0000-0000-00001D800000}"/>
    <cellStyle name="Normal 6 3 3 3 5 5" xfId="37493" xr:uid="{00000000-0005-0000-0000-00001E800000}"/>
    <cellStyle name="Normal 6 3 3 3 5 5 2" xfId="37494" xr:uid="{00000000-0005-0000-0000-00001F800000}"/>
    <cellStyle name="Normal 6 3 3 3 5 5 3" xfId="37495" xr:uid="{00000000-0005-0000-0000-000020800000}"/>
    <cellStyle name="Normal 6 3 3 3 5 5 4" xfId="37496" xr:uid="{00000000-0005-0000-0000-000021800000}"/>
    <cellStyle name="Normal 6 3 3 3 5 6" xfId="37497" xr:uid="{00000000-0005-0000-0000-000022800000}"/>
    <cellStyle name="Normal 6 3 3 3 5 6 2" xfId="37498" xr:uid="{00000000-0005-0000-0000-000023800000}"/>
    <cellStyle name="Normal 6 3 3 3 5 6 3" xfId="37499" xr:uid="{00000000-0005-0000-0000-000024800000}"/>
    <cellStyle name="Normal 6 3 3 3 5 7" xfId="37500" xr:uid="{00000000-0005-0000-0000-000025800000}"/>
    <cellStyle name="Normal 6 3 3 3 5 8" xfId="37501" xr:uid="{00000000-0005-0000-0000-000026800000}"/>
    <cellStyle name="Normal 6 3 3 3 5 9" xfId="37502" xr:uid="{00000000-0005-0000-0000-000027800000}"/>
    <cellStyle name="Normal 6 3 3 3 6" xfId="4078" xr:uid="{00000000-0005-0000-0000-000028800000}"/>
    <cellStyle name="Normal 6 3 3 3 6 2" xfId="8849" xr:uid="{00000000-0005-0000-0000-000029800000}"/>
    <cellStyle name="Normal 6 3 3 3 6 2 2" xfId="37503" xr:uid="{00000000-0005-0000-0000-00002A800000}"/>
    <cellStyle name="Normal 6 3 3 3 6 2 2 2" xfId="37504" xr:uid="{00000000-0005-0000-0000-00002B800000}"/>
    <cellStyle name="Normal 6 3 3 3 6 2 2 3" xfId="37505" xr:uid="{00000000-0005-0000-0000-00002C800000}"/>
    <cellStyle name="Normal 6 3 3 3 6 2 2 4" xfId="37506" xr:uid="{00000000-0005-0000-0000-00002D800000}"/>
    <cellStyle name="Normal 6 3 3 3 6 2 3" xfId="37507" xr:uid="{00000000-0005-0000-0000-00002E800000}"/>
    <cellStyle name="Normal 6 3 3 3 6 2 3 2" xfId="37508" xr:uid="{00000000-0005-0000-0000-00002F800000}"/>
    <cellStyle name="Normal 6 3 3 3 6 2 3 3" xfId="37509" xr:uid="{00000000-0005-0000-0000-000030800000}"/>
    <cellStyle name="Normal 6 3 3 3 6 2 4" xfId="37510" xr:uid="{00000000-0005-0000-0000-000031800000}"/>
    <cellStyle name="Normal 6 3 3 3 6 2 5" xfId="37511" xr:uid="{00000000-0005-0000-0000-000032800000}"/>
    <cellStyle name="Normal 6 3 3 3 6 2 6" xfId="37512" xr:uid="{00000000-0005-0000-0000-000033800000}"/>
    <cellStyle name="Normal 6 3 3 3 6 3" xfId="37513" xr:uid="{00000000-0005-0000-0000-000034800000}"/>
    <cellStyle name="Normal 6 3 3 3 6 3 2" xfId="37514" xr:uid="{00000000-0005-0000-0000-000035800000}"/>
    <cellStyle name="Normal 6 3 3 3 6 3 3" xfId="37515" xr:uid="{00000000-0005-0000-0000-000036800000}"/>
    <cellStyle name="Normal 6 3 3 3 6 3 4" xfId="37516" xr:uid="{00000000-0005-0000-0000-000037800000}"/>
    <cellStyle name="Normal 6 3 3 3 6 4" xfId="37517" xr:uid="{00000000-0005-0000-0000-000038800000}"/>
    <cellStyle name="Normal 6 3 3 3 6 4 2" xfId="37518" xr:uid="{00000000-0005-0000-0000-000039800000}"/>
    <cellStyle name="Normal 6 3 3 3 6 4 3" xfId="37519" xr:uid="{00000000-0005-0000-0000-00003A800000}"/>
    <cellStyle name="Normal 6 3 3 3 6 4 4" xfId="37520" xr:uid="{00000000-0005-0000-0000-00003B800000}"/>
    <cellStyle name="Normal 6 3 3 3 6 5" xfId="37521" xr:uid="{00000000-0005-0000-0000-00003C800000}"/>
    <cellStyle name="Normal 6 3 3 3 6 5 2" xfId="37522" xr:uid="{00000000-0005-0000-0000-00003D800000}"/>
    <cellStyle name="Normal 6 3 3 3 6 5 3" xfId="37523" xr:uid="{00000000-0005-0000-0000-00003E800000}"/>
    <cellStyle name="Normal 6 3 3 3 6 6" xfId="37524" xr:uid="{00000000-0005-0000-0000-00003F800000}"/>
    <cellStyle name="Normal 6 3 3 3 6 7" xfId="37525" xr:uid="{00000000-0005-0000-0000-000040800000}"/>
    <cellStyle name="Normal 6 3 3 3 6 8" xfId="37526" xr:uid="{00000000-0005-0000-0000-000041800000}"/>
    <cellStyle name="Normal 6 3 3 3 7" xfId="5383" xr:uid="{00000000-0005-0000-0000-000042800000}"/>
    <cellStyle name="Normal 6 3 3 3 7 2" xfId="10361" xr:uid="{00000000-0005-0000-0000-000043800000}"/>
    <cellStyle name="Normal 6 3 3 3 7 2 2" xfId="37527" xr:uid="{00000000-0005-0000-0000-000044800000}"/>
    <cellStyle name="Normal 6 3 3 3 7 2 3" xfId="37528" xr:uid="{00000000-0005-0000-0000-000045800000}"/>
    <cellStyle name="Normal 6 3 3 3 7 2 4" xfId="37529" xr:uid="{00000000-0005-0000-0000-000046800000}"/>
    <cellStyle name="Normal 6 3 3 3 7 3" xfId="37530" xr:uid="{00000000-0005-0000-0000-000047800000}"/>
    <cellStyle name="Normal 6 3 3 3 7 3 2" xfId="37531" xr:uid="{00000000-0005-0000-0000-000048800000}"/>
    <cellStyle name="Normal 6 3 3 3 7 3 3" xfId="37532" xr:uid="{00000000-0005-0000-0000-000049800000}"/>
    <cellStyle name="Normal 6 3 3 3 7 4" xfId="37533" xr:uid="{00000000-0005-0000-0000-00004A800000}"/>
    <cellStyle name="Normal 6 3 3 3 7 5" xfId="37534" xr:uid="{00000000-0005-0000-0000-00004B800000}"/>
    <cellStyle name="Normal 6 3 3 3 7 6" xfId="37535" xr:uid="{00000000-0005-0000-0000-00004C800000}"/>
    <cellStyle name="Normal 6 3 3 3 8" xfId="5825" xr:uid="{00000000-0005-0000-0000-00004D800000}"/>
    <cellStyle name="Normal 6 3 3 3 8 2" xfId="10767" xr:uid="{00000000-0005-0000-0000-00004E800000}"/>
    <cellStyle name="Normal 6 3 3 3 8 3" xfId="37536" xr:uid="{00000000-0005-0000-0000-00004F800000}"/>
    <cellStyle name="Normal 6 3 3 3 8 4" xfId="37537" xr:uid="{00000000-0005-0000-0000-000050800000}"/>
    <cellStyle name="Normal 6 3 3 3 9" xfId="7333" xr:uid="{00000000-0005-0000-0000-000051800000}"/>
    <cellStyle name="Normal 6 3 3 3 9 2" xfId="37538" xr:uid="{00000000-0005-0000-0000-000052800000}"/>
    <cellStyle name="Normal 6 3 3 3 9 3" xfId="37539" xr:uid="{00000000-0005-0000-0000-000053800000}"/>
    <cellStyle name="Normal 6 3 3 3 9 4" xfId="37540" xr:uid="{00000000-0005-0000-0000-000054800000}"/>
    <cellStyle name="Normal 6 3 3 4" xfId="456" xr:uid="{00000000-0005-0000-0000-000055800000}"/>
    <cellStyle name="Normal 6 3 3 4 10" xfId="37541" xr:uid="{00000000-0005-0000-0000-000056800000}"/>
    <cellStyle name="Normal 6 3 3 4 11" xfId="37542" xr:uid="{00000000-0005-0000-0000-000057800000}"/>
    <cellStyle name="Normal 6 3 3 4 2" xfId="1026" xr:uid="{00000000-0005-0000-0000-000058800000}"/>
    <cellStyle name="Normal 6 3 3 4 2 10" xfId="37543" xr:uid="{00000000-0005-0000-0000-000059800000}"/>
    <cellStyle name="Normal 6 3 3 4 2 2" xfId="1718" xr:uid="{00000000-0005-0000-0000-00005A800000}"/>
    <cellStyle name="Normal 6 3 3 4 2 2 2" xfId="5076" xr:uid="{00000000-0005-0000-0000-00005B800000}"/>
    <cellStyle name="Normal 6 3 3 4 2 2 2 2" xfId="10060" xr:uid="{00000000-0005-0000-0000-00005C800000}"/>
    <cellStyle name="Normal 6 3 3 4 2 2 2 2 2" xfId="37544" xr:uid="{00000000-0005-0000-0000-00005D800000}"/>
    <cellStyle name="Normal 6 3 3 4 2 2 2 2 3" xfId="37545" xr:uid="{00000000-0005-0000-0000-00005E800000}"/>
    <cellStyle name="Normal 6 3 3 4 2 2 2 2 4" xfId="37546" xr:uid="{00000000-0005-0000-0000-00005F800000}"/>
    <cellStyle name="Normal 6 3 3 4 2 2 2 3" xfId="37547" xr:uid="{00000000-0005-0000-0000-000060800000}"/>
    <cellStyle name="Normal 6 3 3 4 2 2 2 3 2" xfId="37548" xr:uid="{00000000-0005-0000-0000-000061800000}"/>
    <cellStyle name="Normal 6 3 3 4 2 2 2 3 3" xfId="37549" xr:uid="{00000000-0005-0000-0000-000062800000}"/>
    <cellStyle name="Normal 6 3 3 4 2 2 2 4" xfId="37550" xr:uid="{00000000-0005-0000-0000-000063800000}"/>
    <cellStyle name="Normal 6 3 3 4 2 2 2 5" xfId="37551" xr:uid="{00000000-0005-0000-0000-000064800000}"/>
    <cellStyle name="Normal 6 3 3 4 2 2 2 6" xfId="37552" xr:uid="{00000000-0005-0000-0000-000065800000}"/>
    <cellStyle name="Normal 6 3 3 4 2 2 3" xfId="6805" xr:uid="{00000000-0005-0000-0000-000066800000}"/>
    <cellStyle name="Normal 6 3 3 4 2 2 3 2" xfId="11747" xr:uid="{00000000-0005-0000-0000-000067800000}"/>
    <cellStyle name="Normal 6 3 3 4 2 2 3 3" xfId="37553" xr:uid="{00000000-0005-0000-0000-000068800000}"/>
    <cellStyle name="Normal 6 3 3 4 2 2 3 4" xfId="37554" xr:uid="{00000000-0005-0000-0000-000069800000}"/>
    <cellStyle name="Normal 6 3 3 4 2 2 4" xfId="8313" xr:uid="{00000000-0005-0000-0000-00006A800000}"/>
    <cellStyle name="Normal 6 3 3 4 2 2 4 2" xfId="37555" xr:uid="{00000000-0005-0000-0000-00006B800000}"/>
    <cellStyle name="Normal 6 3 3 4 2 2 4 3" xfId="37556" xr:uid="{00000000-0005-0000-0000-00006C800000}"/>
    <cellStyle name="Normal 6 3 3 4 2 2 4 4" xfId="37557" xr:uid="{00000000-0005-0000-0000-00006D800000}"/>
    <cellStyle name="Normal 6 3 3 4 2 2 5" xfId="3351" xr:uid="{00000000-0005-0000-0000-00006E800000}"/>
    <cellStyle name="Normal 6 3 3 4 2 2 5 2" xfId="37558" xr:uid="{00000000-0005-0000-0000-00006F800000}"/>
    <cellStyle name="Normal 6 3 3 4 2 2 5 3" xfId="37559" xr:uid="{00000000-0005-0000-0000-000070800000}"/>
    <cellStyle name="Normal 6 3 3 4 2 2 5 4" xfId="37560" xr:uid="{00000000-0005-0000-0000-000071800000}"/>
    <cellStyle name="Normal 6 3 3 4 2 2 6" xfId="37561" xr:uid="{00000000-0005-0000-0000-000072800000}"/>
    <cellStyle name="Normal 6 3 3 4 2 2 6 2" xfId="37562" xr:uid="{00000000-0005-0000-0000-000073800000}"/>
    <cellStyle name="Normal 6 3 3 4 2 2 6 3" xfId="37563" xr:uid="{00000000-0005-0000-0000-000074800000}"/>
    <cellStyle name="Normal 6 3 3 4 2 2 7" xfId="37564" xr:uid="{00000000-0005-0000-0000-000075800000}"/>
    <cellStyle name="Normal 6 3 3 4 2 2 8" xfId="37565" xr:uid="{00000000-0005-0000-0000-000076800000}"/>
    <cellStyle name="Normal 6 3 3 4 2 2 9" xfId="37566" xr:uid="{00000000-0005-0000-0000-000077800000}"/>
    <cellStyle name="Normal 6 3 3 4 2 3" xfId="4448" xr:uid="{00000000-0005-0000-0000-000078800000}"/>
    <cellStyle name="Normal 6 3 3 4 2 3 2" xfId="9433" xr:uid="{00000000-0005-0000-0000-000079800000}"/>
    <cellStyle name="Normal 6 3 3 4 2 3 2 2" xfId="37567" xr:uid="{00000000-0005-0000-0000-00007A800000}"/>
    <cellStyle name="Normal 6 3 3 4 2 3 2 3" xfId="37568" xr:uid="{00000000-0005-0000-0000-00007B800000}"/>
    <cellStyle name="Normal 6 3 3 4 2 3 2 4" xfId="37569" xr:uid="{00000000-0005-0000-0000-00007C800000}"/>
    <cellStyle name="Normal 6 3 3 4 2 3 3" xfId="37570" xr:uid="{00000000-0005-0000-0000-00007D800000}"/>
    <cellStyle name="Normal 6 3 3 4 2 3 3 2" xfId="37571" xr:uid="{00000000-0005-0000-0000-00007E800000}"/>
    <cellStyle name="Normal 6 3 3 4 2 3 3 3" xfId="37572" xr:uid="{00000000-0005-0000-0000-00007F800000}"/>
    <cellStyle name="Normal 6 3 3 4 2 3 4" xfId="37573" xr:uid="{00000000-0005-0000-0000-000080800000}"/>
    <cellStyle name="Normal 6 3 3 4 2 3 5" xfId="37574" xr:uid="{00000000-0005-0000-0000-000081800000}"/>
    <cellStyle name="Normal 6 3 3 4 2 3 6" xfId="37575" xr:uid="{00000000-0005-0000-0000-000082800000}"/>
    <cellStyle name="Normal 6 3 3 4 2 4" xfId="6188" xr:uid="{00000000-0005-0000-0000-000083800000}"/>
    <cellStyle name="Normal 6 3 3 4 2 4 2" xfId="11130" xr:uid="{00000000-0005-0000-0000-000084800000}"/>
    <cellStyle name="Normal 6 3 3 4 2 4 3" xfId="37576" xr:uid="{00000000-0005-0000-0000-000085800000}"/>
    <cellStyle name="Normal 6 3 3 4 2 4 4" xfId="37577" xr:uid="{00000000-0005-0000-0000-000086800000}"/>
    <cellStyle name="Normal 6 3 3 4 2 5" xfId="7696" xr:uid="{00000000-0005-0000-0000-000087800000}"/>
    <cellStyle name="Normal 6 3 3 4 2 5 2" xfId="37578" xr:uid="{00000000-0005-0000-0000-000088800000}"/>
    <cellStyle name="Normal 6 3 3 4 2 5 3" xfId="37579" xr:uid="{00000000-0005-0000-0000-000089800000}"/>
    <cellStyle name="Normal 6 3 3 4 2 5 4" xfId="37580" xr:uid="{00000000-0005-0000-0000-00008A800000}"/>
    <cellStyle name="Normal 6 3 3 4 2 6" xfId="2734" xr:uid="{00000000-0005-0000-0000-00008B800000}"/>
    <cellStyle name="Normal 6 3 3 4 2 6 2" xfId="37581" xr:uid="{00000000-0005-0000-0000-00008C800000}"/>
    <cellStyle name="Normal 6 3 3 4 2 6 3" xfId="37582" xr:uid="{00000000-0005-0000-0000-00008D800000}"/>
    <cellStyle name="Normal 6 3 3 4 2 6 4" xfId="37583" xr:uid="{00000000-0005-0000-0000-00008E800000}"/>
    <cellStyle name="Normal 6 3 3 4 2 7" xfId="37584" xr:uid="{00000000-0005-0000-0000-00008F800000}"/>
    <cellStyle name="Normal 6 3 3 4 2 7 2" xfId="37585" xr:uid="{00000000-0005-0000-0000-000090800000}"/>
    <cellStyle name="Normal 6 3 3 4 2 7 3" xfId="37586" xr:uid="{00000000-0005-0000-0000-000091800000}"/>
    <cellStyle name="Normal 6 3 3 4 2 8" xfId="37587" xr:uid="{00000000-0005-0000-0000-000092800000}"/>
    <cellStyle name="Normal 6 3 3 4 2 9" xfId="37588" xr:uid="{00000000-0005-0000-0000-000093800000}"/>
    <cellStyle name="Normal 6 3 3 4 3" xfId="1717" xr:uid="{00000000-0005-0000-0000-000094800000}"/>
    <cellStyle name="Normal 6 3 3 4 3 2" xfId="5075" xr:uid="{00000000-0005-0000-0000-000095800000}"/>
    <cellStyle name="Normal 6 3 3 4 3 2 2" xfId="10059" xr:uid="{00000000-0005-0000-0000-000096800000}"/>
    <cellStyle name="Normal 6 3 3 4 3 2 2 2" xfId="37589" xr:uid="{00000000-0005-0000-0000-000097800000}"/>
    <cellStyle name="Normal 6 3 3 4 3 2 2 3" xfId="37590" xr:uid="{00000000-0005-0000-0000-000098800000}"/>
    <cellStyle name="Normal 6 3 3 4 3 2 2 4" xfId="37591" xr:uid="{00000000-0005-0000-0000-000099800000}"/>
    <cellStyle name="Normal 6 3 3 4 3 2 3" xfId="37592" xr:uid="{00000000-0005-0000-0000-00009A800000}"/>
    <cellStyle name="Normal 6 3 3 4 3 2 3 2" xfId="37593" xr:uid="{00000000-0005-0000-0000-00009B800000}"/>
    <cellStyle name="Normal 6 3 3 4 3 2 3 3" xfId="37594" xr:uid="{00000000-0005-0000-0000-00009C800000}"/>
    <cellStyle name="Normal 6 3 3 4 3 2 4" xfId="37595" xr:uid="{00000000-0005-0000-0000-00009D800000}"/>
    <cellStyle name="Normal 6 3 3 4 3 2 5" xfId="37596" xr:uid="{00000000-0005-0000-0000-00009E800000}"/>
    <cellStyle name="Normal 6 3 3 4 3 2 6" xfId="37597" xr:uid="{00000000-0005-0000-0000-00009F800000}"/>
    <cellStyle name="Normal 6 3 3 4 3 3" xfId="6804" xr:uid="{00000000-0005-0000-0000-0000A0800000}"/>
    <cellStyle name="Normal 6 3 3 4 3 3 2" xfId="11746" xr:uid="{00000000-0005-0000-0000-0000A1800000}"/>
    <cellStyle name="Normal 6 3 3 4 3 3 3" xfId="37598" xr:uid="{00000000-0005-0000-0000-0000A2800000}"/>
    <cellStyle name="Normal 6 3 3 4 3 3 4" xfId="37599" xr:uid="{00000000-0005-0000-0000-0000A3800000}"/>
    <cellStyle name="Normal 6 3 3 4 3 4" xfId="8312" xr:uid="{00000000-0005-0000-0000-0000A4800000}"/>
    <cellStyle name="Normal 6 3 3 4 3 4 2" xfId="37600" xr:uid="{00000000-0005-0000-0000-0000A5800000}"/>
    <cellStyle name="Normal 6 3 3 4 3 4 3" xfId="37601" xr:uid="{00000000-0005-0000-0000-0000A6800000}"/>
    <cellStyle name="Normal 6 3 3 4 3 4 4" xfId="37602" xr:uid="{00000000-0005-0000-0000-0000A7800000}"/>
    <cellStyle name="Normal 6 3 3 4 3 5" xfId="3350" xr:uid="{00000000-0005-0000-0000-0000A8800000}"/>
    <cellStyle name="Normal 6 3 3 4 3 5 2" xfId="37603" xr:uid="{00000000-0005-0000-0000-0000A9800000}"/>
    <cellStyle name="Normal 6 3 3 4 3 5 3" xfId="37604" xr:uid="{00000000-0005-0000-0000-0000AA800000}"/>
    <cellStyle name="Normal 6 3 3 4 3 5 4" xfId="37605" xr:uid="{00000000-0005-0000-0000-0000AB800000}"/>
    <cellStyle name="Normal 6 3 3 4 3 6" xfId="37606" xr:uid="{00000000-0005-0000-0000-0000AC800000}"/>
    <cellStyle name="Normal 6 3 3 4 3 6 2" xfId="37607" xr:uid="{00000000-0005-0000-0000-0000AD800000}"/>
    <cellStyle name="Normal 6 3 3 4 3 6 3" xfId="37608" xr:uid="{00000000-0005-0000-0000-0000AE800000}"/>
    <cellStyle name="Normal 6 3 3 4 3 7" xfId="37609" xr:uid="{00000000-0005-0000-0000-0000AF800000}"/>
    <cellStyle name="Normal 6 3 3 4 3 8" xfId="37610" xr:uid="{00000000-0005-0000-0000-0000B0800000}"/>
    <cellStyle name="Normal 6 3 3 4 3 9" xfId="37611" xr:uid="{00000000-0005-0000-0000-0000B1800000}"/>
    <cellStyle name="Normal 6 3 3 4 4" xfId="3979" xr:uid="{00000000-0005-0000-0000-0000B2800000}"/>
    <cellStyle name="Normal 6 3 3 4 4 2" xfId="9051" xr:uid="{00000000-0005-0000-0000-0000B3800000}"/>
    <cellStyle name="Normal 6 3 3 4 4 2 2" xfId="37612" xr:uid="{00000000-0005-0000-0000-0000B4800000}"/>
    <cellStyle name="Normal 6 3 3 4 4 2 3" xfId="37613" xr:uid="{00000000-0005-0000-0000-0000B5800000}"/>
    <cellStyle name="Normal 6 3 3 4 4 2 4" xfId="37614" xr:uid="{00000000-0005-0000-0000-0000B6800000}"/>
    <cellStyle name="Normal 6 3 3 4 4 3" xfId="37615" xr:uid="{00000000-0005-0000-0000-0000B7800000}"/>
    <cellStyle name="Normal 6 3 3 4 4 3 2" xfId="37616" xr:uid="{00000000-0005-0000-0000-0000B8800000}"/>
    <cellStyle name="Normal 6 3 3 4 4 3 3" xfId="37617" xr:uid="{00000000-0005-0000-0000-0000B9800000}"/>
    <cellStyle name="Normal 6 3 3 4 4 4" xfId="37618" xr:uid="{00000000-0005-0000-0000-0000BA800000}"/>
    <cellStyle name="Normal 6 3 3 4 4 5" xfId="37619" xr:uid="{00000000-0005-0000-0000-0000BB800000}"/>
    <cellStyle name="Normal 6 3 3 4 4 6" xfId="37620" xr:uid="{00000000-0005-0000-0000-0000BC800000}"/>
    <cellStyle name="Normal 6 3 3 4 5" xfId="5736" xr:uid="{00000000-0005-0000-0000-0000BD800000}"/>
    <cellStyle name="Normal 6 3 3 4 5 2" xfId="10678" xr:uid="{00000000-0005-0000-0000-0000BE800000}"/>
    <cellStyle name="Normal 6 3 3 4 5 3" xfId="37621" xr:uid="{00000000-0005-0000-0000-0000BF800000}"/>
    <cellStyle name="Normal 6 3 3 4 5 4" xfId="37622" xr:uid="{00000000-0005-0000-0000-0000C0800000}"/>
    <cellStyle name="Normal 6 3 3 4 6" xfId="7244" xr:uid="{00000000-0005-0000-0000-0000C1800000}"/>
    <cellStyle name="Normal 6 3 3 4 6 2" xfId="37623" xr:uid="{00000000-0005-0000-0000-0000C2800000}"/>
    <cellStyle name="Normal 6 3 3 4 6 3" xfId="37624" xr:uid="{00000000-0005-0000-0000-0000C3800000}"/>
    <cellStyle name="Normal 6 3 3 4 6 4" xfId="37625" xr:uid="{00000000-0005-0000-0000-0000C4800000}"/>
    <cellStyle name="Normal 6 3 3 4 7" xfId="2282" xr:uid="{00000000-0005-0000-0000-0000C5800000}"/>
    <cellStyle name="Normal 6 3 3 4 7 2" xfId="37626" xr:uid="{00000000-0005-0000-0000-0000C6800000}"/>
    <cellStyle name="Normal 6 3 3 4 7 3" xfId="37627" xr:uid="{00000000-0005-0000-0000-0000C7800000}"/>
    <cellStyle name="Normal 6 3 3 4 7 4" xfId="37628" xr:uid="{00000000-0005-0000-0000-0000C8800000}"/>
    <cellStyle name="Normal 6 3 3 4 8" xfId="37629" xr:uid="{00000000-0005-0000-0000-0000C9800000}"/>
    <cellStyle name="Normal 6 3 3 4 8 2" xfId="37630" xr:uid="{00000000-0005-0000-0000-0000CA800000}"/>
    <cellStyle name="Normal 6 3 3 4 8 3" xfId="37631" xr:uid="{00000000-0005-0000-0000-0000CB800000}"/>
    <cellStyle name="Normal 6 3 3 4 9" xfId="37632" xr:uid="{00000000-0005-0000-0000-0000CC800000}"/>
    <cellStyle name="Normal 6 3 3 5" xfId="673" xr:uid="{00000000-0005-0000-0000-0000CD800000}"/>
    <cellStyle name="Normal 6 3 3 5 10" xfId="37633" xr:uid="{00000000-0005-0000-0000-0000CE800000}"/>
    <cellStyle name="Normal 6 3 3 5 11" xfId="37634" xr:uid="{00000000-0005-0000-0000-0000CF800000}"/>
    <cellStyle name="Normal 6 3 3 5 2" xfId="1139" xr:uid="{00000000-0005-0000-0000-0000D0800000}"/>
    <cellStyle name="Normal 6 3 3 5 2 10" xfId="37635" xr:uid="{00000000-0005-0000-0000-0000D1800000}"/>
    <cellStyle name="Normal 6 3 3 5 2 2" xfId="1720" xr:uid="{00000000-0005-0000-0000-0000D2800000}"/>
    <cellStyle name="Normal 6 3 3 5 2 2 2" xfId="5078" xr:uid="{00000000-0005-0000-0000-0000D3800000}"/>
    <cellStyle name="Normal 6 3 3 5 2 2 2 2" xfId="10062" xr:uid="{00000000-0005-0000-0000-0000D4800000}"/>
    <cellStyle name="Normal 6 3 3 5 2 2 2 2 2" xfId="37636" xr:uid="{00000000-0005-0000-0000-0000D5800000}"/>
    <cellStyle name="Normal 6 3 3 5 2 2 2 2 3" xfId="37637" xr:uid="{00000000-0005-0000-0000-0000D6800000}"/>
    <cellStyle name="Normal 6 3 3 5 2 2 2 2 4" xfId="37638" xr:uid="{00000000-0005-0000-0000-0000D7800000}"/>
    <cellStyle name="Normal 6 3 3 5 2 2 2 3" xfId="37639" xr:uid="{00000000-0005-0000-0000-0000D8800000}"/>
    <cellStyle name="Normal 6 3 3 5 2 2 2 3 2" xfId="37640" xr:uid="{00000000-0005-0000-0000-0000D9800000}"/>
    <cellStyle name="Normal 6 3 3 5 2 2 2 3 3" xfId="37641" xr:uid="{00000000-0005-0000-0000-0000DA800000}"/>
    <cellStyle name="Normal 6 3 3 5 2 2 2 4" xfId="37642" xr:uid="{00000000-0005-0000-0000-0000DB800000}"/>
    <cellStyle name="Normal 6 3 3 5 2 2 2 5" xfId="37643" xr:uid="{00000000-0005-0000-0000-0000DC800000}"/>
    <cellStyle name="Normal 6 3 3 5 2 2 2 6" xfId="37644" xr:uid="{00000000-0005-0000-0000-0000DD800000}"/>
    <cellStyle name="Normal 6 3 3 5 2 2 3" xfId="6807" xr:uid="{00000000-0005-0000-0000-0000DE800000}"/>
    <cellStyle name="Normal 6 3 3 5 2 2 3 2" xfId="11749" xr:uid="{00000000-0005-0000-0000-0000DF800000}"/>
    <cellStyle name="Normal 6 3 3 5 2 2 3 3" xfId="37645" xr:uid="{00000000-0005-0000-0000-0000E0800000}"/>
    <cellStyle name="Normal 6 3 3 5 2 2 3 4" xfId="37646" xr:uid="{00000000-0005-0000-0000-0000E1800000}"/>
    <cellStyle name="Normal 6 3 3 5 2 2 4" xfId="8315" xr:uid="{00000000-0005-0000-0000-0000E2800000}"/>
    <cellStyle name="Normal 6 3 3 5 2 2 4 2" xfId="37647" xr:uid="{00000000-0005-0000-0000-0000E3800000}"/>
    <cellStyle name="Normal 6 3 3 5 2 2 4 3" xfId="37648" xr:uid="{00000000-0005-0000-0000-0000E4800000}"/>
    <cellStyle name="Normal 6 3 3 5 2 2 4 4" xfId="37649" xr:uid="{00000000-0005-0000-0000-0000E5800000}"/>
    <cellStyle name="Normal 6 3 3 5 2 2 5" xfId="3353" xr:uid="{00000000-0005-0000-0000-0000E6800000}"/>
    <cellStyle name="Normal 6 3 3 5 2 2 5 2" xfId="37650" xr:uid="{00000000-0005-0000-0000-0000E7800000}"/>
    <cellStyle name="Normal 6 3 3 5 2 2 5 3" xfId="37651" xr:uid="{00000000-0005-0000-0000-0000E8800000}"/>
    <cellStyle name="Normal 6 3 3 5 2 2 5 4" xfId="37652" xr:uid="{00000000-0005-0000-0000-0000E9800000}"/>
    <cellStyle name="Normal 6 3 3 5 2 2 6" xfId="37653" xr:uid="{00000000-0005-0000-0000-0000EA800000}"/>
    <cellStyle name="Normal 6 3 3 5 2 2 6 2" xfId="37654" xr:uid="{00000000-0005-0000-0000-0000EB800000}"/>
    <cellStyle name="Normal 6 3 3 5 2 2 6 3" xfId="37655" xr:uid="{00000000-0005-0000-0000-0000EC800000}"/>
    <cellStyle name="Normal 6 3 3 5 2 2 7" xfId="37656" xr:uid="{00000000-0005-0000-0000-0000ED800000}"/>
    <cellStyle name="Normal 6 3 3 5 2 2 8" xfId="37657" xr:uid="{00000000-0005-0000-0000-0000EE800000}"/>
    <cellStyle name="Normal 6 3 3 5 2 2 9" xfId="37658" xr:uid="{00000000-0005-0000-0000-0000EF800000}"/>
    <cellStyle name="Normal 6 3 3 5 2 3" xfId="4507" xr:uid="{00000000-0005-0000-0000-0000F0800000}"/>
    <cellStyle name="Normal 6 3 3 5 2 3 2" xfId="9491" xr:uid="{00000000-0005-0000-0000-0000F1800000}"/>
    <cellStyle name="Normal 6 3 3 5 2 3 2 2" xfId="37659" xr:uid="{00000000-0005-0000-0000-0000F2800000}"/>
    <cellStyle name="Normal 6 3 3 5 2 3 2 3" xfId="37660" xr:uid="{00000000-0005-0000-0000-0000F3800000}"/>
    <cellStyle name="Normal 6 3 3 5 2 3 2 4" xfId="37661" xr:uid="{00000000-0005-0000-0000-0000F4800000}"/>
    <cellStyle name="Normal 6 3 3 5 2 3 3" xfId="37662" xr:uid="{00000000-0005-0000-0000-0000F5800000}"/>
    <cellStyle name="Normal 6 3 3 5 2 3 3 2" xfId="37663" xr:uid="{00000000-0005-0000-0000-0000F6800000}"/>
    <cellStyle name="Normal 6 3 3 5 2 3 3 3" xfId="37664" xr:uid="{00000000-0005-0000-0000-0000F7800000}"/>
    <cellStyle name="Normal 6 3 3 5 2 3 4" xfId="37665" xr:uid="{00000000-0005-0000-0000-0000F8800000}"/>
    <cellStyle name="Normal 6 3 3 5 2 3 5" xfId="37666" xr:uid="{00000000-0005-0000-0000-0000F9800000}"/>
    <cellStyle name="Normal 6 3 3 5 2 3 6" xfId="37667" xr:uid="{00000000-0005-0000-0000-0000FA800000}"/>
    <cellStyle name="Normal 6 3 3 5 2 4" xfId="6238" xr:uid="{00000000-0005-0000-0000-0000FB800000}"/>
    <cellStyle name="Normal 6 3 3 5 2 4 2" xfId="11180" xr:uid="{00000000-0005-0000-0000-0000FC800000}"/>
    <cellStyle name="Normal 6 3 3 5 2 4 3" xfId="37668" xr:uid="{00000000-0005-0000-0000-0000FD800000}"/>
    <cellStyle name="Normal 6 3 3 5 2 4 4" xfId="37669" xr:uid="{00000000-0005-0000-0000-0000FE800000}"/>
    <cellStyle name="Normal 6 3 3 5 2 5" xfId="7746" xr:uid="{00000000-0005-0000-0000-0000FF800000}"/>
    <cellStyle name="Normal 6 3 3 5 2 5 2" xfId="37670" xr:uid="{00000000-0005-0000-0000-000000810000}"/>
    <cellStyle name="Normal 6 3 3 5 2 5 3" xfId="37671" xr:uid="{00000000-0005-0000-0000-000001810000}"/>
    <cellStyle name="Normal 6 3 3 5 2 5 4" xfId="37672" xr:uid="{00000000-0005-0000-0000-000002810000}"/>
    <cellStyle name="Normal 6 3 3 5 2 6" xfId="2784" xr:uid="{00000000-0005-0000-0000-000003810000}"/>
    <cellStyle name="Normal 6 3 3 5 2 6 2" xfId="37673" xr:uid="{00000000-0005-0000-0000-000004810000}"/>
    <cellStyle name="Normal 6 3 3 5 2 6 3" xfId="37674" xr:uid="{00000000-0005-0000-0000-000005810000}"/>
    <cellStyle name="Normal 6 3 3 5 2 6 4" xfId="37675" xr:uid="{00000000-0005-0000-0000-000006810000}"/>
    <cellStyle name="Normal 6 3 3 5 2 7" xfId="37676" xr:uid="{00000000-0005-0000-0000-000007810000}"/>
    <cellStyle name="Normal 6 3 3 5 2 7 2" xfId="37677" xr:uid="{00000000-0005-0000-0000-000008810000}"/>
    <cellStyle name="Normal 6 3 3 5 2 7 3" xfId="37678" xr:uid="{00000000-0005-0000-0000-000009810000}"/>
    <cellStyle name="Normal 6 3 3 5 2 8" xfId="37679" xr:uid="{00000000-0005-0000-0000-00000A810000}"/>
    <cellStyle name="Normal 6 3 3 5 2 9" xfId="37680" xr:uid="{00000000-0005-0000-0000-00000B810000}"/>
    <cellStyle name="Normal 6 3 3 5 3" xfId="1719" xr:uid="{00000000-0005-0000-0000-00000C810000}"/>
    <cellStyle name="Normal 6 3 3 5 3 2" xfId="5077" xr:uid="{00000000-0005-0000-0000-00000D810000}"/>
    <cellStyle name="Normal 6 3 3 5 3 2 2" xfId="10061" xr:uid="{00000000-0005-0000-0000-00000E810000}"/>
    <cellStyle name="Normal 6 3 3 5 3 2 2 2" xfId="37681" xr:uid="{00000000-0005-0000-0000-00000F810000}"/>
    <cellStyle name="Normal 6 3 3 5 3 2 2 3" xfId="37682" xr:uid="{00000000-0005-0000-0000-000010810000}"/>
    <cellStyle name="Normal 6 3 3 5 3 2 2 4" xfId="37683" xr:uid="{00000000-0005-0000-0000-000011810000}"/>
    <cellStyle name="Normal 6 3 3 5 3 2 3" xfId="37684" xr:uid="{00000000-0005-0000-0000-000012810000}"/>
    <cellStyle name="Normal 6 3 3 5 3 2 3 2" xfId="37685" xr:uid="{00000000-0005-0000-0000-000013810000}"/>
    <cellStyle name="Normal 6 3 3 5 3 2 3 3" xfId="37686" xr:uid="{00000000-0005-0000-0000-000014810000}"/>
    <cellStyle name="Normal 6 3 3 5 3 2 4" xfId="37687" xr:uid="{00000000-0005-0000-0000-000015810000}"/>
    <cellStyle name="Normal 6 3 3 5 3 2 5" xfId="37688" xr:uid="{00000000-0005-0000-0000-000016810000}"/>
    <cellStyle name="Normal 6 3 3 5 3 2 6" xfId="37689" xr:uid="{00000000-0005-0000-0000-000017810000}"/>
    <cellStyle name="Normal 6 3 3 5 3 3" xfId="6806" xr:uid="{00000000-0005-0000-0000-000018810000}"/>
    <cellStyle name="Normal 6 3 3 5 3 3 2" xfId="11748" xr:uid="{00000000-0005-0000-0000-000019810000}"/>
    <cellStyle name="Normal 6 3 3 5 3 3 3" xfId="37690" xr:uid="{00000000-0005-0000-0000-00001A810000}"/>
    <cellStyle name="Normal 6 3 3 5 3 3 4" xfId="37691" xr:uid="{00000000-0005-0000-0000-00001B810000}"/>
    <cellStyle name="Normal 6 3 3 5 3 4" xfId="8314" xr:uid="{00000000-0005-0000-0000-00001C810000}"/>
    <cellStyle name="Normal 6 3 3 5 3 4 2" xfId="37692" xr:uid="{00000000-0005-0000-0000-00001D810000}"/>
    <cellStyle name="Normal 6 3 3 5 3 4 3" xfId="37693" xr:uid="{00000000-0005-0000-0000-00001E810000}"/>
    <cellStyle name="Normal 6 3 3 5 3 4 4" xfId="37694" xr:uid="{00000000-0005-0000-0000-00001F810000}"/>
    <cellStyle name="Normal 6 3 3 5 3 5" xfId="3352" xr:uid="{00000000-0005-0000-0000-000020810000}"/>
    <cellStyle name="Normal 6 3 3 5 3 5 2" xfId="37695" xr:uid="{00000000-0005-0000-0000-000021810000}"/>
    <cellStyle name="Normal 6 3 3 5 3 5 3" xfId="37696" xr:uid="{00000000-0005-0000-0000-000022810000}"/>
    <cellStyle name="Normal 6 3 3 5 3 5 4" xfId="37697" xr:uid="{00000000-0005-0000-0000-000023810000}"/>
    <cellStyle name="Normal 6 3 3 5 3 6" xfId="37698" xr:uid="{00000000-0005-0000-0000-000024810000}"/>
    <cellStyle name="Normal 6 3 3 5 3 6 2" xfId="37699" xr:uid="{00000000-0005-0000-0000-000025810000}"/>
    <cellStyle name="Normal 6 3 3 5 3 6 3" xfId="37700" xr:uid="{00000000-0005-0000-0000-000026810000}"/>
    <cellStyle name="Normal 6 3 3 5 3 7" xfId="37701" xr:uid="{00000000-0005-0000-0000-000027810000}"/>
    <cellStyle name="Normal 6 3 3 5 3 8" xfId="37702" xr:uid="{00000000-0005-0000-0000-000028810000}"/>
    <cellStyle name="Normal 6 3 3 5 3 9" xfId="37703" xr:uid="{00000000-0005-0000-0000-000029810000}"/>
    <cellStyle name="Normal 6 3 3 5 4" xfId="4124" xr:uid="{00000000-0005-0000-0000-00002A810000}"/>
    <cellStyle name="Normal 6 3 3 5 4 2" xfId="9110" xr:uid="{00000000-0005-0000-0000-00002B810000}"/>
    <cellStyle name="Normal 6 3 3 5 4 2 2" xfId="37704" xr:uid="{00000000-0005-0000-0000-00002C810000}"/>
    <cellStyle name="Normal 6 3 3 5 4 2 3" xfId="37705" xr:uid="{00000000-0005-0000-0000-00002D810000}"/>
    <cellStyle name="Normal 6 3 3 5 4 2 4" xfId="37706" xr:uid="{00000000-0005-0000-0000-00002E810000}"/>
    <cellStyle name="Normal 6 3 3 5 4 3" xfId="37707" xr:uid="{00000000-0005-0000-0000-00002F810000}"/>
    <cellStyle name="Normal 6 3 3 5 4 3 2" xfId="37708" xr:uid="{00000000-0005-0000-0000-000030810000}"/>
    <cellStyle name="Normal 6 3 3 5 4 3 3" xfId="37709" xr:uid="{00000000-0005-0000-0000-000031810000}"/>
    <cellStyle name="Normal 6 3 3 5 4 4" xfId="37710" xr:uid="{00000000-0005-0000-0000-000032810000}"/>
    <cellStyle name="Normal 6 3 3 5 4 5" xfId="37711" xr:uid="{00000000-0005-0000-0000-000033810000}"/>
    <cellStyle name="Normal 6 3 3 5 4 6" xfId="37712" xr:uid="{00000000-0005-0000-0000-000034810000}"/>
    <cellStyle name="Normal 6 3 3 5 5" xfId="5871" xr:uid="{00000000-0005-0000-0000-000035810000}"/>
    <cellStyle name="Normal 6 3 3 5 5 2" xfId="10813" xr:uid="{00000000-0005-0000-0000-000036810000}"/>
    <cellStyle name="Normal 6 3 3 5 5 3" xfId="37713" xr:uid="{00000000-0005-0000-0000-000037810000}"/>
    <cellStyle name="Normal 6 3 3 5 5 4" xfId="37714" xr:uid="{00000000-0005-0000-0000-000038810000}"/>
    <cellStyle name="Normal 6 3 3 5 6" xfId="7379" xr:uid="{00000000-0005-0000-0000-000039810000}"/>
    <cellStyle name="Normal 6 3 3 5 6 2" xfId="37715" xr:uid="{00000000-0005-0000-0000-00003A810000}"/>
    <cellStyle name="Normal 6 3 3 5 6 3" xfId="37716" xr:uid="{00000000-0005-0000-0000-00003B810000}"/>
    <cellStyle name="Normal 6 3 3 5 6 4" xfId="37717" xr:uid="{00000000-0005-0000-0000-00003C810000}"/>
    <cellStyle name="Normal 6 3 3 5 7" xfId="2417" xr:uid="{00000000-0005-0000-0000-00003D810000}"/>
    <cellStyle name="Normal 6 3 3 5 7 2" xfId="37718" xr:uid="{00000000-0005-0000-0000-00003E810000}"/>
    <cellStyle name="Normal 6 3 3 5 7 3" xfId="37719" xr:uid="{00000000-0005-0000-0000-00003F810000}"/>
    <cellStyle name="Normal 6 3 3 5 7 4" xfId="37720" xr:uid="{00000000-0005-0000-0000-000040810000}"/>
    <cellStyle name="Normal 6 3 3 5 8" xfId="37721" xr:uid="{00000000-0005-0000-0000-000041810000}"/>
    <cellStyle name="Normal 6 3 3 5 8 2" xfId="37722" xr:uid="{00000000-0005-0000-0000-000042810000}"/>
    <cellStyle name="Normal 6 3 3 5 8 3" xfId="37723" xr:uid="{00000000-0005-0000-0000-000043810000}"/>
    <cellStyle name="Normal 6 3 3 5 9" xfId="37724" xr:uid="{00000000-0005-0000-0000-000044810000}"/>
    <cellStyle name="Normal 6 3 3 6" xfId="340" xr:uid="{00000000-0005-0000-0000-000045810000}"/>
    <cellStyle name="Normal 6 3 3 6 10" xfId="37725" xr:uid="{00000000-0005-0000-0000-000046810000}"/>
    <cellStyle name="Normal 6 3 3 6 11" xfId="37726" xr:uid="{00000000-0005-0000-0000-000047810000}"/>
    <cellStyle name="Normal 6 3 3 6 2" xfId="968" xr:uid="{00000000-0005-0000-0000-000048810000}"/>
    <cellStyle name="Normal 6 3 3 6 2 10" xfId="37727" xr:uid="{00000000-0005-0000-0000-000049810000}"/>
    <cellStyle name="Normal 6 3 3 6 2 2" xfId="1722" xr:uid="{00000000-0005-0000-0000-00004A810000}"/>
    <cellStyle name="Normal 6 3 3 6 2 2 2" xfId="5080" xr:uid="{00000000-0005-0000-0000-00004B810000}"/>
    <cellStyle name="Normal 6 3 3 6 2 2 2 2" xfId="10064" xr:uid="{00000000-0005-0000-0000-00004C810000}"/>
    <cellStyle name="Normal 6 3 3 6 2 2 2 2 2" xfId="37728" xr:uid="{00000000-0005-0000-0000-00004D810000}"/>
    <cellStyle name="Normal 6 3 3 6 2 2 2 2 3" xfId="37729" xr:uid="{00000000-0005-0000-0000-00004E810000}"/>
    <cellStyle name="Normal 6 3 3 6 2 2 2 2 4" xfId="37730" xr:uid="{00000000-0005-0000-0000-00004F810000}"/>
    <cellStyle name="Normal 6 3 3 6 2 2 2 3" xfId="37731" xr:uid="{00000000-0005-0000-0000-000050810000}"/>
    <cellStyle name="Normal 6 3 3 6 2 2 2 3 2" xfId="37732" xr:uid="{00000000-0005-0000-0000-000051810000}"/>
    <cellStyle name="Normal 6 3 3 6 2 2 2 3 3" xfId="37733" xr:uid="{00000000-0005-0000-0000-000052810000}"/>
    <cellStyle name="Normal 6 3 3 6 2 2 2 4" xfId="37734" xr:uid="{00000000-0005-0000-0000-000053810000}"/>
    <cellStyle name="Normal 6 3 3 6 2 2 2 5" xfId="37735" xr:uid="{00000000-0005-0000-0000-000054810000}"/>
    <cellStyle name="Normal 6 3 3 6 2 2 2 6" xfId="37736" xr:uid="{00000000-0005-0000-0000-000055810000}"/>
    <cellStyle name="Normal 6 3 3 6 2 2 3" xfId="6809" xr:uid="{00000000-0005-0000-0000-000056810000}"/>
    <cellStyle name="Normal 6 3 3 6 2 2 3 2" xfId="11751" xr:uid="{00000000-0005-0000-0000-000057810000}"/>
    <cellStyle name="Normal 6 3 3 6 2 2 3 3" xfId="37737" xr:uid="{00000000-0005-0000-0000-000058810000}"/>
    <cellStyle name="Normal 6 3 3 6 2 2 3 4" xfId="37738" xr:uid="{00000000-0005-0000-0000-000059810000}"/>
    <cellStyle name="Normal 6 3 3 6 2 2 4" xfId="8317" xr:uid="{00000000-0005-0000-0000-00005A810000}"/>
    <cellStyle name="Normal 6 3 3 6 2 2 4 2" xfId="37739" xr:uid="{00000000-0005-0000-0000-00005B810000}"/>
    <cellStyle name="Normal 6 3 3 6 2 2 4 3" xfId="37740" xr:uid="{00000000-0005-0000-0000-00005C810000}"/>
    <cellStyle name="Normal 6 3 3 6 2 2 4 4" xfId="37741" xr:uid="{00000000-0005-0000-0000-00005D810000}"/>
    <cellStyle name="Normal 6 3 3 6 2 2 5" xfId="3355" xr:uid="{00000000-0005-0000-0000-00005E810000}"/>
    <cellStyle name="Normal 6 3 3 6 2 2 5 2" xfId="37742" xr:uid="{00000000-0005-0000-0000-00005F810000}"/>
    <cellStyle name="Normal 6 3 3 6 2 2 5 3" xfId="37743" xr:uid="{00000000-0005-0000-0000-000060810000}"/>
    <cellStyle name="Normal 6 3 3 6 2 2 5 4" xfId="37744" xr:uid="{00000000-0005-0000-0000-000061810000}"/>
    <cellStyle name="Normal 6 3 3 6 2 2 6" xfId="37745" xr:uid="{00000000-0005-0000-0000-000062810000}"/>
    <cellStyle name="Normal 6 3 3 6 2 2 6 2" xfId="37746" xr:uid="{00000000-0005-0000-0000-000063810000}"/>
    <cellStyle name="Normal 6 3 3 6 2 2 6 3" xfId="37747" xr:uid="{00000000-0005-0000-0000-000064810000}"/>
    <cellStyle name="Normal 6 3 3 6 2 2 7" xfId="37748" xr:uid="{00000000-0005-0000-0000-000065810000}"/>
    <cellStyle name="Normal 6 3 3 6 2 2 8" xfId="37749" xr:uid="{00000000-0005-0000-0000-000066810000}"/>
    <cellStyle name="Normal 6 3 3 6 2 2 9" xfId="37750" xr:uid="{00000000-0005-0000-0000-000067810000}"/>
    <cellStyle name="Normal 6 3 3 6 2 3" xfId="4402" xr:uid="{00000000-0005-0000-0000-000068810000}"/>
    <cellStyle name="Normal 6 3 3 6 2 3 2" xfId="9387" xr:uid="{00000000-0005-0000-0000-000069810000}"/>
    <cellStyle name="Normal 6 3 3 6 2 3 2 2" xfId="37751" xr:uid="{00000000-0005-0000-0000-00006A810000}"/>
    <cellStyle name="Normal 6 3 3 6 2 3 2 3" xfId="37752" xr:uid="{00000000-0005-0000-0000-00006B810000}"/>
    <cellStyle name="Normal 6 3 3 6 2 3 2 4" xfId="37753" xr:uid="{00000000-0005-0000-0000-00006C810000}"/>
    <cellStyle name="Normal 6 3 3 6 2 3 3" xfId="37754" xr:uid="{00000000-0005-0000-0000-00006D810000}"/>
    <cellStyle name="Normal 6 3 3 6 2 3 3 2" xfId="37755" xr:uid="{00000000-0005-0000-0000-00006E810000}"/>
    <cellStyle name="Normal 6 3 3 6 2 3 3 3" xfId="37756" xr:uid="{00000000-0005-0000-0000-00006F810000}"/>
    <cellStyle name="Normal 6 3 3 6 2 3 4" xfId="37757" xr:uid="{00000000-0005-0000-0000-000070810000}"/>
    <cellStyle name="Normal 6 3 3 6 2 3 5" xfId="37758" xr:uid="{00000000-0005-0000-0000-000071810000}"/>
    <cellStyle name="Normal 6 3 3 6 2 3 6" xfId="37759" xr:uid="{00000000-0005-0000-0000-000072810000}"/>
    <cellStyle name="Normal 6 3 3 6 2 4" xfId="6144" xr:uid="{00000000-0005-0000-0000-000073810000}"/>
    <cellStyle name="Normal 6 3 3 6 2 4 2" xfId="11086" xr:uid="{00000000-0005-0000-0000-000074810000}"/>
    <cellStyle name="Normal 6 3 3 6 2 4 3" xfId="37760" xr:uid="{00000000-0005-0000-0000-000075810000}"/>
    <cellStyle name="Normal 6 3 3 6 2 4 4" xfId="37761" xr:uid="{00000000-0005-0000-0000-000076810000}"/>
    <cellStyle name="Normal 6 3 3 6 2 5" xfId="7652" xr:uid="{00000000-0005-0000-0000-000077810000}"/>
    <cellStyle name="Normal 6 3 3 6 2 5 2" xfId="37762" xr:uid="{00000000-0005-0000-0000-000078810000}"/>
    <cellStyle name="Normal 6 3 3 6 2 5 3" xfId="37763" xr:uid="{00000000-0005-0000-0000-000079810000}"/>
    <cellStyle name="Normal 6 3 3 6 2 5 4" xfId="37764" xr:uid="{00000000-0005-0000-0000-00007A810000}"/>
    <cellStyle name="Normal 6 3 3 6 2 6" xfId="2690" xr:uid="{00000000-0005-0000-0000-00007B810000}"/>
    <cellStyle name="Normal 6 3 3 6 2 6 2" xfId="37765" xr:uid="{00000000-0005-0000-0000-00007C810000}"/>
    <cellStyle name="Normal 6 3 3 6 2 6 3" xfId="37766" xr:uid="{00000000-0005-0000-0000-00007D810000}"/>
    <cellStyle name="Normal 6 3 3 6 2 6 4" xfId="37767" xr:uid="{00000000-0005-0000-0000-00007E810000}"/>
    <cellStyle name="Normal 6 3 3 6 2 7" xfId="37768" xr:uid="{00000000-0005-0000-0000-00007F810000}"/>
    <cellStyle name="Normal 6 3 3 6 2 7 2" xfId="37769" xr:uid="{00000000-0005-0000-0000-000080810000}"/>
    <cellStyle name="Normal 6 3 3 6 2 7 3" xfId="37770" xr:uid="{00000000-0005-0000-0000-000081810000}"/>
    <cellStyle name="Normal 6 3 3 6 2 8" xfId="37771" xr:uid="{00000000-0005-0000-0000-000082810000}"/>
    <cellStyle name="Normal 6 3 3 6 2 9" xfId="37772" xr:uid="{00000000-0005-0000-0000-000083810000}"/>
    <cellStyle name="Normal 6 3 3 6 3" xfId="1721" xr:uid="{00000000-0005-0000-0000-000084810000}"/>
    <cellStyle name="Normal 6 3 3 6 3 2" xfId="5079" xr:uid="{00000000-0005-0000-0000-000085810000}"/>
    <cellStyle name="Normal 6 3 3 6 3 2 2" xfId="10063" xr:uid="{00000000-0005-0000-0000-000086810000}"/>
    <cellStyle name="Normal 6 3 3 6 3 2 2 2" xfId="37773" xr:uid="{00000000-0005-0000-0000-000087810000}"/>
    <cellStyle name="Normal 6 3 3 6 3 2 2 3" xfId="37774" xr:uid="{00000000-0005-0000-0000-000088810000}"/>
    <cellStyle name="Normal 6 3 3 6 3 2 2 4" xfId="37775" xr:uid="{00000000-0005-0000-0000-000089810000}"/>
    <cellStyle name="Normal 6 3 3 6 3 2 3" xfId="37776" xr:uid="{00000000-0005-0000-0000-00008A810000}"/>
    <cellStyle name="Normal 6 3 3 6 3 2 3 2" xfId="37777" xr:uid="{00000000-0005-0000-0000-00008B810000}"/>
    <cellStyle name="Normal 6 3 3 6 3 2 3 3" xfId="37778" xr:uid="{00000000-0005-0000-0000-00008C810000}"/>
    <cellStyle name="Normal 6 3 3 6 3 2 4" xfId="37779" xr:uid="{00000000-0005-0000-0000-00008D810000}"/>
    <cellStyle name="Normal 6 3 3 6 3 2 5" xfId="37780" xr:uid="{00000000-0005-0000-0000-00008E810000}"/>
    <cellStyle name="Normal 6 3 3 6 3 2 6" xfId="37781" xr:uid="{00000000-0005-0000-0000-00008F810000}"/>
    <cellStyle name="Normal 6 3 3 6 3 3" xfId="6808" xr:uid="{00000000-0005-0000-0000-000090810000}"/>
    <cellStyle name="Normal 6 3 3 6 3 3 2" xfId="11750" xr:uid="{00000000-0005-0000-0000-000091810000}"/>
    <cellStyle name="Normal 6 3 3 6 3 3 3" xfId="37782" xr:uid="{00000000-0005-0000-0000-000092810000}"/>
    <cellStyle name="Normal 6 3 3 6 3 3 4" xfId="37783" xr:uid="{00000000-0005-0000-0000-000093810000}"/>
    <cellStyle name="Normal 6 3 3 6 3 4" xfId="8316" xr:uid="{00000000-0005-0000-0000-000094810000}"/>
    <cellStyle name="Normal 6 3 3 6 3 4 2" xfId="37784" xr:uid="{00000000-0005-0000-0000-000095810000}"/>
    <cellStyle name="Normal 6 3 3 6 3 4 3" xfId="37785" xr:uid="{00000000-0005-0000-0000-000096810000}"/>
    <cellStyle name="Normal 6 3 3 6 3 4 4" xfId="37786" xr:uid="{00000000-0005-0000-0000-000097810000}"/>
    <cellStyle name="Normal 6 3 3 6 3 5" xfId="3354" xr:uid="{00000000-0005-0000-0000-000098810000}"/>
    <cellStyle name="Normal 6 3 3 6 3 5 2" xfId="37787" xr:uid="{00000000-0005-0000-0000-000099810000}"/>
    <cellStyle name="Normal 6 3 3 6 3 5 3" xfId="37788" xr:uid="{00000000-0005-0000-0000-00009A810000}"/>
    <cellStyle name="Normal 6 3 3 6 3 5 4" xfId="37789" xr:uid="{00000000-0005-0000-0000-00009B810000}"/>
    <cellStyle name="Normal 6 3 3 6 3 6" xfId="37790" xr:uid="{00000000-0005-0000-0000-00009C810000}"/>
    <cellStyle name="Normal 6 3 3 6 3 6 2" xfId="37791" xr:uid="{00000000-0005-0000-0000-00009D810000}"/>
    <cellStyle name="Normal 6 3 3 6 3 6 3" xfId="37792" xr:uid="{00000000-0005-0000-0000-00009E810000}"/>
    <cellStyle name="Normal 6 3 3 6 3 7" xfId="37793" xr:uid="{00000000-0005-0000-0000-00009F810000}"/>
    <cellStyle name="Normal 6 3 3 6 3 8" xfId="37794" xr:uid="{00000000-0005-0000-0000-0000A0810000}"/>
    <cellStyle name="Normal 6 3 3 6 3 9" xfId="37795" xr:uid="{00000000-0005-0000-0000-0000A1810000}"/>
    <cellStyle name="Normal 6 3 3 6 4" xfId="3919" xr:uid="{00000000-0005-0000-0000-0000A2810000}"/>
    <cellStyle name="Normal 6 3 3 6 4 2" xfId="8999" xr:uid="{00000000-0005-0000-0000-0000A3810000}"/>
    <cellStyle name="Normal 6 3 3 6 4 2 2" xfId="37796" xr:uid="{00000000-0005-0000-0000-0000A4810000}"/>
    <cellStyle name="Normal 6 3 3 6 4 2 3" xfId="37797" xr:uid="{00000000-0005-0000-0000-0000A5810000}"/>
    <cellStyle name="Normal 6 3 3 6 4 2 4" xfId="37798" xr:uid="{00000000-0005-0000-0000-0000A6810000}"/>
    <cellStyle name="Normal 6 3 3 6 4 3" xfId="37799" xr:uid="{00000000-0005-0000-0000-0000A7810000}"/>
    <cellStyle name="Normal 6 3 3 6 4 3 2" xfId="37800" xr:uid="{00000000-0005-0000-0000-0000A8810000}"/>
    <cellStyle name="Normal 6 3 3 6 4 3 3" xfId="37801" xr:uid="{00000000-0005-0000-0000-0000A9810000}"/>
    <cellStyle name="Normal 6 3 3 6 4 4" xfId="37802" xr:uid="{00000000-0005-0000-0000-0000AA810000}"/>
    <cellStyle name="Normal 6 3 3 6 4 5" xfId="37803" xr:uid="{00000000-0005-0000-0000-0000AB810000}"/>
    <cellStyle name="Normal 6 3 3 6 4 6" xfId="37804" xr:uid="{00000000-0005-0000-0000-0000AC810000}"/>
    <cellStyle name="Normal 6 3 3 6 5" xfId="5687" xr:uid="{00000000-0005-0000-0000-0000AD810000}"/>
    <cellStyle name="Normal 6 3 3 6 5 2" xfId="10629" xr:uid="{00000000-0005-0000-0000-0000AE810000}"/>
    <cellStyle name="Normal 6 3 3 6 5 3" xfId="37805" xr:uid="{00000000-0005-0000-0000-0000AF810000}"/>
    <cellStyle name="Normal 6 3 3 6 5 4" xfId="37806" xr:uid="{00000000-0005-0000-0000-0000B0810000}"/>
    <cellStyle name="Normal 6 3 3 6 6" xfId="7195" xr:uid="{00000000-0005-0000-0000-0000B1810000}"/>
    <cellStyle name="Normal 6 3 3 6 6 2" xfId="37807" xr:uid="{00000000-0005-0000-0000-0000B2810000}"/>
    <cellStyle name="Normal 6 3 3 6 6 3" xfId="37808" xr:uid="{00000000-0005-0000-0000-0000B3810000}"/>
    <cellStyle name="Normal 6 3 3 6 6 4" xfId="37809" xr:uid="{00000000-0005-0000-0000-0000B4810000}"/>
    <cellStyle name="Normal 6 3 3 6 7" xfId="2233" xr:uid="{00000000-0005-0000-0000-0000B5810000}"/>
    <cellStyle name="Normal 6 3 3 6 7 2" xfId="37810" xr:uid="{00000000-0005-0000-0000-0000B6810000}"/>
    <cellStyle name="Normal 6 3 3 6 7 3" xfId="37811" xr:uid="{00000000-0005-0000-0000-0000B7810000}"/>
    <cellStyle name="Normal 6 3 3 6 7 4" xfId="37812" xr:uid="{00000000-0005-0000-0000-0000B8810000}"/>
    <cellStyle name="Normal 6 3 3 6 8" xfId="37813" xr:uid="{00000000-0005-0000-0000-0000B9810000}"/>
    <cellStyle name="Normal 6 3 3 6 8 2" xfId="37814" xr:uid="{00000000-0005-0000-0000-0000BA810000}"/>
    <cellStyle name="Normal 6 3 3 6 8 3" xfId="37815" xr:uid="{00000000-0005-0000-0000-0000BB810000}"/>
    <cellStyle name="Normal 6 3 3 6 9" xfId="37816" xr:uid="{00000000-0005-0000-0000-0000BC810000}"/>
    <cellStyle name="Normal 6 3 3 7" xfId="822" xr:uid="{00000000-0005-0000-0000-0000BD810000}"/>
    <cellStyle name="Normal 6 3 3 7 10" xfId="37817" xr:uid="{00000000-0005-0000-0000-0000BE810000}"/>
    <cellStyle name="Normal 6 3 3 7 2" xfId="1723" xr:uid="{00000000-0005-0000-0000-0000BF810000}"/>
    <cellStyle name="Normal 6 3 3 7 2 2" xfId="5081" xr:uid="{00000000-0005-0000-0000-0000C0810000}"/>
    <cellStyle name="Normal 6 3 3 7 2 2 2" xfId="10065" xr:uid="{00000000-0005-0000-0000-0000C1810000}"/>
    <cellStyle name="Normal 6 3 3 7 2 2 2 2" xfId="37818" xr:uid="{00000000-0005-0000-0000-0000C2810000}"/>
    <cellStyle name="Normal 6 3 3 7 2 2 2 3" xfId="37819" xr:uid="{00000000-0005-0000-0000-0000C3810000}"/>
    <cellStyle name="Normal 6 3 3 7 2 2 2 4" xfId="37820" xr:uid="{00000000-0005-0000-0000-0000C4810000}"/>
    <cellStyle name="Normal 6 3 3 7 2 2 3" xfId="37821" xr:uid="{00000000-0005-0000-0000-0000C5810000}"/>
    <cellStyle name="Normal 6 3 3 7 2 2 3 2" xfId="37822" xr:uid="{00000000-0005-0000-0000-0000C6810000}"/>
    <cellStyle name="Normal 6 3 3 7 2 2 3 3" xfId="37823" xr:uid="{00000000-0005-0000-0000-0000C7810000}"/>
    <cellStyle name="Normal 6 3 3 7 2 2 4" xfId="37824" xr:uid="{00000000-0005-0000-0000-0000C8810000}"/>
    <cellStyle name="Normal 6 3 3 7 2 2 5" xfId="37825" xr:uid="{00000000-0005-0000-0000-0000C9810000}"/>
    <cellStyle name="Normal 6 3 3 7 2 2 6" xfId="37826" xr:uid="{00000000-0005-0000-0000-0000CA810000}"/>
    <cellStyle name="Normal 6 3 3 7 2 3" xfId="6810" xr:uid="{00000000-0005-0000-0000-0000CB810000}"/>
    <cellStyle name="Normal 6 3 3 7 2 3 2" xfId="11752" xr:uid="{00000000-0005-0000-0000-0000CC810000}"/>
    <cellStyle name="Normal 6 3 3 7 2 3 3" xfId="37827" xr:uid="{00000000-0005-0000-0000-0000CD810000}"/>
    <cellStyle name="Normal 6 3 3 7 2 3 4" xfId="37828" xr:uid="{00000000-0005-0000-0000-0000CE810000}"/>
    <cellStyle name="Normal 6 3 3 7 2 4" xfId="8318" xr:uid="{00000000-0005-0000-0000-0000CF810000}"/>
    <cellStyle name="Normal 6 3 3 7 2 4 2" xfId="37829" xr:uid="{00000000-0005-0000-0000-0000D0810000}"/>
    <cellStyle name="Normal 6 3 3 7 2 4 3" xfId="37830" xr:uid="{00000000-0005-0000-0000-0000D1810000}"/>
    <cellStyle name="Normal 6 3 3 7 2 4 4" xfId="37831" xr:uid="{00000000-0005-0000-0000-0000D2810000}"/>
    <cellStyle name="Normal 6 3 3 7 2 5" xfId="3356" xr:uid="{00000000-0005-0000-0000-0000D3810000}"/>
    <cellStyle name="Normal 6 3 3 7 2 5 2" xfId="37832" xr:uid="{00000000-0005-0000-0000-0000D4810000}"/>
    <cellStyle name="Normal 6 3 3 7 2 5 3" xfId="37833" xr:uid="{00000000-0005-0000-0000-0000D5810000}"/>
    <cellStyle name="Normal 6 3 3 7 2 5 4" xfId="37834" xr:uid="{00000000-0005-0000-0000-0000D6810000}"/>
    <cellStyle name="Normal 6 3 3 7 2 6" xfId="37835" xr:uid="{00000000-0005-0000-0000-0000D7810000}"/>
    <cellStyle name="Normal 6 3 3 7 2 6 2" xfId="37836" xr:uid="{00000000-0005-0000-0000-0000D8810000}"/>
    <cellStyle name="Normal 6 3 3 7 2 6 3" xfId="37837" xr:uid="{00000000-0005-0000-0000-0000D9810000}"/>
    <cellStyle name="Normal 6 3 3 7 2 7" xfId="37838" xr:uid="{00000000-0005-0000-0000-0000DA810000}"/>
    <cellStyle name="Normal 6 3 3 7 2 8" xfId="37839" xr:uid="{00000000-0005-0000-0000-0000DB810000}"/>
    <cellStyle name="Normal 6 3 3 7 2 9" xfId="37840" xr:uid="{00000000-0005-0000-0000-0000DC810000}"/>
    <cellStyle name="Normal 6 3 3 7 3" xfId="4264" xr:uid="{00000000-0005-0000-0000-0000DD810000}"/>
    <cellStyle name="Normal 6 3 3 7 3 2" xfId="9250" xr:uid="{00000000-0005-0000-0000-0000DE810000}"/>
    <cellStyle name="Normal 6 3 3 7 3 2 2" xfId="37841" xr:uid="{00000000-0005-0000-0000-0000DF810000}"/>
    <cellStyle name="Normal 6 3 3 7 3 2 3" xfId="37842" xr:uid="{00000000-0005-0000-0000-0000E0810000}"/>
    <cellStyle name="Normal 6 3 3 7 3 2 4" xfId="37843" xr:uid="{00000000-0005-0000-0000-0000E1810000}"/>
    <cellStyle name="Normal 6 3 3 7 3 3" xfId="37844" xr:uid="{00000000-0005-0000-0000-0000E2810000}"/>
    <cellStyle name="Normal 6 3 3 7 3 3 2" xfId="37845" xr:uid="{00000000-0005-0000-0000-0000E3810000}"/>
    <cellStyle name="Normal 6 3 3 7 3 3 3" xfId="37846" xr:uid="{00000000-0005-0000-0000-0000E4810000}"/>
    <cellStyle name="Normal 6 3 3 7 3 4" xfId="37847" xr:uid="{00000000-0005-0000-0000-0000E5810000}"/>
    <cellStyle name="Normal 6 3 3 7 3 5" xfId="37848" xr:uid="{00000000-0005-0000-0000-0000E6810000}"/>
    <cellStyle name="Normal 6 3 3 7 3 6" xfId="37849" xr:uid="{00000000-0005-0000-0000-0000E7810000}"/>
    <cellStyle name="Normal 6 3 3 7 4" xfId="6009" xr:uid="{00000000-0005-0000-0000-0000E8810000}"/>
    <cellStyle name="Normal 6 3 3 7 4 2" xfId="10951" xr:uid="{00000000-0005-0000-0000-0000E9810000}"/>
    <cellStyle name="Normal 6 3 3 7 4 3" xfId="37850" xr:uid="{00000000-0005-0000-0000-0000EA810000}"/>
    <cellStyle name="Normal 6 3 3 7 4 4" xfId="37851" xr:uid="{00000000-0005-0000-0000-0000EB810000}"/>
    <cellStyle name="Normal 6 3 3 7 5" xfId="7517" xr:uid="{00000000-0005-0000-0000-0000EC810000}"/>
    <cellStyle name="Normal 6 3 3 7 5 2" xfId="37852" xr:uid="{00000000-0005-0000-0000-0000ED810000}"/>
    <cellStyle name="Normal 6 3 3 7 5 3" xfId="37853" xr:uid="{00000000-0005-0000-0000-0000EE810000}"/>
    <cellStyle name="Normal 6 3 3 7 5 4" xfId="37854" xr:uid="{00000000-0005-0000-0000-0000EF810000}"/>
    <cellStyle name="Normal 6 3 3 7 6" xfId="2555" xr:uid="{00000000-0005-0000-0000-0000F0810000}"/>
    <cellStyle name="Normal 6 3 3 7 6 2" xfId="37855" xr:uid="{00000000-0005-0000-0000-0000F1810000}"/>
    <cellStyle name="Normal 6 3 3 7 6 3" xfId="37856" xr:uid="{00000000-0005-0000-0000-0000F2810000}"/>
    <cellStyle name="Normal 6 3 3 7 6 4" xfId="37857" xr:uid="{00000000-0005-0000-0000-0000F3810000}"/>
    <cellStyle name="Normal 6 3 3 7 7" xfId="37858" xr:uid="{00000000-0005-0000-0000-0000F4810000}"/>
    <cellStyle name="Normal 6 3 3 7 7 2" xfId="37859" xr:uid="{00000000-0005-0000-0000-0000F5810000}"/>
    <cellStyle name="Normal 6 3 3 7 7 3" xfId="37860" xr:uid="{00000000-0005-0000-0000-0000F6810000}"/>
    <cellStyle name="Normal 6 3 3 7 8" xfId="37861" xr:uid="{00000000-0005-0000-0000-0000F7810000}"/>
    <cellStyle name="Normal 6 3 3 7 9" xfId="37862" xr:uid="{00000000-0005-0000-0000-0000F8810000}"/>
    <cellStyle name="Normal 6 3 3 8" xfId="1289" xr:uid="{00000000-0005-0000-0000-0000F9810000}"/>
    <cellStyle name="Normal 6 3 3 8 2" xfId="4647" xr:uid="{00000000-0005-0000-0000-0000FA810000}"/>
    <cellStyle name="Normal 6 3 3 8 2 2" xfId="9631" xr:uid="{00000000-0005-0000-0000-0000FB810000}"/>
    <cellStyle name="Normal 6 3 3 8 2 2 2" xfId="37863" xr:uid="{00000000-0005-0000-0000-0000FC810000}"/>
    <cellStyle name="Normal 6 3 3 8 2 2 3" xfId="37864" xr:uid="{00000000-0005-0000-0000-0000FD810000}"/>
    <cellStyle name="Normal 6 3 3 8 2 2 4" xfId="37865" xr:uid="{00000000-0005-0000-0000-0000FE810000}"/>
    <cellStyle name="Normal 6 3 3 8 2 3" xfId="37866" xr:uid="{00000000-0005-0000-0000-0000FF810000}"/>
    <cellStyle name="Normal 6 3 3 8 2 3 2" xfId="37867" xr:uid="{00000000-0005-0000-0000-000000820000}"/>
    <cellStyle name="Normal 6 3 3 8 2 3 3" xfId="37868" xr:uid="{00000000-0005-0000-0000-000001820000}"/>
    <cellStyle name="Normal 6 3 3 8 2 4" xfId="37869" xr:uid="{00000000-0005-0000-0000-000002820000}"/>
    <cellStyle name="Normal 6 3 3 8 2 5" xfId="37870" xr:uid="{00000000-0005-0000-0000-000003820000}"/>
    <cellStyle name="Normal 6 3 3 8 2 6" xfId="37871" xr:uid="{00000000-0005-0000-0000-000004820000}"/>
    <cellStyle name="Normal 6 3 3 8 3" xfId="6376" xr:uid="{00000000-0005-0000-0000-000005820000}"/>
    <cellStyle name="Normal 6 3 3 8 3 2" xfId="11318" xr:uid="{00000000-0005-0000-0000-000006820000}"/>
    <cellStyle name="Normal 6 3 3 8 3 3" xfId="37872" xr:uid="{00000000-0005-0000-0000-000007820000}"/>
    <cellStyle name="Normal 6 3 3 8 3 4" xfId="37873" xr:uid="{00000000-0005-0000-0000-000008820000}"/>
    <cellStyle name="Normal 6 3 3 8 4" xfId="7884" xr:uid="{00000000-0005-0000-0000-000009820000}"/>
    <cellStyle name="Normal 6 3 3 8 4 2" xfId="37874" xr:uid="{00000000-0005-0000-0000-00000A820000}"/>
    <cellStyle name="Normal 6 3 3 8 4 3" xfId="37875" xr:uid="{00000000-0005-0000-0000-00000B820000}"/>
    <cellStyle name="Normal 6 3 3 8 4 4" xfId="37876" xr:uid="{00000000-0005-0000-0000-00000C820000}"/>
    <cellStyle name="Normal 6 3 3 8 5" xfId="2922" xr:uid="{00000000-0005-0000-0000-00000D820000}"/>
    <cellStyle name="Normal 6 3 3 8 5 2" xfId="37877" xr:uid="{00000000-0005-0000-0000-00000E820000}"/>
    <cellStyle name="Normal 6 3 3 8 5 3" xfId="37878" xr:uid="{00000000-0005-0000-0000-00000F820000}"/>
    <cellStyle name="Normal 6 3 3 8 5 4" xfId="37879" xr:uid="{00000000-0005-0000-0000-000010820000}"/>
    <cellStyle name="Normal 6 3 3 8 6" xfId="37880" xr:uid="{00000000-0005-0000-0000-000011820000}"/>
    <cellStyle name="Normal 6 3 3 8 6 2" xfId="37881" xr:uid="{00000000-0005-0000-0000-000012820000}"/>
    <cellStyle name="Normal 6 3 3 8 6 3" xfId="37882" xr:uid="{00000000-0005-0000-0000-000013820000}"/>
    <cellStyle name="Normal 6 3 3 8 7" xfId="37883" xr:uid="{00000000-0005-0000-0000-000014820000}"/>
    <cellStyle name="Normal 6 3 3 8 8" xfId="37884" xr:uid="{00000000-0005-0000-0000-000015820000}"/>
    <cellStyle name="Normal 6 3 3 8 9" xfId="37885" xr:uid="{00000000-0005-0000-0000-000016820000}"/>
    <cellStyle name="Normal 6 3 3 9" xfId="232" xr:uid="{00000000-0005-0000-0000-000017820000}"/>
    <cellStyle name="Normal 6 3 3 9 2" xfId="3865" xr:uid="{00000000-0005-0000-0000-000018820000}"/>
    <cellStyle name="Normal 6 3 3 9 2 2" xfId="8952" xr:uid="{00000000-0005-0000-0000-000019820000}"/>
    <cellStyle name="Normal 6 3 3 9 2 2 2" xfId="37886" xr:uid="{00000000-0005-0000-0000-00001A820000}"/>
    <cellStyle name="Normal 6 3 3 9 2 2 3" xfId="37887" xr:uid="{00000000-0005-0000-0000-00001B820000}"/>
    <cellStyle name="Normal 6 3 3 9 2 2 4" xfId="37888" xr:uid="{00000000-0005-0000-0000-00001C820000}"/>
    <cellStyle name="Normal 6 3 3 9 2 3" xfId="37889" xr:uid="{00000000-0005-0000-0000-00001D820000}"/>
    <cellStyle name="Normal 6 3 3 9 2 3 2" xfId="37890" xr:uid="{00000000-0005-0000-0000-00001E820000}"/>
    <cellStyle name="Normal 6 3 3 9 2 3 3" xfId="37891" xr:uid="{00000000-0005-0000-0000-00001F820000}"/>
    <cellStyle name="Normal 6 3 3 9 2 4" xfId="37892" xr:uid="{00000000-0005-0000-0000-000020820000}"/>
    <cellStyle name="Normal 6 3 3 9 2 5" xfId="37893" xr:uid="{00000000-0005-0000-0000-000021820000}"/>
    <cellStyle name="Normal 6 3 3 9 2 6" xfId="37894" xr:uid="{00000000-0005-0000-0000-000022820000}"/>
    <cellStyle name="Normal 6 3 3 9 3" xfId="5643" xr:uid="{00000000-0005-0000-0000-000023820000}"/>
    <cellStyle name="Normal 6 3 3 9 3 2" xfId="10585" xr:uid="{00000000-0005-0000-0000-000024820000}"/>
    <cellStyle name="Normal 6 3 3 9 3 3" xfId="37895" xr:uid="{00000000-0005-0000-0000-000025820000}"/>
    <cellStyle name="Normal 6 3 3 9 3 4" xfId="37896" xr:uid="{00000000-0005-0000-0000-000026820000}"/>
    <cellStyle name="Normal 6 3 3 9 4" xfId="7151" xr:uid="{00000000-0005-0000-0000-000027820000}"/>
    <cellStyle name="Normal 6 3 3 9 4 2" xfId="37897" xr:uid="{00000000-0005-0000-0000-000028820000}"/>
    <cellStyle name="Normal 6 3 3 9 4 3" xfId="37898" xr:uid="{00000000-0005-0000-0000-000029820000}"/>
    <cellStyle name="Normal 6 3 3 9 4 4" xfId="37899" xr:uid="{00000000-0005-0000-0000-00002A820000}"/>
    <cellStyle name="Normal 6 3 3 9 5" xfId="2188" xr:uid="{00000000-0005-0000-0000-00002B820000}"/>
    <cellStyle name="Normal 6 3 3 9 5 2" xfId="37900" xr:uid="{00000000-0005-0000-0000-00002C820000}"/>
    <cellStyle name="Normal 6 3 3 9 5 3" xfId="37901" xr:uid="{00000000-0005-0000-0000-00002D820000}"/>
    <cellStyle name="Normal 6 3 3 9 5 4" xfId="37902" xr:uid="{00000000-0005-0000-0000-00002E820000}"/>
    <cellStyle name="Normal 6 3 3 9 6" xfId="37903" xr:uid="{00000000-0005-0000-0000-00002F820000}"/>
    <cellStyle name="Normal 6 3 3 9 6 2" xfId="37904" xr:uid="{00000000-0005-0000-0000-000030820000}"/>
    <cellStyle name="Normal 6 3 3 9 6 3" xfId="37905" xr:uid="{00000000-0005-0000-0000-000031820000}"/>
    <cellStyle name="Normal 6 3 3 9 7" xfId="37906" xr:uid="{00000000-0005-0000-0000-000032820000}"/>
    <cellStyle name="Normal 6 3 3 9 8" xfId="37907" xr:uid="{00000000-0005-0000-0000-000033820000}"/>
    <cellStyle name="Normal 6 3 3 9 9" xfId="37908" xr:uid="{00000000-0005-0000-0000-000034820000}"/>
    <cellStyle name="Normal 6 3 4" xfId="557" xr:uid="{00000000-0005-0000-0000-000035820000}"/>
    <cellStyle name="Normal 6 3 4 10" xfId="2327" xr:uid="{00000000-0005-0000-0000-000036820000}"/>
    <cellStyle name="Normal 6 3 4 10 2" xfId="37909" xr:uid="{00000000-0005-0000-0000-000037820000}"/>
    <cellStyle name="Normal 6 3 4 10 3" xfId="37910" xr:uid="{00000000-0005-0000-0000-000038820000}"/>
    <cellStyle name="Normal 6 3 4 10 4" xfId="37911" xr:uid="{00000000-0005-0000-0000-000039820000}"/>
    <cellStyle name="Normal 6 3 4 11" xfId="37912" xr:uid="{00000000-0005-0000-0000-00003A820000}"/>
    <cellStyle name="Normal 6 3 4 11 2" xfId="37913" xr:uid="{00000000-0005-0000-0000-00003B820000}"/>
    <cellStyle name="Normal 6 3 4 11 3" xfId="37914" xr:uid="{00000000-0005-0000-0000-00003C820000}"/>
    <cellStyle name="Normal 6 3 4 12" xfId="37915" xr:uid="{00000000-0005-0000-0000-00003D820000}"/>
    <cellStyle name="Normal 6 3 4 13" xfId="37916" xr:uid="{00000000-0005-0000-0000-00003E820000}"/>
    <cellStyle name="Normal 6 3 4 14" xfId="37917" xr:uid="{00000000-0005-0000-0000-00003F820000}"/>
    <cellStyle name="Normal 6 3 4 2" xfId="718" xr:uid="{00000000-0005-0000-0000-000040820000}"/>
    <cellStyle name="Normal 6 3 4 2 10" xfId="37918" xr:uid="{00000000-0005-0000-0000-000041820000}"/>
    <cellStyle name="Normal 6 3 4 2 11" xfId="37919" xr:uid="{00000000-0005-0000-0000-000042820000}"/>
    <cellStyle name="Normal 6 3 4 2 2" xfId="1184" xr:uid="{00000000-0005-0000-0000-000043820000}"/>
    <cellStyle name="Normal 6 3 4 2 2 10" xfId="37920" xr:uid="{00000000-0005-0000-0000-000044820000}"/>
    <cellStyle name="Normal 6 3 4 2 2 2" xfId="1726" xr:uid="{00000000-0005-0000-0000-000045820000}"/>
    <cellStyle name="Normal 6 3 4 2 2 2 2" xfId="5084" xr:uid="{00000000-0005-0000-0000-000046820000}"/>
    <cellStyle name="Normal 6 3 4 2 2 2 2 2" xfId="10068" xr:uid="{00000000-0005-0000-0000-000047820000}"/>
    <cellStyle name="Normal 6 3 4 2 2 2 2 2 2" xfId="37921" xr:uid="{00000000-0005-0000-0000-000048820000}"/>
    <cellStyle name="Normal 6 3 4 2 2 2 2 2 3" xfId="37922" xr:uid="{00000000-0005-0000-0000-000049820000}"/>
    <cellStyle name="Normal 6 3 4 2 2 2 2 2 4" xfId="37923" xr:uid="{00000000-0005-0000-0000-00004A820000}"/>
    <cellStyle name="Normal 6 3 4 2 2 2 2 3" xfId="37924" xr:uid="{00000000-0005-0000-0000-00004B820000}"/>
    <cellStyle name="Normal 6 3 4 2 2 2 2 3 2" xfId="37925" xr:uid="{00000000-0005-0000-0000-00004C820000}"/>
    <cellStyle name="Normal 6 3 4 2 2 2 2 3 3" xfId="37926" xr:uid="{00000000-0005-0000-0000-00004D820000}"/>
    <cellStyle name="Normal 6 3 4 2 2 2 2 4" xfId="37927" xr:uid="{00000000-0005-0000-0000-00004E820000}"/>
    <cellStyle name="Normal 6 3 4 2 2 2 2 5" xfId="37928" xr:uid="{00000000-0005-0000-0000-00004F820000}"/>
    <cellStyle name="Normal 6 3 4 2 2 2 2 6" xfId="37929" xr:uid="{00000000-0005-0000-0000-000050820000}"/>
    <cellStyle name="Normal 6 3 4 2 2 2 3" xfId="6813" xr:uid="{00000000-0005-0000-0000-000051820000}"/>
    <cellStyle name="Normal 6 3 4 2 2 2 3 2" xfId="11755" xr:uid="{00000000-0005-0000-0000-000052820000}"/>
    <cellStyle name="Normal 6 3 4 2 2 2 3 3" xfId="37930" xr:uid="{00000000-0005-0000-0000-000053820000}"/>
    <cellStyle name="Normal 6 3 4 2 2 2 3 4" xfId="37931" xr:uid="{00000000-0005-0000-0000-000054820000}"/>
    <cellStyle name="Normal 6 3 4 2 2 2 4" xfId="8321" xr:uid="{00000000-0005-0000-0000-000055820000}"/>
    <cellStyle name="Normal 6 3 4 2 2 2 4 2" xfId="37932" xr:uid="{00000000-0005-0000-0000-000056820000}"/>
    <cellStyle name="Normal 6 3 4 2 2 2 4 3" xfId="37933" xr:uid="{00000000-0005-0000-0000-000057820000}"/>
    <cellStyle name="Normal 6 3 4 2 2 2 4 4" xfId="37934" xr:uid="{00000000-0005-0000-0000-000058820000}"/>
    <cellStyle name="Normal 6 3 4 2 2 2 5" xfId="3359" xr:uid="{00000000-0005-0000-0000-000059820000}"/>
    <cellStyle name="Normal 6 3 4 2 2 2 5 2" xfId="37935" xr:uid="{00000000-0005-0000-0000-00005A820000}"/>
    <cellStyle name="Normal 6 3 4 2 2 2 5 3" xfId="37936" xr:uid="{00000000-0005-0000-0000-00005B820000}"/>
    <cellStyle name="Normal 6 3 4 2 2 2 5 4" xfId="37937" xr:uid="{00000000-0005-0000-0000-00005C820000}"/>
    <cellStyle name="Normal 6 3 4 2 2 2 6" xfId="37938" xr:uid="{00000000-0005-0000-0000-00005D820000}"/>
    <cellStyle name="Normal 6 3 4 2 2 2 6 2" xfId="37939" xr:uid="{00000000-0005-0000-0000-00005E820000}"/>
    <cellStyle name="Normal 6 3 4 2 2 2 6 3" xfId="37940" xr:uid="{00000000-0005-0000-0000-00005F820000}"/>
    <cellStyle name="Normal 6 3 4 2 2 2 7" xfId="37941" xr:uid="{00000000-0005-0000-0000-000060820000}"/>
    <cellStyle name="Normal 6 3 4 2 2 2 8" xfId="37942" xr:uid="{00000000-0005-0000-0000-000061820000}"/>
    <cellStyle name="Normal 6 3 4 2 2 2 9" xfId="37943" xr:uid="{00000000-0005-0000-0000-000062820000}"/>
    <cellStyle name="Normal 6 3 4 2 2 3" xfId="4552" xr:uid="{00000000-0005-0000-0000-000063820000}"/>
    <cellStyle name="Normal 6 3 4 2 2 3 2" xfId="9536" xr:uid="{00000000-0005-0000-0000-000064820000}"/>
    <cellStyle name="Normal 6 3 4 2 2 3 2 2" xfId="37944" xr:uid="{00000000-0005-0000-0000-000065820000}"/>
    <cellStyle name="Normal 6 3 4 2 2 3 2 3" xfId="37945" xr:uid="{00000000-0005-0000-0000-000066820000}"/>
    <cellStyle name="Normal 6 3 4 2 2 3 2 4" xfId="37946" xr:uid="{00000000-0005-0000-0000-000067820000}"/>
    <cellStyle name="Normal 6 3 4 2 2 3 3" xfId="37947" xr:uid="{00000000-0005-0000-0000-000068820000}"/>
    <cellStyle name="Normal 6 3 4 2 2 3 3 2" xfId="37948" xr:uid="{00000000-0005-0000-0000-000069820000}"/>
    <cellStyle name="Normal 6 3 4 2 2 3 3 3" xfId="37949" xr:uid="{00000000-0005-0000-0000-00006A820000}"/>
    <cellStyle name="Normal 6 3 4 2 2 3 4" xfId="37950" xr:uid="{00000000-0005-0000-0000-00006B820000}"/>
    <cellStyle name="Normal 6 3 4 2 2 3 5" xfId="37951" xr:uid="{00000000-0005-0000-0000-00006C820000}"/>
    <cellStyle name="Normal 6 3 4 2 2 3 6" xfId="37952" xr:uid="{00000000-0005-0000-0000-00006D820000}"/>
    <cellStyle name="Normal 6 3 4 2 2 4" xfId="6283" xr:uid="{00000000-0005-0000-0000-00006E820000}"/>
    <cellStyle name="Normal 6 3 4 2 2 4 2" xfId="11225" xr:uid="{00000000-0005-0000-0000-00006F820000}"/>
    <cellStyle name="Normal 6 3 4 2 2 4 3" xfId="37953" xr:uid="{00000000-0005-0000-0000-000070820000}"/>
    <cellStyle name="Normal 6 3 4 2 2 4 4" xfId="37954" xr:uid="{00000000-0005-0000-0000-000071820000}"/>
    <cellStyle name="Normal 6 3 4 2 2 5" xfId="7791" xr:uid="{00000000-0005-0000-0000-000072820000}"/>
    <cellStyle name="Normal 6 3 4 2 2 5 2" xfId="37955" xr:uid="{00000000-0005-0000-0000-000073820000}"/>
    <cellStyle name="Normal 6 3 4 2 2 5 3" xfId="37956" xr:uid="{00000000-0005-0000-0000-000074820000}"/>
    <cellStyle name="Normal 6 3 4 2 2 5 4" xfId="37957" xr:uid="{00000000-0005-0000-0000-000075820000}"/>
    <cellStyle name="Normal 6 3 4 2 2 6" xfId="2829" xr:uid="{00000000-0005-0000-0000-000076820000}"/>
    <cellStyle name="Normal 6 3 4 2 2 6 2" xfId="37958" xr:uid="{00000000-0005-0000-0000-000077820000}"/>
    <cellStyle name="Normal 6 3 4 2 2 6 3" xfId="37959" xr:uid="{00000000-0005-0000-0000-000078820000}"/>
    <cellStyle name="Normal 6 3 4 2 2 6 4" xfId="37960" xr:uid="{00000000-0005-0000-0000-000079820000}"/>
    <cellStyle name="Normal 6 3 4 2 2 7" xfId="37961" xr:uid="{00000000-0005-0000-0000-00007A820000}"/>
    <cellStyle name="Normal 6 3 4 2 2 7 2" xfId="37962" xr:uid="{00000000-0005-0000-0000-00007B820000}"/>
    <cellStyle name="Normal 6 3 4 2 2 7 3" xfId="37963" xr:uid="{00000000-0005-0000-0000-00007C820000}"/>
    <cellStyle name="Normal 6 3 4 2 2 8" xfId="37964" xr:uid="{00000000-0005-0000-0000-00007D820000}"/>
    <cellStyle name="Normal 6 3 4 2 2 9" xfId="37965" xr:uid="{00000000-0005-0000-0000-00007E820000}"/>
    <cellStyle name="Normal 6 3 4 2 3" xfId="1725" xr:uid="{00000000-0005-0000-0000-00007F820000}"/>
    <cellStyle name="Normal 6 3 4 2 3 2" xfId="5083" xr:uid="{00000000-0005-0000-0000-000080820000}"/>
    <cellStyle name="Normal 6 3 4 2 3 2 2" xfId="10067" xr:uid="{00000000-0005-0000-0000-000081820000}"/>
    <cellStyle name="Normal 6 3 4 2 3 2 2 2" xfId="37966" xr:uid="{00000000-0005-0000-0000-000082820000}"/>
    <cellStyle name="Normal 6 3 4 2 3 2 2 3" xfId="37967" xr:uid="{00000000-0005-0000-0000-000083820000}"/>
    <cellStyle name="Normal 6 3 4 2 3 2 2 4" xfId="37968" xr:uid="{00000000-0005-0000-0000-000084820000}"/>
    <cellStyle name="Normal 6 3 4 2 3 2 3" xfId="37969" xr:uid="{00000000-0005-0000-0000-000085820000}"/>
    <cellStyle name="Normal 6 3 4 2 3 2 3 2" xfId="37970" xr:uid="{00000000-0005-0000-0000-000086820000}"/>
    <cellStyle name="Normal 6 3 4 2 3 2 3 3" xfId="37971" xr:uid="{00000000-0005-0000-0000-000087820000}"/>
    <cellStyle name="Normal 6 3 4 2 3 2 4" xfId="37972" xr:uid="{00000000-0005-0000-0000-000088820000}"/>
    <cellStyle name="Normal 6 3 4 2 3 2 5" xfId="37973" xr:uid="{00000000-0005-0000-0000-000089820000}"/>
    <cellStyle name="Normal 6 3 4 2 3 2 6" xfId="37974" xr:uid="{00000000-0005-0000-0000-00008A820000}"/>
    <cellStyle name="Normal 6 3 4 2 3 3" xfId="6812" xr:uid="{00000000-0005-0000-0000-00008B820000}"/>
    <cellStyle name="Normal 6 3 4 2 3 3 2" xfId="11754" xr:uid="{00000000-0005-0000-0000-00008C820000}"/>
    <cellStyle name="Normal 6 3 4 2 3 3 3" xfId="37975" xr:uid="{00000000-0005-0000-0000-00008D820000}"/>
    <cellStyle name="Normal 6 3 4 2 3 3 4" xfId="37976" xr:uid="{00000000-0005-0000-0000-00008E820000}"/>
    <cellStyle name="Normal 6 3 4 2 3 4" xfId="8320" xr:uid="{00000000-0005-0000-0000-00008F820000}"/>
    <cellStyle name="Normal 6 3 4 2 3 4 2" xfId="37977" xr:uid="{00000000-0005-0000-0000-000090820000}"/>
    <cellStyle name="Normal 6 3 4 2 3 4 3" xfId="37978" xr:uid="{00000000-0005-0000-0000-000091820000}"/>
    <cellStyle name="Normal 6 3 4 2 3 4 4" xfId="37979" xr:uid="{00000000-0005-0000-0000-000092820000}"/>
    <cellStyle name="Normal 6 3 4 2 3 5" xfId="3358" xr:uid="{00000000-0005-0000-0000-000093820000}"/>
    <cellStyle name="Normal 6 3 4 2 3 5 2" xfId="37980" xr:uid="{00000000-0005-0000-0000-000094820000}"/>
    <cellStyle name="Normal 6 3 4 2 3 5 3" xfId="37981" xr:uid="{00000000-0005-0000-0000-000095820000}"/>
    <cellStyle name="Normal 6 3 4 2 3 5 4" xfId="37982" xr:uid="{00000000-0005-0000-0000-000096820000}"/>
    <cellStyle name="Normal 6 3 4 2 3 6" xfId="37983" xr:uid="{00000000-0005-0000-0000-000097820000}"/>
    <cellStyle name="Normal 6 3 4 2 3 6 2" xfId="37984" xr:uid="{00000000-0005-0000-0000-000098820000}"/>
    <cellStyle name="Normal 6 3 4 2 3 6 3" xfId="37985" xr:uid="{00000000-0005-0000-0000-000099820000}"/>
    <cellStyle name="Normal 6 3 4 2 3 7" xfId="37986" xr:uid="{00000000-0005-0000-0000-00009A820000}"/>
    <cellStyle name="Normal 6 3 4 2 3 8" xfId="37987" xr:uid="{00000000-0005-0000-0000-00009B820000}"/>
    <cellStyle name="Normal 6 3 4 2 3 9" xfId="37988" xr:uid="{00000000-0005-0000-0000-00009C820000}"/>
    <cellStyle name="Normal 6 3 4 2 4" xfId="4169" xr:uid="{00000000-0005-0000-0000-00009D820000}"/>
    <cellStyle name="Normal 6 3 4 2 4 2" xfId="9155" xr:uid="{00000000-0005-0000-0000-00009E820000}"/>
    <cellStyle name="Normal 6 3 4 2 4 2 2" xfId="37989" xr:uid="{00000000-0005-0000-0000-00009F820000}"/>
    <cellStyle name="Normal 6 3 4 2 4 2 3" xfId="37990" xr:uid="{00000000-0005-0000-0000-0000A0820000}"/>
    <cellStyle name="Normal 6 3 4 2 4 2 4" xfId="37991" xr:uid="{00000000-0005-0000-0000-0000A1820000}"/>
    <cellStyle name="Normal 6 3 4 2 4 3" xfId="37992" xr:uid="{00000000-0005-0000-0000-0000A2820000}"/>
    <cellStyle name="Normal 6 3 4 2 4 3 2" xfId="37993" xr:uid="{00000000-0005-0000-0000-0000A3820000}"/>
    <cellStyle name="Normal 6 3 4 2 4 3 3" xfId="37994" xr:uid="{00000000-0005-0000-0000-0000A4820000}"/>
    <cellStyle name="Normal 6 3 4 2 4 4" xfId="37995" xr:uid="{00000000-0005-0000-0000-0000A5820000}"/>
    <cellStyle name="Normal 6 3 4 2 4 5" xfId="37996" xr:uid="{00000000-0005-0000-0000-0000A6820000}"/>
    <cellStyle name="Normal 6 3 4 2 4 6" xfId="37997" xr:uid="{00000000-0005-0000-0000-0000A7820000}"/>
    <cellStyle name="Normal 6 3 4 2 5" xfId="5916" xr:uid="{00000000-0005-0000-0000-0000A8820000}"/>
    <cellStyle name="Normal 6 3 4 2 5 2" xfId="10858" xr:uid="{00000000-0005-0000-0000-0000A9820000}"/>
    <cellStyle name="Normal 6 3 4 2 5 3" xfId="37998" xr:uid="{00000000-0005-0000-0000-0000AA820000}"/>
    <cellStyle name="Normal 6 3 4 2 5 4" xfId="37999" xr:uid="{00000000-0005-0000-0000-0000AB820000}"/>
    <cellStyle name="Normal 6 3 4 2 6" xfId="7424" xr:uid="{00000000-0005-0000-0000-0000AC820000}"/>
    <cellStyle name="Normal 6 3 4 2 6 2" xfId="38000" xr:uid="{00000000-0005-0000-0000-0000AD820000}"/>
    <cellStyle name="Normal 6 3 4 2 6 3" xfId="38001" xr:uid="{00000000-0005-0000-0000-0000AE820000}"/>
    <cellStyle name="Normal 6 3 4 2 6 4" xfId="38002" xr:uid="{00000000-0005-0000-0000-0000AF820000}"/>
    <cellStyle name="Normal 6 3 4 2 7" xfId="2462" xr:uid="{00000000-0005-0000-0000-0000B0820000}"/>
    <cellStyle name="Normal 6 3 4 2 7 2" xfId="38003" xr:uid="{00000000-0005-0000-0000-0000B1820000}"/>
    <cellStyle name="Normal 6 3 4 2 7 3" xfId="38004" xr:uid="{00000000-0005-0000-0000-0000B2820000}"/>
    <cellStyle name="Normal 6 3 4 2 7 4" xfId="38005" xr:uid="{00000000-0005-0000-0000-0000B3820000}"/>
    <cellStyle name="Normal 6 3 4 2 8" xfId="38006" xr:uid="{00000000-0005-0000-0000-0000B4820000}"/>
    <cellStyle name="Normal 6 3 4 2 8 2" xfId="38007" xr:uid="{00000000-0005-0000-0000-0000B5820000}"/>
    <cellStyle name="Normal 6 3 4 2 8 3" xfId="38008" xr:uid="{00000000-0005-0000-0000-0000B6820000}"/>
    <cellStyle name="Normal 6 3 4 2 9" xfId="38009" xr:uid="{00000000-0005-0000-0000-0000B7820000}"/>
    <cellStyle name="Normal 6 3 4 3" xfId="871" xr:uid="{00000000-0005-0000-0000-0000B8820000}"/>
    <cellStyle name="Normal 6 3 4 3 10" xfId="38010" xr:uid="{00000000-0005-0000-0000-0000B9820000}"/>
    <cellStyle name="Normal 6 3 4 3 2" xfId="1727" xr:uid="{00000000-0005-0000-0000-0000BA820000}"/>
    <cellStyle name="Normal 6 3 4 3 2 2" xfId="5085" xr:uid="{00000000-0005-0000-0000-0000BB820000}"/>
    <cellStyle name="Normal 6 3 4 3 2 2 2" xfId="10069" xr:uid="{00000000-0005-0000-0000-0000BC820000}"/>
    <cellStyle name="Normal 6 3 4 3 2 2 2 2" xfId="38011" xr:uid="{00000000-0005-0000-0000-0000BD820000}"/>
    <cellStyle name="Normal 6 3 4 3 2 2 2 3" xfId="38012" xr:uid="{00000000-0005-0000-0000-0000BE820000}"/>
    <cellStyle name="Normal 6 3 4 3 2 2 2 4" xfId="38013" xr:uid="{00000000-0005-0000-0000-0000BF820000}"/>
    <cellStyle name="Normal 6 3 4 3 2 2 3" xfId="38014" xr:uid="{00000000-0005-0000-0000-0000C0820000}"/>
    <cellStyle name="Normal 6 3 4 3 2 2 3 2" xfId="38015" xr:uid="{00000000-0005-0000-0000-0000C1820000}"/>
    <cellStyle name="Normal 6 3 4 3 2 2 3 3" xfId="38016" xr:uid="{00000000-0005-0000-0000-0000C2820000}"/>
    <cellStyle name="Normal 6 3 4 3 2 2 4" xfId="38017" xr:uid="{00000000-0005-0000-0000-0000C3820000}"/>
    <cellStyle name="Normal 6 3 4 3 2 2 5" xfId="38018" xr:uid="{00000000-0005-0000-0000-0000C4820000}"/>
    <cellStyle name="Normal 6 3 4 3 2 2 6" xfId="38019" xr:uid="{00000000-0005-0000-0000-0000C5820000}"/>
    <cellStyle name="Normal 6 3 4 3 2 3" xfId="6814" xr:uid="{00000000-0005-0000-0000-0000C6820000}"/>
    <cellStyle name="Normal 6 3 4 3 2 3 2" xfId="11756" xr:uid="{00000000-0005-0000-0000-0000C7820000}"/>
    <cellStyle name="Normal 6 3 4 3 2 3 3" xfId="38020" xr:uid="{00000000-0005-0000-0000-0000C8820000}"/>
    <cellStyle name="Normal 6 3 4 3 2 3 4" xfId="38021" xr:uid="{00000000-0005-0000-0000-0000C9820000}"/>
    <cellStyle name="Normal 6 3 4 3 2 4" xfId="8322" xr:uid="{00000000-0005-0000-0000-0000CA820000}"/>
    <cellStyle name="Normal 6 3 4 3 2 4 2" xfId="38022" xr:uid="{00000000-0005-0000-0000-0000CB820000}"/>
    <cellStyle name="Normal 6 3 4 3 2 4 3" xfId="38023" xr:uid="{00000000-0005-0000-0000-0000CC820000}"/>
    <cellStyle name="Normal 6 3 4 3 2 4 4" xfId="38024" xr:uid="{00000000-0005-0000-0000-0000CD820000}"/>
    <cellStyle name="Normal 6 3 4 3 2 5" xfId="3360" xr:uid="{00000000-0005-0000-0000-0000CE820000}"/>
    <cellStyle name="Normal 6 3 4 3 2 5 2" xfId="38025" xr:uid="{00000000-0005-0000-0000-0000CF820000}"/>
    <cellStyle name="Normal 6 3 4 3 2 5 3" xfId="38026" xr:uid="{00000000-0005-0000-0000-0000D0820000}"/>
    <cellStyle name="Normal 6 3 4 3 2 5 4" xfId="38027" xr:uid="{00000000-0005-0000-0000-0000D1820000}"/>
    <cellStyle name="Normal 6 3 4 3 2 6" xfId="38028" xr:uid="{00000000-0005-0000-0000-0000D2820000}"/>
    <cellStyle name="Normal 6 3 4 3 2 6 2" xfId="38029" xr:uid="{00000000-0005-0000-0000-0000D3820000}"/>
    <cellStyle name="Normal 6 3 4 3 2 6 3" xfId="38030" xr:uid="{00000000-0005-0000-0000-0000D4820000}"/>
    <cellStyle name="Normal 6 3 4 3 2 7" xfId="38031" xr:uid="{00000000-0005-0000-0000-0000D5820000}"/>
    <cellStyle name="Normal 6 3 4 3 2 8" xfId="38032" xr:uid="{00000000-0005-0000-0000-0000D6820000}"/>
    <cellStyle name="Normal 6 3 4 3 2 9" xfId="38033" xr:uid="{00000000-0005-0000-0000-0000D7820000}"/>
    <cellStyle name="Normal 6 3 4 3 3" xfId="4311" xr:uid="{00000000-0005-0000-0000-0000D8820000}"/>
    <cellStyle name="Normal 6 3 4 3 3 2" xfId="9296" xr:uid="{00000000-0005-0000-0000-0000D9820000}"/>
    <cellStyle name="Normal 6 3 4 3 3 2 2" xfId="38034" xr:uid="{00000000-0005-0000-0000-0000DA820000}"/>
    <cellStyle name="Normal 6 3 4 3 3 2 3" xfId="38035" xr:uid="{00000000-0005-0000-0000-0000DB820000}"/>
    <cellStyle name="Normal 6 3 4 3 3 2 4" xfId="38036" xr:uid="{00000000-0005-0000-0000-0000DC820000}"/>
    <cellStyle name="Normal 6 3 4 3 3 3" xfId="38037" xr:uid="{00000000-0005-0000-0000-0000DD820000}"/>
    <cellStyle name="Normal 6 3 4 3 3 3 2" xfId="38038" xr:uid="{00000000-0005-0000-0000-0000DE820000}"/>
    <cellStyle name="Normal 6 3 4 3 3 3 3" xfId="38039" xr:uid="{00000000-0005-0000-0000-0000DF820000}"/>
    <cellStyle name="Normal 6 3 4 3 3 4" xfId="38040" xr:uid="{00000000-0005-0000-0000-0000E0820000}"/>
    <cellStyle name="Normal 6 3 4 3 3 5" xfId="38041" xr:uid="{00000000-0005-0000-0000-0000E1820000}"/>
    <cellStyle name="Normal 6 3 4 3 3 6" xfId="38042" xr:uid="{00000000-0005-0000-0000-0000E2820000}"/>
    <cellStyle name="Normal 6 3 4 3 4" xfId="6054" xr:uid="{00000000-0005-0000-0000-0000E3820000}"/>
    <cellStyle name="Normal 6 3 4 3 4 2" xfId="10996" xr:uid="{00000000-0005-0000-0000-0000E4820000}"/>
    <cellStyle name="Normal 6 3 4 3 4 3" xfId="38043" xr:uid="{00000000-0005-0000-0000-0000E5820000}"/>
    <cellStyle name="Normal 6 3 4 3 4 4" xfId="38044" xr:uid="{00000000-0005-0000-0000-0000E6820000}"/>
    <cellStyle name="Normal 6 3 4 3 5" xfId="7562" xr:uid="{00000000-0005-0000-0000-0000E7820000}"/>
    <cellStyle name="Normal 6 3 4 3 5 2" xfId="38045" xr:uid="{00000000-0005-0000-0000-0000E8820000}"/>
    <cellStyle name="Normal 6 3 4 3 5 3" xfId="38046" xr:uid="{00000000-0005-0000-0000-0000E9820000}"/>
    <cellStyle name="Normal 6 3 4 3 5 4" xfId="38047" xr:uid="{00000000-0005-0000-0000-0000EA820000}"/>
    <cellStyle name="Normal 6 3 4 3 6" xfId="2600" xr:uid="{00000000-0005-0000-0000-0000EB820000}"/>
    <cellStyle name="Normal 6 3 4 3 6 2" xfId="38048" xr:uid="{00000000-0005-0000-0000-0000EC820000}"/>
    <cellStyle name="Normal 6 3 4 3 6 3" xfId="38049" xr:uid="{00000000-0005-0000-0000-0000ED820000}"/>
    <cellStyle name="Normal 6 3 4 3 6 4" xfId="38050" xr:uid="{00000000-0005-0000-0000-0000EE820000}"/>
    <cellStyle name="Normal 6 3 4 3 7" xfId="38051" xr:uid="{00000000-0005-0000-0000-0000EF820000}"/>
    <cellStyle name="Normal 6 3 4 3 7 2" xfId="38052" xr:uid="{00000000-0005-0000-0000-0000F0820000}"/>
    <cellStyle name="Normal 6 3 4 3 7 3" xfId="38053" xr:uid="{00000000-0005-0000-0000-0000F1820000}"/>
    <cellStyle name="Normal 6 3 4 3 8" xfId="38054" xr:uid="{00000000-0005-0000-0000-0000F2820000}"/>
    <cellStyle name="Normal 6 3 4 3 9" xfId="38055" xr:uid="{00000000-0005-0000-0000-0000F3820000}"/>
    <cellStyle name="Normal 6 3 4 4" xfId="1724" xr:uid="{00000000-0005-0000-0000-0000F4820000}"/>
    <cellStyle name="Normal 6 3 4 4 2" xfId="5082" xr:uid="{00000000-0005-0000-0000-0000F5820000}"/>
    <cellStyle name="Normal 6 3 4 4 2 2" xfId="10066" xr:uid="{00000000-0005-0000-0000-0000F6820000}"/>
    <cellStyle name="Normal 6 3 4 4 2 2 2" xfId="38056" xr:uid="{00000000-0005-0000-0000-0000F7820000}"/>
    <cellStyle name="Normal 6 3 4 4 2 2 3" xfId="38057" xr:uid="{00000000-0005-0000-0000-0000F8820000}"/>
    <cellStyle name="Normal 6 3 4 4 2 2 4" xfId="38058" xr:uid="{00000000-0005-0000-0000-0000F9820000}"/>
    <cellStyle name="Normal 6 3 4 4 2 3" xfId="38059" xr:uid="{00000000-0005-0000-0000-0000FA820000}"/>
    <cellStyle name="Normal 6 3 4 4 2 3 2" xfId="38060" xr:uid="{00000000-0005-0000-0000-0000FB820000}"/>
    <cellStyle name="Normal 6 3 4 4 2 3 3" xfId="38061" xr:uid="{00000000-0005-0000-0000-0000FC820000}"/>
    <cellStyle name="Normal 6 3 4 4 2 4" xfId="38062" xr:uid="{00000000-0005-0000-0000-0000FD820000}"/>
    <cellStyle name="Normal 6 3 4 4 2 5" xfId="38063" xr:uid="{00000000-0005-0000-0000-0000FE820000}"/>
    <cellStyle name="Normal 6 3 4 4 2 6" xfId="38064" xr:uid="{00000000-0005-0000-0000-0000FF820000}"/>
    <cellStyle name="Normal 6 3 4 4 3" xfId="6811" xr:uid="{00000000-0005-0000-0000-000000830000}"/>
    <cellStyle name="Normal 6 3 4 4 3 2" xfId="11753" xr:uid="{00000000-0005-0000-0000-000001830000}"/>
    <cellStyle name="Normal 6 3 4 4 3 3" xfId="38065" xr:uid="{00000000-0005-0000-0000-000002830000}"/>
    <cellStyle name="Normal 6 3 4 4 3 4" xfId="38066" xr:uid="{00000000-0005-0000-0000-000003830000}"/>
    <cellStyle name="Normal 6 3 4 4 4" xfId="8319" xr:uid="{00000000-0005-0000-0000-000004830000}"/>
    <cellStyle name="Normal 6 3 4 4 4 2" xfId="38067" xr:uid="{00000000-0005-0000-0000-000005830000}"/>
    <cellStyle name="Normal 6 3 4 4 4 3" xfId="38068" xr:uid="{00000000-0005-0000-0000-000006830000}"/>
    <cellStyle name="Normal 6 3 4 4 4 4" xfId="38069" xr:uid="{00000000-0005-0000-0000-000007830000}"/>
    <cellStyle name="Normal 6 3 4 4 5" xfId="3357" xr:uid="{00000000-0005-0000-0000-000008830000}"/>
    <cellStyle name="Normal 6 3 4 4 5 2" xfId="38070" xr:uid="{00000000-0005-0000-0000-000009830000}"/>
    <cellStyle name="Normal 6 3 4 4 5 3" xfId="38071" xr:uid="{00000000-0005-0000-0000-00000A830000}"/>
    <cellStyle name="Normal 6 3 4 4 5 4" xfId="38072" xr:uid="{00000000-0005-0000-0000-00000B830000}"/>
    <cellStyle name="Normal 6 3 4 4 6" xfId="38073" xr:uid="{00000000-0005-0000-0000-00000C830000}"/>
    <cellStyle name="Normal 6 3 4 4 6 2" xfId="38074" xr:uid="{00000000-0005-0000-0000-00000D830000}"/>
    <cellStyle name="Normal 6 3 4 4 6 3" xfId="38075" xr:uid="{00000000-0005-0000-0000-00000E830000}"/>
    <cellStyle name="Normal 6 3 4 4 7" xfId="38076" xr:uid="{00000000-0005-0000-0000-00000F830000}"/>
    <cellStyle name="Normal 6 3 4 4 8" xfId="38077" xr:uid="{00000000-0005-0000-0000-000010830000}"/>
    <cellStyle name="Normal 6 3 4 4 9" xfId="38078" xr:uid="{00000000-0005-0000-0000-000011830000}"/>
    <cellStyle name="Normal 6 3 4 5" xfId="3708" xr:uid="{00000000-0005-0000-0000-000012830000}"/>
    <cellStyle name="Normal 6 3 4 5 2" xfId="5514" xr:uid="{00000000-0005-0000-0000-000013830000}"/>
    <cellStyle name="Normal 6 3 4 5 2 2" xfId="10468" xr:uid="{00000000-0005-0000-0000-000014830000}"/>
    <cellStyle name="Normal 6 3 4 5 2 2 2" xfId="38079" xr:uid="{00000000-0005-0000-0000-000015830000}"/>
    <cellStyle name="Normal 6 3 4 5 2 2 3" xfId="38080" xr:uid="{00000000-0005-0000-0000-000016830000}"/>
    <cellStyle name="Normal 6 3 4 5 2 2 4" xfId="38081" xr:uid="{00000000-0005-0000-0000-000017830000}"/>
    <cellStyle name="Normal 6 3 4 5 2 3" xfId="38082" xr:uid="{00000000-0005-0000-0000-000018830000}"/>
    <cellStyle name="Normal 6 3 4 5 2 3 2" xfId="38083" xr:uid="{00000000-0005-0000-0000-000019830000}"/>
    <cellStyle name="Normal 6 3 4 5 2 3 3" xfId="38084" xr:uid="{00000000-0005-0000-0000-00001A830000}"/>
    <cellStyle name="Normal 6 3 4 5 2 4" xfId="38085" xr:uid="{00000000-0005-0000-0000-00001B830000}"/>
    <cellStyle name="Normal 6 3 4 5 2 5" xfId="38086" xr:uid="{00000000-0005-0000-0000-00001C830000}"/>
    <cellStyle name="Normal 6 3 4 5 2 6" xfId="38087" xr:uid="{00000000-0005-0000-0000-00001D830000}"/>
    <cellStyle name="Normal 6 3 4 5 3" xfId="8669" xr:uid="{00000000-0005-0000-0000-00001E830000}"/>
    <cellStyle name="Normal 6 3 4 5 3 2" xfId="38088" xr:uid="{00000000-0005-0000-0000-00001F830000}"/>
    <cellStyle name="Normal 6 3 4 5 3 3" xfId="38089" xr:uid="{00000000-0005-0000-0000-000020830000}"/>
    <cellStyle name="Normal 6 3 4 5 3 4" xfId="38090" xr:uid="{00000000-0005-0000-0000-000021830000}"/>
    <cellStyle name="Normal 6 3 4 5 4" xfId="38091" xr:uid="{00000000-0005-0000-0000-000022830000}"/>
    <cellStyle name="Normal 6 3 4 5 4 2" xfId="38092" xr:uid="{00000000-0005-0000-0000-000023830000}"/>
    <cellStyle name="Normal 6 3 4 5 4 3" xfId="38093" xr:uid="{00000000-0005-0000-0000-000024830000}"/>
    <cellStyle name="Normal 6 3 4 5 4 4" xfId="38094" xr:uid="{00000000-0005-0000-0000-000025830000}"/>
    <cellStyle name="Normal 6 3 4 5 5" xfId="38095" xr:uid="{00000000-0005-0000-0000-000026830000}"/>
    <cellStyle name="Normal 6 3 4 5 5 2" xfId="38096" xr:uid="{00000000-0005-0000-0000-000027830000}"/>
    <cellStyle name="Normal 6 3 4 5 5 3" xfId="38097" xr:uid="{00000000-0005-0000-0000-000028830000}"/>
    <cellStyle name="Normal 6 3 4 5 5 4" xfId="38098" xr:uid="{00000000-0005-0000-0000-000029830000}"/>
    <cellStyle name="Normal 6 3 4 5 6" xfId="38099" xr:uid="{00000000-0005-0000-0000-00002A830000}"/>
    <cellStyle name="Normal 6 3 4 5 6 2" xfId="38100" xr:uid="{00000000-0005-0000-0000-00002B830000}"/>
    <cellStyle name="Normal 6 3 4 5 6 3" xfId="38101" xr:uid="{00000000-0005-0000-0000-00002C830000}"/>
    <cellStyle name="Normal 6 3 4 5 7" xfId="38102" xr:uid="{00000000-0005-0000-0000-00002D830000}"/>
    <cellStyle name="Normal 6 3 4 5 8" xfId="38103" xr:uid="{00000000-0005-0000-0000-00002E830000}"/>
    <cellStyle name="Normal 6 3 4 5 9" xfId="38104" xr:uid="{00000000-0005-0000-0000-00002F830000}"/>
    <cellStyle name="Normal 6 3 4 6" xfId="4033" xr:uid="{00000000-0005-0000-0000-000030830000}"/>
    <cellStyle name="Normal 6 3 4 6 2" xfId="8805" xr:uid="{00000000-0005-0000-0000-000031830000}"/>
    <cellStyle name="Normal 6 3 4 6 2 2" xfId="38105" xr:uid="{00000000-0005-0000-0000-000032830000}"/>
    <cellStyle name="Normal 6 3 4 6 2 2 2" xfId="38106" xr:uid="{00000000-0005-0000-0000-000033830000}"/>
    <cellStyle name="Normal 6 3 4 6 2 2 3" xfId="38107" xr:uid="{00000000-0005-0000-0000-000034830000}"/>
    <cellStyle name="Normal 6 3 4 6 2 2 4" xfId="38108" xr:uid="{00000000-0005-0000-0000-000035830000}"/>
    <cellStyle name="Normal 6 3 4 6 2 3" xfId="38109" xr:uid="{00000000-0005-0000-0000-000036830000}"/>
    <cellStyle name="Normal 6 3 4 6 2 3 2" xfId="38110" xr:uid="{00000000-0005-0000-0000-000037830000}"/>
    <cellStyle name="Normal 6 3 4 6 2 3 3" xfId="38111" xr:uid="{00000000-0005-0000-0000-000038830000}"/>
    <cellStyle name="Normal 6 3 4 6 2 4" xfId="38112" xr:uid="{00000000-0005-0000-0000-000039830000}"/>
    <cellStyle name="Normal 6 3 4 6 2 5" xfId="38113" xr:uid="{00000000-0005-0000-0000-00003A830000}"/>
    <cellStyle name="Normal 6 3 4 6 2 6" xfId="38114" xr:uid="{00000000-0005-0000-0000-00003B830000}"/>
    <cellStyle name="Normal 6 3 4 6 3" xfId="38115" xr:uid="{00000000-0005-0000-0000-00003C830000}"/>
    <cellStyle name="Normal 6 3 4 6 3 2" xfId="38116" xr:uid="{00000000-0005-0000-0000-00003D830000}"/>
    <cellStyle name="Normal 6 3 4 6 3 3" xfId="38117" xr:uid="{00000000-0005-0000-0000-00003E830000}"/>
    <cellStyle name="Normal 6 3 4 6 3 4" xfId="38118" xr:uid="{00000000-0005-0000-0000-00003F830000}"/>
    <cellStyle name="Normal 6 3 4 6 4" xfId="38119" xr:uid="{00000000-0005-0000-0000-000040830000}"/>
    <cellStyle name="Normal 6 3 4 6 4 2" xfId="38120" xr:uid="{00000000-0005-0000-0000-000041830000}"/>
    <cellStyle name="Normal 6 3 4 6 4 3" xfId="38121" xr:uid="{00000000-0005-0000-0000-000042830000}"/>
    <cellStyle name="Normal 6 3 4 6 4 4" xfId="38122" xr:uid="{00000000-0005-0000-0000-000043830000}"/>
    <cellStyle name="Normal 6 3 4 6 5" xfId="38123" xr:uid="{00000000-0005-0000-0000-000044830000}"/>
    <cellStyle name="Normal 6 3 4 6 5 2" xfId="38124" xr:uid="{00000000-0005-0000-0000-000045830000}"/>
    <cellStyle name="Normal 6 3 4 6 5 3" xfId="38125" xr:uid="{00000000-0005-0000-0000-000046830000}"/>
    <cellStyle name="Normal 6 3 4 6 6" xfId="38126" xr:uid="{00000000-0005-0000-0000-000047830000}"/>
    <cellStyle name="Normal 6 3 4 6 7" xfId="38127" xr:uid="{00000000-0005-0000-0000-000048830000}"/>
    <cellStyle name="Normal 6 3 4 6 8" xfId="38128" xr:uid="{00000000-0005-0000-0000-000049830000}"/>
    <cellStyle name="Normal 6 3 4 7" xfId="5425" xr:uid="{00000000-0005-0000-0000-00004A830000}"/>
    <cellStyle name="Normal 6 3 4 7 2" xfId="10396" xr:uid="{00000000-0005-0000-0000-00004B830000}"/>
    <cellStyle name="Normal 6 3 4 7 2 2" xfId="38129" xr:uid="{00000000-0005-0000-0000-00004C830000}"/>
    <cellStyle name="Normal 6 3 4 7 2 3" xfId="38130" xr:uid="{00000000-0005-0000-0000-00004D830000}"/>
    <cellStyle name="Normal 6 3 4 7 2 4" xfId="38131" xr:uid="{00000000-0005-0000-0000-00004E830000}"/>
    <cellStyle name="Normal 6 3 4 7 3" xfId="38132" xr:uid="{00000000-0005-0000-0000-00004F830000}"/>
    <cellStyle name="Normal 6 3 4 7 3 2" xfId="38133" xr:uid="{00000000-0005-0000-0000-000050830000}"/>
    <cellStyle name="Normal 6 3 4 7 3 3" xfId="38134" xr:uid="{00000000-0005-0000-0000-000051830000}"/>
    <cellStyle name="Normal 6 3 4 7 4" xfId="38135" xr:uid="{00000000-0005-0000-0000-000052830000}"/>
    <cellStyle name="Normal 6 3 4 7 5" xfId="38136" xr:uid="{00000000-0005-0000-0000-000053830000}"/>
    <cellStyle name="Normal 6 3 4 7 6" xfId="38137" xr:uid="{00000000-0005-0000-0000-000054830000}"/>
    <cellStyle name="Normal 6 3 4 8" xfId="5781" xr:uid="{00000000-0005-0000-0000-000055830000}"/>
    <cellStyle name="Normal 6 3 4 8 2" xfId="10723" xr:uid="{00000000-0005-0000-0000-000056830000}"/>
    <cellStyle name="Normal 6 3 4 8 3" xfId="38138" xr:uid="{00000000-0005-0000-0000-000057830000}"/>
    <cellStyle name="Normal 6 3 4 8 4" xfId="38139" xr:uid="{00000000-0005-0000-0000-000058830000}"/>
    <cellStyle name="Normal 6 3 4 9" xfId="7289" xr:uid="{00000000-0005-0000-0000-000059830000}"/>
    <cellStyle name="Normal 6 3 4 9 2" xfId="38140" xr:uid="{00000000-0005-0000-0000-00005A830000}"/>
    <cellStyle name="Normal 6 3 4 9 3" xfId="38141" xr:uid="{00000000-0005-0000-0000-00005B830000}"/>
    <cellStyle name="Normal 6 3 4 9 4" xfId="38142" xr:uid="{00000000-0005-0000-0000-00005C830000}"/>
    <cellStyle name="Normal 6 3 5" xfId="620" xr:uid="{00000000-0005-0000-0000-00005D830000}"/>
    <cellStyle name="Normal 6 3 5 10" xfId="2369" xr:uid="{00000000-0005-0000-0000-00005E830000}"/>
    <cellStyle name="Normal 6 3 5 10 2" xfId="38143" xr:uid="{00000000-0005-0000-0000-00005F830000}"/>
    <cellStyle name="Normal 6 3 5 10 3" xfId="38144" xr:uid="{00000000-0005-0000-0000-000060830000}"/>
    <cellStyle name="Normal 6 3 5 10 4" xfId="38145" xr:uid="{00000000-0005-0000-0000-000061830000}"/>
    <cellStyle name="Normal 6 3 5 11" xfId="38146" xr:uid="{00000000-0005-0000-0000-000062830000}"/>
    <cellStyle name="Normal 6 3 5 11 2" xfId="38147" xr:uid="{00000000-0005-0000-0000-000063830000}"/>
    <cellStyle name="Normal 6 3 5 11 3" xfId="38148" xr:uid="{00000000-0005-0000-0000-000064830000}"/>
    <cellStyle name="Normal 6 3 5 12" xfId="38149" xr:uid="{00000000-0005-0000-0000-000065830000}"/>
    <cellStyle name="Normal 6 3 5 13" xfId="38150" xr:uid="{00000000-0005-0000-0000-000066830000}"/>
    <cellStyle name="Normal 6 3 5 14" xfId="38151" xr:uid="{00000000-0005-0000-0000-000067830000}"/>
    <cellStyle name="Normal 6 3 5 2" xfId="761" xr:uid="{00000000-0005-0000-0000-000068830000}"/>
    <cellStyle name="Normal 6 3 5 2 10" xfId="38152" xr:uid="{00000000-0005-0000-0000-000069830000}"/>
    <cellStyle name="Normal 6 3 5 2 11" xfId="38153" xr:uid="{00000000-0005-0000-0000-00006A830000}"/>
    <cellStyle name="Normal 6 3 5 2 2" xfId="1226" xr:uid="{00000000-0005-0000-0000-00006B830000}"/>
    <cellStyle name="Normal 6 3 5 2 2 10" xfId="38154" xr:uid="{00000000-0005-0000-0000-00006C830000}"/>
    <cellStyle name="Normal 6 3 5 2 2 2" xfId="1730" xr:uid="{00000000-0005-0000-0000-00006D830000}"/>
    <cellStyle name="Normal 6 3 5 2 2 2 2" xfId="5088" xr:uid="{00000000-0005-0000-0000-00006E830000}"/>
    <cellStyle name="Normal 6 3 5 2 2 2 2 2" xfId="10072" xr:uid="{00000000-0005-0000-0000-00006F830000}"/>
    <cellStyle name="Normal 6 3 5 2 2 2 2 2 2" xfId="38155" xr:uid="{00000000-0005-0000-0000-000070830000}"/>
    <cellStyle name="Normal 6 3 5 2 2 2 2 2 3" xfId="38156" xr:uid="{00000000-0005-0000-0000-000071830000}"/>
    <cellStyle name="Normal 6 3 5 2 2 2 2 2 4" xfId="38157" xr:uid="{00000000-0005-0000-0000-000072830000}"/>
    <cellStyle name="Normal 6 3 5 2 2 2 2 3" xfId="38158" xr:uid="{00000000-0005-0000-0000-000073830000}"/>
    <cellStyle name="Normal 6 3 5 2 2 2 2 3 2" xfId="38159" xr:uid="{00000000-0005-0000-0000-000074830000}"/>
    <cellStyle name="Normal 6 3 5 2 2 2 2 3 3" xfId="38160" xr:uid="{00000000-0005-0000-0000-000075830000}"/>
    <cellStyle name="Normal 6 3 5 2 2 2 2 4" xfId="38161" xr:uid="{00000000-0005-0000-0000-000076830000}"/>
    <cellStyle name="Normal 6 3 5 2 2 2 2 5" xfId="38162" xr:uid="{00000000-0005-0000-0000-000077830000}"/>
    <cellStyle name="Normal 6 3 5 2 2 2 2 6" xfId="38163" xr:uid="{00000000-0005-0000-0000-000078830000}"/>
    <cellStyle name="Normal 6 3 5 2 2 2 3" xfId="6817" xr:uid="{00000000-0005-0000-0000-000079830000}"/>
    <cellStyle name="Normal 6 3 5 2 2 2 3 2" xfId="11759" xr:uid="{00000000-0005-0000-0000-00007A830000}"/>
    <cellStyle name="Normal 6 3 5 2 2 2 3 3" xfId="38164" xr:uid="{00000000-0005-0000-0000-00007B830000}"/>
    <cellStyle name="Normal 6 3 5 2 2 2 3 4" xfId="38165" xr:uid="{00000000-0005-0000-0000-00007C830000}"/>
    <cellStyle name="Normal 6 3 5 2 2 2 4" xfId="8325" xr:uid="{00000000-0005-0000-0000-00007D830000}"/>
    <cellStyle name="Normal 6 3 5 2 2 2 4 2" xfId="38166" xr:uid="{00000000-0005-0000-0000-00007E830000}"/>
    <cellStyle name="Normal 6 3 5 2 2 2 4 3" xfId="38167" xr:uid="{00000000-0005-0000-0000-00007F830000}"/>
    <cellStyle name="Normal 6 3 5 2 2 2 4 4" xfId="38168" xr:uid="{00000000-0005-0000-0000-000080830000}"/>
    <cellStyle name="Normal 6 3 5 2 2 2 5" xfId="3363" xr:uid="{00000000-0005-0000-0000-000081830000}"/>
    <cellStyle name="Normal 6 3 5 2 2 2 5 2" xfId="38169" xr:uid="{00000000-0005-0000-0000-000082830000}"/>
    <cellStyle name="Normal 6 3 5 2 2 2 5 3" xfId="38170" xr:uid="{00000000-0005-0000-0000-000083830000}"/>
    <cellStyle name="Normal 6 3 5 2 2 2 5 4" xfId="38171" xr:uid="{00000000-0005-0000-0000-000084830000}"/>
    <cellStyle name="Normal 6 3 5 2 2 2 6" xfId="38172" xr:uid="{00000000-0005-0000-0000-000085830000}"/>
    <cellStyle name="Normal 6 3 5 2 2 2 6 2" xfId="38173" xr:uid="{00000000-0005-0000-0000-000086830000}"/>
    <cellStyle name="Normal 6 3 5 2 2 2 6 3" xfId="38174" xr:uid="{00000000-0005-0000-0000-000087830000}"/>
    <cellStyle name="Normal 6 3 5 2 2 2 7" xfId="38175" xr:uid="{00000000-0005-0000-0000-000088830000}"/>
    <cellStyle name="Normal 6 3 5 2 2 2 8" xfId="38176" xr:uid="{00000000-0005-0000-0000-000089830000}"/>
    <cellStyle name="Normal 6 3 5 2 2 2 9" xfId="38177" xr:uid="{00000000-0005-0000-0000-00008A830000}"/>
    <cellStyle name="Normal 6 3 5 2 2 3" xfId="4594" xr:uid="{00000000-0005-0000-0000-00008B830000}"/>
    <cellStyle name="Normal 6 3 5 2 2 3 2" xfId="9578" xr:uid="{00000000-0005-0000-0000-00008C830000}"/>
    <cellStyle name="Normal 6 3 5 2 2 3 2 2" xfId="38178" xr:uid="{00000000-0005-0000-0000-00008D830000}"/>
    <cellStyle name="Normal 6 3 5 2 2 3 2 3" xfId="38179" xr:uid="{00000000-0005-0000-0000-00008E830000}"/>
    <cellStyle name="Normal 6 3 5 2 2 3 2 4" xfId="38180" xr:uid="{00000000-0005-0000-0000-00008F830000}"/>
    <cellStyle name="Normal 6 3 5 2 2 3 3" xfId="38181" xr:uid="{00000000-0005-0000-0000-000090830000}"/>
    <cellStyle name="Normal 6 3 5 2 2 3 3 2" xfId="38182" xr:uid="{00000000-0005-0000-0000-000091830000}"/>
    <cellStyle name="Normal 6 3 5 2 2 3 3 3" xfId="38183" xr:uid="{00000000-0005-0000-0000-000092830000}"/>
    <cellStyle name="Normal 6 3 5 2 2 3 4" xfId="38184" xr:uid="{00000000-0005-0000-0000-000093830000}"/>
    <cellStyle name="Normal 6 3 5 2 2 3 5" xfId="38185" xr:uid="{00000000-0005-0000-0000-000094830000}"/>
    <cellStyle name="Normal 6 3 5 2 2 3 6" xfId="38186" xr:uid="{00000000-0005-0000-0000-000095830000}"/>
    <cellStyle name="Normal 6 3 5 2 2 4" xfId="6325" xr:uid="{00000000-0005-0000-0000-000096830000}"/>
    <cellStyle name="Normal 6 3 5 2 2 4 2" xfId="11267" xr:uid="{00000000-0005-0000-0000-000097830000}"/>
    <cellStyle name="Normal 6 3 5 2 2 4 3" xfId="38187" xr:uid="{00000000-0005-0000-0000-000098830000}"/>
    <cellStyle name="Normal 6 3 5 2 2 4 4" xfId="38188" xr:uid="{00000000-0005-0000-0000-000099830000}"/>
    <cellStyle name="Normal 6 3 5 2 2 5" xfId="7833" xr:uid="{00000000-0005-0000-0000-00009A830000}"/>
    <cellStyle name="Normal 6 3 5 2 2 5 2" xfId="38189" xr:uid="{00000000-0005-0000-0000-00009B830000}"/>
    <cellStyle name="Normal 6 3 5 2 2 5 3" xfId="38190" xr:uid="{00000000-0005-0000-0000-00009C830000}"/>
    <cellStyle name="Normal 6 3 5 2 2 5 4" xfId="38191" xr:uid="{00000000-0005-0000-0000-00009D830000}"/>
    <cellStyle name="Normal 6 3 5 2 2 6" xfId="2871" xr:uid="{00000000-0005-0000-0000-00009E830000}"/>
    <cellStyle name="Normal 6 3 5 2 2 6 2" xfId="38192" xr:uid="{00000000-0005-0000-0000-00009F830000}"/>
    <cellStyle name="Normal 6 3 5 2 2 6 3" xfId="38193" xr:uid="{00000000-0005-0000-0000-0000A0830000}"/>
    <cellStyle name="Normal 6 3 5 2 2 6 4" xfId="38194" xr:uid="{00000000-0005-0000-0000-0000A1830000}"/>
    <cellStyle name="Normal 6 3 5 2 2 7" xfId="38195" xr:uid="{00000000-0005-0000-0000-0000A2830000}"/>
    <cellStyle name="Normal 6 3 5 2 2 7 2" xfId="38196" xr:uid="{00000000-0005-0000-0000-0000A3830000}"/>
    <cellStyle name="Normal 6 3 5 2 2 7 3" xfId="38197" xr:uid="{00000000-0005-0000-0000-0000A4830000}"/>
    <cellStyle name="Normal 6 3 5 2 2 8" xfId="38198" xr:uid="{00000000-0005-0000-0000-0000A5830000}"/>
    <cellStyle name="Normal 6 3 5 2 2 9" xfId="38199" xr:uid="{00000000-0005-0000-0000-0000A6830000}"/>
    <cellStyle name="Normal 6 3 5 2 3" xfId="1729" xr:uid="{00000000-0005-0000-0000-0000A7830000}"/>
    <cellStyle name="Normal 6 3 5 2 3 2" xfId="5087" xr:uid="{00000000-0005-0000-0000-0000A8830000}"/>
    <cellStyle name="Normal 6 3 5 2 3 2 2" xfId="10071" xr:uid="{00000000-0005-0000-0000-0000A9830000}"/>
    <cellStyle name="Normal 6 3 5 2 3 2 2 2" xfId="38200" xr:uid="{00000000-0005-0000-0000-0000AA830000}"/>
    <cellStyle name="Normal 6 3 5 2 3 2 2 3" xfId="38201" xr:uid="{00000000-0005-0000-0000-0000AB830000}"/>
    <cellStyle name="Normal 6 3 5 2 3 2 2 4" xfId="38202" xr:uid="{00000000-0005-0000-0000-0000AC830000}"/>
    <cellStyle name="Normal 6 3 5 2 3 2 3" xfId="38203" xr:uid="{00000000-0005-0000-0000-0000AD830000}"/>
    <cellStyle name="Normal 6 3 5 2 3 2 3 2" xfId="38204" xr:uid="{00000000-0005-0000-0000-0000AE830000}"/>
    <cellStyle name="Normal 6 3 5 2 3 2 3 3" xfId="38205" xr:uid="{00000000-0005-0000-0000-0000AF830000}"/>
    <cellStyle name="Normal 6 3 5 2 3 2 4" xfId="38206" xr:uid="{00000000-0005-0000-0000-0000B0830000}"/>
    <cellStyle name="Normal 6 3 5 2 3 2 5" xfId="38207" xr:uid="{00000000-0005-0000-0000-0000B1830000}"/>
    <cellStyle name="Normal 6 3 5 2 3 2 6" xfId="38208" xr:uid="{00000000-0005-0000-0000-0000B2830000}"/>
    <cellStyle name="Normal 6 3 5 2 3 3" xfId="6816" xr:uid="{00000000-0005-0000-0000-0000B3830000}"/>
    <cellStyle name="Normal 6 3 5 2 3 3 2" xfId="11758" xr:uid="{00000000-0005-0000-0000-0000B4830000}"/>
    <cellStyle name="Normal 6 3 5 2 3 3 3" xfId="38209" xr:uid="{00000000-0005-0000-0000-0000B5830000}"/>
    <cellStyle name="Normal 6 3 5 2 3 3 4" xfId="38210" xr:uid="{00000000-0005-0000-0000-0000B6830000}"/>
    <cellStyle name="Normal 6 3 5 2 3 4" xfId="8324" xr:uid="{00000000-0005-0000-0000-0000B7830000}"/>
    <cellStyle name="Normal 6 3 5 2 3 4 2" xfId="38211" xr:uid="{00000000-0005-0000-0000-0000B8830000}"/>
    <cellStyle name="Normal 6 3 5 2 3 4 3" xfId="38212" xr:uid="{00000000-0005-0000-0000-0000B9830000}"/>
    <cellStyle name="Normal 6 3 5 2 3 4 4" xfId="38213" xr:uid="{00000000-0005-0000-0000-0000BA830000}"/>
    <cellStyle name="Normal 6 3 5 2 3 5" xfId="3362" xr:uid="{00000000-0005-0000-0000-0000BB830000}"/>
    <cellStyle name="Normal 6 3 5 2 3 5 2" xfId="38214" xr:uid="{00000000-0005-0000-0000-0000BC830000}"/>
    <cellStyle name="Normal 6 3 5 2 3 5 3" xfId="38215" xr:uid="{00000000-0005-0000-0000-0000BD830000}"/>
    <cellStyle name="Normal 6 3 5 2 3 5 4" xfId="38216" xr:uid="{00000000-0005-0000-0000-0000BE830000}"/>
    <cellStyle name="Normal 6 3 5 2 3 6" xfId="38217" xr:uid="{00000000-0005-0000-0000-0000BF830000}"/>
    <cellStyle name="Normal 6 3 5 2 3 6 2" xfId="38218" xr:uid="{00000000-0005-0000-0000-0000C0830000}"/>
    <cellStyle name="Normal 6 3 5 2 3 6 3" xfId="38219" xr:uid="{00000000-0005-0000-0000-0000C1830000}"/>
    <cellStyle name="Normal 6 3 5 2 3 7" xfId="38220" xr:uid="{00000000-0005-0000-0000-0000C2830000}"/>
    <cellStyle name="Normal 6 3 5 2 3 8" xfId="38221" xr:uid="{00000000-0005-0000-0000-0000C3830000}"/>
    <cellStyle name="Normal 6 3 5 2 3 9" xfId="38222" xr:uid="{00000000-0005-0000-0000-0000C4830000}"/>
    <cellStyle name="Normal 6 3 5 2 4" xfId="4211" xr:uid="{00000000-0005-0000-0000-0000C5830000}"/>
    <cellStyle name="Normal 6 3 5 2 4 2" xfId="9197" xr:uid="{00000000-0005-0000-0000-0000C6830000}"/>
    <cellStyle name="Normal 6 3 5 2 4 2 2" xfId="38223" xr:uid="{00000000-0005-0000-0000-0000C7830000}"/>
    <cellStyle name="Normal 6 3 5 2 4 2 3" xfId="38224" xr:uid="{00000000-0005-0000-0000-0000C8830000}"/>
    <cellStyle name="Normal 6 3 5 2 4 2 4" xfId="38225" xr:uid="{00000000-0005-0000-0000-0000C9830000}"/>
    <cellStyle name="Normal 6 3 5 2 4 3" xfId="38226" xr:uid="{00000000-0005-0000-0000-0000CA830000}"/>
    <cellStyle name="Normal 6 3 5 2 4 3 2" xfId="38227" xr:uid="{00000000-0005-0000-0000-0000CB830000}"/>
    <cellStyle name="Normal 6 3 5 2 4 3 3" xfId="38228" xr:uid="{00000000-0005-0000-0000-0000CC830000}"/>
    <cellStyle name="Normal 6 3 5 2 4 4" xfId="38229" xr:uid="{00000000-0005-0000-0000-0000CD830000}"/>
    <cellStyle name="Normal 6 3 5 2 4 5" xfId="38230" xr:uid="{00000000-0005-0000-0000-0000CE830000}"/>
    <cellStyle name="Normal 6 3 5 2 4 6" xfId="38231" xr:uid="{00000000-0005-0000-0000-0000CF830000}"/>
    <cellStyle name="Normal 6 3 5 2 5" xfId="5958" xr:uid="{00000000-0005-0000-0000-0000D0830000}"/>
    <cellStyle name="Normal 6 3 5 2 5 2" xfId="10900" xr:uid="{00000000-0005-0000-0000-0000D1830000}"/>
    <cellStyle name="Normal 6 3 5 2 5 3" xfId="38232" xr:uid="{00000000-0005-0000-0000-0000D2830000}"/>
    <cellStyle name="Normal 6 3 5 2 5 4" xfId="38233" xr:uid="{00000000-0005-0000-0000-0000D3830000}"/>
    <cellStyle name="Normal 6 3 5 2 6" xfId="7466" xr:uid="{00000000-0005-0000-0000-0000D4830000}"/>
    <cellStyle name="Normal 6 3 5 2 6 2" xfId="38234" xr:uid="{00000000-0005-0000-0000-0000D5830000}"/>
    <cellStyle name="Normal 6 3 5 2 6 3" xfId="38235" xr:uid="{00000000-0005-0000-0000-0000D6830000}"/>
    <cellStyle name="Normal 6 3 5 2 6 4" xfId="38236" xr:uid="{00000000-0005-0000-0000-0000D7830000}"/>
    <cellStyle name="Normal 6 3 5 2 7" xfId="2504" xr:uid="{00000000-0005-0000-0000-0000D8830000}"/>
    <cellStyle name="Normal 6 3 5 2 7 2" xfId="38237" xr:uid="{00000000-0005-0000-0000-0000D9830000}"/>
    <cellStyle name="Normal 6 3 5 2 7 3" xfId="38238" xr:uid="{00000000-0005-0000-0000-0000DA830000}"/>
    <cellStyle name="Normal 6 3 5 2 7 4" xfId="38239" xr:uid="{00000000-0005-0000-0000-0000DB830000}"/>
    <cellStyle name="Normal 6 3 5 2 8" xfId="38240" xr:uid="{00000000-0005-0000-0000-0000DC830000}"/>
    <cellStyle name="Normal 6 3 5 2 8 2" xfId="38241" xr:uid="{00000000-0005-0000-0000-0000DD830000}"/>
    <cellStyle name="Normal 6 3 5 2 8 3" xfId="38242" xr:uid="{00000000-0005-0000-0000-0000DE830000}"/>
    <cellStyle name="Normal 6 3 5 2 9" xfId="38243" xr:uid="{00000000-0005-0000-0000-0000DF830000}"/>
    <cellStyle name="Normal 6 3 5 3" xfId="914" xr:uid="{00000000-0005-0000-0000-0000E0830000}"/>
    <cellStyle name="Normal 6 3 5 3 10" xfId="38244" xr:uid="{00000000-0005-0000-0000-0000E1830000}"/>
    <cellStyle name="Normal 6 3 5 3 2" xfId="1731" xr:uid="{00000000-0005-0000-0000-0000E2830000}"/>
    <cellStyle name="Normal 6 3 5 3 2 2" xfId="5089" xr:uid="{00000000-0005-0000-0000-0000E3830000}"/>
    <cellStyle name="Normal 6 3 5 3 2 2 2" xfId="10073" xr:uid="{00000000-0005-0000-0000-0000E4830000}"/>
    <cellStyle name="Normal 6 3 5 3 2 2 2 2" xfId="38245" xr:uid="{00000000-0005-0000-0000-0000E5830000}"/>
    <cellStyle name="Normal 6 3 5 3 2 2 2 3" xfId="38246" xr:uid="{00000000-0005-0000-0000-0000E6830000}"/>
    <cellStyle name="Normal 6 3 5 3 2 2 2 4" xfId="38247" xr:uid="{00000000-0005-0000-0000-0000E7830000}"/>
    <cellStyle name="Normal 6 3 5 3 2 2 3" xfId="38248" xr:uid="{00000000-0005-0000-0000-0000E8830000}"/>
    <cellStyle name="Normal 6 3 5 3 2 2 3 2" xfId="38249" xr:uid="{00000000-0005-0000-0000-0000E9830000}"/>
    <cellStyle name="Normal 6 3 5 3 2 2 3 3" xfId="38250" xr:uid="{00000000-0005-0000-0000-0000EA830000}"/>
    <cellStyle name="Normal 6 3 5 3 2 2 4" xfId="38251" xr:uid="{00000000-0005-0000-0000-0000EB830000}"/>
    <cellStyle name="Normal 6 3 5 3 2 2 5" xfId="38252" xr:uid="{00000000-0005-0000-0000-0000EC830000}"/>
    <cellStyle name="Normal 6 3 5 3 2 2 6" xfId="38253" xr:uid="{00000000-0005-0000-0000-0000ED830000}"/>
    <cellStyle name="Normal 6 3 5 3 2 3" xfId="6818" xr:uid="{00000000-0005-0000-0000-0000EE830000}"/>
    <cellStyle name="Normal 6 3 5 3 2 3 2" xfId="11760" xr:uid="{00000000-0005-0000-0000-0000EF830000}"/>
    <cellStyle name="Normal 6 3 5 3 2 3 3" xfId="38254" xr:uid="{00000000-0005-0000-0000-0000F0830000}"/>
    <cellStyle name="Normal 6 3 5 3 2 3 4" xfId="38255" xr:uid="{00000000-0005-0000-0000-0000F1830000}"/>
    <cellStyle name="Normal 6 3 5 3 2 4" xfId="8326" xr:uid="{00000000-0005-0000-0000-0000F2830000}"/>
    <cellStyle name="Normal 6 3 5 3 2 4 2" xfId="38256" xr:uid="{00000000-0005-0000-0000-0000F3830000}"/>
    <cellStyle name="Normal 6 3 5 3 2 4 3" xfId="38257" xr:uid="{00000000-0005-0000-0000-0000F4830000}"/>
    <cellStyle name="Normal 6 3 5 3 2 4 4" xfId="38258" xr:uid="{00000000-0005-0000-0000-0000F5830000}"/>
    <cellStyle name="Normal 6 3 5 3 2 5" xfId="3364" xr:uid="{00000000-0005-0000-0000-0000F6830000}"/>
    <cellStyle name="Normal 6 3 5 3 2 5 2" xfId="38259" xr:uid="{00000000-0005-0000-0000-0000F7830000}"/>
    <cellStyle name="Normal 6 3 5 3 2 5 3" xfId="38260" xr:uid="{00000000-0005-0000-0000-0000F8830000}"/>
    <cellStyle name="Normal 6 3 5 3 2 5 4" xfId="38261" xr:uid="{00000000-0005-0000-0000-0000F9830000}"/>
    <cellStyle name="Normal 6 3 5 3 2 6" xfId="38262" xr:uid="{00000000-0005-0000-0000-0000FA830000}"/>
    <cellStyle name="Normal 6 3 5 3 2 6 2" xfId="38263" xr:uid="{00000000-0005-0000-0000-0000FB830000}"/>
    <cellStyle name="Normal 6 3 5 3 2 6 3" xfId="38264" xr:uid="{00000000-0005-0000-0000-0000FC830000}"/>
    <cellStyle name="Normal 6 3 5 3 2 7" xfId="38265" xr:uid="{00000000-0005-0000-0000-0000FD830000}"/>
    <cellStyle name="Normal 6 3 5 3 2 8" xfId="38266" xr:uid="{00000000-0005-0000-0000-0000FE830000}"/>
    <cellStyle name="Normal 6 3 5 3 2 9" xfId="38267" xr:uid="{00000000-0005-0000-0000-0000FF830000}"/>
    <cellStyle name="Normal 6 3 5 3 3" xfId="4353" xr:uid="{00000000-0005-0000-0000-000000840000}"/>
    <cellStyle name="Normal 6 3 5 3 3 2" xfId="9338" xr:uid="{00000000-0005-0000-0000-000001840000}"/>
    <cellStyle name="Normal 6 3 5 3 3 2 2" xfId="38268" xr:uid="{00000000-0005-0000-0000-000002840000}"/>
    <cellStyle name="Normal 6 3 5 3 3 2 3" xfId="38269" xr:uid="{00000000-0005-0000-0000-000003840000}"/>
    <cellStyle name="Normal 6 3 5 3 3 2 4" xfId="38270" xr:uid="{00000000-0005-0000-0000-000004840000}"/>
    <cellStyle name="Normal 6 3 5 3 3 3" xfId="38271" xr:uid="{00000000-0005-0000-0000-000005840000}"/>
    <cellStyle name="Normal 6 3 5 3 3 3 2" xfId="38272" xr:uid="{00000000-0005-0000-0000-000006840000}"/>
    <cellStyle name="Normal 6 3 5 3 3 3 3" xfId="38273" xr:uid="{00000000-0005-0000-0000-000007840000}"/>
    <cellStyle name="Normal 6 3 5 3 3 4" xfId="38274" xr:uid="{00000000-0005-0000-0000-000008840000}"/>
    <cellStyle name="Normal 6 3 5 3 3 5" xfId="38275" xr:uid="{00000000-0005-0000-0000-000009840000}"/>
    <cellStyle name="Normal 6 3 5 3 3 6" xfId="38276" xr:uid="{00000000-0005-0000-0000-00000A840000}"/>
    <cellStyle name="Normal 6 3 5 3 4" xfId="6096" xr:uid="{00000000-0005-0000-0000-00000B840000}"/>
    <cellStyle name="Normal 6 3 5 3 4 2" xfId="11038" xr:uid="{00000000-0005-0000-0000-00000C840000}"/>
    <cellStyle name="Normal 6 3 5 3 4 3" xfId="38277" xr:uid="{00000000-0005-0000-0000-00000D840000}"/>
    <cellStyle name="Normal 6 3 5 3 4 4" xfId="38278" xr:uid="{00000000-0005-0000-0000-00000E840000}"/>
    <cellStyle name="Normal 6 3 5 3 5" xfId="7604" xr:uid="{00000000-0005-0000-0000-00000F840000}"/>
    <cellStyle name="Normal 6 3 5 3 5 2" xfId="38279" xr:uid="{00000000-0005-0000-0000-000010840000}"/>
    <cellStyle name="Normal 6 3 5 3 5 3" xfId="38280" xr:uid="{00000000-0005-0000-0000-000011840000}"/>
    <cellStyle name="Normal 6 3 5 3 5 4" xfId="38281" xr:uid="{00000000-0005-0000-0000-000012840000}"/>
    <cellStyle name="Normal 6 3 5 3 6" xfId="2642" xr:uid="{00000000-0005-0000-0000-000013840000}"/>
    <cellStyle name="Normal 6 3 5 3 6 2" xfId="38282" xr:uid="{00000000-0005-0000-0000-000014840000}"/>
    <cellStyle name="Normal 6 3 5 3 6 3" xfId="38283" xr:uid="{00000000-0005-0000-0000-000015840000}"/>
    <cellStyle name="Normal 6 3 5 3 6 4" xfId="38284" xr:uid="{00000000-0005-0000-0000-000016840000}"/>
    <cellStyle name="Normal 6 3 5 3 7" xfId="38285" xr:uid="{00000000-0005-0000-0000-000017840000}"/>
    <cellStyle name="Normal 6 3 5 3 7 2" xfId="38286" xr:uid="{00000000-0005-0000-0000-000018840000}"/>
    <cellStyle name="Normal 6 3 5 3 7 3" xfId="38287" xr:uid="{00000000-0005-0000-0000-000019840000}"/>
    <cellStyle name="Normal 6 3 5 3 8" xfId="38288" xr:uid="{00000000-0005-0000-0000-00001A840000}"/>
    <cellStyle name="Normal 6 3 5 3 9" xfId="38289" xr:uid="{00000000-0005-0000-0000-00001B840000}"/>
    <cellStyle name="Normal 6 3 5 4" xfId="1728" xr:uid="{00000000-0005-0000-0000-00001C840000}"/>
    <cellStyle name="Normal 6 3 5 4 2" xfId="5086" xr:uid="{00000000-0005-0000-0000-00001D840000}"/>
    <cellStyle name="Normal 6 3 5 4 2 2" xfId="10070" xr:uid="{00000000-0005-0000-0000-00001E840000}"/>
    <cellStyle name="Normal 6 3 5 4 2 2 2" xfId="38290" xr:uid="{00000000-0005-0000-0000-00001F840000}"/>
    <cellStyle name="Normal 6 3 5 4 2 2 3" xfId="38291" xr:uid="{00000000-0005-0000-0000-000020840000}"/>
    <cellStyle name="Normal 6 3 5 4 2 2 4" xfId="38292" xr:uid="{00000000-0005-0000-0000-000021840000}"/>
    <cellStyle name="Normal 6 3 5 4 2 3" xfId="38293" xr:uid="{00000000-0005-0000-0000-000022840000}"/>
    <cellStyle name="Normal 6 3 5 4 2 3 2" xfId="38294" xr:uid="{00000000-0005-0000-0000-000023840000}"/>
    <cellStyle name="Normal 6 3 5 4 2 3 3" xfId="38295" xr:uid="{00000000-0005-0000-0000-000024840000}"/>
    <cellStyle name="Normal 6 3 5 4 2 4" xfId="38296" xr:uid="{00000000-0005-0000-0000-000025840000}"/>
    <cellStyle name="Normal 6 3 5 4 2 5" xfId="38297" xr:uid="{00000000-0005-0000-0000-000026840000}"/>
    <cellStyle name="Normal 6 3 5 4 2 6" xfId="38298" xr:uid="{00000000-0005-0000-0000-000027840000}"/>
    <cellStyle name="Normal 6 3 5 4 3" xfId="6815" xr:uid="{00000000-0005-0000-0000-000028840000}"/>
    <cellStyle name="Normal 6 3 5 4 3 2" xfId="11757" xr:uid="{00000000-0005-0000-0000-000029840000}"/>
    <cellStyle name="Normal 6 3 5 4 3 3" xfId="38299" xr:uid="{00000000-0005-0000-0000-00002A840000}"/>
    <cellStyle name="Normal 6 3 5 4 3 4" xfId="38300" xr:uid="{00000000-0005-0000-0000-00002B840000}"/>
    <cellStyle name="Normal 6 3 5 4 4" xfId="8323" xr:uid="{00000000-0005-0000-0000-00002C840000}"/>
    <cellStyle name="Normal 6 3 5 4 4 2" xfId="38301" xr:uid="{00000000-0005-0000-0000-00002D840000}"/>
    <cellStyle name="Normal 6 3 5 4 4 3" xfId="38302" xr:uid="{00000000-0005-0000-0000-00002E840000}"/>
    <cellStyle name="Normal 6 3 5 4 4 4" xfId="38303" xr:uid="{00000000-0005-0000-0000-00002F840000}"/>
    <cellStyle name="Normal 6 3 5 4 5" xfId="3361" xr:uid="{00000000-0005-0000-0000-000030840000}"/>
    <cellStyle name="Normal 6 3 5 4 5 2" xfId="38304" xr:uid="{00000000-0005-0000-0000-000031840000}"/>
    <cellStyle name="Normal 6 3 5 4 5 3" xfId="38305" xr:uid="{00000000-0005-0000-0000-000032840000}"/>
    <cellStyle name="Normal 6 3 5 4 5 4" xfId="38306" xr:uid="{00000000-0005-0000-0000-000033840000}"/>
    <cellStyle name="Normal 6 3 5 4 6" xfId="38307" xr:uid="{00000000-0005-0000-0000-000034840000}"/>
    <cellStyle name="Normal 6 3 5 4 6 2" xfId="38308" xr:uid="{00000000-0005-0000-0000-000035840000}"/>
    <cellStyle name="Normal 6 3 5 4 6 3" xfId="38309" xr:uid="{00000000-0005-0000-0000-000036840000}"/>
    <cellStyle name="Normal 6 3 5 4 7" xfId="38310" xr:uid="{00000000-0005-0000-0000-000037840000}"/>
    <cellStyle name="Normal 6 3 5 4 8" xfId="38311" xr:uid="{00000000-0005-0000-0000-000038840000}"/>
    <cellStyle name="Normal 6 3 5 4 9" xfId="38312" xr:uid="{00000000-0005-0000-0000-000039840000}"/>
    <cellStyle name="Normal 6 3 5 5" xfId="3751" xr:uid="{00000000-0005-0000-0000-00003A840000}"/>
    <cellStyle name="Normal 6 3 5 5 2" xfId="4235" xr:uid="{00000000-0005-0000-0000-00003B840000}"/>
    <cellStyle name="Normal 6 3 5 5 2 2" xfId="9221" xr:uid="{00000000-0005-0000-0000-00003C840000}"/>
    <cellStyle name="Normal 6 3 5 5 2 2 2" xfId="38313" xr:uid="{00000000-0005-0000-0000-00003D840000}"/>
    <cellStyle name="Normal 6 3 5 5 2 2 3" xfId="38314" xr:uid="{00000000-0005-0000-0000-00003E840000}"/>
    <cellStyle name="Normal 6 3 5 5 2 2 4" xfId="38315" xr:uid="{00000000-0005-0000-0000-00003F840000}"/>
    <cellStyle name="Normal 6 3 5 5 2 3" xfId="38316" xr:uid="{00000000-0005-0000-0000-000040840000}"/>
    <cellStyle name="Normal 6 3 5 5 2 3 2" xfId="38317" xr:uid="{00000000-0005-0000-0000-000041840000}"/>
    <cellStyle name="Normal 6 3 5 5 2 3 3" xfId="38318" xr:uid="{00000000-0005-0000-0000-000042840000}"/>
    <cellStyle name="Normal 6 3 5 5 2 4" xfId="38319" xr:uid="{00000000-0005-0000-0000-000043840000}"/>
    <cellStyle name="Normal 6 3 5 5 2 5" xfId="38320" xr:uid="{00000000-0005-0000-0000-000044840000}"/>
    <cellStyle name="Normal 6 3 5 5 2 6" xfId="38321" xr:uid="{00000000-0005-0000-0000-000045840000}"/>
    <cellStyle name="Normal 6 3 5 5 3" xfId="8711" xr:uid="{00000000-0005-0000-0000-000046840000}"/>
    <cellStyle name="Normal 6 3 5 5 3 2" xfId="38322" xr:uid="{00000000-0005-0000-0000-000047840000}"/>
    <cellStyle name="Normal 6 3 5 5 3 3" xfId="38323" xr:uid="{00000000-0005-0000-0000-000048840000}"/>
    <cellStyle name="Normal 6 3 5 5 3 4" xfId="38324" xr:uid="{00000000-0005-0000-0000-000049840000}"/>
    <cellStyle name="Normal 6 3 5 5 4" xfId="38325" xr:uid="{00000000-0005-0000-0000-00004A840000}"/>
    <cellStyle name="Normal 6 3 5 5 4 2" xfId="38326" xr:uid="{00000000-0005-0000-0000-00004B840000}"/>
    <cellStyle name="Normal 6 3 5 5 4 3" xfId="38327" xr:uid="{00000000-0005-0000-0000-00004C840000}"/>
    <cellStyle name="Normal 6 3 5 5 4 4" xfId="38328" xr:uid="{00000000-0005-0000-0000-00004D840000}"/>
    <cellStyle name="Normal 6 3 5 5 5" xfId="38329" xr:uid="{00000000-0005-0000-0000-00004E840000}"/>
    <cellStyle name="Normal 6 3 5 5 5 2" xfId="38330" xr:uid="{00000000-0005-0000-0000-00004F840000}"/>
    <cellStyle name="Normal 6 3 5 5 5 3" xfId="38331" xr:uid="{00000000-0005-0000-0000-000050840000}"/>
    <cellStyle name="Normal 6 3 5 5 5 4" xfId="38332" xr:uid="{00000000-0005-0000-0000-000051840000}"/>
    <cellStyle name="Normal 6 3 5 5 6" xfId="38333" xr:uid="{00000000-0005-0000-0000-000052840000}"/>
    <cellStyle name="Normal 6 3 5 5 6 2" xfId="38334" xr:uid="{00000000-0005-0000-0000-000053840000}"/>
    <cellStyle name="Normal 6 3 5 5 6 3" xfId="38335" xr:uid="{00000000-0005-0000-0000-000054840000}"/>
    <cellStyle name="Normal 6 3 5 5 7" xfId="38336" xr:uid="{00000000-0005-0000-0000-000055840000}"/>
    <cellStyle name="Normal 6 3 5 5 8" xfId="38337" xr:uid="{00000000-0005-0000-0000-000056840000}"/>
    <cellStyle name="Normal 6 3 5 5 9" xfId="38338" xr:uid="{00000000-0005-0000-0000-000057840000}"/>
    <cellStyle name="Normal 6 3 5 6" xfId="4076" xr:uid="{00000000-0005-0000-0000-000058840000}"/>
    <cellStyle name="Normal 6 3 5 6 2" xfId="8847" xr:uid="{00000000-0005-0000-0000-000059840000}"/>
    <cellStyle name="Normal 6 3 5 6 2 2" xfId="38339" xr:uid="{00000000-0005-0000-0000-00005A840000}"/>
    <cellStyle name="Normal 6 3 5 6 2 2 2" xfId="38340" xr:uid="{00000000-0005-0000-0000-00005B840000}"/>
    <cellStyle name="Normal 6 3 5 6 2 2 3" xfId="38341" xr:uid="{00000000-0005-0000-0000-00005C840000}"/>
    <cellStyle name="Normal 6 3 5 6 2 2 4" xfId="38342" xr:uid="{00000000-0005-0000-0000-00005D840000}"/>
    <cellStyle name="Normal 6 3 5 6 2 3" xfId="38343" xr:uid="{00000000-0005-0000-0000-00005E840000}"/>
    <cellStyle name="Normal 6 3 5 6 2 3 2" xfId="38344" xr:uid="{00000000-0005-0000-0000-00005F840000}"/>
    <cellStyle name="Normal 6 3 5 6 2 3 3" xfId="38345" xr:uid="{00000000-0005-0000-0000-000060840000}"/>
    <cellStyle name="Normal 6 3 5 6 2 4" xfId="38346" xr:uid="{00000000-0005-0000-0000-000061840000}"/>
    <cellStyle name="Normal 6 3 5 6 2 5" xfId="38347" xr:uid="{00000000-0005-0000-0000-000062840000}"/>
    <cellStyle name="Normal 6 3 5 6 2 6" xfId="38348" xr:uid="{00000000-0005-0000-0000-000063840000}"/>
    <cellStyle name="Normal 6 3 5 6 3" xfId="38349" xr:uid="{00000000-0005-0000-0000-000064840000}"/>
    <cellStyle name="Normal 6 3 5 6 3 2" xfId="38350" xr:uid="{00000000-0005-0000-0000-000065840000}"/>
    <cellStyle name="Normal 6 3 5 6 3 3" xfId="38351" xr:uid="{00000000-0005-0000-0000-000066840000}"/>
    <cellStyle name="Normal 6 3 5 6 3 4" xfId="38352" xr:uid="{00000000-0005-0000-0000-000067840000}"/>
    <cellStyle name="Normal 6 3 5 6 4" xfId="38353" xr:uid="{00000000-0005-0000-0000-000068840000}"/>
    <cellStyle name="Normal 6 3 5 6 4 2" xfId="38354" xr:uid="{00000000-0005-0000-0000-000069840000}"/>
    <cellStyle name="Normal 6 3 5 6 4 3" xfId="38355" xr:uid="{00000000-0005-0000-0000-00006A840000}"/>
    <cellStyle name="Normal 6 3 5 6 4 4" xfId="38356" xr:uid="{00000000-0005-0000-0000-00006B840000}"/>
    <cellStyle name="Normal 6 3 5 6 5" xfId="38357" xr:uid="{00000000-0005-0000-0000-00006C840000}"/>
    <cellStyle name="Normal 6 3 5 6 5 2" xfId="38358" xr:uid="{00000000-0005-0000-0000-00006D840000}"/>
    <cellStyle name="Normal 6 3 5 6 5 3" xfId="38359" xr:uid="{00000000-0005-0000-0000-00006E840000}"/>
    <cellStyle name="Normal 6 3 5 6 6" xfId="38360" xr:uid="{00000000-0005-0000-0000-00006F840000}"/>
    <cellStyle name="Normal 6 3 5 6 7" xfId="38361" xr:uid="{00000000-0005-0000-0000-000070840000}"/>
    <cellStyle name="Normal 6 3 5 6 8" xfId="38362" xr:uid="{00000000-0005-0000-0000-000071840000}"/>
    <cellStyle name="Normal 6 3 5 7" xfId="4024" xr:uid="{00000000-0005-0000-0000-000072840000}"/>
    <cellStyle name="Normal 6 3 5 7 2" xfId="9078" xr:uid="{00000000-0005-0000-0000-000073840000}"/>
    <cellStyle name="Normal 6 3 5 7 2 2" xfId="38363" xr:uid="{00000000-0005-0000-0000-000074840000}"/>
    <cellStyle name="Normal 6 3 5 7 2 3" xfId="38364" xr:uid="{00000000-0005-0000-0000-000075840000}"/>
    <cellStyle name="Normal 6 3 5 7 2 4" xfId="38365" xr:uid="{00000000-0005-0000-0000-000076840000}"/>
    <cellStyle name="Normal 6 3 5 7 3" xfId="38366" xr:uid="{00000000-0005-0000-0000-000077840000}"/>
    <cellStyle name="Normal 6 3 5 7 3 2" xfId="38367" xr:uid="{00000000-0005-0000-0000-000078840000}"/>
    <cellStyle name="Normal 6 3 5 7 3 3" xfId="38368" xr:uid="{00000000-0005-0000-0000-000079840000}"/>
    <cellStyle name="Normal 6 3 5 7 4" xfId="38369" xr:uid="{00000000-0005-0000-0000-00007A840000}"/>
    <cellStyle name="Normal 6 3 5 7 5" xfId="38370" xr:uid="{00000000-0005-0000-0000-00007B840000}"/>
    <cellStyle name="Normal 6 3 5 7 6" xfId="38371" xr:uid="{00000000-0005-0000-0000-00007C840000}"/>
    <cellStyle name="Normal 6 3 5 8" xfId="5823" xr:uid="{00000000-0005-0000-0000-00007D840000}"/>
    <cellStyle name="Normal 6 3 5 8 2" xfId="10765" xr:uid="{00000000-0005-0000-0000-00007E840000}"/>
    <cellStyle name="Normal 6 3 5 8 3" xfId="38372" xr:uid="{00000000-0005-0000-0000-00007F840000}"/>
    <cellStyle name="Normal 6 3 5 8 4" xfId="38373" xr:uid="{00000000-0005-0000-0000-000080840000}"/>
    <cellStyle name="Normal 6 3 5 9" xfId="7331" xr:uid="{00000000-0005-0000-0000-000081840000}"/>
    <cellStyle name="Normal 6 3 5 9 2" xfId="38374" xr:uid="{00000000-0005-0000-0000-000082840000}"/>
    <cellStyle name="Normal 6 3 5 9 3" xfId="38375" xr:uid="{00000000-0005-0000-0000-000083840000}"/>
    <cellStyle name="Normal 6 3 5 9 4" xfId="38376" xr:uid="{00000000-0005-0000-0000-000084840000}"/>
    <cellStyle name="Normal 6 3 6" xfId="454" xr:uid="{00000000-0005-0000-0000-000085840000}"/>
    <cellStyle name="Normal 6 3 6 10" xfId="38377" xr:uid="{00000000-0005-0000-0000-000086840000}"/>
    <cellStyle name="Normal 6 3 6 11" xfId="38378" xr:uid="{00000000-0005-0000-0000-000087840000}"/>
    <cellStyle name="Normal 6 3 6 2" xfId="1024" xr:uid="{00000000-0005-0000-0000-000088840000}"/>
    <cellStyle name="Normal 6 3 6 2 10" xfId="38379" xr:uid="{00000000-0005-0000-0000-000089840000}"/>
    <cellStyle name="Normal 6 3 6 2 2" xfId="1733" xr:uid="{00000000-0005-0000-0000-00008A840000}"/>
    <cellStyle name="Normal 6 3 6 2 2 2" xfId="5091" xr:uid="{00000000-0005-0000-0000-00008B840000}"/>
    <cellStyle name="Normal 6 3 6 2 2 2 2" xfId="10075" xr:uid="{00000000-0005-0000-0000-00008C840000}"/>
    <cellStyle name="Normal 6 3 6 2 2 2 2 2" xfId="38380" xr:uid="{00000000-0005-0000-0000-00008D840000}"/>
    <cellStyle name="Normal 6 3 6 2 2 2 2 3" xfId="38381" xr:uid="{00000000-0005-0000-0000-00008E840000}"/>
    <cellStyle name="Normal 6 3 6 2 2 2 2 4" xfId="38382" xr:uid="{00000000-0005-0000-0000-00008F840000}"/>
    <cellStyle name="Normal 6 3 6 2 2 2 3" xfId="38383" xr:uid="{00000000-0005-0000-0000-000090840000}"/>
    <cellStyle name="Normal 6 3 6 2 2 2 3 2" xfId="38384" xr:uid="{00000000-0005-0000-0000-000091840000}"/>
    <cellStyle name="Normal 6 3 6 2 2 2 3 3" xfId="38385" xr:uid="{00000000-0005-0000-0000-000092840000}"/>
    <cellStyle name="Normal 6 3 6 2 2 2 4" xfId="38386" xr:uid="{00000000-0005-0000-0000-000093840000}"/>
    <cellStyle name="Normal 6 3 6 2 2 2 5" xfId="38387" xr:uid="{00000000-0005-0000-0000-000094840000}"/>
    <cellStyle name="Normal 6 3 6 2 2 2 6" xfId="38388" xr:uid="{00000000-0005-0000-0000-000095840000}"/>
    <cellStyle name="Normal 6 3 6 2 2 3" xfId="6820" xr:uid="{00000000-0005-0000-0000-000096840000}"/>
    <cellStyle name="Normal 6 3 6 2 2 3 2" xfId="11762" xr:uid="{00000000-0005-0000-0000-000097840000}"/>
    <cellStyle name="Normal 6 3 6 2 2 3 3" xfId="38389" xr:uid="{00000000-0005-0000-0000-000098840000}"/>
    <cellStyle name="Normal 6 3 6 2 2 3 4" xfId="38390" xr:uid="{00000000-0005-0000-0000-000099840000}"/>
    <cellStyle name="Normal 6 3 6 2 2 4" xfId="8328" xr:uid="{00000000-0005-0000-0000-00009A840000}"/>
    <cellStyle name="Normal 6 3 6 2 2 4 2" xfId="38391" xr:uid="{00000000-0005-0000-0000-00009B840000}"/>
    <cellStyle name="Normal 6 3 6 2 2 4 3" xfId="38392" xr:uid="{00000000-0005-0000-0000-00009C840000}"/>
    <cellStyle name="Normal 6 3 6 2 2 4 4" xfId="38393" xr:uid="{00000000-0005-0000-0000-00009D840000}"/>
    <cellStyle name="Normal 6 3 6 2 2 5" xfId="3366" xr:uid="{00000000-0005-0000-0000-00009E840000}"/>
    <cellStyle name="Normal 6 3 6 2 2 5 2" xfId="38394" xr:uid="{00000000-0005-0000-0000-00009F840000}"/>
    <cellStyle name="Normal 6 3 6 2 2 5 3" xfId="38395" xr:uid="{00000000-0005-0000-0000-0000A0840000}"/>
    <cellStyle name="Normal 6 3 6 2 2 5 4" xfId="38396" xr:uid="{00000000-0005-0000-0000-0000A1840000}"/>
    <cellStyle name="Normal 6 3 6 2 2 6" xfId="38397" xr:uid="{00000000-0005-0000-0000-0000A2840000}"/>
    <cellStyle name="Normal 6 3 6 2 2 6 2" xfId="38398" xr:uid="{00000000-0005-0000-0000-0000A3840000}"/>
    <cellStyle name="Normal 6 3 6 2 2 6 3" xfId="38399" xr:uid="{00000000-0005-0000-0000-0000A4840000}"/>
    <cellStyle name="Normal 6 3 6 2 2 7" xfId="38400" xr:uid="{00000000-0005-0000-0000-0000A5840000}"/>
    <cellStyle name="Normal 6 3 6 2 2 8" xfId="38401" xr:uid="{00000000-0005-0000-0000-0000A6840000}"/>
    <cellStyle name="Normal 6 3 6 2 2 9" xfId="38402" xr:uid="{00000000-0005-0000-0000-0000A7840000}"/>
    <cellStyle name="Normal 6 3 6 2 3" xfId="4446" xr:uid="{00000000-0005-0000-0000-0000A8840000}"/>
    <cellStyle name="Normal 6 3 6 2 3 2" xfId="9431" xr:uid="{00000000-0005-0000-0000-0000A9840000}"/>
    <cellStyle name="Normal 6 3 6 2 3 2 2" xfId="38403" xr:uid="{00000000-0005-0000-0000-0000AA840000}"/>
    <cellStyle name="Normal 6 3 6 2 3 2 3" xfId="38404" xr:uid="{00000000-0005-0000-0000-0000AB840000}"/>
    <cellStyle name="Normal 6 3 6 2 3 2 4" xfId="38405" xr:uid="{00000000-0005-0000-0000-0000AC840000}"/>
    <cellStyle name="Normal 6 3 6 2 3 3" xfId="38406" xr:uid="{00000000-0005-0000-0000-0000AD840000}"/>
    <cellStyle name="Normal 6 3 6 2 3 3 2" xfId="38407" xr:uid="{00000000-0005-0000-0000-0000AE840000}"/>
    <cellStyle name="Normal 6 3 6 2 3 3 3" xfId="38408" xr:uid="{00000000-0005-0000-0000-0000AF840000}"/>
    <cellStyle name="Normal 6 3 6 2 3 4" xfId="38409" xr:uid="{00000000-0005-0000-0000-0000B0840000}"/>
    <cellStyle name="Normal 6 3 6 2 3 5" xfId="38410" xr:uid="{00000000-0005-0000-0000-0000B1840000}"/>
    <cellStyle name="Normal 6 3 6 2 3 6" xfId="38411" xr:uid="{00000000-0005-0000-0000-0000B2840000}"/>
    <cellStyle name="Normal 6 3 6 2 4" xfId="6186" xr:uid="{00000000-0005-0000-0000-0000B3840000}"/>
    <cellStyle name="Normal 6 3 6 2 4 2" xfId="11128" xr:uid="{00000000-0005-0000-0000-0000B4840000}"/>
    <cellStyle name="Normal 6 3 6 2 4 3" xfId="38412" xr:uid="{00000000-0005-0000-0000-0000B5840000}"/>
    <cellStyle name="Normal 6 3 6 2 4 4" xfId="38413" xr:uid="{00000000-0005-0000-0000-0000B6840000}"/>
    <cellStyle name="Normal 6 3 6 2 5" xfId="7694" xr:uid="{00000000-0005-0000-0000-0000B7840000}"/>
    <cellStyle name="Normal 6 3 6 2 5 2" xfId="38414" xr:uid="{00000000-0005-0000-0000-0000B8840000}"/>
    <cellStyle name="Normal 6 3 6 2 5 3" xfId="38415" xr:uid="{00000000-0005-0000-0000-0000B9840000}"/>
    <cellStyle name="Normal 6 3 6 2 5 4" xfId="38416" xr:uid="{00000000-0005-0000-0000-0000BA840000}"/>
    <cellStyle name="Normal 6 3 6 2 6" xfId="2732" xr:uid="{00000000-0005-0000-0000-0000BB840000}"/>
    <cellStyle name="Normal 6 3 6 2 6 2" xfId="38417" xr:uid="{00000000-0005-0000-0000-0000BC840000}"/>
    <cellStyle name="Normal 6 3 6 2 6 3" xfId="38418" xr:uid="{00000000-0005-0000-0000-0000BD840000}"/>
    <cellStyle name="Normal 6 3 6 2 6 4" xfId="38419" xr:uid="{00000000-0005-0000-0000-0000BE840000}"/>
    <cellStyle name="Normal 6 3 6 2 7" xfId="38420" xr:uid="{00000000-0005-0000-0000-0000BF840000}"/>
    <cellStyle name="Normal 6 3 6 2 7 2" xfId="38421" xr:uid="{00000000-0005-0000-0000-0000C0840000}"/>
    <cellStyle name="Normal 6 3 6 2 7 3" xfId="38422" xr:uid="{00000000-0005-0000-0000-0000C1840000}"/>
    <cellStyle name="Normal 6 3 6 2 8" xfId="38423" xr:uid="{00000000-0005-0000-0000-0000C2840000}"/>
    <cellStyle name="Normal 6 3 6 2 9" xfId="38424" xr:uid="{00000000-0005-0000-0000-0000C3840000}"/>
    <cellStyle name="Normal 6 3 6 3" xfId="1732" xr:uid="{00000000-0005-0000-0000-0000C4840000}"/>
    <cellStyle name="Normal 6 3 6 3 2" xfId="5090" xr:uid="{00000000-0005-0000-0000-0000C5840000}"/>
    <cellStyle name="Normal 6 3 6 3 2 2" xfId="10074" xr:uid="{00000000-0005-0000-0000-0000C6840000}"/>
    <cellStyle name="Normal 6 3 6 3 2 2 2" xfId="38425" xr:uid="{00000000-0005-0000-0000-0000C7840000}"/>
    <cellStyle name="Normal 6 3 6 3 2 2 3" xfId="38426" xr:uid="{00000000-0005-0000-0000-0000C8840000}"/>
    <cellStyle name="Normal 6 3 6 3 2 2 4" xfId="38427" xr:uid="{00000000-0005-0000-0000-0000C9840000}"/>
    <cellStyle name="Normal 6 3 6 3 2 3" xfId="38428" xr:uid="{00000000-0005-0000-0000-0000CA840000}"/>
    <cellStyle name="Normal 6 3 6 3 2 3 2" xfId="38429" xr:uid="{00000000-0005-0000-0000-0000CB840000}"/>
    <cellStyle name="Normal 6 3 6 3 2 3 3" xfId="38430" xr:uid="{00000000-0005-0000-0000-0000CC840000}"/>
    <cellStyle name="Normal 6 3 6 3 2 4" xfId="38431" xr:uid="{00000000-0005-0000-0000-0000CD840000}"/>
    <cellStyle name="Normal 6 3 6 3 2 5" xfId="38432" xr:uid="{00000000-0005-0000-0000-0000CE840000}"/>
    <cellStyle name="Normal 6 3 6 3 2 6" xfId="38433" xr:uid="{00000000-0005-0000-0000-0000CF840000}"/>
    <cellStyle name="Normal 6 3 6 3 3" xfId="6819" xr:uid="{00000000-0005-0000-0000-0000D0840000}"/>
    <cellStyle name="Normal 6 3 6 3 3 2" xfId="11761" xr:uid="{00000000-0005-0000-0000-0000D1840000}"/>
    <cellStyle name="Normal 6 3 6 3 3 3" xfId="38434" xr:uid="{00000000-0005-0000-0000-0000D2840000}"/>
    <cellStyle name="Normal 6 3 6 3 3 4" xfId="38435" xr:uid="{00000000-0005-0000-0000-0000D3840000}"/>
    <cellStyle name="Normal 6 3 6 3 4" xfId="8327" xr:uid="{00000000-0005-0000-0000-0000D4840000}"/>
    <cellStyle name="Normal 6 3 6 3 4 2" xfId="38436" xr:uid="{00000000-0005-0000-0000-0000D5840000}"/>
    <cellStyle name="Normal 6 3 6 3 4 3" xfId="38437" xr:uid="{00000000-0005-0000-0000-0000D6840000}"/>
    <cellStyle name="Normal 6 3 6 3 4 4" xfId="38438" xr:uid="{00000000-0005-0000-0000-0000D7840000}"/>
    <cellStyle name="Normal 6 3 6 3 5" xfId="3365" xr:uid="{00000000-0005-0000-0000-0000D8840000}"/>
    <cellStyle name="Normal 6 3 6 3 5 2" xfId="38439" xr:uid="{00000000-0005-0000-0000-0000D9840000}"/>
    <cellStyle name="Normal 6 3 6 3 5 3" xfId="38440" xr:uid="{00000000-0005-0000-0000-0000DA840000}"/>
    <cellStyle name="Normal 6 3 6 3 5 4" xfId="38441" xr:uid="{00000000-0005-0000-0000-0000DB840000}"/>
    <cellStyle name="Normal 6 3 6 3 6" xfId="38442" xr:uid="{00000000-0005-0000-0000-0000DC840000}"/>
    <cellStyle name="Normal 6 3 6 3 6 2" xfId="38443" xr:uid="{00000000-0005-0000-0000-0000DD840000}"/>
    <cellStyle name="Normal 6 3 6 3 6 3" xfId="38444" xr:uid="{00000000-0005-0000-0000-0000DE840000}"/>
    <cellStyle name="Normal 6 3 6 3 7" xfId="38445" xr:uid="{00000000-0005-0000-0000-0000DF840000}"/>
    <cellStyle name="Normal 6 3 6 3 8" xfId="38446" xr:uid="{00000000-0005-0000-0000-0000E0840000}"/>
    <cellStyle name="Normal 6 3 6 3 9" xfId="38447" xr:uid="{00000000-0005-0000-0000-0000E1840000}"/>
    <cellStyle name="Normal 6 3 6 4" xfId="3977" xr:uid="{00000000-0005-0000-0000-0000E2840000}"/>
    <cellStyle name="Normal 6 3 6 4 2" xfId="9049" xr:uid="{00000000-0005-0000-0000-0000E3840000}"/>
    <cellStyle name="Normal 6 3 6 4 2 2" xfId="38448" xr:uid="{00000000-0005-0000-0000-0000E4840000}"/>
    <cellStyle name="Normal 6 3 6 4 2 3" xfId="38449" xr:uid="{00000000-0005-0000-0000-0000E5840000}"/>
    <cellStyle name="Normal 6 3 6 4 2 4" xfId="38450" xr:uid="{00000000-0005-0000-0000-0000E6840000}"/>
    <cellStyle name="Normal 6 3 6 4 3" xfId="38451" xr:uid="{00000000-0005-0000-0000-0000E7840000}"/>
    <cellStyle name="Normal 6 3 6 4 3 2" xfId="38452" xr:uid="{00000000-0005-0000-0000-0000E8840000}"/>
    <cellStyle name="Normal 6 3 6 4 3 3" xfId="38453" xr:uid="{00000000-0005-0000-0000-0000E9840000}"/>
    <cellStyle name="Normal 6 3 6 4 4" xfId="38454" xr:uid="{00000000-0005-0000-0000-0000EA840000}"/>
    <cellStyle name="Normal 6 3 6 4 5" xfId="38455" xr:uid="{00000000-0005-0000-0000-0000EB840000}"/>
    <cellStyle name="Normal 6 3 6 4 6" xfId="38456" xr:uid="{00000000-0005-0000-0000-0000EC840000}"/>
    <cellStyle name="Normal 6 3 6 5" xfId="5734" xr:uid="{00000000-0005-0000-0000-0000ED840000}"/>
    <cellStyle name="Normal 6 3 6 5 2" xfId="10676" xr:uid="{00000000-0005-0000-0000-0000EE840000}"/>
    <cellStyle name="Normal 6 3 6 5 3" xfId="38457" xr:uid="{00000000-0005-0000-0000-0000EF840000}"/>
    <cellStyle name="Normal 6 3 6 5 4" xfId="38458" xr:uid="{00000000-0005-0000-0000-0000F0840000}"/>
    <cellStyle name="Normal 6 3 6 6" xfId="7242" xr:uid="{00000000-0005-0000-0000-0000F1840000}"/>
    <cellStyle name="Normal 6 3 6 6 2" xfId="38459" xr:uid="{00000000-0005-0000-0000-0000F2840000}"/>
    <cellStyle name="Normal 6 3 6 6 3" xfId="38460" xr:uid="{00000000-0005-0000-0000-0000F3840000}"/>
    <cellStyle name="Normal 6 3 6 6 4" xfId="38461" xr:uid="{00000000-0005-0000-0000-0000F4840000}"/>
    <cellStyle name="Normal 6 3 6 7" xfId="2280" xr:uid="{00000000-0005-0000-0000-0000F5840000}"/>
    <cellStyle name="Normal 6 3 6 7 2" xfId="38462" xr:uid="{00000000-0005-0000-0000-0000F6840000}"/>
    <cellStyle name="Normal 6 3 6 7 3" xfId="38463" xr:uid="{00000000-0005-0000-0000-0000F7840000}"/>
    <cellStyle name="Normal 6 3 6 7 4" xfId="38464" xr:uid="{00000000-0005-0000-0000-0000F8840000}"/>
    <cellStyle name="Normal 6 3 6 8" xfId="38465" xr:uid="{00000000-0005-0000-0000-0000F9840000}"/>
    <cellStyle name="Normal 6 3 6 8 2" xfId="38466" xr:uid="{00000000-0005-0000-0000-0000FA840000}"/>
    <cellStyle name="Normal 6 3 6 8 3" xfId="38467" xr:uid="{00000000-0005-0000-0000-0000FB840000}"/>
    <cellStyle name="Normal 6 3 6 9" xfId="38468" xr:uid="{00000000-0005-0000-0000-0000FC840000}"/>
    <cellStyle name="Normal 6 3 7" xfId="671" xr:uid="{00000000-0005-0000-0000-0000FD840000}"/>
    <cellStyle name="Normal 6 3 7 10" xfId="38469" xr:uid="{00000000-0005-0000-0000-0000FE840000}"/>
    <cellStyle name="Normal 6 3 7 11" xfId="38470" xr:uid="{00000000-0005-0000-0000-0000FF840000}"/>
    <cellStyle name="Normal 6 3 7 2" xfId="1137" xr:uid="{00000000-0005-0000-0000-000000850000}"/>
    <cellStyle name="Normal 6 3 7 2 10" xfId="38471" xr:uid="{00000000-0005-0000-0000-000001850000}"/>
    <cellStyle name="Normal 6 3 7 2 2" xfId="1735" xr:uid="{00000000-0005-0000-0000-000002850000}"/>
    <cellStyle name="Normal 6 3 7 2 2 2" xfId="5093" xr:uid="{00000000-0005-0000-0000-000003850000}"/>
    <cellStyle name="Normal 6 3 7 2 2 2 2" xfId="10077" xr:uid="{00000000-0005-0000-0000-000004850000}"/>
    <cellStyle name="Normal 6 3 7 2 2 2 2 2" xfId="38472" xr:uid="{00000000-0005-0000-0000-000005850000}"/>
    <cellStyle name="Normal 6 3 7 2 2 2 2 3" xfId="38473" xr:uid="{00000000-0005-0000-0000-000006850000}"/>
    <cellStyle name="Normal 6 3 7 2 2 2 2 4" xfId="38474" xr:uid="{00000000-0005-0000-0000-000007850000}"/>
    <cellStyle name="Normal 6 3 7 2 2 2 3" xfId="38475" xr:uid="{00000000-0005-0000-0000-000008850000}"/>
    <cellStyle name="Normal 6 3 7 2 2 2 3 2" xfId="38476" xr:uid="{00000000-0005-0000-0000-000009850000}"/>
    <cellStyle name="Normal 6 3 7 2 2 2 3 3" xfId="38477" xr:uid="{00000000-0005-0000-0000-00000A850000}"/>
    <cellStyle name="Normal 6 3 7 2 2 2 4" xfId="38478" xr:uid="{00000000-0005-0000-0000-00000B850000}"/>
    <cellStyle name="Normal 6 3 7 2 2 2 5" xfId="38479" xr:uid="{00000000-0005-0000-0000-00000C850000}"/>
    <cellStyle name="Normal 6 3 7 2 2 2 6" xfId="38480" xr:uid="{00000000-0005-0000-0000-00000D850000}"/>
    <cellStyle name="Normal 6 3 7 2 2 3" xfId="6822" xr:uid="{00000000-0005-0000-0000-00000E850000}"/>
    <cellStyle name="Normal 6 3 7 2 2 3 2" xfId="11764" xr:uid="{00000000-0005-0000-0000-00000F850000}"/>
    <cellStyle name="Normal 6 3 7 2 2 3 3" xfId="38481" xr:uid="{00000000-0005-0000-0000-000010850000}"/>
    <cellStyle name="Normal 6 3 7 2 2 3 4" xfId="38482" xr:uid="{00000000-0005-0000-0000-000011850000}"/>
    <cellStyle name="Normal 6 3 7 2 2 4" xfId="8330" xr:uid="{00000000-0005-0000-0000-000012850000}"/>
    <cellStyle name="Normal 6 3 7 2 2 4 2" xfId="38483" xr:uid="{00000000-0005-0000-0000-000013850000}"/>
    <cellStyle name="Normal 6 3 7 2 2 4 3" xfId="38484" xr:uid="{00000000-0005-0000-0000-000014850000}"/>
    <cellStyle name="Normal 6 3 7 2 2 4 4" xfId="38485" xr:uid="{00000000-0005-0000-0000-000015850000}"/>
    <cellStyle name="Normal 6 3 7 2 2 5" xfId="3368" xr:uid="{00000000-0005-0000-0000-000016850000}"/>
    <cellStyle name="Normal 6 3 7 2 2 5 2" xfId="38486" xr:uid="{00000000-0005-0000-0000-000017850000}"/>
    <cellStyle name="Normal 6 3 7 2 2 5 3" xfId="38487" xr:uid="{00000000-0005-0000-0000-000018850000}"/>
    <cellStyle name="Normal 6 3 7 2 2 5 4" xfId="38488" xr:uid="{00000000-0005-0000-0000-000019850000}"/>
    <cellStyle name="Normal 6 3 7 2 2 6" xfId="38489" xr:uid="{00000000-0005-0000-0000-00001A850000}"/>
    <cellStyle name="Normal 6 3 7 2 2 6 2" xfId="38490" xr:uid="{00000000-0005-0000-0000-00001B850000}"/>
    <cellStyle name="Normal 6 3 7 2 2 6 3" xfId="38491" xr:uid="{00000000-0005-0000-0000-00001C850000}"/>
    <cellStyle name="Normal 6 3 7 2 2 7" xfId="38492" xr:uid="{00000000-0005-0000-0000-00001D850000}"/>
    <cellStyle name="Normal 6 3 7 2 2 8" xfId="38493" xr:uid="{00000000-0005-0000-0000-00001E850000}"/>
    <cellStyle name="Normal 6 3 7 2 2 9" xfId="38494" xr:uid="{00000000-0005-0000-0000-00001F850000}"/>
    <cellStyle name="Normal 6 3 7 2 3" xfId="4505" xr:uid="{00000000-0005-0000-0000-000020850000}"/>
    <cellStyle name="Normal 6 3 7 2 3 2" xfId="9489" xr:uid="{00000000-0005-0000-0000-000021850000}"/>
    <cellStyle name="Normal 6 3 7 2 3 2 2" xfId="38495" xr:uid="{00000000-0005-0000-0000-000022850000}"/>
    <cellStyle name="Normal 6 3 7 2 3 2 3" xfId="38496" xr:uid="{00000000-0005-0000-0000-000023850000}"/>
    <cellStyle name="Normal 6 3 7 2 3 2 4" xfId="38497" xr:uid="{00000000-0005-0000-0000-000024850000}"/>
    <cellStyle name="Normal 6 3 7 2 3 3" xfId="38498" xr:uid="{00000000-0005-0000-0000-000025850000}"/>
    <cellStyle name="Normal 6 3 7 2 3 3 2" xfId="38499" xr:uid="{00000000-0005-0000-0000-000026850000}"/>
    <cellStyle name="Normal 6 3 7 2 3 3 3" xfId="38500" xr:uid="{00000000-0005-0000-0000-000027850000}"/>
    <cellStyle name="Normal 6 3 7 2 3 4" xfId="38501" xr:uid="{00000000-0005-0000-0000-000028850000}"/>
    <cellStyle name="Normal 6 3 7 2 3 5" xfId="38502" xr:uid="{00000000-0005-0000-0000-000029850000}"/>
    <cellStyle name="Normal 6 3 7 2 3 6" xfId="38503" xr:uid="{00000000-0005-0000-0000-00002A850000}"/>
    <cellStyle name="Normal 6 3 7 2 4" xfId="6236" xr:uid="{00000000-0005-0000-0000-00002B850000}"/>
    <cellStyle name="Normal 6 3 7 2 4 2" xfId="11178" xr:uid="{00000000-0005-0000-0000-00002C850000}"/>
    <cellStyle name="Normal 6 3 7 2 4 3" xfId="38504" xr:uid="{00000000-0005-0000-0000-00002D850000}"/>
    <cellStyle name="Normal 6 3 7 2 4 4" xfId="38505" xr:uid="{00000000-0005-0000-0000-00002E850000}"/>
    <cellStyle name="Normal 6 3 7 2 5" xfId="7744" xr:uid="{00000000-0005-0000-0000-00002F850000}"/>
    <cellStyle name="Normal 6 3 7 2 5 2" xfId="38506" xr:uid="{00000000-0005-0000-0000-000030850000}"/>
    <cellStyle name="Normal 6 3 7 2 5 3" xfId="38507" xr:uid="{00000000-0005-0000-0000-000031850000}"/>
    <cellStyle name="Normal 6 3 7 2 5 4" xfId="38508" xr:uid="{00000000-0005-0000-0000-000032850000}"/>
    <cellStyle name="Normal 6 3 7 2 6" xfId="2782" xr:uid="{00000000-0005-0000-0000-000033850000}"/>
    <cellStyle name="Normal 6 3 7 2 6 2" xfId="38509" xr:uid="{00000000-0005-0000-0000-000034850000}"/>
    <cellStyle name="Normal 6 3 7 2 6 3" xfId="38510" xr:uid="{00000000-0005-0000-0000-000035850000}"/>
    <cellStyle name="Normal 6 3 7 2 6 4" xfId="38511" xr:uid="{00000000-0005-0000-0000-000036850000}"/>
    <cellStyle name="Normal 6 3 7 2 7" xfId="38512" xr:uid="{00000000-0005-0000-0000-000037850000}"/>
    <cellStyle name="Normal 6 3 7 2 7 2" xfId="38513" xr:uid="{00000000-0005-0000-0000-000038850000}"/>
    <cellStyle name="Normal 6 3 7 2 7 3" xfId="38514" xr:uid="{00000000-0005-0000-0000-000039850000}"/>
    <cellStyle name="Normal 6 3 7 2 8" xfId="38515" xr:uid="{00000000-0005-0000-0000-00003A850000}"/>
    <cellStyle name="Normal 6 3 7 2 9" xfId="38516" xr:uid="{00000000-0005-0000-0000-00003B850000}"/>
    <cellStyle name="Normal 6 3 7 3" xfId="1734" xr:uid="{00000000-0005-0000-0000-00003C850000}"/>
    <cellStyle name="Normal 6 3 7 3 2" xfId="5092" xr:uid="{00000000-0005-0000-0000-00003D850000}"/>
    <cellStyle name="Normal 6 3 7 3 2 2" xfId="10076" xr:uid="{00000000-0005-0000-0000-00003E850000}"/>
    <cellStyle name="Normal 6 3 7 3 2 2 2" xfId="38517" xr:uid="{00000000-0005-0000-0000-00003F850000}"/>
    <cellStyle name="Normal 6 3 7 3 2 2 3" xfId="38518" xr:uid="{00000000-0005-0000-0000-000040850000}"/>
    <cellStyle name="Normal 6 3 7 3 2 2 4" xfId="38519" xr:uid="{00000000-0005-0000-0000-000041850000}"/>
    <cellStyle name="Normal 6 3 7 3 2 3" xfId="38520" xr:uid="{00000000-0005-0000-0000-000042850000}"/>
    <cellStyle name="Normal 6 3 7 3 2 3 2" xfId="38521" xr:uid="{00000000-0005-0000-0000-000043850000}"/>
    <cellStyle name="Normal 6 3 7 3 2 3 3" xfId="38522" xr:uid="{00000000-0005-0000-0000-000044850000}"/>
    <cellStyle name="Normal 6 3 7 3 2 4" xfId="38523" xr:uid="{00000000-0005-0000-0000-000045850000}"/>
    <cellStyle name="Normal 6 3 7 3 2 5" xfId="38524" xr:uid="{00000000-0005-0000-0000-000046850000}"/>
    <cellStyle name="Normal 6 3 7 3 2 6" xfId="38525" xr:uid="{00000000-0005-0000-0000-000047850000}"/>
    <cellStyle name="Normal 6 3 7 3 3" xfId="6821" xr:uid="{00000000-0005-0000-0000-000048850000}"/>
    <cellStyle name="Normal 6 3 7 3 3 2" xfId="11763" xr:uid="{00000000-0005-0000-0000-000049850000}"/>
    <cellStyle name="Normal 6 3 7 3 3 3" xfId="38526" xr:uid="{00000000-0005-0000-0000-00004A850000}"/>
    <cellStyle name="Normal 6 3 7 3 3 4" xfId="38527" xr:uid="{00000000-0005-0000-0000-00004B850000}"/>
    <cellStyle name="Normal 6 3 7 3 4" xfId="8329" xr:uid="{00000000-0005-0000-0000-00004C850000}"/>
    <cellStyle name="Normal 6 3 7 3 4 2" xfId="38528" xr:uid="{00000000-0005-0000-0000-00004D850000}"/>
    <cellStyle name="Normal 6 3 7 3 4 3" xfId="38529" xr:uid="{00000000-0005-0000-0000-00004E850000}"/>
    <cellStyle name="Normal 6 3 7 3 4 4" xfId="38530" xr:uid="{00000000-0005-0000-0000-00004F850000}"/>
    <cellStyle name="Normal 6 3 7 3 5" xfId="3367" xr:uid="{00000000-0005-0000-0000-000050850000}"/>
    <cellStyle name="Normal 6 3 7 3 5 2" xfId="38531" xr:uid="{00000000-0005-0000-0000-000051850000}"/>
    <cellStyle name="Normal 6 3 7 3 5 3" xfId="38532" xr:uid="{00000000-0005-0000-0000-000052850000}"/>
    <cellStyle name="Normal 6 3 7 3 5 4" xfId="38533" xr:uid="{00000000-0005-0000-0000-000053850000}"/>
    <cellStyle name="Normal 6 3 7 3 6" xfId="38534" xr:uid="{00000000-0005-0000-0000-000054850000}"/>
    <cellStyle name="Normal 6 3 7 3 6 2" xfId="38535" xr:uid="{00000000-0005-0000-0000-000055850000}"/>
    <cellStyle name="Normal 6 3 7 3 6 3" xfId="38536" xr:uid="{00000000-0005-0000-0000-000056850000}"/>
    <cellStyle name="Normal 6 3 7 3 7" xfId="38537" xr:uid="{00000000-0005-0000-0000-000057850000}"/>
    <cellStyle name="Normal 6 3 7 3 8" xfId="38538" xr:uid="{00000000-0005-0000-0000-000058850000}"/>
    <cellStyle name="Normal 6 3 7 3 9" xfId="38539" xr:uid="{00000000-0005-0000-0000-000059850000}"/>
    <cellStyle name="Normal 6 3 7 4" xfId="4122" xr:uid="{00000000-0005-0000-0000-00005A850000}"/>
    <cellStyle name="Normal 6 3 7 4 2" xfId="9108" xr:uid="{00000000-0005-0000-0000-00005B850000}"/>
    <cellStyle name="Normal 6 3 7 4 2 2" xfId="38540" xr:uid="{00000000-0005-0000-0000-00005C850000}"/>
    <cellStyle name="Normal 6 3 7 4 2 3" xfId="38541" xr:uid="{00000000-0005-0000-0000-00005D850000}"/>
    <cellStyle name="Normal 6 3 7 4 2 4" xfId="38542" xr:uid="{00000000-0005-0000-0000-00005E850000}"/>
    <cellStyle name="Normal 6 3 7 4 3" xfId="38543" xr:uid="{00000000-0005-0000-0000-00005F850000}"/>
    <cellStyle name="Normal 6 3 7 4 3 2" xfId="38544" xr:uid="{00000000-0005-0000-0000-000060850000}"/>
    <cellStyle name="Normal 6 3 7 4 3 3" xfId="38545" xr:uid="{00000000-0005-0000-0000-000061850000}"/>
    <cellStyle name="Normal 6 3 7 4 4" xfId="38546" xr:uid="{00000000-0005-0000-0000-000062850000}"/>
    <cellStyle name="Normal 6 3 7 4 5" xfId="38547" xr:uid="{00000000-0005-0000-0000-000063850000}"/>
    <cellStyle name="Normal 6 3 7 4 6" xfId="38548" xr:uid="{00000000-0005-0000-0000-000064850000}"/>
    <cellStyle name="Normal 6 3 7 5" xfId="5869" xr:uid="{00000000-0005-0000-0000-000065850000}"/>
    <cellStyle name="Normal 6 3 7 5 2" xfId="10811" xr:uid="{00000000-0005-0000-0000-000066850000}"/>
    <cellStyle name="Normal 6 3 7 5 3" xfId="38549" xr:uid="{00000000-0005-0000-0000-000067850000}"/>
    <cellStyle name="Normal 6 3 7 5 4" xfId="38550" xr:uid="{00000000-0005-0000-0000-000068850000}"/>
    <cellStyle name="Normal 6 3 7 6" xfId="7377" xr:uid="{00000000-0005-0000-0000-000069850000}"/>
    <cellStyle name="Normal 6 3 7 6 2" xfId="38551" xr:uid="{00000000-0005-0000-0000-00006A850000}"/>
    <cellStyle name="Normal 6 3 7 6 3" xfId="38552" xr:uid="{00000000-0005-0000-0000-00006B850000}"/>
    <cellStyle name="Normal 6 3 7 6 4" xfId="38553" xr:uid="{00000000-0005-0000-0000-00006C850000}"/>
    <cellStyle name="Normal 6 3 7 7" xfId="2415" xr:uid="{00000000-0005-0000-0000-00006D850000}"/>
    <cellStyle name="Normal 6 3 7 7 2" xfId="38554" xr:uid="{00000000-0005-0000-0000-00006E850000}"/>
    <cellStyle name="Normal 6 3 7 7 3" xfId="38555" xr:uid="{00000000-0005-0000-0000-00006F850000}"/>
    <cellStyle name="Normal 6 3 7 7 4" xfId="38556" xr:uid="{00000000-0005-0000-0000-000070850000}"/>
    <cellStyle name="Normal 6 3 7 8" xfId="38557" xr:uid="{00000000-0005-0000-0000-000071850000}"/>
    <cellStyle name="Normal 6 3 7 8 2" xfId="38558" xr:uid="{00000000-0005-0000-0000-000072850000}"/>
    <cellStyle name="Normal 6 3 7 8 3" xfId="38559" xr:uid="{00000000-0005-0000-0000-000073850000}"/>
    <cellStyle name="Normal 6 3 7 9" xfId="38560" xr:uid="{00000000-0005-0000-0000-000074850000}"/>
    <cellStyle name="Normal 6 3 8" xfId="338" xr:uid="{00000000-0005-0000-0000-000075850000}"/>
    <cellStyle name="Normal 6 3 8 10" xfId="38561" xr:uid="{00000000-0005-0000-0000-000076850000}"/>
    <cellStyle name="Normal 6 3 8 11" xfId="38562" xr:uid="{00000000-0005-0000-0000-000077850000}"/>
    <cellStyle name="Normal 6 3 8 2" xfId="966" xr:uid="{00000000-0005-0000-0000-000078850000}"/>
    <cellStyle name="Normal 6 3 8 2 10" xfId="38563" xr:uid="{00000000-0005-0000-0000-000079850000}"/>
    <cellStyle name="Normal 6 3 8 2 2" xfId="1737" xr:uid="{00000000-0005-0000-0000-00007A850000}"/>
    <cellStyle name="Normal 6 3 8 2 2 2" xfId="5095" xr:uid="{00000000-0005-0000-0000-00007B850000}"/>
    <cellStyle name="Normal 6 3 8 2 2 2 2" xfId="10079" xr:uid="{00000000-0005-0000-0000-00007C850000}"/>
    <cellStyle name="Normal 6 3 8 2 2 2 2 2" xfId="38564" xr:uid="{00000000-0005-0000-0000-00007D850000}"/>
    <cellStyle name="Normal 6 3 8 2 2 2 2 3" xfId="38565" xr:uid="{00000000-0005-0000-0000-00007E850000}"/>
    <cellStyle name="Normal 6 3 8 2 2 2 2 4" xfId="38566" xr:uid="{00000000-0005-0000-0000-00007F850000}"/>
    <cellStyle name="Normal 6 3 8 2 2 2 3" xfId="38567" xr:uid="{00000000-0005-0000-0000-000080850000}"/>
    <cellStyle name="Normal 6 3 8 2 2 2 3 2" xfId="38568" xr:uid="{00000000-0005-0000-0000-000081850000}"/>
    <cellStyle name="Normal 6 3 8 2 2 2 3 3" xfId="38569" xr:uid="{00000000-0005-0000-0000-000082850000}"/>
    <cellStyle name="Normal 6 3 8 2 2 2 4" xfId="38570" xr:uid="{00000000-0005-0000-0000-000083850000}"/>
    <cellStyle name="Normal 6 3 8 2 2 2 5" xfId="38571" xr:uid="{00000000-0005-0000-0000-000084850000}"/>
    <cellStyle name="Normal 6 3 8 2 2 2 6" xfId="38572" xr:uid="{00000000-0005-0000-0000-000085850000}"/>
    <cellStyle name="Normal 6 3 8 2 2 3" xfId="6824" xr:uid="{00000000-0005-0000-0000-000086850000}"/>
    <cellStyle name="Normal 6 3 8 2 2 3 2" xfId="11766" xr:uid="{00000000-0005-0000-0000-000087850000}"/>
    <cellStyle name="Normal 6 3 8 2 2 3 3" xfId="38573" xr:uid="{00000000-0005-0000-0000-000088850000}"/>
    <cellStyle name="Normal 6 3 8 2 2 3 4" xfId="38574" xr:uid="{00000000-0005-0000-0000-000089850000}"/>
    <cellStyle name="Normal 6 3 8 2 2 4" xfId="8332" xr:uid="{00000000-0005-0000-0000-00008A850000}"/>
    <cellStyle name="Normal 6 3 8 2 2 4 2" xfId="38575" xr:uid="{00000000-0005-0000-0000-00008B850000}"/>
    <cellStyle name="Normal 6 3 8 2 2 4 3" xfId="38576" xr:uid="{00000000-0005-0000-0000-00008C850000}"/>
    <cellStyle name="Normal 6 3 8 2 2 4 4" xfId="38577" xr:uid="{00000000-0005-0000-0000-00008D850000}"/>
    <cellStyle name="Normal 6 3 8 2 2 5" xfId="3370" xr:uid="{00000000-0005-0000-0000-00008E850000}"/>
    <cellStyle name="Normal 6 3 8 2 2 5 2" xfId="38578" xr:uid="{00000000-0005-0000-0000-00008F850000}"/>
    <cellStyle name="Normal 6 3 8 2 2 5 3" xfId="38579" xr:uid="{00000000-0005-0000-0000-000090850000}"/>
    <cellStyle name="Normal 6 3 8 2 2 5 4" xfId="38580" xr:uid="{00000000-0005-0000-0000-000091850000}"/>
    <cellStyle name="Normal 6 3 8 2 2 6" xfId="38581" xr:uid="{00000000-0005-0000-0000-000092850000}"/>
    <cellStyle name="Normal 6 3 8 2 2 6 2" xfId="38582" xr:uid="{00000000-0005-0000-0000-000093850000}"/>
    <cellStyle name="Normal 6 3 8 2 2 6 3" xfId="38583" xr:uid="{00000000-0005-0000-0000-000094850000}"/>
    <cellStyle name="Normal 6 3 8 2 2 7" xfId="38584" xr:uid="{00000000-0005-0000-0000-000095850000}"/>
    <cellStyle name="Normal 6 3 8 2 2 8" xfId="38585" xr:uid="{00000000-0005-0000-0000-000096850000}"/>
    <cellStyle name="Normal 6 3 8 2 2 9" xfId="38586" xr:uid="{00000000-0005-0000-0000-000097850000}"/>
    <cellStyle name="Normal 6 3 8 2 3" xfId="4400" xr:uid="{00000000-0005-0000-0000-000098850000}"/>
    <cellStyle name="Normal 6 3 8 2 3 2" xfId="9385" xr:uid="{00000000-0005-0000-0000-000099850000}"/>
    <cellStyle name="Normal 6 3 8 2 3 2 2" xfId="38587" xr:uid="{00000000-0005-0000-0000-00009A850000}"/>
    <cellStyle name="Normal 6 3 8 2 3 2 3" xfId="38588" xr:uid="{00000000-0005-0000-0000-00009B850000}"/>
    <cellStyle name="Normal 6 3 8 2 3 2 4" xfId="38589" xr:uid="{00000000-0005-0000-0000-00009C850000}"/>
    <cellStyle name="Normal 6 3 8 2 3 3" xfId="38590" xr:uid="{00000000-0005-0000-0000-00009D850000}"/>
    <cellStyle name="Normal 6 3 8 2 3 3 2" xfId="38591" xr:uid="{00000000-0005-0000-0000-00009E850000}"/>
    <cellStyle name="Normal 6 3 8 2 3 3 3" xfId="38592" xr:uid="{00000000-0005-0000-0000-00009F850000}"/>
    <cellStyle name="Normal 6 3 8 2 3 4" xfId="38593" xr:uid="{00000000-0005-0000-0000-0000A0850000}"/>
    <cellStyle name="Normal 6 3 8 2 3 5" xfId="38594" xr:uid="{00000000-0005-0000-0000-0000A1850000}"/>
    <cellStyle name="Normal 6 3 8 2 3 6" xfId="38595" xr:uid="{00000000-0005-0000-0000-0000A2850000}"/>
    <cellStyle name="Normal 6 3 8 2 4" xfId="6142" xr:uid="{00000000-0005-0000-0000-0000A3850000}"/>
    <cellStyle name="Normal 6 3 8 2 4 2" xfId="11084" xr:uid="{00000000-0005-0000-0000-0000A4850000}"/>
    <cellStyle name="Normal 6 3 8 2 4 3" xfId="38596" xr:uid="{00000000-0005-0000-0000-0000A5850000}"/>
    <cellStyle name="Normal 6 3 8 2 4 4" xfId="38597" xr:uid="{00000000-0005-0000-0000-0000A6850000}"/>
    <cellStyle name="Normal 6 3 8 2 5" xfId="7650" xr:uid="{00000000-0005-0000-0000-0000A7850000}"/>
    <cellStyle name="Normal 6 3 8 2 5 2" xfId="38598" xr:uid="{00000000-0005-0000-0000-0000A8850000}"/>
    <cellStyle name="Normal 6 3 8 2 5 3" xfId="38599" xr:uid="{00000000-0005-0000-0000-0000A9850000}"/>
    <cellStyle name="Normal 6 3 8 2 5 4" xfId="38600" xr:uid="{00000000-0005-0000-0000-0000AA850000}"/>
    <cellStyle name="Normal 6 3 8 2 6" xfId="2688" xr:uid="{00000000-0005-0000-0000-0000AB850000}"/>
    <cellStyle name="Normal 6 3 8 2 6 2" xfId="38601" xr:uid="{00000000-0005-0000-0000-0000AC850000}"/>
    <cellStyle name="Normal 6 3 8 2 6 3" xfId="38602" xr:uid="{00000000-0005-0000-0000-0000AD850000}"/>
    <cellStyle name="Normal 6 3 8 2 6 4" xfId="38603" xr:uid="{00000000-0005-0000-0000-0000AE850000}"/>
    <cellStyle name="Normal 6 3 8 2 7" xfId="38604" xr:uid="{00000000-0005-0000-0000-0000AF850000}"/>
    <cellStyle name="Normal 6 3 8 2 7 2" xfId="38605" xr:uid="{00000000-0005-0000-0000-0000B0850000}"/>
    <cellStyle name="Normal 6 3 8 2 7 3" xfId="38606" xr:uid="{00000000-0005-0000-0000-0000B1850000}"/>
    <cellStyle name="Normal 6 3 8 2 8" xfId="38607" xr:uid="{00000000-0005-0000-0000-0000B2850000}"/>
    <cellStyle name="Normal 6 3 8 2 9" xfId="38608" xr:uid="{00000000-0005-0000-0000-0000B3850000}"/>
    <cellStyle name="Normal 6 3 8 3" xfId="1736" xr:uid="{00000000-0005-0000-0000-0000B4850000}"/>
    <cellStyle name="Normal 6 3 8 3 2" xfId="5094" xr:uid="{00000000-0005-0000-0000-0000B5850000}"/>
    <cellStyle name="Normal 6 3 8 3 2 2" xfId="10078" xr:uid="{00000000-0005-0000-0000-0000B6850000}"/>
    <cellStyle name="Normal 6 3 8 3 2 2 2" xfId="38609" xr:uid="{00000000-0005-0000-0000-0000B7850000}"/>
    <cellStyle name="Normal 6 3 8 3 2 2 3" xfId="38610" xr:uid="{00000000-0005-0000-0000-0000B8850000}"/>
    <cellStyle name="Normal 6 3 8 3 2 2 4" xfId="38611" xr:uid="{00000000-0005-0000-0000-0000B9850000}"/>
    <cellStyle name="Normal 6 3 8 3 2 3" xfId="38612" xr:uid="{00000000-0005-0000-0000-0000BA850000}"/>
    <cellStyle name="Normal 6 3 8 3 2 3 2" xfId="38613" xr:uid="{00000000-0005-0000-0000-0000BB850000}"/>
    <cellStyle name="Normal 6 3 8 3 2 3 3" xfId="38614" xr:uid="{00000000-0005-0000-0000-0000BC850000}"/>
    <cellStyle name="Normal 6 3 8 3 2 4" xfId="38615" xr:uid="{00000000-0005-0000-0000-0000BD850000}"/>
    <cellStyle name="Normal 6 3 8 3 2 5" xfId="38616" xr:uid="{00000000-0005-0000-0000-0000BE850000}"/>
    <cellStyle name="Normal 6 3 8 3 2 6" xfId="38617" xr:uid="{00000000-0005-0000-0000-0000BF850000}"/>
    <cellStyle name="Normal 6 3 8 3 3" xfId="6823" xr:uid="{00000000-0005-0000-0000-0000C0850000}"/>
    <cellStyle name="Normal 6 3 8 3 3 2" xfId="11765" xr:uid="{00000000-0005-0000-0000-0000C1850000}"/>
    <cellStyle name="Normal 6 3 8 3 3 3" xfId="38618" xr:uid="{00000000-0005-0000-0000-0000C2850000}"/>
    <cellStyle name="Normal 6 3 8 3 3 4" xfId="38619" xr:uid="{00000000-0005-0000-0000-0000C3850000}"/>
    <cellStyle name="Normal 6 3 8 3 4" xfId="8331" xr:uid="{00000000-0005-0000-0000-0000C4850000}"/>
    <cellStyle name="Normal 6 3 8 3 4 2" xfId="38620" xr:uid="{00000000-0005-0000-0000-0000C5850000}"/>
    <cellStyle name="Normal 6 3 8 3 4 3" xfId="38621" xr:uid="{00000000-0005-0000-0000-0000C6850000}"/>
    <cellStyle name="Normal 6 3 8 3 4 4" xfId="38622" xr:uid="{00000000-0005-0000-0000-0000C7850000}"/>
    <cellStyle name="Normal 6 3 8 3 5" xfId="3369" xr:uid="{00000000-0005-0000-0000-0000C8850000}"/>
    <cellStyle name="Normal 6 3 8 3 5 2" xfId="38623" xr:uid="{00000000-0005-0000-0000-0000C9850000}"/>
    <cellStyle name="Normal 6 3 8 3 5 3" xfId="38624" xr:uid="{00000000-0005-0000-0000-0000CA850000}"/>
    <cellStyle name="Normal 6 3 8 3 5 4" xfId="38625" xr:uid="{00000000-0005-0000-0000-0000CB850000}"/>
    <cellStyle name="Normal 6 3 8 3 6" xfId="38626" xr:uid="{00000000-0005-0000-0000-0000CC850000}"/>
    <cellStyle name="Normal 6 3 8 3 6 2" xfId="38627" xr:uid="{00000000-0005-0000-0000-0000CD850000}"/>
    <cellStyle name="Normal 6 3 8 3 6 3" xfId="38628" xr:uid="{00000000-0005-0000-0000-0000CE850000}"/>
    <cellStyle name="Normal 6 3 8 3 7" xfId="38629" xr:uid="{00000000-0005-0000-0000-0000CF850000}"/>
    <cellStyle name="Normal 6 3 8 3 8" xfId="38630" xr:uid="{00000000-0005-0000-0000-0000D0850000}"/>
    <cellStyle name="Normal 6 3 8 3 9" xfId="38631" xr:uid="{00000000-0005-0000-0000-0000D1850000}"/>
    <cellStyle name="Normal 6 3 8 4" xfId="3917" xr:uid="{00000000-0005-0000-0000-0000D2850000}"/>
    <cellStyle name="Normal 6 3 8 4 2" xfId="8997" xr:uid="{00000000-0005-0000-0000-0000D3850000}"/>
    <cellStyle name="Normal 6 3 8 4 2 2" xfId="38632" xr:uid="{00000000-0005-0000-0000-0000D4850000}"/>
    <cellStyle name="Normal 6 3 8 4 2 3" xfId="38633" xr:uid="{00000000-0005-0000-0000-0000D5850000}"/>
    <cellStyle name="Normal 6 3 8 4 2 4" xfId="38634" xr:uid="{00000000-0005-0000-0000-0000D6850000}"/>
    <cellStyle name="Normal 6 3 8 4 3" xfId="38635" xr:uid="{00000000-0005-0000-0000-0000D7850000}"/>
    <cellStyle name="Normal 6 3 8 4 3 2" xfId="38636" xr:uid="{00000000-0005-0000-0000-0000D8850000}"/>
    <cellStyle name="Normal 6 3 8 4 3 3" xfId="38637" xr:uid="{00000000-0005-0000-0000-0000D9850000}"/>
    <cellStyle name="Normal 6 3 8 4 4" xfId="38638" xr:uid="{00000000-0005-0000-0000-0000DA850000}"/>
    <cellStyle name="Normal 6 3 8 4 5" xfId="38639" xr:uid="{00000000-0005-0000-0000-0000DB850000}"/>
    <cellStyle name="Normal 6 3 8 4 6" xfId="38640" xr:uid="{00000000-0005-0000-0000-0000DC850000}"/>
    <cellStyle name="Normal 6 3 8 5" xfId="5685" xr:uid="{00000000-0005-0000-0000-0000DD850000}"/>
    <cellStyle name="Normal 6 3 8 5 2" xfId="10627" xr:uid="{00000000-0005-0000-0000-0000DE850000}"/>
    <cellStyle name="Normal 6 3 8 5 3" xfId="38641" xr:uid="{00000000-0005-0000-0000-0000DF850000}"/>
    <cellStyle name="Normal 6 3 8 5 4" xfId="38642" xr:uid="{00000000-0005-0000-0000-0000E0850000}"/>
    <cellStyle name="Normal 6 3 8 6" xfId="7193" xr:uid="{00000000-0005-0000-0000-0000E1850000}"/>
    <cellStyle name="Normal 6 3 8 6 2" xfId="38643" xr:uid="{00000000-0005-0000-0000-0000E2850000}"/>
    <cellStyle name="Normal 6 3 8 6 3" xfId="38644" xr:uid="{00000000-0005-0000-0000-0000E3850000}"/>
    <cellStyle name="Normal 6 3 8 6 4" xfId="38645" xr:uid="{00000000-0005-0000-0000-0000E4850000}"/>
    <cellStyle name="Normal 6 3 8 7" xfId="2231" xr:uid="{00000000-0005-0000-0000-0000E5850000}"/>
    <cellStyle name="Normal 6 3 8 7 2" xfId="38646" xr:uid="{00000000-0005-0000-0000-0000E6850000}"/>
    <cellStyle name="Normal 6 3 8 7 3" xfId="38647" xr:uid="{00000000-0005-0000-0000-0000E7850000}"/>
    <cellStyle name="Normal 6 3 8 7 4" xfId="38648" xr:uid="{00000000-0005-0000-0000-0000E8850000}"/>
    <cellStyle name="Normal 6 3 8 8" xfId="38649" xr:uid="{00000000-0005-0000-0000-0000E9850000}"/>
    <cellStyle name="Normal 6 3 8 8 2" xfId="38650" xr:uid="{00000000-0005-0000-0000-0000EA850000}"/>
    <cellStyle name="Normal 6 3 8 8 3" xfId="38651" xr:uid="{00000000-0005-0000-0000-0000EB850000}"/>
    <cellStyle name="Normal 6 3 8 9" xfId="38652" xr:uid="{00000000-0005-0000-0000-0000EC850000}"/>
    <cellStyle name="Normal 6 3 9" xfId="820" xr:uid="{00000000-0005-0000-0000-0000ED850000}"/>
    <cellStyle name="Normal 6 3 9 10" xfId="38653" xr:uid="{00000000-0005-0000-0000-0000EE850000}"/>
    <cellStyle name="Normal 6 3 9 2" xfId="1738" xr:uid="{00000000-0005-0000-0000-0000EF850000}"/>
    <cellStyle name="Normal 6 3 9 2 2" xfId="5096" xr:uid="{00000000-0005-0000-0000-0000F0850000}"/>
    <cellStyle name="Normal 6 3 9 2 2 2" xfId="10080" xr:uid="{00000000-0005-0000-0000-0000F1850000}"/>
    <cellStyle name="Normal 6 3 9 2 2 2 2" xfId="38654" xr:uid="{00000000-0005-0000-0000-0000F2850000}"/>
    <cellStyle name="Normal 6 3 9 2 2 2 3" xfId="38655" xr:uid="{00000000-0005-0000-0000-0000F3850000}"/>
    <cellStyle name="Normal 6 3 9 2 2 2 4" xfId="38656" xr:uid="{00000000-0005-0000-0000-0000F4850000}"/>
    <cellStyle name="Normal 6 3 9 2 2 3" xfId="38657" xr:uid="{00000000-0005-0000-0000-0000F5850000}"/>
    <cellStyle name="Normal 6 3 9 2 2 3 2" xfId="38658" xr:uid="{00000000-0005-0000-0000-0000F6850000}"/>
    <cellStyle name="Normal 6 3 9 2 2 3 3" xfId="38659" xr:uid="{00000000-0005-0000-0000-0000F7850000}"/>
    <cellStyle name="Normal 6 3 9 2 2 4" xfId="38660" xr:uid="{00000000-0005-0000-0000-0000F8850000}"/>
    <cellStyle name="Normal 6 3 9 2 2 5" xfId="38661" xr:uid="{00000000-0005-0000-0000-0000F9850000}"/>
    <cellStyle name="Normal 6 3 9 2 2 6" xfId="38662" xr:uid="{00000000-0005-0000-0000-0000FA850000}"/>
    <cellStyle name="Normal 6 3 9 2 3" xfId="6825" xr:uid="{00000000-0005-0000-0000-0000FB850000}"/>
    <cellStyle name="Normal 6 3 9 2 3 2" xfId="11767" xr:uid="{00000000-0005-0000-0000-0000FC850000}"/>
    <cellStyle name="Normal 6 3 9 2 3 3" xfId="38663" xr:uid="{00000000-0005-0000-0000-0000FD850000}"/>
    <cellStyle name="Normal 6 3 9 2 3 4" xfId="38664" xr:uid="{00000000-0005-0000-0000-0000FE850000}"/>
    <cellStyle name="Normal 6 3 9 2 4" xfId="8333" xr:uid="{00000000-0005-0000-0000-0000FF850000}"/>
    <cellStyle name="Normal 6 3 9 2 4 2" xfId="38665" xr:uid="{00000000-0005-0000-0000-000000860000}"/>
    <cellStyle name="Normal 6 3 9 2 4 3" xfId="38666" xr:uid="{00000000-0005-0000-0000-000001860000}"/>
    <cellStyle name="Normal 6 3 9 2 4 4" xfId="38667" xr:uid="{00000000-0005-0000-0000-000002860000}"/>
    <cellStyle name="Normal 6 3 9 2 5" xfId="3371" xr:uid="{00000000-0005-0000-0000-000003860000}"/>
    <cellStyle name="Normal 6 3 9 2 5 2" xfId="38668" xr:uid="{00000000-0005-0000-0000-000004860000}"/>
    <cellStyle name="Normal 6 3 9 2 5 3" xfId="38669" xr:uid="{00000000-0005-0000-0000-000005860000}"/>
    <cellStyle name="Normal 6 3 9 2 5 4" xfId="38670" xr:uid="{00000000-0005-0000-0000-000006860000}"/>
    <cellStyle name="Normal 6 3 9 2 6" xfId="38671" xr:uid="{00000000-0005-0000-0000-000007860000}"/>
    <cellStyle name="Normal 6 3 9 2 6 2" xfId="38672" xr:uid="{00000000-0005-0000-0000-000008860000}"/>
    <cellStyle name="Normal 6 3 9 2 6 3" xfId="38673" xr:uid="{00000000-0005-0000-0000-000009860000}"/>
    <cellStyle name="Normal 6 3 9 2 7" xfId="38674" xr:uid="{00000000-0005-0000-0000-00000A860000}"/>
    <cellStyle name="Normal 6 3 9 2 8" xfId="38675" xr:uid="{00000000-0005-0000-0000-00000B860000}"/>
    <cellStyle name="Normal 6 3 9 2 9" xfId="38676" xr:uid="{00000000-0005-0000-0000-00000C860000}"/>
    <cellStyle name="Normal 6 3 9 3" xfId="4262" xr:uid="{00000000-0005-0000-0000-00000D860000}"/>
    <cellStyle name="Normal 6 3 9 3 2" xfId="9248" xr:uid="{00000000-0005-0000-0000-00000E860000}"/>
    <cellStyle name="Normal 6 3 9 3 2 2" xfId="38677" xr:uid="{00000000-0005-0000-0000-00000F860000}"/>
    <cellStyle name="Normal 6 3 9 3 2 3" xfId="38678" xr:uid="{00000000-0005-0000-0000-000010860000}"/>
    <cellStyle name="Normal 6 3 9 3 2 4" xfId="38679" xr:uid="{00000000-0005-0000-0000-000011860000}"/>
    <cellStyle name="Normal 6 3 9 3 3" xfId="38680" xr:uid="{00000000-0005-0000-0000-000012860000}"/>
    <cellStyle name="Normal 6 3 9 3 3 2" xfId="38681" xr:uid="{00000000-0005-0000-0000-000013860000}"/>
    <cellStyle name="Normal 6 3 9 3 3 3" xfId="38682" xr:uid="{00000000-0005-0000-0000-000014860000}"/>
    <cellStyle name="Normal 6 3 9 3 4" xfId="38683" xr:uid="{00000000-0005-0000-0000-000015860000}"/>
    <cellStyle name="Normal 6 3 9 3 5" xfId="38684" xr:uid="{00000000-0005-0000-0000-000016860000}"/>
    <cellStyle name="Normal 6 3 9 3 6" xfId="38685" xr:uid="{00000000-0005-0000-0000-000017860000}"/>
    <cellStyle name="Normal 6 3 9 4" xfId="6007" xr:uid="{00000000-0005-0000-0000-000018860000}"/>
    <cellStyle name="Normal 6 3 9 4 2" xfId="10949" xr:uid="{00000000-0005-0000-0000-000019860000}"/>
    <cellStyle name="Normal 6 3 9 4 3" xfId="38686" xr:uid="{00000000-0005-0000-0000-00001A860000}"/>
    <cellStyle name="Normal 6 3 9 4 4" xfId="38687" xr:uid="{00000000-0005-0000-0000-00001B860000}"/>
    <cellStyle name="Normal 6 3 9 5" xfId="7515" xr:uid="{00000000-0005-0000-0000-00001C860000}"/>
    <cellStyle name="Normal 6 3 9 5 2" xfId="38688" xr:uid="{00000000-0005-0000-0000-00001D860000}"/>
    <cellStyle name="Normal 6 3 9 5 3" xfId="38689" xr:uid="{00000000-0005-0000-0000-00001E860000}"/>
    <cellStyle name="Normal 6 3 9 5 4" xfId="38690" xr:uid="{00000000-0005-0000-0000-00001F860000}"/>
    <cellStyle name="Normal 6 3 9 6" xfId="2553" xr:uid="{00000000-0005-0000-0000-000020860000}"/>
    <cellStyle name="Normal 6 3 9 6 2" xfId="38691" xr:uid="{00000000-0005-0000-0000-000021860000}"/>
    <cellStyle name="Normal 6 3 9 6 3" xfId="38692" xr:uid="{00000000-0005-0000-0000-000022860000}"/>
    <cellStyle name="Normal 6 3 9 6 4" xfId="38693" xr:uid="{00000000-0005-0000-0000-000023860000}"/>
    <cellStyle name="Normal 6 3 9 7" xfId="38694" xr:uid="{00000000-0005-0000-0000-000024860000}"/>
    <cellStyle name="Normal 6 3 9 7 2" xfId="38695" xr:uid="{00000000-0005-0000-0000-000025860000}"/>
    <cellStyle name="Normal 6 3 9 7 3" xfId="38696" xr:uid="{00000000-0005-0000-0000-000026860000}"/>
    <cellStyle name="Normal 6 3 9 8" xfId="38697" xr:uid="{00000000-0005-0000-0000-000027860000}"/>
    <cellStyle name="Normal 6 3 9 9" xfId="38698" xr:uid="{00000000-0005-0000-0000-000028860000}"/>
    <cellStyle name="Normal 6 4" xfId="98" xr:uid="{00000000-0005-0000-0000-000029860000}"/>
    <cellStyle name="Normal 6 4 10" xfId="2106" xr:uid="{00000000-0005-0000-0000-00002A860000}"/>
    <cellStyle name="Normal 6 4 10 2" xfId="5463" xr:uid="{00000000-0005-0000-0000-00002B860000}"/>
    <cellStyle name="Normal 6 4 10 2 2" xfId="10426" xr:uid="{00000000-0005-0000-0000-00002C860000}"/>
    <cellStyle name="Normal 6 4 10 2 2 2" xfId="38699" xr:uid="{00000000-0005-0000-0000-00002D860000}"/>
    <cellStyle name="Normal 6 4 10 2 2 3" xfId="38700" xr:uid="{00000000-0005-0000-0000-00002E860000}"/>
    <cellStyle name="Normal 6 4 10 2 2 4" xfId="38701" xr:uid="{00000000-0005-0000-0000-00002F860000}"/>
    <cellStyle name="Normal 6 4 10 2 3" xfId="38702" xr:uid="{00000000-0005-0000-0000-000030860000}"/>
    <cellStyle name="Normal 6 4 10 2 3 2" xfId="38703" xr:uid="{00000000-0005-0000-0000-000031860000}"/>
    <cellStyle name="Normal 6 4 10 2 3 3" xfId="38704" xr:uid="{00000000-0005-0000-0000-000032860000}"/>
    <cellStyle name="Normal 6 4 10 2 4" xfId="38705" xr:uid="{00000000-0005-0000-0000-000033860000}"/>
    <cellStyle name="Normal 6 4 10 2 5" xfId="38706" xr:uid="{00000000-0005-0000-0000-000034860000}"/>
    <cellStyle name="Normal 6 4 10 2 6" xfId="38707" xr:uid="{00000000-0005-0000-0000-000035860000}"/>
    <cellStyle name="Normal 6 4 10 3" xfId="8624" xr:uid="{00000000-0005-0000-0000-000036860000}"/>
    <cellStyle name="Normal 6 4 10 3 2" xfId="38708" xr:uid="{00000000-0005-0000-0000-000037860000}"/>
    <cellStyle name="Normal 6 4 10 3 3" xfId="38709" xr:uid="{00000000-0005-0000-0000-000038860000}"/>
    <cellStyle name="Normal 6 4 10 3 4" xfId="38710" xr:uid="{00000000-0005-0000-0000-000039860000}"/>
    <cellStyle name="Normal 6 4 10 4" xfId="38711" xr:uid="{00000000-0005-0000-0000-00003A860000}"/>
    <cellStyle name="Normal 6 4 10 4 2" xfId="38712" xr:uid="{00000000-0005-0000-0000-00003B860000}"/>
    <cellStyle name="Normal 6 4 10 4 3" xfId="38713" xr:uid="{00000000-0005-0000-0000-00003C860000}"/>
    <cellStyle name="Normal 6 4 10 4 4" xfId="38714" xr:uid="{00000000-0005-0000-0000-00003D860000}"/>
    <cellStyle name="Normal 6 4 10 5" xfId="38715" xr:uid="{00000000-0005-0000-0000-00003E860000}"/>
    <cellStyle name="Normal 6 4 10 5 2" xfId="38716" xr:uid="{00000000-0005-0000-0000-00003F860000}"/>
    <cellStyle name="Normal 6 4 10 5 3" xfId="38717" xr:uid="{00000000-0005-0000-0000-000040860000}"/>
    <cellStyle name="Normal 6 4 10 5 4" xfId="38718" xr:uid="{00000000-0005-0000-0000-000041860000}"/>
    <cellStyle name="Normal 6 4 10 6" xfId="38719" xr:uid="{00000000-0005-0000-0000-000042860000}"/>
    <cellStyle name="Normal 6 4 10 6 2" xfId="38720" xr:uid="{00000000-0005-0000-0000-000043860000}"/>
    <cellStyle name="Normal 6 4 10 6 3" xfId="38721" xr:uid="{00000000-0005-0000-0000-000044860000}"/>
    <cellStyle name="Normal 6 4 10 7" xfId="38722" xr:uid="{00000000-0005-0000-0000-000045860000}"/>
    <cellStyle name="Normal 6 4 10 8" xfId="38723" xr:uid="{00000000-0005-0000-0000-000046860000}"/>
    <cellStyle name="Normal 6 4 10 9" xfId="38724" xr:uid="{00000000-0005-0000-0000-000047860000}"/>
    <cellStyle name="Normal 6 4 11" xfId="3663" xr:uid="{00000000-0005-0000-0000-000048860000}"/>
    <cellStyle name="Normal 6 4 11 2" xfId="8761" xr:uid="{00000000-0005-0000-0000-000049860000}"/>
    <cellStyle name="Normal 6 4 11 2 2" xfId="38725" xr:uid="{00000000-0005-0000-0000-00004A860000}"/>
    <cellStyle name="Normal 6 4 11 2 2 2" xfId="38726" xr:uid="{00000000-0005-0000-0000-00004B860000}"/>
    <cellStyle name="Normal 6 4 11 2 2 3" xfId="38727" xr:uid="{00000000-0005-0000-0000-00004C860000}"/>
    <cellStyle name="Normal 6 4 11 2 2 4" xfId="38728" xr:uid="{00000000-0005-0000-0000-00004D860000}"/>
    <cellStyle name="Normal 6 4 11 2 3" xfId="38729" xr:uid="{00000000-0005-0000-0000-00004E860000}"/>
    <cellStyle name="Normal 6 4 11 2 3 2" xfId="38730" xr:uid="{00000000-0005-0000-0000-00004F860000}"/>
    <cellStyle name="Normal 6 4 11 2 3 3" xfId="38731" xr:uid="{00000000-0005-0000-0000-000050860000}"/>
    <cellStyle name="Normal 6 4 11 2 4" xfId="38732" xr:uid="{00000000-0005-0000-0000-000051860000}"/>
    <cellStyle name="Normal 6 4 11 2 5" xfId="38733" xr:uid="{00000000-0005-0000-0000-000052860000}"/>
    <cellStyle name="Normal 6 4 11 2 6" xfId="38734" xr:uid="{00000000-0005-0000-0000-000053860000}"/>
    <cellStyle name="Normal 6 4 11 3" xfId="38735" xr:uid="{00000000-0005-0000-0000-000054860000}"/>
    <cellStyle name="Normal 6 4 11 3 2" xfId="38736" xr:uid="{00000000-0005-0000-0000-000055860000}"/>
    <cellStyle name="Normal 6 4 11 3 3" xfId="38737" xr:uid="{00000000-0005-0000-0000-000056860000}"/>
    <cellStyle name="Normal 6 4 11 3 4" xfId="38738" xr:uid="{00000000-0005-0000-0000-000057860000}"/>
    <cellStyle name="Normal 6 4 11 4" xfId="38739" xr:uid="{00000000-0005-0000-0000-000058860000}"/>
    <cellStyle name="Normal 6 4 11 4 2" xfId="38740" xr:uid="{00000000-0005-0000-0000-000059860000}"/>
    <cellStyle name="Normal 6 4 11 4 3" xfId="38741" xr:uid="{00000000-0005-0000-0000-00005A860000}"/>
    <cellStyle name="Normal 6 4 11 4 4" xfId="38742" xr:uid="{00000000-0005-0000-0000-00005B860000}"/>
    <cellStyle name="Normal 6 4 11 5" xfId="38743" xr:uid="{00000000-0005-0000-0000-00005C860000}"/>
    <cellStyle name="Normal 6 4 11 5 2" xfId="38744" xr:uid="{00000000-0005-0000-0000-00005D860000}"/>
    <cellStyle name="Normal 6 4 11 5 3" xfId="38745" xr:uid="{00000000-0005-0000-0000-00005E860000}"/>
    <cellStyle name="Normal 6 4 11 6" xfId="38746" xr:uid="{00000000-0005-0000-0000-00005F860000}"/>
    <cellStyle name="Normal 6 4 11 7" xfId="38747" xr:uid="{00000000-0005-0000-0000-000060860000}"/>
    <cellStyle name="Normal 6 4 11 8" xfId="38748" xr:uid="{00000000-0005-0000-0000-000061860000}"/>
    <cellStyle name="Normal 6 4 12" xfId="3799" xr:uid="{00000000-0005-0000-0000-000062860000}"/>
    <cellStyle name="Normal 6 4 12 2" xfId="8891" xr:uid="{00000000-0005-0000-0000-000063860000}"/>
    <cellStyle name="Normal 6 4 12 2 2" xfId="38749" xr:uid="{00000000-0005-0000-0000-000064860000}"/>
    <cellStyle name="Normal 6 4 12 2 3" xfId="38750" xr:uid="{00000000-0005-0000-0000-000065860000}"/>
    <cellStyle name="Normal 6 4 12 2 4" xfId="38751" xr:uid="{00000000-0005-0000-0000-000066860000}"/>
    <cellStyle name="Normal 6 4 12 3" xfId="38752" xr:uid="{00000000-0005-0000-0000-000067860000}"/>
    <cellStyle name="Normal 6 4 12 3 2" xfId="38753" xr:uid="{00000000-0005-0000-0000-000068860000}"/>
    <cellStyle name="Normal 6 4 12 3 3" xfId="38754" xr:uid="{00000000-0005-0000-0000-000069860000}"/>
    <cellStyle name="Normal 6 4 12 3 4" xfId="38755" xr:uid="{00000000-0005-0000-0000-00006A860000}"/>
    <cellStyle name="Normal 6 4 12 4" xfId="38756" xr:uid="{00000000-0005-0000-0000-00006B860000}"/>
    <cellStyle name="Normal 6 4 12 4 2" xfId="38757" xr:uid="{00000000-0005-0000-0000-00006C860000}"/>
    <cellStyle name="Normal 6 4 12 4 3" xfId="38758" xr:uid="{00000000-0005-0000-0000-00006D860000}"/>
    <cellStyle name="Normal 6 4 12 5" xfId="38759" xr:uid="{00000000-0005-0000-0000-00006E860000}"/>
    <cellStyle name="Normal 6 4 12 6" xfId="38760" xr:uid="{00000000-0005-0000-0000-00006F860000}"/>
    <cellStyle name="Normal 6 4 12 7" xfId="38761" xr:uid="{00000000-0005-0000-0000-000070860000}"/>
    <cellStyle name="Normal 6 4 13" xfId="5588" xr:uid="{00000000-0005-0000-0000-000071860000}"/>
    <cellStyle name="Normal 6 4 13 2" xfId="10530" xr:uid="{00000000-0005-0000-0000-000072860000}"/>
    <cellStyle name="Normal 6 4 13 3" xfId="38762" xr:uid="{00000000-0005-0000-0000-000073860000}"/>
    <cellStyle name="Normal 6 4 13 4" xfId="38763" xr:uid="{00000000-0005-0000-0000-000074860000}"/>
    <cellStyle name="Normal 6 4 14" xfId="7096" xr:uid="{00000000-0005-0000-0000-000075860000}"/>
    <cellStyle name="Normal 6 4 14 2" xfId="38764" xr:uid="{00000000-0005-0000-0000-000076860000}"/>
    <cellStyle name="Normal 6 4 14 3" xfId="38765" xr:uid="{00000000-0005-0000-0000-000077860000}"/>
    <cellStyle name="Normal 6 4 14 4" xfId="38766" xr:uid="{00000000-0005-0000-0000-000078860000}"/>
    <cellStyle name="Normal 6 4 15" xfId="2083" xr:uid="{00000000-0005-0000-0000-000079860000}"/>
    <cellStyle name="Normal 6 4 15 2" xfId="38767" xr:uid="{00000000-0005-0000-0000-00007A860000}"/>
    <cellStyle name="Normal 6 4 15 3" xfId="38768" xr:uid="{00000000-0005-0000-0000-00007B860000}"/>
    <cellStyle name="Normal 6 4 15 4" xfId="38769" xr:uid="{00000000-0005-0000-0000-00007C860000}"/>
    <cellStyle name="Normal 6 4 16" xfId="38770" xr:uid="{00000000-0005-0000-0000-00007D860000}"/>
    <cellStyle name="Normal 6 4 16 2" xfId="38771" xr:uid="{00000000-0005-0000-0000-00007E860000}"/>
    <cellStyle name="Normal 6 4 16 3" xfId="38772" xr:uid="{00000000-0005-0000-0000-00007F860000}"/>
    <cellStyle name="Normal 6 4 17" xfId="38773" xr:uid="{00000000-0005-0000-0000-000080860000}"/>
    <cellStyle name="Normal 6 4 18" xfId="38774" xr:uid="{00000000-0005-0000-0000-000081860000}"/>
    <cellStyle name="Normal 6 4 19" xfId="38775" xr:uid="{00000000-0005-0000-0000-000082860000}"/>
    <cellStyle name="Normal 6 4 2" xfId="560" xr:uid="{00000000-0005-0000-0000-000083860000}"/>
    <cellStyle name="Normal 6 4 2 10" xfId="2330" xr:uid="{00000000-0005-0000-0000-000084860000}"/>
    <cellStyle name="Normal 6 4 2 10 2" xfId="38776" xr:uid="{00000000-0005-0000-0000-000085860000}"/>
    <cellStyle name="Normal 6 4 2 10 3" xfId="38777" xr:uid="{00000000-0005-0000-0000-000086860000}"/>
    <cellStyle name="Normal 6 4 2 10 4" xfId="38778" xr:uid="{00000000-0005-0000-0000-000087860000}"/>
    <cellStyle name="Normal 6 4 2 11" xfId="38779" xr:uid="{00000000-0005-0000-0000-000088860000}"/>
    <cellStyle name="Normal 6 4 2 11 2" xfId="38780" xr:uid="{00000000-0005-0000-0000-000089860000}"/>
    <cellStyle name="Normal 6 4 2 11 3" xfId="38781" xr:uid="{00000000-0005-0000-0000-00008A860000}"/>
    <cellStyle name="Normal 6 4 2 12" xfId="38782" xr:uid="{00000000-0005-0000-0000-00008B860000}"/>
    <cellStyle name="Normal 6 4 2 13" xfId="38783" xr:uid="{00000000-0005-0000-0000-00008C860000}"/>
    <cellStyle name="Normal 6 4 2 14" xfId="38784" xr:uid="{00000000-0005-0000-0000-00008D860000}"/>
    <cellStyle name="Normal 6 4 2 2" xfId="721" xr:uid="{00000000-0005-0000-0000-00008E860000}"/>
    <cellStyle name="Normal 6 4 2 2 10" xfId="38785" xr:uid="{00000000-0005-0000-0000-00008F860000}"/>
    <cellStyle name="Normal 6 4 2 2 11" xfId="38786" xr:uid="{00000000-0005-0000-0000-000090860000}"/>
    <cellStyle name="Normal 6 4 2 2 2" xfId="1187" xr:uid="{00000000-0005-0000-0000-000091860000}"/>
    <cellStyle name="Normal 6 4 2 2 2 10" xfId="38787" xr:uid="{00000000-0005-0000-0000-000092860000}"/>
    <cellStyle name="Normal 6 4 2 2 2 2" xfId="1741" xr:uid="{00000000-0005-0000-0000-000093860000}"/>
    <cellStyle name="Normal 6 4 2 2 2 2 2" xfId="5099" xr:uid="{00000000-0005-0000-0000-000094860000}"/>
    <cellStyle name="Normal 6 4 2 2 2 2 2 2" xfId="10083" xr:uid="{00000000-0005-0000-0000-000095860000}"/>
    <cellStyle name="Normal 6 4 2 2 2 2 2 2 2" xfId="38788" xr:uid="{00000000-0005-0000-0000-000096860000}"/>
    <cellStyle name="Normal 6 4 2 2 2 2 2 2 3" xfId="38789" xr:uid="{00000000-0005-0000-0000-000097860000}"/>
    <cellStyle name="Normal 6 4 2 2 2 2 2 2 4" xfId="38790" xr:uid="{00000000-0005-0000-0000-000098860000}"/>
    <cellStyle name="Normal 6 4 2 2 2 2 2 3" xfId="38791" xr:uid="{00000000-0005-0000-0000-000099860000}"/>
    <cellStyle name="Normal 6 4 2 2 2 2 2 3 2" xfId="38792" xr:uid="{00000000-0005-0000-0000-00009A860000}"/>
    <cellStyle name="Normal 6 4 2 2 2 2 2 3 3" xfId="38793" xr:uid="{00000000-0005-0000-0000-00009B860000}"/>
    <cellStyle name="Normal 6 4 2 2 2 2 2 4" xfId="38794" xr:uid="{00000000-0005-0000-0000-00009C860000}"/>
    <cellStyle name="Normal 6 4 2 2 2 2 2 5" xfId="38795" xr:uid="{00000000-0005-0000-0000-00009D860000}"/>
    <cellStyle name="Normal 6 4 2 2 2 2 2 6" xfId="38796" xr:uid="{00000000-0005-0000-0000-00009E860000}"/>
    <cellStyle name="Normal 6 4 2 2 2 2 3" xfId="6828" xr:uid="{00000000-0005-0000-0000-00009F860000}"/>
    <cellStyle name="Normal 6 4 2 2 2 2 3 2" xfId="11770" xr:uid="{00000000-0005-0000-0000-0000A0860000}"/>
    <cellStyle name="Normal 6 4 2 2 2 2 3 3" xfId="38797" xr:uid="{00000000-0005-0000-0000-0000A1860000}"/>
    <cellStyle name="Normal 6 4 2 2 2 2 3 4" xfId="38798" xr:uid="{00000000-0005-0000-0000-0000A2860000}"/>
    <cellStyle name="Normal 6 4 2 2 2 2 4" xfId="8336" xr:uid="{00000000-0005-0000-0000-0000A3860000}"/>
    <cellStyle name="Normal 6 4 2 2 2 2 4 2" xfId="38799" xr:uid="{00000000-0005-0000-0000-0000A4860000}"/>
    <cellStyle name="Normal 6 4 2 2 2 2 4 3" xfId="38800" xr:uid="{00000000-0005-0000-0000-0000A5860000}"/>
    <cellStyle name="Normal 6 4 2 2 2 2 4 4" xfId="38801" xr:uid="{00000000-0005-0000-0000-0000A6860000}"/>
    <cellStyle name="Normal 6 4 2 2 2 2 5" xfId="3374" xr:uid="{00000000-0005-0000-0000-0000A7860000}"/>
    <cellStyle name="Normal 6 4 2 2 2 2 5 2" xfId="38802" xr:uid="{00000000-0005-0000-0000-0000A8860000}"/>
    <cellStyle name="Normal 6 4 2 2 2 2 5 3" xfId="38803" xr:uid="{00000000-0005-0000-0000-0000A9860000}"/>
    <cellStyle name="Normal 6 4 2 2 2 2 5 4" xfId="38804" xr:uid="{00000000-0005-0000-0000-0000AA860000}"/>
    <cellStyle name="Normal 6 4 2 2 2 2 6" xfId="38805" xr:uid="{00000000-0005-0000-0000-0000AB860000}"/>
    <cellStyle name="Normal 6 4 2 2 2 2 6 2" xfId="38806" xr:uid="{00000000-0005-0000-0000-0000AC860000}"/>
    <cellStyle name="Normal 6 4 2 2 2 2 6 3" xfId="38807" xr:uid="{00000000-0005-0000-0000-0000AD860000}"/>
    <cellStyle name="Normal 6 4 2 2 2 2 7" xfId="38808" xr:uid="{00000000-0005-0000-0000-0000AE860000}"/>
    <cellStyle name="Normal 6 4 2 2 2 2 8" xfId="38809" xr:uid="{00000000-0005-0000-0000-0000AF860000}"/>
    <cellStyle name="Normal 6 4 2 2 2 2 9" xfId="38810" xr:uid="{00000000-0005-0000-0000-0000B0860000}"/>
    <cellStyle name="Normal 6 4 2 2 2 3" xfId="4555" xr:uid="{00000000-0005-0000-0000-0000B1860000}"/>
    <cellStyle name="Normal 6 4 2 2 2 3 2" xfId="9539" xr:uid="{00000000-0005-0000-0000-0000B2860000}"/>
    <cellStyle name="Normal 6 4 2 2 2 3 2 2" xfId="38811" xr:uid="{00000000-0005-0000-0000-0000B3860000}"/>
    <cellStyle name="Normal 6 4 2 2 2 3 2 3" xfId="38812" xr:uid="{00000000-0005-0000-0000-0000B4860000}"/>
    <cellStyle name="Normal 6 4 2 2 2 3 2 4" xfId="38813" xr:uid="{00000000-0005-0000-0000-0000B5860000}"/>
    <cellStyle name="Normal 6 4 2 2 2 3 3" xfId="38814" xr:uid="{00000000-0005-0000-0000-0000B6860000}"/>
    <cellStyle name="Normal 6 4 2 2 2 3 3 2" xfId="38815" xr:uid="{00000000-0005-0000-0000-0000B7860000}"/>
    <cellStyle name="Normal 6 4 2 2 2 3 3 3" xfId="38816" xr:uid="{00000000-0005-0000-0000-0000B8860000}"/>
    <cellStyle name="Normal 6 4 2 2 2 3 4" xfId="38817" xr:uid="{00000000-0005-0000-0000-0000B9860000}"/>
    <cellStyle name="Normal 6 4 2 2 2 3 5" xfId="38818" xr:uid="{00000000-0005-0000-0000-0000BA860000}"/>
    <cellStyle name="Normal 6 4 2 2 2 3 6" xfId="38819" xr:uid="{00000000-0005-0000-0000-0000BB860000}"/>
    <cellStyle name="Normal 6 4 2 2 2 4" xfId="6286" xr:uid="{00000000-0005-0000-0000-0000BC860000}"/>
    <cellStyle name="Normal 6 4 2 2 2 4 2" xfId="11228" xr:uid="{00000000-0005-0000-0000-0000BD860000}"/>
    <cellStyle name="Normal 6 4 2 2 2 4 3" xfId="38820" xr:uid="{00000000-0005-0000-0000-0000BE860000}"/>
    <cellStyle name="Normal 6 4 2 2 2 4 4" xfId="38821" xr:uid="{00000000-0005-0000-0000-0000BF860000}"/>
    <cellStyle name="Normal 6 4 2 2 2 5" xfId="7794" xr:uid="{00000000-0005-0000-0000-0000C0860000}"/>
    <cellStyle name="Normal 6 4 2 2 2 5 2" xfId="38822" xr:uid="{00000000-0005-0000-0000-0000C1860000}"/>
    <cellStyle name="Normal 6 4 2 2 2 5 3" xfId="38823" xr:uid="{00000000-0005-0000-0000-0000C2860000}"/>
    <cellStyle name="Normal 6 4 2 2 2 5 4" xfId="38824" xr:uid="{00000000-0005-0000-0000-0000C3860000}"/>
    <cellStyle name="Normal 6 4 2 2 2 6" xfId="2832" xr:uid="{00000000-0005-0000-0000-0000C4860000}"/>
    <cellStyle name="Normal 6 4 2 2 2 6 2" xfId="38825" xr:uid="{00000000-0005-0000-0000-0000C5860000}"/>
    <cellStyle name="Normal 6 4 2 2 2 6 3" xfId="38826" xr:uid="{00000000-0005-0000-0000-0000C6860000}"/>
    <cellStyle name="Normal 6 4 2 2 2 6 4" xfId="38827" xr:uid="{00000000-0005-0000-0000-0000C7860000}"/>
    <cellStyle name="Normal 6 4 2 2 2 7" xfId="38828" xr:uid="{00000000-0005-0000-0000-0000C8860000}"/>
    <cellStyle name="Normal 6 4 2 2 2 7 2" xfId="38829" xr:uid="{00000000-0005-0000-0000-0000C9860000}"/>
    <cellStyle name="Normal 6 4 2 2 2 7 3" xfId="38830" xr:uid="{00000000-0005-0000-0000-0000CA860000}"/>
    <cellStyle name="Normal 6 4 2 2 2 8" xfId="38831" xr:uid="{00000000-0005-0000-0000-0000CB860000}"/>
    <cellStyle name="Normal 6 4 2 2 2 9" xfId="38832" xr:uid="{00000000-0005-0000-0000-0000CC860000}"/>
    <cellStyle name="Normal 6 4 2 2 3" xfId="1740" xr:uid="{00000000-0005-0000-0000-0000CD860000}"/>
    <cellStyle name="Normal 6 4 2 2 3 2" xfId="5098" xr:uid="{00000000-0005-0000-0000-0000CE860000}"/>
    <cellStyle name="Normal 6 4 2 2 3 2 2" xfId="10082" xr:uid="{00000000-0005-0000-0000-0000CF860000}"/>
    <cellStyle name="Normal 6 4 2 2 3 2 2 2" xfId="38833" xr:uid="{00000000-0005-0000-0000-0000D0860000}"/>
    <cellStyle name="Normal 6 4 2 2 3 2 2 3" xfId="38834" xr:uid="{00000000-0005-0000-0000-0000D1860000}"/>
    <cellStyle name="Normal 6 4 2 2 3 2 2 4" xfId="38835" xr:uid="{00000000-0005-0000-0000-0000D2860000}"/>
    <cellStyle name="Normal 6 4 2 2 3 2 3" xfId="38836" xr:uid="{00000000-0005-0000-0000-0000D3860000}"/>
    <cellStyle name="Normal 6 4 2 2 3 2 3 2" xfId="38837" xr:uid="{00000000-0005-0000-0000-0000D4860000}"/>
    <cellStyle name="Normal 6 4 2 2 3 2 3 3" xfId="38838" xr:uid="{00000000-0005-0000-0000-0000D5860000}"/>
    <cellStyle name="Normal 6 4 2 2 3 2 4" xfId="38839" xr:uid="{00000000-0005-0000-0000-0000D6860000}"/>
    <cellStyle name="Normal 6 4 2 2 3 2 5" xfId="38840" xr:uid="{00000000-0005-0000-0000-0000D7860000}"/>
    <cellStyle name="Normal 6 4 2 2 3 2 6" xfId="38841" xr:uid="{00000000-0005-0000-0000-0000D8860000}"/>
    <cellStyle name="Normal 6 4 2 2 3 3" xfId="6827" xr:uid="{00000000-0005-0000-0000-0000D9860000}"/>
    <cellStyle name="Normal 6 4 2 2 3 3 2" xfId="11769" xr:uid="{00000000-0005-0000-0000-0000DA860000}"/>
    <cellStyle name="Normal 6 4 2 2 3 3 3" xfId="38842" xr:uid="{00000000-0005-0000-0000-0000DB860000}"/>
    <cellStyle name="Normal 6 4 2 2 3 3 4" xfId="38843" xr:uid="{00000000-0005-0000-0000-0000DC860000}"/>
    <cellStyle name="Normal 6 4 2 2 3 4" xfId="8335" xr:uid="{00000000-0005-0000-0000-0000DD860000}"/>
    <cellStyle name="Normal 6 4 2 2 3 4 2" xfId="38844" xr:uid="{00000000-0005-0000-0000-0000DE860000}"/>
    <cellStyle name="Normal 6 4 2 2 3 4 3" xfId="38845" xr:uid="{00000000-0005-0000-0000-0000DF860000}"/>
    <cellStyle name="Normal 6 4 2 2 3 4 4" xfId="38846" xr:uid="{00000000-0005-0000-0000-0000E0860000}"/>
    <cellStyle name="Normal 6 4 2 2 3 5" xfId="3373" xr:uid="{00000000-0005-0000-0000-0000E1860000}"/>
    <cellStyle name="Normal 6 4 2 2 3 5 2" xfId="38847" xr:uid="{00000000-0005-0000-0000-0000E2860000}"/>
    <cellStyle name="Normal 6 4 2 2 3 5 3" xfId="38848" xr:uid="{00000000-0005-0000-0000-0000E3860000}"/>
    <cellStyle name="Normal 6 4 2 2 3 5 4" xfId="38849" xr:uid="{00000000-0005-0000-0000-0000E4860000}"/>
    <cellStyle name="Normal 6 4 2 2 3 6" xfId="38850" xr:uid="{00000000-0005-0000-0000-0000E5860000}"/>
    <cellStyle name="Normal 6 4 2 2 3 6 2" xfId="38851" xr:uid="{00000000-0005-0000-0000-0000E6860000}"/>
    <cellStyle name="Normal 6 4 2 2 3 6 3" xfId="38852" xr:uid="{00000000-0005-0000-0000-0000E7860000}"/>
    <cellStyle name="Normal 6 4 2 2 3 7" xfId="38853" xr:uid="{00000000-0005-0000-0000-0000E8860000}"/>
    <cellStyle name="Normal 6 4 2 2 3 8" xfId="38854" xr:uid="{00000000-0005-0000-0000-0000E9860000}"/>
    <cellStyle name="Normal 6 4 2 2 3 9" xfId="38855" xr:uid="{00000000-0005-0000-0000-0000EA860000}"/>
    <cellStyle name="Normal 6 4 2 2 4" xfId="4172" xr:uid="{00000000-0005-0000-0000-0000EB860000}"/>
    <cellStyle name="Normal 6 4 2 2 4 2" xfId="9158" xr:uid="{00000000-0005-0000-0000-0000EC860000}"/>
    <cellStyle name="Normal 6 4 2 2 4 2 2" xfId="38856" xr:uid="{00000000-0005-0000-0000-0000ED860000}"/>
    <cellStyle name="Normal 6 4 2 2 4 2 3" xfId="38857" xr:uid="{00000000-0005-0000-0000-0000EE860000}"/>
    <cellStyle name="Normal 6 4 2 2 4 2 4" xfId="38858" xr:uid="{00000000-0005-0000-0000-0000EF860000}"/>
    <cellStyle name="Normal 6 4 2 2 4 3" xfId="38859" xr:uid="{00000000-0005-0000-0000-0000F0860000}"/>
    <cellStyle name="Normal 6 4 2 2 4 3 2" xfId="38860" xr:uid="{00000000-0005-0000-0000-0000F1860000}"/>
    <cellStyle name="Normal 6 4 2 2 4 3 3" xfId="38861" xr:uid="{00000000-0005-0000-0000-0000F2860000}"/>
    <cellStyle name="Normal 6 4 2 2 4 4" xfId="38862" xr:uid="{00000000-0005-0000-0000-0000F3860000}"/>
    <cellStyle name="Normal 6 4 2 2 4 5" xfId="38863" xr:uid="{00000000-0005-0000-0000-0000F4860000}"/>
    <cellStyle name="Normal 6 4 2 2 4 6" xfId="38864" xr:uid="{00000000-0005-0000-0000-0000F5860000}"/>
    <cellStyle name="Normal 6 4 2 2 5" xfId="5919" xr:uid="{00000000-0005-0000-0000-0000F6860000}"/>
    <cellStyle name="Normal 6 4 2 2 5 2" xfId="10861" xr:uid="{00000000-0005-0000-0000-0000F7860000}"/>
    <cellStyle name="Normal 6 4 2 2 5 3" xfId="38865" xr:uid="{00000000-0005-0000-0000-0000F8860000}"/>
    <cellStyle name="Normal 6 4 2 2 5 4" xfId="38866" xr:uid="{00000000-0005-0000-0000-0000F9860000}"/>
    <cellStyle name="Normal 6 4 2 2 6" xfId="7427" xr:uid="{00000000-0005-0000-0000-0000FA860000}"/>
    <cellStyle name="Normal 6 4 2 2 6 2" xfId="38867" xr:uid="{00000000-0005-0000-0000-0000FB860000}"/>
    <cellStyle name="Normal 6 4 2 2 6 3" xfId="38868" xr:uid="{00000000-0005-0000-0000-0000FC860000}"/>
    <cellStyle name="Normal 6 4 2 2 6 4" xfId="38869" xr:uid="{00000000-0005-0000-0000-0000FD860000}"/>
    <cellStyle name="Normal 6 4 2 2 7" xfId="2465" xr:uid="{00000000-0005-0000-0000-0000FE860000}"/>
    <cellStyle name="Normal 6 4 2 2 7 2" xfId="38870" xr:uid="{00000000-0005-0000-0000-0000FF860000}"/>
    <cellStyle name="Normal 6 4 2 2 7 3" xfId="38871" xr:uid="{00000000-0005-0000-0000-000000870000}"/>
    <cellStyle name="Normal 6 4 2 2 7 4" xfId="38872" xr:uid="{00000000-0005-0000-0000-000001870000}"/>
    <cellStyle name="Normal 6 4 2 2 8" xfId="38873" xr:uid="{00000000-0005-0000-0000-000002870000}"/>
    <cellStyle name="Normal 6 4 2 2 8 2" xfId="38874" xr:uid="{00000000-0005-0000-0000-000003870000}"/>
    <cellStyle name="Normal 6 4 2 2 8 3" xfId="38875" xr:uid="{00000000-0005-0000-0000-000004870000}"/>
    <cellStyle name="Normal 6 4 2 2 9" xfId="38876" xr:uid="{00000000-0005-0000-0000-000005870000}"/>
    <cellStyle name="Normal 6 4 2 3" xfId="874" xr:uid="{00000000-0005-0000-0000-000006870000}"/>
    <cellStyle name="Normal 6 4 2 3 10" xfId="38877" xr:uid="{00000000-0005-0000-0000-000007870000}"/>
    <cellStyle name="Normal 6 4 2 3 2" xfId="1742" xr:uid="{00000000-0005-0000-0000-000008870000}"/>
    <cellStyle name="Normal 6 4 2 3 2 2" xfId="5100" xr:uid="{00000000-0005-0000-0000-000009870000}"/>
    <cellStyle name="Normal 6 4 2 3 2 2 2" xfId="10084" xr:uid="{00000000-0005-0000-0000-00000A870000}"/>
    <cellStyle name="Normal 6 4 2 3 2 2 2 2" xfId="38878" xr:uid="{00000000-0005-0000-0000-00000B870000}"/>
    <cellStyle name="Normal 6 4 2 3 2 2 2 3" xfId="38879" xr:uid="{00000000-0005-0000-0000-00000C870000}"/>
    <cellStyle name="Normal 6 4 2 3 2 2 2 4" xfId="38880" xr:uid="{00000000-0005-0000-0000-00000D870000}"/>
    <cellStyle name="Normal 6 4 2 3 2 2 3" xfId="38881" xr:uid="{00000000-0005-0000-0000-00000E870000}"/>
    <cellStyle name="Normal 6 4 2 3 2 2 3 2" xfId="38882" xr:uid="{00000000-0005-0000-0000-00000F870000}"/>
    <cellStyle name="Normal 6 4 2 3 2 2 3 3" xfId="38883" xr:uid="{00000000-0005-0000-0000-000010870000}"/>
    <cellStyle name="Normal 6 4 2 3 2 2 4" xfId="38884" xr:uid="{00000000-0005-0000-0000-000011870000}"/>
    <cellStyle name="Normal 6 4 2 3 2 2 5" xfId="38885" xr:uid="{00000000-0005-0000-0000-000012870000}"/>
    <cellStyle name="Normal 6 4 2 3 2 2 6" xfId="38886" xr:uid="{00000000-0005-0000-0000-000013870000}"/>
    <cellStyle name="Normal 6 4 2 3 2 3" xfId="6829" xr:uid="{00000000-0005-0000-0000-000014870000}"/>
    <cellStyle name="Normal 6 4 2 3 2 3 2" xfId="11771" xr:uid="{00000000-0005-0000-0000-000015870000}"/>
    <cellStyle name="Normal 6 4 2 3 2 3 3" xfId="38887" xr:uid="{00000000-0005-0000-0000-000016870000}"/>
    <cellStyle name="Normal 6 4 2 3 2 3 4" xfId="38888" xr:uid="{00000000-0005-0000-0000-000017870000}"/>
    <cellStyle name="Normal 6 4 2 3 2 4" xfId="8337" xr:uid="{00000000-0005-0000-0000-000018870000}"/>
    <cellStyle name="Normal 6 4 2 3 2 4 2" xfId="38889" xr:uid="{00000000-0005-0000-0000-000019870000}"/>
    <cellStyle name="Normal 6 4 2 3 2 4 3" xfId="38890" xr:uid="{00000000-0005-0000-0000-00001A870000}"/>
    <cellStyle name="Normal 6 4 2 3 2 4 4" xfId="38891" xr:uid="{00000000-0005-0000-0000-00001B870000}"/>
    <cellStyle name="Normal 6 4 2 3 2 5" xfId="3375" xr:uid="{00000000-0005-0000-0000-00001C870000}"/>
    <cellStyle name="Normal 6 4 2 3 2 5 2" xfId="38892" xr:uid="{00000000-0005-0000-0000-00001D870000}"/>
    <cellStyle name="Normal 6 4 2 3 2 5 3" xfId="38893" xr:uid="{00000000-0005-0000-0000-00001E870000}"/>
    <cellStyle name="Normal 6 4 2 3 2 5 4" xfId="38894" xr:uid="{00000000-0005-0000-0000-00001F870000}"/>
    <cellStyle name="Normal 6 4 2 3 2 6" xfId="38895" xr:uid="{00000000-0005-0000-0000-000020870000}"/>
    <cellStyle name="Normal 6 4 2 3 2 6 2" xfId="38896" xr:uid="{00000000-0005-0000-0000-000021870000}"/>
    <cellStyle name="Normal 6 4 2 3 2 6 3" xfId="38897" xr:uid="{00000000-0005-0000-0000-000022870000}"/>
    <cellStyle name="Normal 6 4 2 3 2 7" xfId="38898" xr:uid="{00000000-0005-0000-0000-000023870000}"/>
    <cellStyle name="Normal 6 4 2 3 2 8" xfId="38899" xr:uid="{00000000-0005-0000-0000-000024870000}"/>
    <cellStyle name="Normal 6 4 2 3 2 9" xfId="38900" xr:uid="{00000000-0005-0000-0000-000025870000}"/>
    <cellStyle name="Normal 6 4 2 3 3" xfId="4314" xr:uid="{00000000-0005-0000-0000-000026870000}"/>
    <cellStyle name="Normal 6 4 2 3 3 2" xfId="9299" xr:uid="{00000000-0005-0000-0000-000027870000}"/>
    <cellStyle name="Normal 6 4 2 3 3 2 2" xfId="38901" xr:uid="{00000000-0005-0000-0000-000028870000}"/>
    <cellStyle name="Normal 6 4 2 3 3 2 3" xfId="38902" xr:uid="{00000000-0005-0000-0000-000029870000}"/>
    <cellStyle name="Normal 6 4 2 3 3 2 4" xfId="38903" xr:uid="{00000000-0005-0000-0000-00002A870000}"/>
    <cellStyle name="Normal 6 4 2 3 3 3" xfId="38904" xr:uid="{00000000-0005-0000-0000-00002B870000}"/>
    <cellStyle name="Normal 6 4 2 3 3 3 2" xfId="38905" xr:uid="{00000000-0005-0000-0000-00002C870000}"/>
    <cellStyle name="Normal 6 4 2 3 3 3 3" xfId="38906" xr:uid="{00000000-0005-0000-0000-00002D870000}"/>
    <cellStyle name="Normal 6 4 2 3 3 4" xfId="38907" xr:uid="{00000000-0005-0000-0000-00002E870000}"/>
    <cellStyle name="Normal 6 4 2 3 3 5" xfId="38908" xr:uid="{00000000-0005-0000-0000-00002F870000}"/>
    <cellStyle name="Normal 6 4 2 3 3 6" xfId="38909" xr:uid="{00000000-0005-0000-0000-000030870000}"/>
    <cellStyle name="Normal 6 4 2 3 4" xfId="6057" xr:uid="{00000000-0005-0000-0000-000031870000}"/>
    <cellStyle name="Normal 6 4 2 3 4 2" xfId="10999" xr:uid="{00000000-0005-0000-0000-000032870000}"/>
    <cellStyle name="Normal 6 4 2 3 4 3" xfId="38910" xr:uid="{00000000-0005-0000-0000-000033870000}"/>
    <cellStyle name="Normal 6 4 2 3 4 4" xfId="38911" xr:uid="{00000000-0005-0000-0000-000034870000}"/>
    <cellStyle name="Normal 6 4 2 3 5" xfId="7565" xr:uid="{00000000-0005-0000-0000-000035870000}"/>
    <cellStyle name="Normal 6 4 2 3 5 2" xfId="38912" xr:uid="{00000000-0005-0000-0000-000036870000}"/>
    <cellStyle name="Normal 6 4 2 3 5 3" xfId="38913" xr:uid="{00000000-0005-0000-0000-000037870000}"/>
    <cellStyle name="Normal 6 4 2 3 5 4" xfId="38914" xr:uid="{00000000-0005-0000-0000-000038870000}"/>
    <cellStyle name="Normal 6 4 2 3 6" xfId="2603" xr:uid="{00000000-0005-0000-0000-000039870000}"/>
    <cellStyle name="Normal 6 4 2 3 6 2" xfId="38915" xr:uid="{00000000-0005-0000-0000-00003A870000}"/>
    <cellStyle name="Normal 6 4 2 3 6 3" xfId="38916" xr:uid="{00000000-0005-0000-0000-00003B870000}"/>
    <cellStyle name="Normal 6 4 2 3 6 4" xfId="38917" xr:uid="{00000000-0005-0000-0000-00003C870000}"/>
    <cellStyle name="Normal 6 4 2 3 7" xfId="38918" xr:uid="{00000000-0005-0000-0000-00003D870000}"/>
    <cellStyle name="Normal 6 4 2 3 7 2" xfId="38919" xr:uid="{00000000-0005-0000-0000-00003E870000}"/>
    <cellStyle name="Normal 6 4 2 3 7 3" xfId="38920" xr:uid="{00000000-0005-0000-0000-00003F870000}"/>
    <cellStyle name="Normal 6 4 2 3 8" xfId="38921" xr:uid="{00000000-0005-0000-0000-000040870000}"/>
    <cellStyle name="Normal 6 4 2 3 9" xfId="38922" xr:uid="{00000000-0005-0000-0000-000041870000}"/>
    <cellStyle name="Normal 6 4 2 4" xfId="1739" xr:uid="{00000000-0005-0000-0000-000042870000}"/>
    <cellStyle name="Normal 6 4 2 4 2" xfId="5097" xr:uid="{00000000-0005-0000-0000-000043870000}"/>
    <cellStyle name="Normal 6 4 2 4 2 2" xfId="10081" xr:uid="{00000000-0005-0000-0000-000044870000}"/>
    <cellStyle name="Normal 6 4 2 4 2 2 2" xfId="38923" xr:uid="{00000000-0005-0000-0000-000045870000}"/>
    <cellStyle name="Normal 6 4 2 4 2 2 3" xfId="38924" xr:uid="{00000000-0005-0000-0000-000046870000}"/>
    <cellStyle name="Normal 6 4 2 4 2 2 4" xfId="38925" xr:uid="{00000000-0005-0000-0000-000047870000}"/>
    <cellStyle name="Normal 6 4 2 4 2 3" xfId="38926" xr:uid="{00000000-0005-0000-0000-000048870000}"/>
    <cellStyle name="Normal 6 4 2 4 2 3 2" xfId="38927" xr:uid="{00000000-0005-0000-0000-000049870000}"/>
    <cellStyle name="Normal 6 4 2 4 2 3 3" xfId="38928" xr:uid="{00000000-0005-0000-0000-00004A870000}"/>
    <cellStyle name="Normal 6 4 2 4 2 4" xfId="38929" xr:uid="{00000000-0005-0000-0000-00004B870000}"/>
    <cellStyle name="Normal 6 4 2 4 2 5" xfId="38930" xr:uid="{00000000-0005-0000-0000-00004C870000}"/>
    <cellStyle name="Normal 6 4 2 4 2 6" xfId="38931" xr:uid="{00000000-0005-0000-0000-00004D870000}"/>
    <cellStyle name="Normal 6 4 2 4 3" xfId="6826" xr:uid="{00000000-0005-0000-0000-00004E870000}"/>
    <cellStyle name="Normal 6 4 2 4 3 2" xfId="11768" xr:uid="{00000000-0005-0000-0000-00004F870000}"/>
    <cellStyle name="Normal 6 4 2 4 3 3" xfId="38932" xr:uid="{00000000-0005-0000-0000-000050870000}"/>
    <cellStyle name="Normal 6 4 2 4 3 4" xfId="38933" xr:uid="{00000000-0005-0000-0000-000051870000}"/>
    <cellStyle name="Normal 6 4 2 4 4" xfId="8334" xr:uid="{00000000-0005-0000-0000-000052870000}"/>
    <cellStyle name="Normal 6 4 2 4 4 2" xfId="38934" xr:uid="{00000000-0005-0000-0000-000053870000}"/>
    <cellStyle name="Normal 6 4 2 4 4 3" xfId="38935" xr:uid="{00000000-0005-0000-0000-000054870000}"/>
    <cellStyle name="Normal 6 4 2 4 4 4" xfId="38936" xr:uid="{00000000-0005-0000-0000-000055870000}"/>
    <cellStyle name="Normal 6 4 2 4 5" xfId="3372" xr:uid="{00000000-0005-0000-0000-000056870000}"/>
    <cellStyle name="Normal 6 4 2 4 5 2" xfId="38937" xr:uid="{00000000-0005-0000-0000-000057870000}"/>
    <cellStyle name="Normal 6 4 2 4 5 3" xfId="38938" xr:uid="{00000000-0005-0000-0000-000058870000}"/>
    <cellStyle name="Normal 6 4 2 4 5 4" xfId="38939" xr:uid="{00000000-0005-0000-0000-000059870000}"/>
    <cellStyle name="Normal 6 4 2 4 6" xfId="38940" xr:uid="{00000000-0005-0000-0000-00005A870000}"/>
    <cellStyle name="Normal 6 4 2 4 6 2" xfId="38941" xr:uid="{00000000-0005-0000-0000-00005B870000}"/>
    <cellStyle name="Normal 6 4 2 4 6 3" xfId="38942" xr:uid="{00000000-0005-0000-0000-00005C870000}"/>
    <cellStyle name="Normal 6 4 2 4 7" xfId="38943" xr:uid="{00000000-0005-0000-0000-00005D870000}"/>
    <cellStyle name="Normal 6 4 2 4 8" xfId="38944" xr:uid="{00000000-0005-0000-0000-00005E870000}"/>
    <cellStyle name="Normal 6 4 2 4 9" xfId="38945" xr:uid="{00000000-0005-0000-0000-00005F870000}"/>
    <cellStyle name="Normal 6 4 2 5" xfId="3711" xr:uid="{00000000-0005-0000-0000-000060870000}"/>
    <cellStyle name="Normal 6 4 2 5 2" xfId="5386" xr:uid="{00000000-0005-0000-0000-000061870000}"/>
    <cellStyle name="Normal 6 4 2 5 2 2" xfId="10363" xr:uid="{00000000-0005-0000-0000-000062870000}"/>
    <cellStyle name="Normal 6 4 2 5 2 2 2" xfId="38946" xr:uid="{00000000-0005-0000-0000-000063870000}"/>
    <cellStyle name="Normal 6 4 2 5 2 2 3" xfId="38947" xr:uid="{00000000-0005-0000-0000-000064870000}"/>
    <cellStyle name="Normal 6 4 2 5 2 2 4" xfId="38948" xr:uid="{00000000-0005-0000-0000-000065870000}"/>
    <cellStyle name="Normal 6 4 2 5 2 3" xfId="38949" xr:uid="{00000000-0005-0000-0000-000066870000}"/>
    <cellStyle name="Normal 6 4 2 5 2 3 2" xfId="38950" xr:uid="{00000000-0005-0000-0000-000067870000}"/>
    <cellStyle name="Normal 6 4 2 5 2 3 3" xfId="38951" xr:uid="{00000000-0005-0000-0000-000068870000}"/>
    <cellStyle name="Normal 6 4 2 5 2 4" xfId="38952" xr:uid="{00000000-0005-0000-0000-000069870000}"/>
    <cellStyle name="Normal 6 4 2 5 2 5" xfId="38953" xr:uid="{00000000-0005-0000-0000-00006A870000}"/>
    <cellStyle name="Normal 6 4 2 5 2 6" xfId="38954" xr:uid="{00000000-0005-0000-0000-00006B870000}"/>
    <cellStyle name="Normal 6 4 2 5 3" xfId="8672" xr:uid="{00000000-0005-0000-0000-00006C870000}"/>
    <cellStyle name="Normal 6 4 2 5 3 2" xfId="38955" xr:uid="{00000000-0005-0000-0000-00006D870000}"/>
    <cellStyle name="Normal 6 4 2 5 3 3" xfId="38956" xr:uid="{00000000-0005-0000-0000-00006E870000}"/>
    <cellStyle name="Normal 6 4 2 5 3 4" xfId="38957" xr:uid="{00000000-0005-0000-0000-00006F870000}"/>
    <cellStyle name="Normal 6 4 2 5 4" xfId="38958" xr:uid="{00000000-0005-0000-0000-000070870000}"/>
    <cellStyle name="Normal 6 4 2 5 4 2" xfId="38959" xr:uid="{00000000-0005-0000-0000-000071870000}"/>
    <cellStyle name="Normal 6 4 2 5 4 3" xfId="38960" xr:uid="{00000000-0005-0000-0000-000072870000}"/>
    <cellStyle name="Normal 6 4 2 5 4 4" xfId="38961" xr:uid="{00000000-0005-0000-0000-000073870000}"/>
    <cellStyle name="Normal 6 4 2 5 5" xfId="38962" xr:uid="{00000000-0005-0000-0000-000074870000}"/>
    <cellStyle name="Normal 6 4 2 5 5 2" xfId="38963" xr:uid="{00000000-0005-0000-0000-000075870000}"/>
    <cellStyle name="Normal 6 4 2 5 5 3" xfId="38964" xr:uid="{00000000-0005-0000-0000-000076870000}"/>
    <cellStyle name="Normal 6 4 2 5 5 4" xfId="38965" xr:uid="{00000000-0005-0000-0000-000077870000}"/>
    <cellStyle name="Normal 6 4 2 5 6" xfId="38966" xr:uid="{00000000-0005-0000-0000-000078870000}"/>
    <cellStyle name="Normal 6 4 2 5 6 2" xfId="38967" xr:uid="{00000000-0005-0000-0000-000079870000}"/>
    <cellStyle name="Normal 6 4 2 5 6 3" xfId="38968" xr:uid="{00000000-0005-0000-0000-00007A870000}"/>
    <cellStyle name="Normal 6 4 2 5 7" xfId="38969" xr:uid="{00000000-0005-0000-0000-00007B870000}"/>
    <cellStyle name="Normal 6 4 2 5 8" xfId="38970" xr:uid="{00000000-0005-0000-0000-00007C870000}"/>
    <cellStyle name="Normal 6 4 2 5 9" xfId="38971" xr:uid="{00000000-0005-0000-0000-00007D870000}"/>
    <cellStyle name="Normal 6 4 2 6" xfId="4036" xr:uid="{00000000-0005-0000-0000-00007E870000}"/>
    <cellStyle name="Normal 6 4 2 6 2" xfId="8808" xr:uid="{00000000-0005-0000-0000-00007F870000}"/>
    <cellStyle name="Normal 6 4 2 6 2 2" xfId="38972" xr:uid="{00000000-0005-0000-0000-000080870000}"/>
    <cellStyle name="Normal 6 4 2 6 2 2 2" xfId="38973" xr:uid="{00000000-0005-0000-0000-000081870000}"/>
    <cellStyle name="Normal 6 4 2 6 2 2 3" xfId="38974" xr:uid="{00000000-0005-0000-0000-000082870000}"/>
    <cellStyle name="Normal 6 4 2 6 2 2 4" xfId="38975" xr:uid="{00000000-0005-0000-0000-000083870000}"/>
    <cellStyle name="Normal 6 4 2 6 2 3" xfId="38976" xr:uid="{00000000-0005-0000-0000-000084870000}"/>
    <cellStyle name="Normal 6 4 2 6 2 3 2" xfId="38977" xr:uid="{00000000-0005-0000-0000-000085870000}"/>
    <cellStyle name="Normal 6 4 2 6 2 3 3" xfId="38978" xr:uid="{00000000-0005-0000-0000-000086870000}"/>
    <cellStyle name="Normal 6 4 2 6 2 4" xfId="38979" xr:uid="{00000000-0005-0000-0000-000087870000}"/>
    <cellStyle name="Normal 6 4 2 6 2 5" xfId="38980" xr:uid="{00000000-0005-0000-0000-000088870000}"/>
    <cellStyle name="Normal 6 4 2 6 2 6" xfId="38981" xr:uid="{00000000-0005-0000-0000-000089870000}"/>
    <cellStyle name="Normal 6 4 2 6 3" xfId="38982" xr:uid="{00000000-0005-0000-0000-00008A870000}"/>
    <cellStyle name="Normal 6 4 2 6 3 2" xfId="38983" xr:uid="{00000000-0005-0000-0000-00008B870000}"/>
    <cellStyle name="Normal 6 4 2 6 3 3" xfId="38984" xr:uid="{00000000-0005-0000-0000-00008C870000}"/>
    <cellStyle name="Normal 6 4 2 6 3 4" xfId="38985" xr:uid="{00000000-0005-0000-0000-00008D870000}"/>
    <cellStyle name="Normal 6 4 2 6 4" xfId="38986" xr:uid="{00000000-0005-0000-0000-00008E870000}"/>
    <cellStyle name="Normal 6 4 2 6 4 2" xfId="38987" xr:uid="{00000000-0005-0000-0000-00008F870000}"/>
    <cellStyle name="Normal 6 4 2 6 4 3" xfId="38988" xr:uid="{00000000-0005-0000-0000-000090870000}"/>
    <cellStyle name="Normal 6 4 2 6 4 4" xfId="38989" xr:uid="{00000000-0005-0000-0000-000091870000}"/>
    <cellStyle name="Normal 6 4 2 6 5" xfId="38990" xr:uid="{00000000-0005-0000-0000-000092870000}"/>
    <cellStyle name="Normal 6 4 2 6 5 2" xfId="38991" xr:uid="{00000000-0005-0000-0000-000093870000}"/>
    <cellStyle name="Normal 6 4 2 6 5 3" xfId="38992" xr:uid="{00000000-0005-0000-0000-000094870000}"/>
    <cellStyle name="Normal 6 4 2 6 6" xfId="38993" xr:uid="{00000000-0005-0000-0000-000095870000}"/>
    <cellStyle name="Normal 6 4 2 6 7" xfId="38994" xr:uid="{00000000-0005-0000-0000-000096870000}"/>
    <cellStyle name="Normal 6 4 2 6 8" xfId="38995" xr:uid="{00000000-0005-0000-0000-000097870000}"/>
    <cellStyle name="Normal 6 4 2 7" xfId="5545" xr:uid="{00000000-0005-0000-0000-000098870000}"/>
    <cellStyle name="Normal 6 4 2 7 2" xfId="10494" xr:uid="{00000000-0005-0000-0000-000099870000}"/>
    <cellStyle name="Normal 6 4 2 7 2 2" xfId="38996" xr:uid="{00000000-0005-0000-0000-00009A870000}"/>
    <cellStyle name="Normal 6 4 2 7 2 3" xfId="38997" xr:uid="{00000000-0005-0000-0000-00009B870000}"/>
    <cellStyle name="Normal 6 4 2 7 2 4" xfId="38998" xr:uid="{00000000-0005-0000-0000-00009C870000}"/>
    <cellStyle name="Normal 6 4 2 7 3" xfId="38999" xr:uid="{00000000-0005-0000-0000-00009D870000}"/>
    <cellStyle name="Normal 6 4 2 7 3 2" xfId="39000" xr:uid="{00000000-0005-0000-0000-00009E870000}"/>
    <cellStyle name="Normal 6 4 2 7 3 3" xfId="39001" xr:uid="{00000000-0005-0000-0000-00009F870000}"/>
    <cellStyle name="Normal 6 4 2 7 4" xfId="39002" xr:uid="{00000000-0005-0000-0000-0000A0870000}"/>
    <cellStyle name="Normal 6 4 2 7 5" xfId="39003" xr:uid="{00000000-0005-0000-0000-0000A1870000}"/>
    <cellStyle name="Normal 6 4 2 7 6" xfId="39004" xr:uid="{00000000-0005-0000-0000-0000A2870000}"/>
    <cellStyle name="Normal 6 4 2 8" xfId="5784" xr:uid="{00000000-0005-0000-0000-0000A3870000}"/>
    <cellStyle name="Normal 6 4 2 8 2" xfId="10726" xr:uid="{00000000-0005-0000-0000-0000A4870000}"/>
    <cellStyle name="Normal 6 4 2 8 3" xfId="39005" xr:uid="{00000000-0005-0000-0000-0000A5870000}"/>
    <cellStyle name="Normal 6 4 2 8 4" xfId="39006" xr:uid="{00000000-0005-0000-0000-0000A6870000}"/>
    <cellStyle name="Normal 6 4 2 9" xfId="7292" xr:uid="{00000000-0005-0000-0000-0000A7870000}"/>
    <cellStyle name="Normal 6 4 2 9 2" xfId="39007" xr:uid="{00000000-0005-0000-0000-0000A8870000}"/>
    <cellStyle name="Normal 6 4 2 9 3" xfId="39008" xr:uid="{00000000-0005-0000-0000-0000A9870000}"/>
    <cellStyle name="Normal 6 4 2 9 4" xfId="39009" xr:uid="{00000000-0005-0000-0000-0000AA870000}"/>
    <cellStyle name="Normal 6 4 3" xfId="623" xr:uid="{00000000-0005-0000-0000-0000AB870000}"/>
    <cellStyle name="Normal 6 4 3 10" xfId="2372" xr:uid="{00000000-0005-0000-0000-0000AC870000}"/>
    <cellStyle name="Normal 6 4 3 10 2" xfId="39010" xr:uid="{00000000-0005-0000-0000-0000AD870000}"/>
    <cellStyle name="Normal 6 4 3 10 3" xfId="39011" xr:uid="{00000000-0005-0000-0000-0000AE870000}"/>
    <cellStyle name="Normal 6 4 3 10 4" xfId="39012" xr:uid="{00000000-0005-0000-0000-0000AF870000}"/>
    <cellStyle name="Normal 6 4 3 11" xfId="39013" xr:uid="{00000000-0005-0000-0000-0000B0870000}"/>
    <cellStyle name="Normal 6 4 3 11 2" xfId="39014" xr:uid="{00000000-0005-0000-0000-0000B1870000}"/>
    <cellStyle name="Normal 6 4 3 11 3" xfId="39015" xr:uid="{00000000-0005-0000-0000-0000B2870000}"/>
    <cellStyle name="Normal 6 4 3 12" xfId="39016" xr:uid="{00000000-0005-0000-0000-0000B3870000}"/>
    <cellStyle name="Normal 6 4 3 13" xfId="39017" xr:uid="{00000000-0005-0000-0000-0000B4870000}"/>
    <cellStyle name="Normal 6 4 3 14" xfId="39018" xr:uid="{00000000-0005-0000-0000-0000B5870000}"/>
    <cellStyle name="Normal 6 4 3 2" xfId="764" xr:uid="{00000000-0005-0000-0000-0000B6870000}"/>
    <cellStyle name="Normal 6 4 3 2 10" xfId="39019" xr:uid="{00000000-0005-0000-0000-0000B7870000}"/>
    <cellStyle name="Normal 6 4 3 2 11" xfId="39020" xr:uid="{00000000-0005-0000-0000-0000B8870000}"/>
    <cellStyle name="Normal 6 4 3 2 2" xfId="1229" xr:uid="{00000000-0005-0000-0000-0000B9870000}"/>
    <cellStyle name="Normal 6 4 3 2 2 10" xfId="39021" xr:uid="{00000000-0005-0000-0000-0000BA870000}"/>
    <cellStyle name="Normal 6 4 3 2 2 2" xfId="1745" xr:uid="{00000000-0005-0000-0000-0000BB870000}"/>
    <cellStyle name="Normal 6 4 3 2 2 2 2" xfId="5103" xr:uid="{00000000-0005-0000-0000-0000BC870000}"/>
    <cellStyle name="Normal 6 4 3 2 2 2 2 2" xfId="10087" xr:uid="{00000000-0005-0000-0000-0000BD870000}"/>
    <cellStyle name="Normal 6 4 3 2 2 2 2 2 2" xfId="39022" xr:uid="{00000000-0005-0000-0000-0000BE870000}"/>
    <cellStyle name="Normal 6 4 3 2 2 2 2 2 3" xfId="39023" xr:uid="{00000000-0005-0000-0000-0000BF870000}"/>
    <cellStyle name="Normal 6 4 3 2 2 2 2 2 4" xfId="39024" xr:uid="{00000000-0005-0000-0000-0000C0870000}"/>
    <cellStyle name="Normal 6 4 3 2 2 2 2 3" xfId="39025" xr:uid="{00000000-0005-0000-0000-0000C1870000}"/>
    <cellStyle name="Normal 6 4 3 2 2 2 2 3 2" xfId="39026" xr:uid="{00000000-0005-0000-0000-0000C2870000}"/>
    <cellStyle name="Normal 6 4 3 2 2 2 2 3 3" xfId="39027" xr:uid="{00000000-0005-0000-0000-0000C3870000}"/>
    <cellStyle name="Normal 6 4 3 2 2 2 2 4" xfId="39028" xr:uid="{00000000-0005-0000-0000-0000C4870000}"/>
    <cellStyle name="Normal 6 4 3 2 2 2 2 5" xfId="39029" xr:uid="{00000000-0005-0000-0000-0000C5870000}"/>
    <cellStyle name="Normal 6 4 3 2 2 2 2 6" xfId="39030" xr:uid="{00000000-0005-0000-0000-0000C6870000}"/>
    <cellStyle name="Normal 6 4 3 2 2 2 3" xfId="6832" xr:uid="{00000000-0005-0000-0000-0000C7870000}"/>
    <cellStyle name="Normal 6 4 3 2 2 2 3 2" xfId="11774" xr:uid="{00000000-0005-0000-0000-0000C8870000}"/>
    <cellStyle name="Normal 6 4 3 2 2 2 3 3" xfId="39031" xr:uid="{00000000-0005-0000-0000-0000C9870000}"/>
    <cellStyle name="Normal 6 4 3 2 2 2 3 4" xfId="39032" xr:uid="{00000000-0005-0000-0000-0000CA870000}"/>
    <cellStyle name="Normal 6 4 3 2 2 2 4" xfId="8340" xr:uid="{00000000-0005-0000-0000-0000CB870000}"/>
    <cellStyle name="Normal 6 4 3 2 2 2 4 2" xfId="39033" xr:uid="{00000000-0005-0000-0000-0000CC870000}"/>
    <cellStyle name="Normal 6 4 3 2 2 2 4 3" xfId="39034" xr:uid="{00000000-0005-0000-0000-0000CD870000}"/>
    <cellStyle name="Normal 6 4 3 2 2 2 4 4" xfId="39035" xr:uid="{00000000-0005-0000-0000-0000CE870000}"/>
    <cellStyle name="Normal 6 4 3 2 2 2 5" xfId="3378" xr:uid="{00000000-0005-0000-0000-0000CF870000}"/>
    <cellStyle name="Normal 6 4 3 2 2 2 5 2" xfId="39036" xr:uid="{00000000-0005-0000-0000-0000D0870000}"/>
    <cellStyle name="Normal 6 4 3 2 2 2 5 3" xfId="39037" xr:uid="{00000000-0005-0000-0000-0000D1870000}"/>
    <cellStyle name="Normal 6 4 3 2 2 2 5 4" xfId="39038" xr:uid="{00000000-0005-0000-0000-0000D2870000}"/>
    <cellStyle name="Normal 6 4 3 2 2 2 6" xfId="39039" xr:uid="{00000000-0005-0000-0000-0000D3870000}"/>
    <cellStyle name="Normal 6 4 3 2 2 2 6 2" xfId="39040" xr:uid="{00000000-0005-0000-0000-0000D4870000}"/>
    <cellStyle name="Normal 6 4 3 2 2 2 6 3" xfId="39041" xr:uid="{00000000-0005-0000-0000-0000D5870000}"/>
    <cellStyle name="Normal 6 4 3 2 2 2 7" xfId="39042" xr:uid="{00000000-0005-0000-0000-0000D6870000}"/>
    <cellStyle name="Normal 6 4 3 2 2 2 8" xfId="39043" xr:uid="{00000000-0005-0000-0000-0000D7870000}"/>
    <cellStyle name="Normal 6 4 3 2 2 2 9" xfId="39044" xr:uid="{00000000-0005-0000-0000-0000D8870000}"/>
    <cellStyle name="Normal 6 4 3 2 2 3" xfId="4597" xr:uid="{00000000-0005-0000-0000-0000D9870000}"/>
    <cellStyle name="Normal 6 4 3 2 2 3 2" xfId="9581" xr:uid="{00000000-0005-0000-0000-0000DA870000}"/>
    <cellStyle name="Normal 6 4 3 2 2 3 2 2" xfId="39045" xr:uid="{00000000-0005-0000-0000-0000DB870000}"/>
    <cellStyle name="Normal 6 4 3 2 2 3 2 3" xfId="39046" xr:uid="{00000000-0005-0000-0000-0000DC870000}"/>
    <cellStyle name="Normal 6 4 3 2 2 3 2 4" xfId="39047" xr:uid="{00000000-0005-0000-0000-0000DD870000}"/>
    <cellStyle name="Normal 6 4 3 2 2 3 3" xfId="39048" xr:uid="{00000000-0005-0000-0000-0000DE870000}"/>
    <cellStyle name="Normal 6 4 3 2 2 3 3 2" xfId="39049" xr:uid="{00000000-0005-0000-0000-0000DF870000}"/>
    <cellStyle name="Normal 6 4 3 2 2 3 3 3" xfId="39050" xr:uid="{00000000-0005-0000-0000-0000E0870000}"/>
    <cellStyle name="Normal 6 4 3 2 2 3 4" xfId="39051" xr:uid="{00000000-0005-0000-0000-0000E1870000}"/>
    <cellStyle name="Normal 6 4 3 2 2 3 5" xfId="39052" xr:uid="{00000000-0005-0000-0000-0000E2870000}"/>
    <cellStyle name="Normal 6 4 3 2 2 3 6" xfId="39053" xr:uid="{00000000-0005-0000-0000-0000E3870000}"/>
    <cellStyle name="Normal 6 4 3 2 2 4" xfId="6328" xr:uid="{00000000-0005-0000-0000-0000E4870000}"/>
    <cellStyle name="Normal 6 4 3 2 2 4 2" xfId="11270" xr:uid="{00000000-0005-0000-0000-0000E5870000}"/>
    <cellStyle name="Normal 6 4 3 2 2 4 3" xfId="39054" xr:uid="{00000000-0005-0000-0000-0000E6870000}"/>
    <cellStyle name="Normal 6 4 3 2 2 4 4" xfId="39055" xr:uid="{00000000-0005-0000-0000-0000E7870000}"/>
    <cellStyle name="Normal 6 4 3 2 2 5" xfId="7836" xr:uid="{00000000-0005-0000-0000-0000E8870000}"/>
    <cellStyle name="Normal 6 4 3 2 2 5 2" xfId="39056" xr:uid="{00000000-0005-0000-0000-0000E9870000}"/>
    <cellStyle name="Normal 6 4 3 2 2 5 3" xfId="39057" xr:uid="{00000000-0005-0000-0000-0000EA870000}"/>
    <cellStyle name="Normal 6 4 3 2 2 5 4" xfId="39058" xr:uid="{00000000-0005-0000-0000-0000EB870000}"/>
    <cellStyle name="Normal 6 4 3 2 2 6" xfId="2874" xr:uid="{00000000-0005-0000-0000-0000EC870000}"/>
    <cellStyle name="Normal 6 4 3 2 2 6 2" xfId="39059" xr:uid="{00000000-0005-0000-0000-0000ED870000}"/>
    <cellStyle name="Normal 6 4 3 2 2 6 3" xfId="39060" xr:uid="{00000000-0005-0000-0000-0000EE870000}"/>
    <cellStyle name="Normal 6 4 3 2 2 6 4" xfId="39061" xr:uid="{00000000-0005-0000-0000-0000EF870000}"/>
    <cellStyle name="Normal 6 4 3 2 2 7" xfId="39062" xr:uid="{00000000-0005-0000-0000-0000F0870000}"/>
    <cellStyle name="Normal 6 4 3 2 2 7 2" xfId="39063" xr:uid="{00000000-0005-0000-0000-0000F1870000}"/>
    <cellStyle name="Normal 6 4 3 2 2 7 3" xfId="39064" xr:uid="{00000000-0005-0000-0000-0000F2870000}"/>
    <cellStyle name="Normal 6 4 3 2 2 8" xfId="39065" xr:uid="{00000000-0005-0000-0000-0000F3870000}"/>
    <cellStyle name="Normal 6 4 3 2 2 9" xfId="39066" xr:uid="{00000000-0005-0000-0000-0000F4870000}"/>
    <cellStyle name="Normal 6 4 3 2 3" xfId="1744" xr:uid="{00000000-0005-0000-0000-0000F5870000}"/>
    <cellStyle name="Normal 6 4 3 2 3 2" xfId="5102" xr:uid="{00000000-0005-0000-0000-0000F6870000}"/>
    <cellStyle name="Normal 6 4 3 2 3 2 2" xfId="10086" xr:uid="{00000000-0005-0000-0000-0000F7870000}"/>
    <cellStyle name="Normal 6 4 3 2 3 2 2 2" xfId="39067" xr:uid="{00000000-0005-0000-0000-0000F8870000}"/>
    <cellStyle name="Normal 6 4 3 2 3 2 2 3" xfId="39068" xr:uid="{00000000-0005-0000-0000-0000F9870000}"/>
    <cellStyle name="Normal 6 4 3 2 3 2 2 4" xfId="39069" xr:uid="{00000000-0005-0000-0000-0000FA870000}"/>
    <cellStyle name="Normal 6 4 3 2 3 2 3" xfId="39070" xr:uid="{00000000-0005-0000-0000-0000FB870000}"/>
    <cellStyle name="Normal 6 4 3 2 3 2 3 2" xfId="39071" xr:uid="{00000000-0005-0000-0000-0000FC870000}"/>
    <cellStyle name="Normal 6 4 3 2 3 2 3 3" xfId="39072" xr:uid="{00000000-0005-0000-0000-0000FD870000}"/>
    <cellStyle name="Normal 6 4 3 2 3 2 4" xfId="39073" xr:uid="{00000000-0005-0000-0000-0000FE870000}"/>
    <cellStyle name="Normal 6 4 3 2 3 2 5" xfId="39074" xr:uid="{00000000-0005-0000-0000-0000FF870000}"/>
    <cellStyle name="Normal 6 4 3 2 3 2 6" xfId="39075" xr:uid="{00000000-0005-0000-0000-000000880000}"/>
    <cellStyle name="Normal 6 4 3 2 3 3" xfId="6831" xr:uid="{00000000-0005-0000-0000-000001880000}"/>
    <cellStyle name="Normal 6 4 3 2 3 3 2" xfId="11773" xr:uid="{00000000-0005-0000-0000-000002880000}"/>
    <cellStyle name="Normal 6 4 3 2 3 3 3" xfId="39076" xr:uid="{00000000-0005-0000-0000-000003880000}"/>
    <cellStyle name="Normal 6 4 3 2 3 3 4" xfId="39077" xr:uid="{00000000-0005-0000-0000-000004880000}"/>
    <cellStyle name="Normal 6 4 3 2 3 4" xfId="8339" xr:uid="{00000000-0005-0000-0000-000005880000}"/>
    <cellStyle name="Normal 6 4 3 2 3 4 2" xfId="39078" xr:uid="{00000000-0005-0000-0000-000006880000}"/>
    <cellStyle name="Normal 6 4 3 2 3 4 3" xfId="39079" xr:uid="{00000000-0005-0000-0000-000007880000}"/>
    <cellStyle name="Normal 6 4 3 2 3 4 4" xfId="39080" xr:uid="{00000000-0005-0000-0000-000008880000}"/>
    <cellStyle name="Normal 6 4 3 2 3 5" xfId="3377" xr:uid="{00000000-0005-0000-0000-000009880000}"/>
    <cellStyle name="Normal 6 4 3 2 3 5 2" xfId="39081" xr:uid="{00000000-0005-0000-0000-00000A880000}"/>
    <cellStyle name="Normal 6 4 3 2 3 5 3" xfId="39082" xr:uid="{00000000-0005-0000-0000-00000B880000}"/>
    <cellStyle name="Normal 6 4 3 2 3 5 4" xfId="39083" xr:uid="{00000000-0005-0000-0000-00000C880000}"/>
    <cellStyle name="Normal 6 4 3 2 3 6" xfId="39084" xr:uid="{00000000-0005-0000-0000-00000D880000}"/>
    <cellStyle name="Normal 6 4 3 2 3 6 2" xfId="39085" xr:uid="{00000000-0005-0000-0000-00000E880000}"/>
    <cellStyle name="Normal 6 4 3 2 3 6 3" xfId="39086" xr:uid="{00000000-0005-0000-0000-00000F880000}"/>
    <cellStyle name="Normal 6 4 3 2 3 7" xfId="39087" xr:uid="{00000000-0005-0000-0000-000010880000}"/>
    <cellStyle name="Normal 6 4 3 2 3 8" xfId="39088" xr:uid="{00000000-0005-0000-0000-000011880000}"/>
    <cellStyle name="Normal 6 4 3 2 3 9" xfId="39089" xr:uid="{00000000-0005-0000-0000-000012880000}"/>
    <cellStyle name="Normal 6 4 3 2 4" xfId="4214" xr:uid="{00000000-0005-0000-0000-000013880000}"/>
    <cellStyle name="Normal 6 4 3 2 4 2" xfId="9200" xr:uid="{00000000-0005-0000-0000-000014880000}"/>
    <cellStyle name="Normal 6 4 3 2 4 2 2" xfId="39090" xr:uid="{00000000-0005-0000-0000-000015880000}"/>
    <cellStyle name="Normal 6 4 3 2 4 2 3" xfId="39091" xr:uid="{00000000-0005-0000-0000-000016880000}"/>
    <cellStyle name="Normal 6 4 3 2 4 2 4" xfId="39092" xr:uid="{00000000-0005-0000-0000-000017880000}"/>
    <cellStyle name="Normal 6 4 3 2 4 3" xfId="39093" xr:uid="{00000000-0005-0000-0000-000018880000}"/>
    <cellStyle name="Normal 6 4 3 2 4 3 2" xfId="39094" xr:uid="{00000000-0005-0000-0000-000019880000}"/>
    <cellStyle name="Normal 6 4 3 2 4 3 3" xfId="39095" xr:uid="{00000000-0005-0000-0000-00001A880000}"/>
    <cellStyle name="Normal 6 4 3 2 4 4" xfId="39096" xr:uid="{00000000-0005-0000-0000-00001B880000}"/>
    <cellStyle name="Normal 6 4 3 2 4 5" xfId="39097" xr:uid="{00000000-0005-0000-0000-00001C880000}"/>
    <cellStyle name="Normal 6 4 3 2 4 6" xfId="39098" xr:uid="{00000000-0005-0000-0000-00001D880000}"/>
    <cellStyle name="Normal 6 4 3 2 5" xfId="5961" xr:uid="{00000000-0005-0000-0000-00001E880000}"/>
    <cellStyle name="Normal 6 4 3 2 5 2" xfId="10903" xr:uid="{00000000-0005-0000-0000-00001F880000}"/>
    <cellStyle name="Normal 6 4 3 2 5 3" xfId="39099" xr:uid="{00000000-0005-0000-0000-000020880000}"/>
    <cellStyle name="Normal 6 4 3 2 5 4" xfId="39100" xr:uid="{00000000-0005-0000-0000-000021880000}"/>
    <cellStyle name="Normal 6 4 3 2 6" xfId="7469" xr:uid="{00000000-0005-0000-0000-000022880000}"/>
    <cellStyle name="Normal 6 4 3 2 6 2" xfId="39101" xr:uid="{00000000-0005-0000-0000-000023880000}"/>
    <cellStyle name="Normal 6 4 3 2 6 3" xfId="39102" xr:uid="{00000000-0005-0000-0000-000024880000}"/>
    <cellStyle name="Normal 6 4 3 2 6 4" xfId="39103" xr:uid="{00000000-0005-0000-0000-000025880000}"/>
    <cellStyle name="Normal 6 4 3 2 7" xfId="2507" xr:uid="{00000000-0005-0000-0000-000026880000}"/>
    <cellStyle name="Normal 6 4 3 2 7 2" xfId="39104" xr:uid="{00000000-0005-0000-0000-000027880000}"/>
    <cellStyle name="Normal 6 4 3 2 7 3" xfId="39105" xr:uid="{00000000-0005-0000-0000-000028880000}"/>
    <cellStyle name="Normal 6 4 3 2 7 4" xfId="39106" xr:uid="{00000000-0005-0000-0000-000029880000}"/>
    <cellStyle name="Normal 6 4 3 2 8" xfId="39107" xr:uid="{00000000-0005-0000-0000-00002A880000}"/>
    <cellStyle name="Normal 6 4 3 2 8 2" xfId="39108" xr:uid="{00000000-0005-0000-0000-00002B880000}"/>
    <cellStyle name="Normal 6 4 3 2 8 3" xfId="39109" xr:uid="{00000000-0005-0000-0000-00002C880000}"/>
    <cellStyle name="Normal 6 4 3 2 9" xfId="39110" xr:uid="{00000000-0005-0000-0000-00002D880000}"/>
    <cellStyle name="Normal 6 4 3 3" xfId="917" xr:uid="{00000000-0005-0000-0000-00002E880000}"/>
    <cellStyle name="Normal 6 4 3 3 10" xfId="39111" xr:uid="{00000000-0005-0000-0000-00002F880000}"/>
    <cellStyle name="Normal 6 4 3 3 2" xfId="1746" xr:uid="{00000000-0005-0000-0000-000030880000}"/>
    <cellStyle name="Normal 6 4 3 3 2 2" xfId="5104" xr:uid="{00000000-0005-0000-0000-000031880000}"/>
    <cellStyle name="Normal 6 4 3 3 2 2 2" xfId="10088" xr:uid="{00000000-0005-0000-0000-000032880000}"/>
    <cellStyle name="Normal 6 4 3 3 2 2 2 2" xfId="39112" xr:uid="{00000000-0005-0000-0000-000033880000}"/>
    <cellStyle name="Normal 6 4 3 3 2 2 2 3" xfId="39113" xr:uid="{00000000-0005-0000-0000-000034880000}"/>
    <cellStyle name="Normal 6 4 3 3 2 2 2 4" xfId="39114" xr:uid="{00000000-0005-0000-0000-000035880000}"/>
    <cellStyle name="Normal 6 4 3 3 2 2 3" xfId="39115" xr:uid="{00000000-0005-0000-0000-000036880000}"/>
    <cellStyle name="Normal 6 4 3 3 2 2 3 2" xfId="39116" xr:uid="{00000000-0005-0000-0000-000037880000}"/>
    <cellStyle name="Normal 6 4 3 3 2 2 3 3" xfId="39117" xr:uid="{00000000-0005-0000-0000-000038880000}"/>
    <cellStyle name="Normal 6 4 3 3 2 2 4" xfId="39118" xr:uid="{00000000-0005-0000-0000-000039880000}"/>
    <cellStyle name="Normal 6 4 3 3 2 2 5" xfId="39119" xr:uid="{00000000-0005-0000-0000-00003A880000}"/>
    <cellStyle name="Normal 6 4 3 3 2 2 6" xfId="39120" xr:uid="{00000000-0005-0000-0000-00003B880000}"/>
    <cellStyle name="Normal 6 4 3 3 2 3" xfId="6833" xr:uid="{00000000-0005-0000-0000-00003C880000}"/>
    <cellStyle name="Normal 6 4 3 3 2 3 2" xfId="11775" xr:uid="{00000000-0005-0000-0000-00003D880000}"/>
    <cellStyle name="Normal 6 4 3 3 2 3 3" xfId="39121" xr:uid="{00000000-0005-0000-0000-00003E880000}"/>
    <cellStyle name="Normal 6 4 3 3 2 3 4" xfId="39122" xr:uid="{00000000-0005-0000-0000-00003F880000}"/>
    <cellStyle name="Normal 6 4 3 3 2 4" xfId="8341" xr:uid="{00000000-0005-0000-0000-000040880000}"/>
    <cellStyle name="Normal 6 4 3 3 2 4 2" xfId="39123" xr:uid="{00000000-0005-0000-0000-000041880000}"/>
    <cellStyle name="Normal 6 4 3 3 2 4 3" xfId="39124" xr:uid="{00000000-0005-0000-0000-000042880000}"/>
    <cellStyle name="Normal 6 4 3 3 2 4 4" xfId="39125" xr:uid="{00000000-0005-0000-0000-000043880000}"/>
    <cellStyle name="Normal 6 4 3 3 2 5" xfId="3379" xr:uid="{00000000-0005-0000-0000-000044880000}"/>
    <cellStyle name="Normal 6 4 3 3 2 5 2" xfId="39126" xr:uid="{00000000-0005-0000-0000-000045880000}"/>
    <cellStyle name="Normal 6 4 3 3 2 5 3" xfId="39127" xr:uid="{00000000-0005-0000-0000-000046880000}"/>
    <cellStyle name="Normal 6 4 3 3 2 5 4" xfId="39128" xr:uid="{00000000-0005-0000-0000-000047880000}"/>
    <cellStyle name="Normal 6 4 3 3 2 6" xfId="39129" xr:uid="{00000000-0005-0000-0000-000048880000}"/>
    <cellStyle name="Normal 6 4 3 3 2 6 2" xfId="39130" xr:uid="{00000000-0005-0000-0000-000049880000}"/>
    <cellStyle name="Normal 6 4 3 3 2 6 3" xfId="39131" xr:uid="{00000000-0005-0000-0000-00004A880000}"/>
    <cellStyle name="Normal 6 4 3 3 2 7" xfId="39132" xr:uid="{00000000-0005-0000-0000-00004B880000}"/>
    <cellStyle name="Normal 6 4 3 3 2 8" xfId="39133" xr:uid="{00000000-0005-0000-0000-00004C880000}"/>
    <cellStyle name="Normal 6 4 3 3 2 9" xfId="39134" xr:uid="{00000000-0005-0000-0000-00004D880000}"/>
    <cellStyle name="Normal 6 4 3 3 3" xfId="4356" xr:uid="{00000000-0005-0000-0000-00004E880000}"/>
    <cellStyle name="Normal 6 4 3 3 3 2" xfId="9341" xr:uid="{00000000-0005-0000-0000-00004F880000}"/>
    <cellStyle name="Normal 6 4 3 3 3 2 2" xfId="39135" xr:uid="{00000000-0005-0000-0000-000050880000}"/>
    <cellStyle name="Normal 6 4 3 3 3 2 3" xfId="39136" xr:uid="{00000000-0005-0000-0000-000051880000}"/>
    <cellStyle name="Normal 6 4 3 3 3 2 4" xfId="39137" xr:uid="{00000000-0005-0000-0000-000052880000}"/>
    <cellStyle name="Normal 6 4 3 3 3 3" xfId="39138" xr:uid="{00000000-0005-0000-0000-000053880000}"/>
    <cellStyle name="Normal 6 4 3 3 3 3 2" xfId="39139" xr:uid="{00000000-0005-0000-0000-000054880000}"/>
    <cellStyle name="Normal 6 4 3 3 3 3 3" xfId="39140" xr:uid="{00000000-0005-0000-0000-000055880000}"/>
    <cellStyle name="Normal 6 4 3 3 3 4" xfId="39141" xr:uid="{00000000-0005-0000-0000-000056880000}"/>
    <cellStyle name="Normal 6 4 3 3 3 5" xfId="39142" xr:uid="{00000000-0005-0000-0000-000057880000}"/>
    <cellStyle name="Normal 6 4 3 3 3 6" xfId="39143" xr:uid="{00000000-0005-0000-0000-000058880000}"/>
    <cellStyle name="Normal 6 4 3 3 4" xfId="6099" xr:uid="{00000000-0005-0000-0000-000059880000}"/>
    <cellStyle name="Normal 6 4 3 3 4 2" xfId="11041" xr:uid="{00000000-0005-0000-0000-00005A880000}"/>
    <cellStyle name="Normal 6 4 3 3 4 3" xfId="39144" xr:uid="{00000000-0005-0000-0000-00005B880000}"/>
    <cellStyle name="Normal 6 4 3 3 4 4" xfId="39145" xr:uid="{00000000-0005-0000-0000-00005C880000}"/>
    <cellStyle name="Normal 6 4 3 3 5" xfId="7607" xr:uid="{00000000-0005-0000-0000-00005D880000}"/>
    <cellStyle name="Normal 6 4 3 3 5 2" xfId="39146" xr:uid="{00000000-0005-0000-0000-00005E880000}"/>
    <cellStyle name="Normal 6 4 3 3 5 3" xfId="39147" xr:uid="{00000000-0005-0000-0000-00005F880000}"/>
    <cellStyle name="Normal 6 4 3 3 5 4" xfId="39148" xr:uid="{00000000-0005-0000-0000-000060880000}"/>
    <cellStyle name="Normal 6 4 3 3 6" xfId="2645" xr:uid="{00000000-0005-0000-0000-000061880000}"/>
    <cellStyle name="Normal 6 4 3 3 6 2" xfId="39149" xr:uid="{00000000-0005-0000-0000-000062880000}"/>
    <cellStyle name="Normal 6 4 3 3 6 3" xfId="39150" xr:uid="{00000000-0005-0000-0000-000063880000}"/>
    <cellStyle name="Normal 6 4 3 3 6 4" xfId="39151" xr:uid="{00000000-0005-0000-0000-000064880000}"/>
    <cellStyle name="Normal 6 4 3 3 7" xfId="39152" xr:uid="{00000000-0005-0000-0000-000065880000}"/>
    <cellStyle name="Normal 6 4 3 3 7 2" xfId="39153" xr:uid="{00000000-0005-0000-0000-000066880000}"/>
    <cellStyle name="Normal 6 4 3 3 7 3" xfId="39154" xr:uid="{00000000-0005-0000-0000-000067880000}"/>
    <cellStyle name="Normal 6 4 3 3 8" xfId="39155" xr:uid="{00000000-0005-0000-0000-000068880000}"/>
    <cellStyle name="Normal 6 4 3 3 9" xfId="39156" xr:uid="{00000000-0005-0000-0000-000069880000}"/>
    <cellStyle name="Normal 6 4 3 4" xfId="1743" xr:uid="{00000000-0005-0000-0000-00006A880000}"/>
    <cellStyle name="Normal 6 4 3 4 2" xfId="5101" xr:uid="{00000000-0005-0000-0000-00006B880000}"/>
    <cellStyle name="Normal 6 4 3 4 2 2" xfId="10085" xr:uid="{00000000-0005-0000-0000-00006C880000}"/>
    <cellStyle name="Normal 6 4 3 4 2 2 2" xfId="39157" xr:uid="{00000000-0005-0000-0000-00006D880000}"/>
    <cellStyle name="Normal 6 4 3 4 2 2 3" xfId="39158" xr:uid="{00000000-0005-0000-0000-00006E880000}"/>
    <cellStyle name="Normal 6 4 3 4 2 2 4" xfId="39159" xr:uid="{00000000-0005-0000-0000-00006F880000}"/>
    <cellStyle name="Normal 6 4 3 4 2 3" xfId="39160" xr:uid="{00000000-0005-0000-0000-000070880000}"/>
    <cellStyle name="Normal 6 4 3 4 2 3 2" xfId="39161" xr:uid="{00000000-0005-0000-0000-000071880000}"/>
    <cellStyle name="Normal 6 4 3 4 2 3 3" xfId="39162" xr:uid="{00000000-0005-0000-0000-000072880000}"/>
    <cellStyle name="Normal 6 4 3 4 2 4" xfId="39163" xr:uid="{00000000-0005-0000-0000-000073880000}"/>
    <cellStyle name="Normal 6 4 3 4 2 5" xfId="39164" xr:uid="{00000000-0005-0000-0000-000074880000}"/>
    <cellStyle name="Normal 6 4 3 4 2 6" xfId="39165" xr:uid="{00000000-0005-0000-0000-000075880000}"/>
    <cellStyle name="Normal 6 4 3 4 3" xfId="6830" xr:uid="{00000000-0005-0000-0000-000076880000}"/>
    <cellStyle name="Normal 6 4 3 4 3 2" xfId="11772" xr:uid="{00000000-0005-0000-0000-000077880000}"/>
    <cellStyle name="Normal 6 4 3 4 3 3" xfId="39166" xr:uid="{00000000-0005-0000-0000-000078880000}"/>
    <cellStyle name="Normal 6 4 3 4 3 4" xfId="39167" xr:uid="{00000000-0005-0000-0000-000079880000}"/>
    <cellStyle name="Normal 6 4 3 4 4" xfId="8338" xr:uid="{00000000-0005-0000-0000-00007A880000}"/>
    <cellStyle name="Normal 6 4 3 4 4 2" xfId="39168" xr:uid="{00000000-0005-0000-0000-00007B880000}"/>
    <cellStyle name="Normal 6 4 3 4 4 3" xfId="39169" xr:uid="{00000000-0005-0000-0000-00007C880000}"/>
    <cellStyle name="Normal 6 4 3 4 4 4" xfId="39170" xr:uid="{00000000-0005-0000-0000-00007D880000}"/>
    <cellStyle name="Normal 6 4 3 4 5" xfId="3376" xr:uid="{00000000-0005-0000-0000-00007E880000}"/>
    <cellStyle name="Normal 6 4 3 4 5 2" xfId="39171" xr:uid="{00000000-0005-0000-0000-00007F880000}"/>
    <cellStyle name="Normal 6 4 3 4 5 3" xfId="39172" xr:uid="{00000000-0005-0000-0000-000080880000}"/>
    <cellStyle name="Normal 6 4 3 4 5 4" xfId="39173" xr:uid="{00000000-0005-0000-0000-000081880000}"/>
    <cellStyle name="Normal 6 4 3 4 6" xfId="39174" xr:uid="{00000000-0005-0000-0000-000082880000}"/>
    <cellStyle name="Normal 6 4 3 4 6 2" xfId="39175" xr:uid="{00000000-0005-0000-0000-000083880000}"/>
    <cellStyle name="Normal 6 4 3 4 6 3" xfId="39176" xr:uid="{00000000-0005-0000-0000-000084880000}"/>
    <cellStyle name="Normal 6 4 3 4 7" xfId="39177" xr:uid="{00000000-0005-0000-0000-000085880000}"/>
    <cellStyle name="Normal 6 4 3 4 8" xfId="39178" xr:uid="{00000000-0005-0000-0000-000086880000}"/>
    <cellStyle name="Normal 6 4 3 4 9" xfId="39179" xr:uid="{00000000-0005-0000-0000-000087880000}"/>
    <cellStyle name="Normal 6 4 3 5" xfId="3754" xr:uid="{00000000-0005-0000-0000-000088880000}"/>
    <cellStyle name="Normal 6 4 3 5 2" xfId="3945" xr:uid="{00000000-0005-0000-0000-000089880000}"/>
    <cellStyle name="Normal 6 4 3 5 2 2" xfId="9019" xr:uid="{00000000-0005-0000-0000-00008A880000}"/>
    <cellStyle name="Normal 6 4 3 5 2 2 2" xfId="39180" xr:uid="{00000000-0005-0000-0000-00008B880000}"/>
    <cellStyle name="Normal 6 4 3 5 2 2 3" xfId="39181" xr:uid="{00000000-0005-0000-0000-00008C880000}"/>
    <cellStyle name="Normal 6 4 3 5 2 2 4" xfId="39182" xr:uid="{00000000-0005-0000-0000-00008D880000}"/>
    <cellStyle name="Normal 6 4 3 5 2 3" xfId="39183" xr:uid="{00000000-0005-0000-0000-00008E880000}"/>
    <cellStyle name="Normal 6 4 3 5 2 3 2" xfId="39184" xr:uid="{00000000-0005-0000-0000-00008F880000}"/>
    <cellStyle name="Normal 6 4 3 5 2 3 3" xfId="39185" xr:uid="{00000000-0005-0000-0000-000090880000}"/>
    <cellStyle name="Normal 6 4 3 5 2 4" xfId="39186" xr:uid="{00000000-0005-0000-0000-000091880000}"/>
    <cellStyle name="Normal 6 4 3 5 2 5" xfId="39187" xr:uid="{00000000-0005-0000-0000-000092880000}"/>
    <cellStyle name="Normal 6 4 3 5 2 6" xfId="39188" xr:uid="{00000000-0005-0000-0000-000093880000}"/>
    <cellStyle name="Normal 6 4 3 5 3" xfId="8714" xr:uid="{00000000-0005-0000-0000-000094880000}"/>
    <cellStyle name="Normal 6 4 3 5 3 2" xfId="39189" xr:uid="{00000000-0005-0000-0000-000095880000}"/>
    <cellStyle name="Normal 6 4 3 5 3 3" xfId="39190" xr:uid="{00000000-0005-0000-0000-000096880000}"/>
    <cellStyle name="Normal 6 4 3 5 3 4" xfId="39191" xr:uid="{00000000-0005-0000-0000-000097880000}"/>
    <cellStyle name="Normal 6 4 3 5 4" xfId="39192" xr:uid="{00000000-0005-0000-0000-000098880000}"/>
    <cellStyle name="Normal 6 4 3 5 4 2" xfId="39193" xr:uid="{00000000-0005-0000-0000-000099880000}"/>
    <cellStyle name="Normal 6 4 3 5 4 3" xfId="39194" xr:uid="{00000000-0005-0000-0000-00009A880000}"/>
    <cellStyle name="Normal 6 4 3 5 4 4" xfId="39195" xr:uid="{00000000-0005-0000-0000-00009B880000}"/>
    <cellStyle name="Normal 6 4 3 5 5" xfId="39196" xr:uid="{00000000-0005-0000-0000-00009C880000}"/>
    <cellStyle name="Normal 6 4 3 5 5 2" xfId="39197" xr:uid="{00000000-0005-0000-0000-00009D880000}"/>
    <cellStyle name="Normal 6 4 3 5 5 3" xfId="39198" xr:uid="{00000000-0005-0000-0000-00009E880000}"/>
    <cellStyle name="Normal 6 4 3 5 5 4" xfId="39199" xr:uid="{00000000-0005-0000-0000-00009F880000}"/>
    <cellStyle name="Normal 6 4 3 5 6" xfId="39200" xr:uid="{00000000-0005-0000-0000-0000A0880000}"/>
    <cellStyle name="Normal 6 4 3 5 6 2" xfId="39201" xr:uid="{00000000-0005-0000-0000-0000A1880000}"/>
    <cellStyle name="Normal 6 4 3 5 6 3" xfId="39202" xr:uid="{00000000-0005-0000-0000-0000A2880000}"/>
    <cellStyle name="Normal 6 4 3 5 7" xfId="39203" xr:uid="{00000000-0005-0000-0000-0000A3880000}"/>
    <cellStyle name="Normal 6 4 3 5 8" xfId="39204" xr:uid="{00000000-0005-0000-0000-0000A4880000}"/>
    <cellStyle name="Normal 6 4 3 5 9" xfId="39205" xr:uid="{00000000-0005-0000-0000-0000A5880000}"/>
    <cellStyle name="Normal 6 4 3 6" xfId="4079" xr:uid="{00000000-0005-0000-0000-0000A6880000}"/>
    <cellStyle name="Normal 6 4 3 6 2" xfId="8850" xr:uid="{00000000-0005-0000-0000-0000A7880000}"/>
    <cellStyle name="Normal 6 4 3 6 2 2" xfId="39206" xr:uid="{00000000-0005-0000-0000-0000A8880000}"/>
    <cellStyle name="Normal 6 4 3 6 2 2 2" xfId="39207" xr:uid="{00000000-0005-0000-0000-0000A9880000}"/>
    <cellStyle name="Normal 6 4 3 6 2 2 3" xfId="39208" xr:uid="{00000000-0005-0000-0000-0000AA880000}"/>
    <cellStyle name="Normal 6 4 3 6 2 2 4" xfId="39209" xr:uid="{00000000-0005-0000-0000-0000AB880000}"/>
    <cellStyle name="Normal 6 4 3 6 2 3" xfId="39210" xr:uid="{00000000-0005-0000-0000-0000AC880000}"/>
    <cellStyle name="Normal 6 4 3 6 2 3 2" xfId="39211" xr:uid="{00000000-0005-0000-0000-0000AD880000}"/>
    <cellStyle name="Normal 6 4 3 6 2 3 3" xfId="39212" xr:uid="{00000000-0005-0000-0000-0000AE880000}"/>
    <cellStyle name="Normal 6 4 3 6 2 4" xfId="39213" xr:uid="{00000000-0005-0000-0000-0000AF880000}"/>
    <cellStyle name="Normal 6 4 3 6 2 5" xfId="39214" xr:uid="{00000000-0005-0000-0000-0000B0880000}"/>
    <cellStyle name="Normal 6 4 3 6 2 6" xfId="39215" xr:uid="{00000000-0005-0000-0000-0000B1880000}"/>
    <cellStyle name="Normal 6 4 3 6 3" xfId="39216" xr:uid="{00000000-0005-0000-0000-0000B2880000}"/>
    <cellStyle name="Normal 6 4 3 6 3 2" xfId="39217" xr:uid="{00000000-0005-0000-0000-0000B3880000}"/>
    <cellStyle name="Normal 6 4 3 6 3 3" xfId="39218" xr:uid="{00000000-0005-0000-0000-0000B4880000}"/>
    <cellStyle name="Normal 6 4 3 6 3 4" xfId="39219" xr:uid="{00000000-0005-0000-0000-0000B5880000}"/>
    <cellStyle name="Normal 6 4 3 6 4" xfId="39220" xr:uid="{00000000-0005-0000-0000-0000B6880000}"/>
    <cellStyle name="Normal 6 4 3 6 4 2" xfId="39221" xr:uid="{00000000-0005-0000-0000-0000B7880000}"/>
    <cellStyle name="Normal 6 4 3 6 4 3" xfId="39222" xr:uid="{00000000-0005-0000-0000-0000B8880000}"/>
    <cellStyle name="Normal 6 4 3 6 4 4" xfId="39223" xr:uid="{00000000-0005-0000-0000-0000B9880000}"/>
    <cellStyle name="Normal 6 4 3 6 5" xfId="39224" xr:uid="{00000000-0005-0000-0000-0000BA880000}"/>
    <cellStyle name="Normal 6 4 3 6 5 2" xfId="39225" xr:uid="{00000000-0005-0000-0000-0000BB880000}"/>
    <cellStyle name="Normal 6 4 3 6 5 3" xfId="39226" xr:uid="{00000000-0005-0000-0000-0000BC880000}"/>
    <cellStyle name="Normal 6 4 3 6 6" xfId="39227" xr:uid="{00000000-0005-0000-0000-0000BD880000}"/>
    <cellStyle name="Normal 6 4 3 6 7" xfId="39228" xr:uid="{00000000-0005-0000-0000-0000BE880000}"/>
    <cellStyle name="Normal 6 4 3 6 8" xfId="39229" xr:uid="{00000000-0005-0000-0000-0000BF880000}"/>
    <cellStyle name="Normal 6 4 3 7" xfId="5513" xr:uid="{00000000-0005-0000-0000-0000C0880000}"/>
    <cellStyle name="Normal 6 4 3 7 2" xfId="10467" xr:uid="{00000000-0005-0000-0000-0000C1880000}"/>
    <cellStyle name="Normal 6 4 3 7 2 2" xfId="39230" xr:uid="{00000000-0005-0000-0000-0000C2880000}"/>
    <cellStyle name="Normal 6 4 3 7 2 3" xfId="39231" xr:uid="{00000000-0005-0000-0000-0000C3880000}"/>
    <cellStyle name="Normal 6 4 3 7 2 4" xfId="39232" xr:uid="{00000000-0005-0000-0000-0000C4880000}"/>
    <cellStyle name="Normal 6 4 3 7 3" xfId="39233" xr:uid="{00000000-0005-0000-0000-0000C5880000}"/>
    <cellStyle name="Normal 6 4 3 7 3 2" xfId="39234" xr:uid="{00000000-0005-0000-0000-0000C6880000}"/>
    <cellStyle name="Normal 6 4 3 7 3 3" xfId="39235" xr:uid="{00000000-0005-0000-0000-0000C7880000}"/>
    <cellStyle name="Normal 6 4 3 7 4" xfId="39236" xr:uid="{00000000-0005-0000-0000-0000C8880000}"/>
    <cellStyle name="Normal 6 4 3 7 5" xfId="39237" xr:uid="{00000000-0005-0000-0000-0000C9880000}"/>
    <cellStyle name="Normal 6 4 3 7 6" xfId="39238" xr:uid="{00000000-0005-0000-0000-0000CA880000}"/>
    <cellStyle name="Normal 6 4 3 8" xfId="5826" xr:uid="{00000000-0005-0000-0000-0000CB880000}"/>
    <cellStyle name="Normal 6 4 3 8 2" xfId="10768" xr:uid="{00000000-0005-0000-0000-0000CC880000}"/>
    <cellStyle name="Normal 6 4 3 8 3" xfId="39239" xr:uid="{00000000-0005-0000-0000-0000CD880000}"/>
    <cellStyle name="Normal 6 4 3 8 4" xfId="39240" xr:uid="{00000000-0005-0000-0000-0000CE880000}"/>
    <cellStyle name="Normal 6 4 3 9" xfId="7334" xr:uid="{00000000-0005-0000-0000-0000CF880000}"/>
    <cellStyle name="Normal 6 4 3 9 2" xfId="39241" xr:uid="{00000000-0005-0000-0000-0000D0880000}"/>
    <cellStyle name="Normal 6 4 3 9 3" xfId="39242" xr:uid="{00000000-0005-0000-0000-0000D1880000}"/>
    <cellStyle name="Normal 6 4 3 9 4" xfId="39243" xr:uid="{00000000-0005-0000-0000-0000D2880000}"/>
    <cellStyle name="Normal 6 4 4" xfId="457" xr:uid="{00000000-0005-0000-0000-0000D3880000}"/>
    <cellStyle name="Normal 6 4 4 10" xfId="39244" xr:uid="{00000000-0005-0000-0000-0000D4880000}"/>
    <cellStyle name="Normal 6 4 4 11" xfId="39245" xr:uid="{00000000-0005-0000-0000-0000D5880000}"/>
    <cellStyle name="Normal 6 4 4 2" xfId="1027" xr:uid="{00000000-0005-0000-0000-0000D6880000}"/>
    <cellStyle name="Normal 6 4 4 2 10" xfId="39246" xr:uid="{00000000-0005-0000-0000-0000D7880000}"/>
    <cellStyle name="Normal 6 4 4 2 2" xfId="1748" xr:uid="{00000000-0005-0000-0000-0000D8880000}"/>
    <cellStyle name="Normal 6 4 4 2 2 2" xfId="5106" xr:uid="{00000000-0005-0000-0000-0000D9880000}"/>
    <cellStyle name="Normal 6 4 4 2 2 2 2" xfId="10090" xr:uid="{00000000-0005-0000-0000-0000DA880000}"/>
    <cellStyle name="Normal 6 4 4 2 2 2 2 2" xfId="39247" xr:uid="{00000000-0005-0000-0000-0000DB880000}"/>
    <cellStyle name="Normal 6 4 4 2 2 2 2 3" xfId="39248" xr:uid="{00000000-0005-0000-0000-0000DC880000}"/>
    <cellStyle name="Normal 6 4 4 2 2 2 2 4" xfId="39249" xr:uid="{00000000-0005-0000-0000-0000DD880000}"/>
    <cellStyle name="Normal 6 4 4 2 2 2 3" xfId="39250" xr:uid="{00000000-0005-0000-0000-0000DE880000}"/>
    <cellStyle name="Normal 6 4 4 2 2 2 3 2" xfId="39251" xr:uid="{00000000-0005-0000-0000-0000DF880000}"/>
    <cellStyle name="Normal 6 4 4 2 2 2 3 3" xfId="39252" xr:uid="{00000000-0005-0000-0000-0000E0880000}"/>
    <cellStyle name="Normal 6 4 4 2 2 2 4" xfId="39253" xr:uid="{00000000-0005-0000-0000-0000E1880000}"/>
    <cellStyle name="Normal 6 4 4 2 2 2 5" xfId="39254" xr:uid="{00000000-0005-0000-0000-0000E2880000}"/>
    <cellStyle name="Normal 6 4 4 2 2 2 6" xfId="39255" xr:uid="{00000000-0005-0000-0000-0000E3880000}"/>
    <cellStyle name="Normal 6 4 4 2 2 3" xfId="6835" xr:uid="{00000000-0005-0000-0000-0000E4880000}"/>
    <cellStyle name="Normal 6 4 4 2 2 3 2" xfId="11777" xr:uid="{00000000-0005-0000-0000-0000E5880000}"/>
    <cellStyle name="Normal 6 4 4 2 2 3 3" xfId="39256" xr:uid="{00000000-0005-0000-0000-0000E6880000}"/>
    <cellStyle name="Normal 6 4 4 2 2 3 4" xfId="39257" xr:uid="{00000000-0005-0000-0000-0000E7880000}"/>
    <cellStyle name="Normal 6 4 4 2 2 4" xfId="8343" xr:uid="{00000000-0005-0000-0000-0000E8880000}"/>
    <cellStyle name="Normal 6 4 4 2 2 4 2" xfId="39258" xr:uid="{00000000-0005-0000-0000-0000E9880000}"/>
    <cellStyle name="Normal 6 4 4 2 2 4 3" xfId="39259" xr:uid="{00000000-0005-0000-0000-0000EA880000}"/>
    <cellStyle name="Normal 6 4 4 2 2 4 4" xfId="39260" xr:uid="{00000000-0005-0000-0000-0000EB880000}"/>
    <cellStyle name="Normal 6 4 4 2 2 5" xfId="3381" xr:uid="{00000000-0005-0000-0000-0000EC880000}"/>
    <cellStyle name="Normal 6 4 4 2 2 5 2" xfId="39261" xr:uid="{00000000-0005-0000-0000-0000ED880000}"/>
    <cellStyle name="Normal 6 4 4 2 2 5 3" xfId="39262" xr:uid="{00000000-0005-0000-0000-0000EE880000}"/>
    <cellStyle name="Normal 6 4 4 2 2 5 4" xfId="39263" xr:uid="{00000000-0005-0000-0000-0000EF880000}"/>
    <cellStyle name="Normal 6 4 4 2 2 6" xfId="39264" xr:uid="{00000000-0005-0000-0000-0000F0880000}"/>
    <cellStyle name="Normal 6 4 4 2 2 6 2" xfId="39265" xr:uid="{00000000-0005-0000-0000-0000F1880000}"/>
    <cellStyle name="Normal 6 4 4 2 2 6 3" xfId="39266" xr:uid="{00000000-0005-0000-0000-0000F2880000}"/>
    <cellStyle name="Normal 6 4 4 2 2 7" xfId="39267" xr:uid="{00000000-0005-0000-0000-0000F3880000}"/>
    <cellStyle name="Normal 6 4 4 2 2 8" xfId="39268" xr:uid="{00000000-0005-0000-0000-0000F4880000}"/>
    <cellStyle name="Normal 6 4 4 2 2 9" xfId="39269" xr:uid="{00000000-0005-0000-0000-0000F5880000}"/>
    <cellStyle name="Normal 6 4 4 2 3" xfId="4449" xr:uid="{00000000-0005-0000-0000-0000F6880000}"/>
    <cellStyle name="Normal 6 4 4 2 3 2" xfId="9434" xr:uid="{00000000-0005-0000-0000-0000F7880000}"/>
    <cellStyle name="Normal 6 4 4 2 3 2 2" xfId="39270" xr:uid="{00000000-0005-0000-0000-0000F8880000}"/>
    <cellStyle name="Normal 6 4 4 2 3 2 3" xfId="39271" xr:uid="{00000000-0005-0000-0000-0000F9880000}"/>
    <cellStyle name="Normal 6 4 4 2 3 2 4" xfId="39272" xr:uid="{00000000-0005-0000-0000-0000FA880000}"/>
    <cellStyle name="Normal 6 4 4 2 3 3" xfId="39273" xr:uid="{00000000-0005-0000-0000-0000FB880000}"/>
    <cellStyle name="Normal 6 4 4 2 3 3 2" xfId="39274" xr:uid="{00000000-0005-0000-0000-0000FC880000}"/>
    <cellStyle name="Normal 6 4 4 2 3 3 3" xfId="39275" xr:uid="{00000000-0005-0000-0000-0000FD880000}"/>
    <cellStyle name="Normal 6 4 4 2 3 4" xfId="39276" xr:uid="{00000000-0005-0000-0000-0000FE880000}"/>
    <cellStyle name="Normal 6 4 4 2 3 5" xfId="39277" xr:uid="{00000000-0005-0000-0000-0000FF880000}"/>
    <cellStyle name="Normal 6 4 4 2 3 6" xfId="39278" xr:uid="{00000000-0005-0000-0000-000000890000}"/>
    <cellStyle name="Normal 6 4 4 2 4" xfId="6189" xr:uid="{00000000-0005-0000-0000-000001890000}"/>
    <cellStyle name="Normal 6 4 4 2 4 2" xfId="11131" xr:uid="{00000000-0005-0000-0000-000002890000}"/>
    <cellStyle name="Normal 6 4 4 2 4 3" xfId="39279" xr:uid="{00000000-0005-0000-0000-000003890000}"/>
    <cellStyle name="Normal 6 4 4 2 4 4" xfId="39280" xr:uid="{00000000-0005-0000-0000-000004890000}"/>
    <cellStyle name="Normal 6 4 4 2 5" xfId="7697" xr:uid="{00000000-0005-0000-0000-000005890000}"/>
    <cellStyle name="Normal 6 4 4 2 5 2" xfId="39281" xr:uid="{00000000-0005-0000-0000-000006890000}"/>
    <cellStyle name="Normal 6 4 4 2 5 3" xfId="39282" xr:uid="{00000000-0005-0000-0000-000007890000}"/>
    <cellStyle name="Normal 6 4 4 2 5 4" xfId="39283" xr:uid="{00000000-0005-0000-0000-000008890000}"/>
    <cellStyle name="Normal 6 4 4 2 6" xfId="2735" xr:uid="{00000000-0005-0000-0000-000009890000}"/>
    <cellStyle name="Normal 6 4 4 2 6 2" xfId="39284" xr:uid="{00000000-0005-0000-0000-00000A890000}"/>
    <cellStyle name="Normal 6 4 4 2 6 3" xfId="39285" xr:uid="{00000000-0005-0000-0000-00000B890000}"/>
    <cellStyle name="Normal 6 4 4 2 6 4" xfId="39286" xr:uid="{00000000-0005-0000-0000-00000C890000}"/>
    <cellStyle name="Normal 6 4 4 2 7" xfId="39287" xr:uid="{00000000-0005-0000-0000-00000D890000}"/>
    <cellStyle name="Normal 6 4 4 2 7 2" xfId="39288" xr:uid="{00000000-0005-0000-0000-00000E890000}"/>
    <cellStyle name="Normal 6 4 4 2 7 3" xfId="39289" xr:uid="{00000000-0005-0000-0000-00000F890000}"/>
    <cellStyle name="Normal 6 4 4 2 8" xfId="39290" xr:uid="{00000000-0005-0000-0000-000010890000}"/>
    <cellStyle name="Normal 6 4 4 2 9" xfId="39291" xr:uid="{00000000-0005-0000-0000-000011890000}"/>
    <cellStyle name="Normal 6 4 4 3" xfId="1747" xr:uid="{00000000-0005-0000-0000-000012890000}"/>
    <cellStyle name="Normal 6 4 4 3 2" xfId="5105" xr:uid="{00000000-0005-0000-0000-000013890000}"/>
    <cellStyle name="Normal 6 4 4 3 2 2" xfId="10089" xr:uid="{00000000-0005-0000-0000-000014890000}"/>
    <cellStyle name="Normal 6 4 4 3 2 2 2" xfId="39292" xr:uid="{00000000-0005-0000-0000-000015890000}"/>
    <cellStyle name="Normal 6 4 4 3 2 2 3" xfId="39293" xr:uid="{00000000-0005-0000-0000-000016890000}"/>
    <cellStyle name="Normal 6 4 4 3 2 2 4" xfId="39294" xr:uid="{00000000-0005-0000-0000-000017890000}"/>
    <cellStyle name="Normal 6 4 4 3 2 3" xfId="39295" xr:uid="{00000000-0005-0000-0000-000018890000}"/>
    <cellStyle name="Normal 6 4 4 3 2 3 2" xfId="39296" xr:uid="{00000000-0005-0000-0000-000019890000}"/>
    <cellStyle name="Normal 6 4 4 3 2 3 3" xfId="39297" xr:uid="{00000000-0005-0000-0000-00001A890000}"/>
    <cellStyle name="Normal 6 4 4 3 2 4" xfId="39298" xr:uid="{00000000-0005-0000-0000-00001B890000}"/>
    <cellStyle name="Normal 6 4 4 3 2 5" xfId="39299" xr:uid="{00000000-0005-0000-0000-00001C890000}"/>
    <cellStyle name="Normal 6 4 4 3 2 6" xfId="39300" xr:uid="{00000000-0005-0000-0000-00001D890000}"/>
    <cellStyle name="Normal 6 4 4 3 3" xfId="6834" xr:uid="{00000000-0005-0000-0000-00001E890000}"/>
    <cellStyle name="Normal 6 4 4 3 3 2" xfId="11776" xr:uid="{00000000-0005-0000-0000-00001F890000}"/>
    <cellStyle name="Normal 6 4 4 3 3 3" xfId="39301" xr:uid="{00000000-0005-0000-0000-000020890000}"/>
    <cellStyle name="Normal 6 4 4 3 3 4" xfId="39302" xr:uid="{00000000-0005-0000-0000-000021890000}"/>
    <cellStyle name="Normal 6 4 4 3 4" xfId="8342" xr:uid="{00000000-0005-0000-0000-000022890000}"/>
    <cellStyle name="Normal 6 4 4 3 4 2" xfId="39303" xr:uid="{00000000-0005-0000-0000-000023890000}"/>
    <cellStyle name="Normal 6 4 4 3 4 3" xfId="39304" xr:uid="{00000000-0005-0000-0000-000024890000}"/>
    <cellStyle name="Normal 6 4 4 3 4 4" xfId="39305" xr:uid="{00000000-0005-0000-0000-000025890000}"/>
    <cellStyle name="Normal 6 4 4 3 5" xfId="3380" xr:uid="{00000000-0005-0000-0000-000026890000}"/>
    <cellStyle name="Normal 6 4 4 3 5 2" xfId="39306" xr:uid="{00000000-0005-0000-0000-000027890000}"/>
    <cellStyle name="Normal 6 4 4 3 5 3" xfId="39307" xr:uid="{00000000-0005-0000-0000-000028890000}"/>
    <cellStyle name="Normal 6 4 4 3 5 4" xfId="39308" xr:uid="{00000000-0005-0000-0000-000029890000}"/>
    <cellStyle name="Normal 6 4 4 3 6" xfId="39309" xr:uid="{00000000-0005-0000-0000-00002A890000}"/>
    <cellStyle name="Normal 6 4 4 3 6 2" xfId="39310" xr:uid="{00000000-0005-0000-0000-00002B890000}"/>
    <cellStyle name="Normal 6 4 4 3 6 3" xfId="39311" xr:uid="{00000000-0005-0000-0000-00002C890000}"/>
    <cellStyle name="Normal 6 4 4 3 7" xfId="39312" xr:uid="{00000000-0005-0000-0000-00002D890000}"/>
    <cellStyle name="Normal 6 4 4 3 8" xfId="39313" xr:uid="{00000000-0005-0000-0000-00002E890000}"/>
    <cellStyle name="Normal 6 4 4 3 9" xfId="39314" xr:uid="{00000000-0005-0000-0000-00002F890000}"/>
    <cellStyle name="Normal 6 4 4 4" xfId="3980" xr:uid="{00000000-0005-0000-0000-000030890000}"/>
    <cellStyle name="Normal 6 4 4 4 2" xfId="9052" xr:uid="{00000000-0005-0000-0000-000031890000}"/>
    <cellStyle name="Normal 6 4 4 4 2 2" xfId="39315" xr:uid="{00000000-0005-0000-0000-000032890000}"/>
    <cellStyle name="Normal 6 4 4 4 2 3" xfId="39316" xr:uid="{00000000-0005-0000-0000-000033890000}"/>
    <cellStyle name="Normal 6 4 4 4 2 4" xfId="39317" xr:uid="{00000000-0005-0000-0000-000034890000}"/>
    <cellStyle name="Normal 6 4 4 4 3" xfId="39318" xr:uid="{00000000-0005-0000-0000-000035890000}"/>
    <cellStyle name="Normal 6 4 4 4 3 2" xfId="39319" xr:uid="{00000000-0005-0000-0000-000036890000}"/>
    <cellStyle name="Normal 6 4 4 4 3 3" xfId="39320" xr:uid="{00000000-0005-0000-0000-000037890000}"/>
    <cellStyle name="Normal 6 4 4 4 4" xfId="39321" xr:uid="{00000000-0005-0000-0000-000038890000}"/>
    <cellStyle name="Normal 6 4 4 4 5" xfId="39322" xr:uid="{00000000-0005-0000-0000-000039890000}"/>
    <cellStyle name="Normal 6 4 4 4 6" xfId="39323" xr:uid="{00000000-0005-0000-0000-00003A890000}"/>
    <cellStyle name="Normal 6 4 4 5" xfId="5737" xr:uid="{00000000-0005-0000-0000-00003B890000}"/>
    <cellStyle name="Normal 6 4 4 5 2" xfId="10679" xr:uid="{00000000-0005-0000-0000-00003C890000}"/>
    <cellStyle name="Normal 6 4 4 5 3" xfId="39324" xr:uid="{00000000-0005-0000-0000-00003D890000}"/>
    <cellStyle name="Normal 6 4 4 5 4" xfId="39325" xr:uid="{00000000-0005-0000-0000-00003E890000}"/>
    <cellStyle name="Normal 6 4 4 6" xfId="7245" xr:uid="{00000000-0005-0000-0000-00003F890000}"/>
    <cellStyle name="Normal 6 4 4 6 2" xfId="39326" xr:uid="{00000000-0005-0000-0000-000040890000}"/>
    <cellStyle name="Normal 6 4 4 6 3" xfId="39327" xr:uid="{00000000-0005-0000-0000-000041890000}"/>
    <cellStyle name="Normal 6 4 4 6 4" xfId="39328" xr:uid="{00000000-0005-0000-0000-000042890000}"/>
    <cellStyle name="Normal 6 4 4 7" xfId="2283" xr:uid="{00000000-0005-0000-0000-000043890000}"/>
    <cellStyle name="Normal 6 4 4 7 2" xfId="39329" xr:uid="{00000000-0005-0000-0000-000044890000}"/>
    <cellStyle name="Normal 6 4 4 7 3" xfId="39330" xr:uid="{00000000-0005-0000-0000-000045890000}"/>
    <cellStyle name="Normal 6 4 4 7 4" xfId="39331" xr:uid="{00000000-0005-0000-0000-000046890000}"/>
    <cellStyle name="Normal 6 4 4 8" xfId="39332" xr:uid="{00000000-0005-0000-0000-000047890000}"/>
    <cellStyle name="Normal 6 4 4 8 2" xfId="39333" xr:uid="{00000000-0005-0000-0000-000048890000}"/>
    <cellStyle name="Normal 6 4 4 8 3" xfId="39334" xr:uid="{00000000-0005-0000-0000-000049890000}"/>
    <cellStyle name="Normal 6 4 4 9" xfId="39335" xr:uid="{00000000-0005-0000-0000-00004A890000}"/>
    <cellStyle name="Normal 6 4 5" xfId="674" xr:uid="{00000000-0005-0000-0000-00004B890000}"/>
    <cellStyle name="Normal 6 4 5 10" xfId="39336" xr:uid="{00000000-0005-0000-0000-00004C890000}"/>
    <cellStyle name="Normal 6 4 5 11" xfId="39337" xr:uid="{00000000-0005-0000-0000-00004D890000}"/>
    <cellStyle name="Normal 6 4 5 2" xfId="1140" xr:uid="{00000000-0005-0000-0000-00004E890000}"/>
    <cellStyle name="Normal 6 4 5 2 10" xfId="39338" xr:uid="{00000000-0005-0000-0000-00004F890000}"/>
    <cellStyle name="Normal 6 4 5 2 2" xfId="1750" xr:uid="{00000000-0005-0000-0000-000050890000}"/>
    <cellStyle name="Normal 6 4 5 2 2 2" xfId="5108" xr:uid="{00000000-0005-0000-0000-000051890000}"/>
    <cellStyle name="Normal 6 4 5 2 2 2 2" xfId="10092" xr:uid="{00000000-0005-0000-0000-000052890000}"/>
    <cellStyle name="Normal 6 4 5 2 2 2 2 2" xfId="39339" xr:uid="{00000000-0005-0000-0000-000053890000}"/>
    <cellStyle name="Normal 6 4 5 2 2 2 2 3" xfId="39340" xr:uid="{00000000-0005-0000-0000-000054890000}"/>
    <cellStyle name="Normal 6 4 5 2 2 2 2 4" xfId="39341" xr:uid="{00000000-0005-0000-0000-000055890000}"/>
    <cellStyle name="Normal 6 4 5 2 2 2 3" xfId="39342" xr:uid="{00000000-0005-0000-0000-000056890000}"/>
    <cellStyle name="Normal 6 4 5 2 2 2 3 2" xfId="39343" xr:uid="{00000000-0005-0000-0000-000057890000}"/>
    <cellStyle name="Normal 6 4 5 2 2 2 3 3" xfId="39344" xr:uid="{00000000-0005-0000-0000-000058890000}"/>
    <cellStyle name="Normal 6 4 5 2 2 2 4" xfId="39345" xr:uid="{00000000-0005-0000-0000-000059890000}"/>
    <cellStyle name="Normal 6 4 5 2 2 2 5" xfId="39346" xr:uid="{00000000-0005-0000-0000-00005A890000}"/>
    <cellStyle name="Normal 6 4 5 2 2 2 6" xfId="39347" xr:uid="{00000000-0005-0000-0000-00005B890000}"/>
    <cellStyle name="Normal 6 4 5 2 2 3" xfId="6837" xr:uid="{00000000-0005-0000-0000-00005C890000}"/>
    <cellStyle name="Normal 6 4 5 2 2 3 2" xfId="11779" xr:uid="{00000000-0005-0000-0000-00005D890000}"/>
    <cellStyle name="Normal 6 4 5 2 2 3 3" xfId="39348" xr:uid="{00000000-0005-0000-0000-00005E890000}"/>
    <cellStyle name="Normal 6 4 5 2 2 3 4" xfId="39349" xr:uid="{00000000-0005-0000-0000-00005F890000}"/>
    <cellStyle name="Normal 6 4 5 2 2 4" xfId="8345" xr:uid="{00000000-0005-0000-0000-000060890000}"/>
    <cellStyle name="Normal 6 4 5 2 2 4 2" xfId="39350" xr:uid="{00000000-0005-0000-0000-000061890000}"/>
    <cellStyle name="Normal 6 4 5 2 2 4 3" xfId="39351" xr:uid="{00000000-0005-0000-0000-000062890000}"/>
    <cellStyle name="Normal 6 4 5 2 2 4 4" xfId="39352" xr:uid="{00000000-0005-0000-0000-000063890000}"/>
    <cellStyle name="Normal 6 4 5 2 2 5" xfId="3383" xr:uid="{00000000-0005-0000-0000-000064890000}"/>
    <cellStyle name="Normal 6 4 5 2 2 5 2" xfId="39353" xr:uid="{00000000-0005-0000-0000-000065890000}"/>
    <cellStyle name="Normal 6 4 5 2 2 5 3" xfId="39354" xr:uid="{00000000-0005-0000-0000-000066890000}"/>
    <cellStyle name="Normal 6 4 5 2 2 5 4" xfId="39355" xr:uid="{00000000-0005-0000-0000-000067890000}"/>
    <cellStyle name="Normal 6 4 5 2 2 6" xfId="39356" xr:uid="{00000000-0005-0000-0000-000068890000}"/>
    <cellStyle name="Normal 6 4 5 2 2 6 2" xfId="39357" xr:uid="{00000000-0005-0000-0000-000069890000}"/>
    <cellStyle name="Normal 6 4 5 2 2 6 3" xfId="39358" xr:uid="{00000000-0005-0000-0000-00006A890000}"/>
    <cellStyle name="Normal 6 4 5 2 2 7" xfId="39359" xr:uid="{00000000-0005-0000-0000-00006B890000}"/>
    <cellStyle name="Normal 6 4 5 2 2 8" xfId="39360" xr:uid="{00000000-0005-0000-0000-00006C890000}"/>
    <cellStyle name="Normal 6 4 5 2 2 9" xfId="39361" xr:uid="{00000000-0005-0000-0000-00006D890000}"/>
    <cellStyle name="Normal 6 4 5 2 3" xfId="4508" xr:uid="{00000000-0005-0000-0000-00006E890000}"/>
    <cellStyle name="Normal 6 4 5 2 3 2" xfId="9492" xr:uid="{00000000-0005-0000-0000-00006F890000}"/>
    <cellStyle name="Normal 6 4 5 2 3 2 2" xfId="39362" xr:uid="{00000000-0005-0000-0000-000070890000}"/>
    <cellStyle name="Normal 6 4 5 2 3 2 3" xfId="39363" xr:uid="{00000000-0005-0000-0000-000071890000}"/>
    <cellStyle name="Normal 6 4 5 2 3 2 4" xfId="39364" xr:uid="{00000000-0005-0000-0000-000072890000}"/>
    <cellStyle name="Normal 6 4 5 2 3 3" xfId="39365" xr:uid="{00000000-0005-0000-0000-000073890000}"/>
    <cellStyle name="Normal 6 4 5 2 3 3 2" xfId="39366" xr:uid="{00000000-0005-0000-0000-000074890000}"/>
    <cellStyle name="Normal 6 4 5 2 3 3 3" xfId="39367" xr:uid="{00000000-0005-0000-0000-000075890000}"/>
    <cellStyle name="Normal 6 4 5 2 3 4" xfId="39368" xr:uid="{00000000-0005-0000-0000-000076890000}"/>
    <cellStyle name="Normal 6 4 5 2 3 5" xfId="39369" xr:uid="{00000000-0005-0000-0000-000077890000}"/>
    <cellStyle name="Normal 6 4 5 2 3 6" xfId="39370" xr:uid="{00000000-0005-0000-0000-000078890000}"/>
    <cellStyle name="Normal 6 4 5 2 4" xfId="6239" xr:uid="{00000000-0005-0000-0000-000079890000}"/>
    <cellStyle name="Normal 6 4 5 2 4 2" xfId="11181" xr:uid="{00000000-0005-0000-0000-00007A890000}"/>
    <cellStyle name="Normal 6 4 5 2 4 3" xfId="39371" xr:uid="{00000000-0005-0000-0000-00007B890000}"/>
    <cellStyle name="Normal 6 4 5 2 4 4" xfId="39372" xr:uid="{00000000-0005-0000-0000-00007C890000}"/>
    <cellStyle name="Normal 6 4 5 2 5" xfId="7747" xr:uid="{00000000-0005-0000-0000-00007D890000}"/>
    <cellStyle name="Normal 6 4 5 2 5 2" xfId="39373" xr:uid="{00000000-0005-0000-0000-00007E890000}"/>
    <cellStyle name="Normal 6 4 5 2 5 3" xfId="39374" xr:uid="{00000000-0005-0000-0000-00007F890000}"/>
    <cellStyle name="Normal 6 4 5 2 5 4" xfId="39375" xr:uid="{00000000-0005-0000-0000-000080890000}"/>
    <cellStyle name="Normal 6 4 5 2 6" xfId="2785" xr:uid="{00000000-0005-0000-0000-000081890000}"/>
    <cellStyle name="Normal 6 4 5 2 6 2" xfId="39376" xr:uid="{00000000-0005-0000-0000-000082890000}"/>
    <cellStyle name="Normal 6 4 5 2 6 3" xfId="39377" xr:uid="{00000000-0005-0000-0000-000083890000}"/>
    <cellStyle name="Normal 6 4 5 2 6 4" xfId="39378" xr:uid="{00000000-0005-0000-0000-000084890000}"/>
    <cellStyle name="Normal 6 4 5 2 7" xfId="39379" xr:uid="{00000000-0005-0000-0000-000085890000}"/>
    <cellStyle name="Normal 6 4 5 2 7 2" xfId="39380" xr:uid="{00000000-0005-0000-0000-000086890000}"/>
    <cellStyle name="Normal 6 4 5 2 7 3" xfId="39381" xr:uid="{00000000-0005-0000-0000-000087890000}"/>
    <cellStyle name="Normal 6 4 5 2 8" xfId="39382" xr:uid="{00000000-0005-0000-0000-000088890000}"/>
    <cellStyle name="Normal 6 4 5 2 9" xfId="39383" xr:uid="{00000000-0005-0000-0000-000089890000}"/>
    <cellStyle name="Normal 6 4 5 3" xfId="1749" xr:uid="{00000000-0005-0000-0000-00008A890000}"/>
    <cellStyle name="Normal 6 4 5 3 2" xfId="5107" xr:uid="{00000000-0005-0000-0000-00008B890000}"/>
    <cellStyle name="Normal 6 4 5 3 2 2" xfId="10091" xr:uid="{00000000-0005-0000-0000-00008C890000}"/>
    <cellStyle name="Normal 6 4 5 3 2 2 2" xfId="39384" xr:uid="{00000000-0005-0000-0000-00008D890000}"/>
    <cellStyle name="Normal 6 4 5 3 2 2 3" xfId="39385" xr:uid="{00000000-0005-0000-0000-00008E890000}"/>
    <cellStyle name="Normal 6 4 5 3 2 2 4" xfId="39386" xr:uid="{00000000-0005-0000-0000-00008F890000}"/>
    <cellStyle name="Normal 6 4 5 3 2 3" xfId="39387" xr:uid="{00000000-0005-0000-0000-000090890000}"/>
    <cellStyle name="Normal 6 4 5 3 2 3 2" xfId="39388" xr:uid="{00000000-0005-0000-0000-000091890000}"/>
    <cellStyle name="Normal 6 4 5 3 2 3 3" xfId="39389" xr:uid="{00000000-0005-0000-0000-000092890000}"/>
    <cellStyle name="Normal 6 4 5 3 2 4" xfId="39390" xr:uid="{00000000-0005-0000-0000-000093890000}"/>
    <cellStyle name="Normal 6 4 5 3 2 5" xfId="39391" xr:uid="{00000000-0005-0000-0000-000094890000}"/>
    <cellStyle name="Normal 6 4 5 3 2 6" xfId="39392" xr:uid="{00000000-0005-0000-0000-000095890000}"/>
    <cellStyle name="Normal 6 4 5 3 3" xfId="6836" xr:uid="{00000000-0005-0000-0000-000096890000}"/>
    <cellStyle name="Normal 6 4 5 3 3 2" xfId="11778" xr:uid="{00000000-0005-0000-0000-000097890000}"/>
    <cellStyle name="Normal 6 4 5 3 3 3" xfId="39393" xr:uid="{00000000-0005-0000-0000-000098890000}"/>
    <cellStyle name="Normal 6 4 5 3 3 4" xfId="39394" xr:uid="{00000000-0005-0000-0000-000099890000}"/>
    <cellStyle name="Normal 6 4 5 3 4" xfId="8344" xr:uid="{00000000-0005-0000-0000-00009A890000}"/>
    <cellStyle name="Normal 6 4 5 3 4 2" xfId="39395" xr:uid="{00000000-0005-0000-0000-00009B890000}"/>
    <cellStyle name="Normal 6 4 5 3 4 3" xfId="39396" xr:uid="{00000000-0005-0000-0000-00009C890000}"/>
    <cellStyle name="Normal 6 4 5 3 4 4" xfId="39397" xr:uid="{00000000-0005-0000-0000-00009D890000}"/>
    <cellStyle name="Normal 6 4 5 3 5" xfId="3382" xr:uid="{00000000-0005-0000-0000-00009E890000}"/>
    <cellStyle name="Normal 6 4 5 3 5 2" xfId="39398" xr:uid="{00000000-0005-0000-0000-00009F890000}"/>
    <cellStyle name="Normal 6 4 5 3 5 3" xfId="39399" xr:uid="{00000000-0005-0000-0000-0000A0890000}"/>
    <cellStyle name="Normal 6 4 5 3 5 4" xfId="39400" xr:uid="{00000000-0005-0000-0000-0000A1890000}"/>
    <cellStyle name="Normal 6 4 5 3 6" xfId="39401" xr:uid="{00000000-0005-0000-0000-0000A2890000}"/>
    <cellStyle name="Normal 6 4 5 3 6 2" xfId="39402" xr:uid="{00000000-0005-0000-0000-0000A3890000}"/>
    <cellStyle name="Normal 6 4 5 3 6 3" xfId="39403" xr:uid="{00000000-0005-0000-0000-0000A4890000}"/>
    <cellStyle name="Normal 6 4 5 3 7" xfId="39404" xr:uid="{00000000-0005-0000-0000-0000A5890000}"/>
    <cellStyle name="Normal 6 4 5 3 8" xfId="39405" xr:uid="{00000000-0005-0000-0000-0000A6890000}"/>
    <cellStyle name="Normal 6 4 5 3 9" xfId="39406" xr:uid="{00000000-0005-0000-0000-0000A7890000}"/>
    <cellStyle name="Normal 6 4 5 4" xfId="4125" xr:uid="{00000000-0005-0000-0000-0000A8890000}"/>
    <cellStyle name="Normal 6 4 5 4 2" xfId="9111" xr:uid="{00000000-0005-0000-0000-0000A9890000}"/>
    <cellStyle name="Normal 6 4 5 4 2 2" xfId="39407" xr:uid="{00000000-0005-0000-0000-0000AA890000}"/>
    <cellStyle name="Normal 6 4 5 4 2 3" xfId="39408" xr:uid="{00000000-0005-0000-0000-0000AB890000}"/>
    <cellStyle name="Normal 6 4 5 4 2 4" xfId="39409" xr:uid="{00000000-0005-0000-0000-0000AC890000}"/>
    <cellStyle name="Normal 6 4 5 4 3" xfId="39410" xr:uid="{00000000-0005-0000-0000-0000AD890000}"/>
    <cellStyle name="Normal 6 4 5 4 3 2" xfId="39411" xr:uid="{00000000-0005-0000-0000-0000AE890000}"/>
    <cellStyle name="Normal 6 4 5 4 3 3" xfId="39412" xr:uid="{00000000-0005-0000-0000-0000AF890000}"/>
    <cellStyle name="Normal 6 4 5 4 4" xfId="39413" xr:uid="{00000000-0005-0000-0000-0000B0890000}"/>
    <cellStyle name="Normal 6 4 5 4 5" xfId="39414" xr:uid="{00000000-0005-0000-0000-0000B1890000}"/>
    <cellStyle name="Normal 6 4 5 4 6" xfId="39415" xr:uid="{00000000-0005-0000-0000-0000B2890000}"/>
    <cellStyle name="Normal 6 4 5 5" xfId="5872" xr:uid="{00000000-0005-0000-0000-0000B3890000}"/>
    <cellStyle name="Normal 6 4 5 5 2" xfId="10814" xr:uid="{00000000-0005-0000-0000-0000B4890000}"/>
    <cellStyle name="Normal 6 4 5 5 3" xfId="39416" xr:uid="{00000000-0005-0000-0000-0000B5890000}"/>
    <cellStyle name="Normal 6 4 5 5 4" xfId="39417" xr:uid="{00000000-0005-0000-0000-0000B6890000}"/>
    <cellStyle name="Normal 6 4 5 6" xfId="7380" xr:uid="{00000000-0005-0000-0000-0000B7890000}"/>
    <cellStyle name="Normal 6 4 5 6 2" xfId="39418" xr:uid="{00000000-0005-0000-0000-0000B8890000}"/>
    <cellStyle name="Normal 6 4 5 6 3" xfId="39419" xr:uid="{00000000-0005-0000-0000-0000B9890000}"/>
    <cellStyle name="Normal 6 4 5 6 4" xfId="39420" xr:uid="{00000000-0005-0000-0000-0000BA890000}"/>
    <cellStyle name="Normal 6 4 5 7" xfId="2418" xr:uid="{00000000-0005-0000-0000-0000BB890000}"/>
    <cellStyle name="Normal 6 4 5 7 2" xfId="39421" xr:uid="{00000000-0005-0000-0000-0000BC890000}"/>
    <cellStyle name="Normal 6 4 5 7 3" xfId="39422" xr:uid="{00000000-0005-0000-0000-0000BD890000}"/>
    <cellStyle name="Normal 6 4 5 7 4" xfId="39423" xr:uid="{00000000-0005-0000-0000-0000BE890000}"/>
    <cellStyle name="Normal 6 4 5 8" xfId="39424" xr:uid="{00000000-0005-0000-0000-0000BF890000}"/>
    <cellStyle name="Normal 6 4 5 8 2" xfId="39425" xr:uid="{00000000-0005-0000-0000-0000C0890000}"/>
    <cellStyle name="Normal 6 4 5 8 3" xfId="39426" xr:uid="{00000000-0005-0000-0000-0000C1890000}"/>
    <cellStyle name="Normal 6 4 5 9" xfId="39427" xr:uid="{00000000-0005-0000-0000-0000C2890000}"/>
    <cellStyle name="Normal 6 4 6" xfId="341" xr:uid="{00000000-0005-0000-0000-0000C3890000}"/>
    <cellStyle name="Normal 6 4 6 10" xfId="39428" xr:uid="{00000000-0005-0000-0000-0000C4890000}"/>
    <cellStyle name="Normal 6 4 6 11" xfId="39429" xr:uid="{00000000-0005-0000-0000-0000C5890000}"/>
    <cellStyle name="Normal 6 4 6 2" xfId="969" xr:uid="{00000000-0005-0000-0000-0000C6890000}"/>
    <cellStyle name="Normal 6 4 6 2 10" xfId="39430" xr:uid="{00000000-0005-0000-0000-0000C7890000}"/>
    <cellStyle name="Normal 6 4 6 2 2" xfId="1752" xr:uid="{00000000-0005-0000-0000-0000C8890000}"/>
    <cellStyle name="Normal 6 4 6 2 2 2" xfId="5110" xr:uid="{00000000-0005-0000-0000-0000C9890000}"/>
    <cellStyle name="Normal 6 4 6 2 2 2 2" xfId="10094" xr:uid="{00000000-0005-0000-0000-0000CA890000}"/>
    <cellStyle name="Normal 6 4 6 2 2 2 2 2" xfId="39431" xr:uid="{00000000-0005-0000-0000-0000CB890000}"/>
    <cellStyle name="Normal 6 4 6 2 2 2 2 3" xfId="39432" xr:uid="{00000000-0005-0000-0000-0000CC890000}"/>
    <cellStyle name="Normal 6 4 6 2 2 2 2 4" xfId="39433" xr:uid="{00000000-0005-0000-0000-0000CD890000}"/>
    <cellStyle name="Normal 6 4 6 2 2 2 3" xfId="39434" xr:uid="{00000000-0005-0000-0000-0000CE890000}"/>
    <cellStyle name="Normal 6 4 6 2 2 2 3 2" xfId="39435" xr:uid="{00000000-0005-0000-0000-0000CF890000}"/>
    <cellStyle name="Normal 6 4 6 2 2 2 3 3" xfId="39436" xr:uid="{00000000-0005-0000-0000-0000D0890000}"/>
    <cellStyle name="Normal 6 4 6 2 2 2 4" xfId="39437" xr:uid="{00000000-0005-0000-0000-0000D1890000}"/>
    <cellStyle name="Normal 6 4 6 2 2 2 5" xfId="39438" xr:uid="{00000000-0005-0000-0000-0000D2890000}"/>
    <cellStyle name="Normal 6 4 6 2 2 2 6" xfId="39439" xr:uid="{00000000-0005-0000-0000-0000D3890000}"/>
    <cellStyle name="Normal 6 4 6 2 2 3" xfId="6839" xr:uid="{00000000-0005-0000-0000-0000D4890000}"/>
    <cellStyle name="Normal 6 4 6 2 2 3 2" xfId="11781" xr:uid="{00000000-0005-0000-0000-0000D5890000}"/>
    <cellStyle name="Normal 6 4 6 2 2 3 3" xfId="39440" xr:uid="{00000000-0005-0000-0000-0000D6890000}"/>
    <cellStyle name="Normal 6 4 6 2 2 3 4" xfId="39441" xr:uid="{00000000-0005-0000-0000-0000D7890000}"/>
    <cellStyle name="Normal 6 4 6 2 2 4" xfId="8347" xr:uid="{00000000-0005-0000-0000-0000D8890000}"/>
    <cellStyle name="Normal 6 4 6 2 2 4 2" xfId="39442" xr:uid="{00000000-0005-0000-0000-0000D9890000}"/>
    <cellStyle name="Normal 6 4 6 2 2 4 3" xfId="39443" xr:uid="{00000000-0005-0000-0000-0000DA890000}"/>
    <cellStyle name="Normal 6 4 6 2 2 4 4" xfId="39444" xr:uid="{00000000-0005-0000-0000-0000DB890000}"/>
    <cellStyle name="Normal 6 4 6 2 2 5" xfId="3385" xr:uid="{00000000-0005-0000-0000-0000DC890000}"/>
    <cellStyle name="Normal 6 4 6 2 2 5 2" xfId="39445" xr:uid="{00000000-0005-0000-0000-0000DD890000}"/>
    <cellStyle name="Normal 6 4 6 2 2 5 3" xfId="39446" xr:uid="{00000000-0005-0000-0000-0000DE890000}"/>
    <cellStyle name="Normal 6 4 6 2 2 5 4" xfId="39447" xr:uid="{00000000-0005-0000-0000-0000DF890000}"/>
    <cellStyle name="Normal 6 4 6 2 2 6" xfId="39448" xr:uid="{00000000-0005-0000-0000-0000E0890000}"/>
    <cellStyle name="Normal 6 4 6 2 2 6 2" xfId="39449" xr:uid="{00000000-0005-0000-0000-0000E1890000}"/>
    <cellStyle name="Normal 6 4 6 2 2 6 3" xfId="39450" xr:uid="{00000000-0005-0000-0000-0000E2890000}"/>
    <cellStyle name="Normal 6 4 6 2 2 7" xfId="39451" xr:uid="{00000000-0005-0000-0000-0000E3890000}"/>
    <cellStyle name="Normal 6 4 6 2 2 8" xfId="39452" xr:uid="{00000000-0005-0000-0000-0000E4890000}"/>
    <cellStyle name="Normal 6 4 6 2 2 9" xfId="39453" xr:uid="{00000000-0005-0000-0000-0000E5890000}"/>
    <cellStyle name="Normal 6 4 6 2 3" xfId="4403" xr:uid="{00000000-0005-0000-0000-0000E6890000}"/>
    <cellStyle name="Normal 6 4 6 2 3 2" xfId="9388" xr:uid="{00000000-0005-0000-0000-0000E7890000}"/>
    <cellStyle name="Normal 6 4 6 2 3 2 2" xfId="39454" xr:uid="{00000000-0005-0000-0000-0000E8890000}"/>
    <cellStyle name="Normal 6 4 6 2 3 2 3" xfId="39455" xr:uid="{00000000-0005-0000-0000-0000E9890000}"/>
    <cellStyle name="Normal 6 4 6 2 3 2 4" xfId="39456" xr:uid="{00000000-0005-0000-0000-0000EA890000}"/>
    <cellStyle name="Normal 6 4 6 2 3 3" xfId="39457" xr:uid="{00000000-0005-0000-0000-0000EB890000}"/>
    <cellStyle name="Normal 6 4 6 2 3 3 2" xfId="39458" xr:uid="{00000000-0005-0000-0000-0000EC890000}"/>
    <cellStyle name="Normal 6 4 6 2 3 3 3" xfId="39459" xr:uid="{00000000-0005-0000-0000-0000ED890000}"/>
    <cellStyle name="Normal 6 4 6 2 3 4" xfId="39460" xr:uid="{00000000-0005-0000-0000-0000EE890000}"/>
    <cellStyle name="Normal 6 4 6 2 3 5" xfId="39461" xr:uid="{00000000-0005-0000-0000-0000EF890000}"/>
    <cellStyle name="Normal 6 4 6 2 3 6" xfId="39462" xr:uid="{00000000-0005-0000-0000-0000F0890000}"/>
    <cellStyle name="Normal 6 4 6 2 4" xfId="6145" xr:uid="{00000000-0005-0000-0000-0000F1890000}"/>
    <cellStyle name="Normal 6 4 6 2 4 2" xfId="11087" xr:uid="{00000000-0005-0000-0000-0000F2890000}"/>
    <cellStyle name="Normal 6 4 6 2 4 3" xfId="39463" xr:uid="{00000000-0005-0000-0000-0000F3890000}"/>
    <cellStyle name="Normal 6 4 6 2 4 4" xfId="39464" xr:uid="{00000000-0005-0000-0000-0000F4890000}"/>
    <cellStyle name="Normal 6 4 6 2 5" xfId="7653" xr:uid="{00000000-0005-0000-0000-0000F5890000}"/>
    <cellStyle name="Normal 6 4 6 2 5 2" xfId="39465" xr:uid="{00000000-0005-0000-0000-0000F6890000}"/>
    <cellStyle name="Normal 6 4 6 2 5 3" xfId="39466" xr:uid="{00000000-0005-0000-0000-0000F7890000}"/>
    <cellStyle name="Normal 6 4 6 2 5 4" xfId="39467" xr:uid="{00000000-0005-0000-0000-0000F8890000}"/>
    <cellStyle name="Normal 6 4 6 2 6" xfId="2691" xr:uid="{00000000-0005-0000-0000-0000F9890000}"/>
    <cellStyle name="Normal 6 4 6 2 6 2" xfId="39468" xr:uid="{00000000-0005-0000-0000-0000FA890000}"/>
    <cellStyle name="Normal 6 4 6 2 6 3" xfId="39469" xr:uid="{00000000-0005-0000-0000-0000FB890000}"/>
    <cellStyle name="Normal 6 4 6 2 6 4" xfId="39470" xr:uid="{00000000-0005-0000-0000-0000FC890000}"/>
    <cellStyle name="Normal 6 4 6 2 7" xfId="39471" xr:uid="{00000000-0005-0000-0000-0000FD890000}"/>
    <cellStyle name="Normal 6 4 6 2 7 2" xfId="39472" xr:uid="{00000000-0005-0000-0000-0000FE890000}"/>
    <cellStyle name="Normal 6 4 6 2 7 3" xfId="39473" xr:uid="{00000000-0005-0000-0000-0000FF890000}"/>
    <cellStyle name="Normal 6 4 6 2 8" xfId="39474" xr:uid="{00000000-0005-0000-0000-0000008A0000}"/>
    <cellStyle name="Normal 6 4 6 2 9" xfId="39475" xr:uid="{00000000-0005-0000-0000-0000018A0000}"/>
    <cellStyle name="Normal 6 4 6 3" xfId="1751" xr:uid="{00000000-0005-0000-0000-0000028A0000}"/>
    <cellStyle name="Normal 6 4 6 3 2" xfId="5109" xr:uid="{00000000-0005-0000-0000-0000038A0000}"/>
    <cellStyle name="Normal 6 4 6 3 2 2" xfId="10093" xr:uid="{00000000-0005-0000-0000-0000048A0000}"/>
    <cellStyle name="Normal 6 4 6 3 2 2 2" xfId="39476" xr:uid="{00000000-0005-0000-0000-0000058A0000}"/>
    <cellStyle name="Normal 6 4 6 3 2 2 3" xfId="39477" xr:uid="{00000000-0005-0000-0000-0000068A0000}"/>
    <cellStyle name="Normal 6 4 6 3 2 2 4" xfId="39478" xr:uid="{00000000-0005-0000-0000-0000078A0000}"/>
    <cellStyle name="Normal 6 4 6 3 2 3" xfId="39479" xr:uid="{00000000-0005-0000-0000-0000088A0000}"/>
    <cellStyle name="Normal 6 4 6 3 2 3 2" xfId="39480" xr:uid="{00000000-0005-0000-0000-0000098A0000}"/>
    <cellStyle name="Normal 6 4 6 3 2 3 3" xfId="39481" xr:uid="{00000000-0005-0000-0000-00000A8A0000}"/>
    <cellStyle name="Normal 6 4 6 3 2 4" xfId="39482" xr:uid="{00000000-0005-0000-0000-00000B8A0000}"/>
    <cellStyle name="Normal 6 4 6 3 2 5" xfId="39483" xr:uid="{00000000-0005-0000-0000-00000C8A0000}"/>
    <cellStyle name="Normal 6 4 6 3 2 6" xfId="39484" xr:uid="{00000000-0005-0000-0000-00000D8A0000}"/>
    <cellStyle name="Normal 6 4 6 3 3" xfId="6838" xr:uid="{00000000-0005-0000-0000-00000E8A0000}"/>
    <cellStyle name="Normal 6 4 6 3 3 2" xfId="11780" xr:uid="{00000000-0005-0000-0000-00000F8A0000}"/>
    <cellStyle name="Normal 6 4 6 3 3 3" xfId="39485" xr:uid="{00000000-0005-0000-0000-0000108A0000}"/>
    <cellStyle name="Normal 6 4 6 3 3 4" xfId="39486" xr:uid="{00000000-0005-0000-0000-0000118A0000}"/>
    <cellStyle name="Normal 6 4 6 3 4" xfId="8346" xr:uid="{00000000-0005-0000-0000-0000128A0000}"/>
    <cellStyle name="Normal 6 4 6 3 4 2" xfId="39487" xr:uid="{00000000-0005-0000-0000-0000138A0000}"/>
    <cellStyle name="Normal 6 4 6 3 4 3" xfId="39488" xr:uid="{00000000-0005-0000-0000-0000148A0000}"/>
    <cellStyle name="Normal 6 4 6 3 4 4" xfId="39489" xr:uid="{00000000-0005-0000-0000-0000158A0000}"/>
    <cellStyle name="Normal 6 4 6 3 5" xfId="3384" xr:uid="{00000000-0005-0000-0000-0000168A0000}"/>
    <cellStyle name="Normal 6 4 6 3 5 2" xfId="39490" xr:uid="{00000000-0005-0000-0000-0000178A0000}"/>
    <cellStyle name="Normal 6 4 6 3 5 3" xfId="39491" xr:uid="{00000000-0005-0000-0000-0000188A0000}"/>
    <cellStyle name="Normal 6 4 6 3 5 4" xfId="39492" xr:uid="{00000000-0005-0000-0000-0000198A0000}"/>
    <cellStyle name="Normal 6 4 6 3 6" xfId="39493" xr:uid="{00000000-0005-0000-0000-00001A8A0000}"/>
    <cellStyle name="Normal 6 4 6 3 6 2" xfId="39494" xr:uid="{00000000-0005-0000-0000-00001B8A0000}"/>
    <cellStyle name="Normal 6 4 6 3 6 3" xfId="39495" xr:uid="{00000000-0005-0000-0000-00001C8A0000}"/>
    <cellStyle name="Normal 6 4 6 3 7" xfId="39496" xr:uid="{00000000-0005-0000-0000-00001D8A0000}"/>
    <cellStyle name="Normal 6 4 6 3 8" xfId="39497" xr:uid="{00000000-0005-0000-0000-00001E8A0000}"/>
    <cellStyle name="Normal 6 4 6 3 9" xfId="39498" xr:uid="{00000000-0005-0000-0000-00001F8A0000}"/>
    <cellStyle name="Normal 6 4 6 4" xfId="3920" xr:uid="{00000000-0005-0000-0000-0000208A0000}"/>
    <cellStyle name="Normal 6 4 6 4 2" xfId="9000" xr:uid="{00000000-0005-0000-0000-0000218A0000}"/>
    <cellStyle name="Normal 6 4 6 4 2 2" xfId="39499" xr:uid="{00000000-0005-0000-0000-0000228A0000}"/>
    <cellStyle name="Normal 6 4 6 4 2 3" xfId="39500" xr:uid="{00000000-0005-0000-0000-0000238A0000}"/>
    <cellStyle name="Normal 6 4 6 4 2 4" xfId="39501" xr:uid="{00000000-0005-0000-0000-0000248A0000}"/>
    <cellStyle name="Normal 6 4 6 4 3" xfId="39502" xr:uid="{00000000-0005-0000-0000-0000258A0000}"/>
    <cellStyle name="Normal 6 4 6 4 3 2" xfId="39503" xr:uid="{00000000-0005-0000-0000-0000268A0000}"/>
    <cellStyle name="Normal 6 4 6 4 3 3" xfId="39504" xr:uid="{00000000-0005-0000-0000-0000278A0000}"/>
    <cellStyle name="Normal 6 4 6 4 4" xfId="39505" xr:uid="{00000000-0005-0000-0000-0000288A0000}"/>
    <cellStyle name="Normal 6 4 6 4 5" xfId="39506" xr:uid="{00000000-0005-0000-0000-0000298A0000}"/>
    <cellStyle name="Normal 6 4 6 4 6" xfId="39507" xr:uid="{00000000-0005-0000-0000-00002A8A0000}"/>
    <cellStyle name="Normal 6 4 6 5" xfId="5688" xr:uid="{00000000-0005-0000-0000-00002B8A0000}"/>
    <cellStyle name="Normal 6 4 6 5 2" xfId="10630" xr:uid="{00000000-0005-0000-0000-00002C8A0000}"/>
    <cellStyle name="Normal 6 4 6 5 3" xfId="39508" xr:uid="{00000000-0005-0000-0000-00002D8A0000}"/>
    <cellStyle name="Normal 6 4 6 5 4" xfId="39509" xr:uid="{00000000-0005-0000-0000-00002E8A0000}"/>
    <cellStyle name="Normal 6 4 6 6" xfId="7196" xr:uid="{00000000-0005-0000-0000-00002F8A0000}"/>
    <cellStyle name="Normal 6 4 6 6 2" xfId="39510" xr:uid="{00000000-0005-0000-0000-0000308A0000}"/>
    <cellStyle name="Normal 6 4 6 6 3" xfId="39511" xr:uid="{00000000-0005-0000-0000-0000318A0000}"/>
    <cellStyle name="Normal 6 4 6 6 4" xfId="39512" xr:uid="{00000000-0005-0000-0000-0000328A0000}"/>
    <cellStyle name="Normal 6 4 6 7" xfId="2234" xr:uid="{00000000-0005-0000-0000-0000338A0000}"/>
    <cellStyle name="Normal 6 4 6 7 2" xfId="39513" xr:uid="{00000000-0005-0000-0000-0000348A0000}"/>
    <cellStyle name="Normal 6 4 6 7 3" xfId="39514" xr:uid="{00000000-0005-0000-0000-0000358A0000}"/>
    <cellStyle name="Normal 6 4 6 7 4" xfId="39515" xr:uid="{00000000-0005-0000-0000-0000368A0000}"/>
    <cellStyle name="Normal 6 4 6 8" xfId="39516" xr:uid="{00000000-0005-0000-0000-0000378A0000}"/>
    <cellStyle name="Normal 6 4 6 8 2" xfId="39517" xr:uid="{00000000-0005-0000-0000-0000388A0000}"/>
    <cellStyle name="Normal 6 4 6 8 3" xfId="39518" xr:uid="{00000000-0005-0000-0000-0000398A0000}"/>
    <cellStyle name="Normal 6 4 6 9" xfId="39519" xr:uid="{00000000-0005-0000-0000-00003A8A0000}"/>
    <cellStyle name="Normal 6 4 7" xfId="823" xr:uid="{00000000-0005-0000-0000-00003B8A0000}"/>
    <cellStyle name="Normal 6 4 7 10" xfId="39520" xr:uid="{00000000-0005-0000-0000-00003C8A0000}"/>
    <cellStyle name="Normal 6 4 7 2" xfId="1753" xr:uid="{00000000-0005-0000-0000-00003D8A0000}"/>
    <cellStyle name="Normal 6 4 7 2 2" xfId="5111" xr:uid="{00000000-0005-0000-0000-00003E8A0000}"/>
    <cellStyle name="Normal 6 4 7 2 2 2" xfId="10095" xr:uid="{00000000-0005-0000-0000-00003F8A0000}"/>
    <cellStyle name="Normal 6 4 7 2 2 2 2" xfId="39521" xr:uid="{00000000-0005-0000-0000-0000408A0000}"/>
    <cellStyle name="Normal 6 4 7 2 2 2 3" xfId="39522" xr:uid="{00000000-0005-0000-0000-0000418A0000}"/>
    <cellStyle name="Normal 6 4 7 2 2 2 4" xfId="39523" xr:uid="{00000000-0005-0000-0000-0000428A0000}"/>
    <cellStyle name="Normal 6 4 7 2 2 3" xfId="39524" xr:uid="{00000000-0005-0000-0000-0000438A0000}"/>
    <cellStyle name="Normal 6 4 7 2 2 3 2" xfId="39525" xr:uid="{00000000-0005-0000-0000-0000448A0000}"/>
    <cellStyle name="Normal 6 4 7 2 2 3 3" xfId="39526" xr:uid="{00000000-0005-0000-0000-0000458A0000}"/>
    <cellStyle name="Normal 6 4 7 2 2 4" xfId="39527" xr:uid="{00000000-0005-0000-0000-0000468A0000}"/>
    <cellStyle name="Normal 6 4 7 2 2 5" xfId="39528" xr:uid="{00000000-0005-0000-0000-0000478A0000}"/>
    <cellStyle name="Normal 6 4 7 2 2 6" xfId="39529" xr:uid="{00000000-0005-0000-0000-0000488A0000}"/>
    <cellStyle name="Normal 6 4 7 2 3" xfId="6840" xr:uid="{00000000-0005-0000-0000-0000498A0000}"/>
    <cellStyle name="Normal 6 4 7 2 3 2" xfId="11782" xr:uid="{00000000-0005-0000-0000-00004A8A0000}"/>
    <cellStyle name="Normal 6 4 7 2 3 3" xfId="39530" xr:uid="{00000000-0005-0000-0000-00004B8A0000}"/>
    <cellStyle name="Normal 6 4 7 2 3 4" xfId="39531" xr:uid="{00000000-0005-0000-0000-00004C8A0000}"/>
    <cellStyle name="Normal 6 4 7 2 4" xfId="8348" xr:uid="{00000000-0005-0000-0000-00004D8A0000}"/>
    <cellStyle name="Normal 6 4 7 2 4 2" xfId="39532" xr:uid="{00000000-0005-0000-0000-00004E8A0000}"/>
    <cellStyle name="Normal 6 4 7 2 4 3" xfId="39533" xr:uid="{00000000-0005-0000-0000-00004F8A0000}"/>
    <cellStyle name="Normal 6 4 7 2 4 4" xfId="39534" xr:uid="{00000000-0005-0000-0000-0000508A0000}"/>
    <cellStyle name="Normal 6 4 7 2 5" xfId="3386" xr:uid="{00000000-0005-0000-0000-0000518A0000}"/>
    <cellStyle name="Normal 6 4 7 2 5 2" xfId="39535" xr:uid="{00000000-0005-0000-0000-0000528A0000}"/>
    <cellStyle name="Normal 6 4 7 2 5 3" xfId="39536" xr:uid="{00000000-0005-0000-0000-0000538A0000}"/>
    <cellStyle name="Normal 6 4 7 2 5 4" xfId="39537" xr:uid="{00000000-0005-0000-0000-0000548A0000}"/>
    <cellStyle name="Normal 6 4 7 2 6" xfId="39538" xr:uid="{00000000-0005-0000-0000-0000558A0000}"/>
    <cellStyle name="Normal 6 4 7 2 6 2" xfId="39539" xr:uid="{00000000-0005-0000-0000-0000568A0000}"/>
    <cellStyle name="Normal 6 4 7 2 6 3" xfId="39540" xr:uid="{00000000-0005-0000-0000-0000578A0000}"/>
    <cellStyle name="Normal 6 4 7 2 7" xfId="39541" xr:uid="{00000000-0005-0000-0000-0000588A0000}"/>
    <cellStyle name="Normal 6 4 7 2 8" xfId="39542" xr:uid="{00000000-0005-0000-0000-0000598A0000}"/>
    <cellStyle name="Normal 6 4 7 2 9" xfId="39543" xr:uid="{00000000-0005-0000-0000-00005A8A0000}"/>
    <cellStyle name="Normal 6 4 7 3" xfId="4265" xr:uid="{00000000-0005-0000-0000-00005B8A0000}"/>
    <cellStyle name="Normal 6 4 7 3 2" xfId="9251" xr:uid="{00000000-0005-0000-0000-00005C8A0000}"/>
    <cellStyle name="Normal 6 4 7 3 2 2" xfId="39544" xr:uid="{00000000-0005-0000-0000-00005D8A0000}"/>
    <cellStyle name="Normal 6 4 7 3 2 3" xfId="39545" xr:uid="{00000000-0005-0000-0000-00005E8A0000}"/>
    <cellStyle name="Normal 6 4 7 3 2 4" xfId="39546" xr:uid="{00000000-0005-0000-0000-00005F8A0000}"/>
    <cellStyle name="Normal 6 4 7 3 3" xfId="39547" xr:uid="{00000000-0005-0000-0000-0000608A0000}"/>
    <cellStyle name="Normal 6 4 7 3 3 2" xfId="39548" xr:uid="{00000000-0005-0000-0000-0000618A0000}"/>
    <cellStyle name="Normal 6 4 7 3 3 3" xfId="39549" xr:uid="{00000000-0005-0000-0000-0000628A0000}"/>
    <cellStyle name="Normal 6 4 7 3 4" xfId="39550" xr:uid="{00000000-0005-0000-0000-0000638A0000}"/>
    <cellStyle name="Normal 6 4 7 3 5" xfId="39551" xr:uid="{00000000-0005-0000-0000-0000648A0000}"/>
    <cellStyle name="Normal 6 4 7 3 6" xfId="39552" xr:uid="{00000000-0005-0000-0000-0000658A0000}"/>
    <cellStyle name="Normal 6 4 7 4" xfId="6010" xr:uid="{00000000-0005-0000-0000-0000668A0000}"/>
    <cellStyle name="Normal 6 4 7 4 2" xfId="10952" xr:uid="{00000000-0005-0000-0000-0000678A0000}"/>
    <cellStyle name="Normal 6 4 7 4 3" xfId="39553" xr:uid="{00000000-0005-0000-0000-0000688A0000}"/>
    <cellStyle name="Normal 6 4 7 4 4" xfId="39554" xr:uid="{00000000-0005-0000-0000-0000698A0000}"/>
    <cellStyle name="Normal 6 4 7 5" xfId="7518" xr:uid="{00000000-0005-0000-0000-00006A8A0000}"/>
    <cellStyle name="Normal 6 4 7 5 2" xfId="39555" xr:uid="{00000000-0005-0000-0000-00006B8A0000}"/>
    <cellStyle name="Normal 6 4 7 5 3" xfId="39556" xr:uid="{00000000-0005-0000-0000-00006C8A0000}"/>
    <cellStyle name="Normal 6 4 7 5 4" xfId="39557" xr:uid="{00000000-0005-0000-0000-00006D8A0000}"/>
    <cellStyle name="Normal 6 4 7 6" xfId="2556" xr:uid="{00000000-0005-0000-0000-00006E8A0000}"/>
    <cellStyle name="Normal 6 4 7 6 2" xfId="39558" xr:uid="{00000000-0005-0000-0000-00006F8A0000}"/>
    <cellStyle name="Normal 6 4 7 6 3" xfId="39559" xr:uid="{00000000-0005-0000-0000-0000708A0000}"/>
    <cellStyle name="Normal 6 4 7 6 4" xfId="39560" xr:uid="{00000000-0005-0000-0000-0000718A0000}"/>
    <cellStyle name="Normal 6 4 7 7" xfId="39561" xr:uid="{00000000-0005-0000-0000-0000728A0000}"/>
    <cellStyle name="Normal 6 4 7 7 2" xfId="39562" xr:uid="{00000000-0005-0000-0000-0000738A0000}"/>
    <cellStyle name="Normal 6 4 7 7 3" xfId="39563" xr:uid="{00000000-0005-0000-0000-0000748A0000}"/>
    <cellStyle name="Normal 6 4 7 8" xfId="39564" xr:uid="{00000000-0005-0000-0000-0000758A0000}"/>
    <cellStyle name="Normal 6 4 7 9" xfId="39565" xr:uid="{00000000-0005-0000-0000-0000768A0000}"/>
    <cellStyle name="Normal 6 4 8" xfId="1290" xr:uid="{00000000-0005-0000-0000-0000778A0000}"/>
    <cellStyle name="Normal 6 4 8 2" xfId="4648" xr:uid="{00000000-0005-0000-0000-0000788A0000}"/>
    <cellStyle name="Normal 6 4 8 2 2" xfId="9632" xr:uid="{00000000-0005-0000-0000-0000798A0000}"/>
    <cellStyle name="Normal 6 4 8 2 2 2" xfId="39566" xr:uid="{00000000-0005-0000-0000-00007A8A0000}"/>
    <cellStyle name="Normal 6 4 8 2 2 3" xfId="39567" xr:uid="{00000000-0005-0000-0000-00007B8A0000}"/>
    <cellStyle name="Normal 6 4 8 2 2 4" xfId="39568" xr:uid="{00000000-0005-0000-0000-00007C8A0000}"/>
    <cellStyle name="Normal 6 4 8 2 3" xfId="39569" xr:uid="{00000000-0005-0000-0000-00007D8A0000}"/>
    <cellStyle name="Normal 6 4 8 2 3 2" xfId="39570" xr:uid="{00000000-0005-0000-0000-00007E8A0000}"/>
    <cellStyle name="Normal 6 4 8 2 3 3" xfId="39571" xr:uid="{00000000-0005-0000-0000-00007F8A0000}"/>
    <cellStyle name="Normal 6 4 8 2 4" xfId="39572" xr:uid="{00000000-0005-0000-0000-0000808A0000}"/>
    <cellStyle name="Normal 6 4 8 2 5" xfId="39573" xr:uid="{00000000-0005-0000-0000-0000818A0000}"/>
    <cellStyle name="Normal 6 4 8 2 6" xfId="39574" xr:uid="{00000000-0005-0000-0000-0000828A0000}"/>
    <cellStyle name="Normal 6 4 8 3" xfId="6377" xr:uid="{00000000-0005-0000-0000-0000838A0000}"/>
    <cellStyle name="Normal 6 4 8 3 2" xfId="11319" xr:uid="{00000000-0005-0000-0000-0000848A0000}"/>
    <cellStyle name="Normal 6 4 8 3 3" xfId="39575" xr:uid="{00000000-0005-0000-0000-0000858A0000}"/>
    <cellStyle name="Normal 6 4 8 3 4" xfId="39576" xr:uid="{00000000-0005-0000-0000-0000868A0000}"/>
    <cellStyle name="Normal 6 4 8 4" xfId="7885" xr:uid="{00000000-0005-0000-0000-0000878A0000}"/>
    <cellStyle name="Normal 6 4 8 4 2" xfId="39577" xr:uid="{00000000-0005-0000-0000-0000888A0000}"/>
    <cellStyle name="Normal 6 4 8 4 3" xfId="39578" xr:uid="{00000000-0005-0000-0000-0000898A0000}"/>
    <cellStyle name="Normal 6 4 8 4 4" xfId="39579" xr:uid="{00000000-0005-0000-0000-00008A8A0000}"/>
    <cellStyle name="Normal 6 4 8 5" xfId="2923" xr:uid="{00000000-0005-0000-0000-00008B8A0000}"/>
    <cellStyle name="Normal 6 4 8 5 2" xfId="39580" xr:uid="{00000000-0005-0000-0000-00008C8A0000}"/>
    <cellStyle name="Normal 6 4 8 5 3" xfId="39581" xr:uid="{00000000-0005-0000-0000-00008D8A0000}"/>
    <cellStyle name="Normal 6 4 8 5 4" xfId="39582" xr:uid="{00000000-0005-0000-0000-00008E8A0000}"/>
    <cellStyle name="Normal 6 4 8 6" xfId="39583" xr:uid="{00000000-0005-0000-0000-00008F8A0000}"/>
    <cellStyle name="Normal 6 4 8 6 2" xfId="39584" xr:uid="{00000000-0005-0000-0000-0000908A0000}"/>
    <cellStyle name="Normal 6 4 8 6 3" xfId="39585" xr:uid="{00000000-0005-0000-0000-0000918A0000}"/>
    <cellStyle name="Normal 6 4 8 7" xfId="39586" xr:uid="{00000000-0005-0000-0000-0000928A0000}"/>
    <cellStyle name="Normal 6 4 8 8" xfId="39587" xr:uid="{00000000-0005-0000-0000-0000938A0000}"/>
    <cellStyle name="Normal 6 4 8 9" xfId="39588" xr:uid="{00000000-0005-0000-0000-0000948A0000}"/>
    <cellStyle name="Normal 6 4 9" xfId="233" xr:uid="{00000000-0005-0000-0000-0000958A0000}"/>
    <cellStyle name="Normal 6 4 9 2" xfId="3866" xr:uid="{00000000-0005-0000-0000-0000968A0000}"/>
    <cellStyle name="Normal 6 4 9 2 2" xfId="8953" xr:uid="{00000000-0005-0000-0000-0000978A0000}"/>
    <cellStyle name="Normal 6 4 9 2 2 2" xfId="39589" xr:uid="{00000000-0005-0000-0000-0000988A0000}"/>
    <cellStyle name="Normal 6 4 9 2 2 3" xfId="39590" xr:uid="{00000000-0005-0000-0000-0000998A0000}"/>
    <cellStyle name="Normal 6 4 9 2 2 4" xfId="39591" xr:uid="{00000000-0005-0000-0000-00009A8A0000}"/>
    <cellStyle name="Normal 6 4 9 2 3" xfId="39592" xr:uid="{00000000-0005-0000-0000-00009B8A0000}"/>
    <cellStyle name="Normal 6 4 9 2 3 2" xfId="39593" xr:uid="{00000000-0005-0000-0000-00009C8A0000}"/>
    <cellStyle name="Normal 6 4 9 2 3 3" xfId="39594" xr:uid="{00000000-0005-0000-0000-00009D8A0000}"/>
    <cellStyle name="Normal 6 4 9 2 4" xfId="39595" xr:uid="{00000000-0005-0000-0000-00009E8A0000}"/>
    <cellStyle name="Normal 6 4 9 2 5" xfId="39596" xr:uid="{00000000-0005-0000-0000-00009F8A0000}"/>
    <cellStyle name="Normal 6 4 9 2 6" xfId="39597" xr:uid="{00000000-0005-0000-0000-0000A08A0000}"/>
    <cellStyle name="Normal 6 4 9 3" xfId="5644" xr:uid="{00000000-0005-0000-0000-0000A18A0000}"/>
    <cellStyle name="Normal 6 4 9 3 2" xfId="10586" xr:uid="{00000000-0005-0000-0000-0000A28A0000}"/>
    <cellStyle name="Normal 6 4 9 3 3" xfId="39598" xr:uid="{00000000-0005-0000-0000-0000A38A0000}"/>
    <cellStyle name="Normal 6 4 9 3 4" xfId="39599" xr:uid="{00000000-0005-0000-0000-0000A48A0000}"/>
    <cellStyle name="Normal 6 4 9 4" xfId="7152" xr:uid="{00000000-0005-0000-0000-0000A58A0000}"/>
    <cellStyle name="Normal 6 4 9 4 2" xfId="39600" xr:uid="{00000000-0005-0000-0000-0000A68A0000}"/>
    <cellStyle name="Normal 6 4 9 4 3" xfId="39601" xr:uid="{00000000-0005-0000-0000-0000A78A0000}"/>
    <cellStyle name="Normal 6 4 9 4 4" xfId="39602" xr:uid="{00000000-0005-0000-0000-0000A88A0000}"/>
    <cellStyle name="Normal 6 4 9 5" xfId="2189" xr:uid="{00000000-0005-0000-0000-0000A98A0000}"/>
    <cellStyle name="Normal 6 4 9 5 2" xfId="39603" xr:uid="{00000000-0005-0000-0000-0000AA8A0000}"/>
    <cellStyle name="Normal 6 4 9 5 3" xfId="39604" xr:uid="{00000000-0005-0000-0000-0000AB8A0000}"/>
    <cellStyle name="Normal 6 4 9 5 4" xfId="39605" xr:uid="{00000000-0005-0000-0000-0000AC8A0000}"/>
    <cellStyle name="Normal 6 4 9 6" xfId="39606" xr:uid="{00000000-0005-0000-0000-0000AD8A0000}"/>
    <cellStyle name="Normal 6 4 9 6 2" xfId="39607" xr:uid="{00000000-0005-0000-0000-0000AE8A0000}"/>
    <cellStyle name="Normal 6 4 9 6 3" xfId="39608" xr:uid="{00000000-0005-0000-0000-0000AF8A0000}"/>
    <cellStyle name="Normal 6 4 9 7" xfId="39609" xr:uid="{00000000-0005-0000-0000-0000B08A0000}"/>
    <cellStyle name="Normal 6 4 9 8" xfId="39610" xr:uid="{00000000-0005-0000-0000-0000B18A0000}"/>
    <cellStyle name="Normal 6 4 9 9" xfId="39611" xr:uid="{00000000-0005-0000-0000-0000B28A0000}"/>
    <cellStyle name="Normal 6 5" xfId="135" xr:uid="{00000000-0005-0000-0000-0000B38A0000}"/>
    <cellStyle name="Normal 6 5 10" xfId="2121" xr:uid="{00000000-0005-0000-0000-0000B48A0000}"/>
    <cellStyle name="Normal 6 5 10 2" xfId="5472" xr:uid="{00000000-0005-0000-0000-0000B58A0000}"/>
    <cellStyle name="Normal 6 5 10 2 2" xfId="10434" xr:uid="{00000000-0005-0000-0000-0000B68A0000}"/>
    <cellStyle name="Normal 6 5 10 2 2 2" xfId="39612" xr:uid="{00000000-0005-0000-0000-0000B78A0000}"/>
    <cellStyle name="Normal 6 5 10 2 2 3" xfId="39613" xr:uid="{00000000-0005-0000-0000-0000B88A0000}"/>
    <cellStyle name="Normal 6 5 10 2 2 4" xfId="39614" xr:uid="{00000000-0005-0000-0000-0000B98A0000}"/>
    <cellStyle name="Normal 6 5 10 2 3" xfId="39615" xr:uid="{00000000-0005-0000-0000-0000BA8A0000}"/>
    <cellStyle name="Normal 6 5 10 2 3 2" xfId="39616" xr:uid="{00000000-0005-0000-0000-0000BB8A0000}"/>
    <cellStyle name="Normal 6 5 10 2 3 3" xfId="39617" xr:uid="{00000000-0005-0000-0000-0000BC8A0000}"/>
    <cellStyle name="Normal 6 5 10 2 4" xfId="39618" xr:uid="{00000000-0005-0000-0000-0000BD8A0000}"/>
    <cellStyle name="Normal 6 5 10 2 5" xfId="39619" xr:uid="{00000000-0005-0000-0000-0000BE8A0000}"/>
    <cellStyle name="Normal 6 5 10 2 6" xfId="39620" xr:uid="{00000000-0005-0000-0000-0000BF8A0000}"/>
    <cellStyle name="Normal 6 5 10 3" xfId="8625" xr:uid="{00000000-0005-0000-0000-0000C08A0000}"/>
    <cellStyle name="Normal 6 5 10 3 2" xfId="39621" xr:uid="{00000000-0005-0000-0000-0000C18A0000}"/>
    <cellStyle name="Normal 6 5 10 3 3" xfId="39622" xr:uid="{00000000-0005-0000-0000-0000C28A0000}"/>
    <cellStyle name="Normal 6 5 10 3 4" xfId="39623" xr:uid="{00000000-0005-0000-0000-0000C38A0000}"/>
    <cellStyle name="Normal 6 5 10 4" xfId="39624" xr:uid="{00000000-0005-0000-0000-0000C48A0000}"/>
    <cellStyle name="Normal 6 5 10 4 2" xfId="39625" xr:uid="{00000000-0005-0000-0000-0000C58A0000}"/>
    <cellStyle name="Normal 6 5 10 4 3" xfId="39626" xr:uid="{00000000-0005-0000-0000-0000C68A0000}"/>
    <cellStyle name="Normal 6 5 10 4 4" xfId="39627" xr:uid="{00000000-0005-0000-0000-0000C78A0000}"/>
    <cellStyle name="Normal 6 5 10 5" xfId="39628" xr:uid="{00000000-0005-0000-0000-0000C88A0000}"/>
    <cellStyle name="Normal 6 5 10 5 2" xfId="39629" xr:uid="{00000000-0005-0000-0000-0000C98A0000}"/>
    <cellStyle name="Normal 6 5 10 5 3" xfId="39630" xr:uid="{00000000-0005-0000-0000-0000CA8A0000}"/>
    <cellStyle name="Normal 6 5 10 5 4" xfId="39631" xr:uid="{00000000-0005-0000-0000-0000CB8A0000}"/>
    <cellStyle name="Normal 6 5 10 6" xfId="39632" xr:uid="{00000000-0005-0000-0000-0000CC8A0000}"/>
    <cellStyle name="Normal 6 5 10 6 2" xfId="39633" xr:uid="{00000000-0005-0000-0000-0000CD8A0000}"/>
    <cellStyle name="Normal 6 5 10 6 3" xfId="39634" xr:uid="{00000000-0005-0000-0000-0000CE8A0000}"/>
    <cellStyle name="Normal 6 5 10 7" xfId="39635" xr:uid="{00000000-0005-0000-0000-0000CF8A0000}"/>
    <cellStyle name="Normal 6 5 10 8" xfId="39636" xr:uid="{00000000-0005-0000-0000-0000D08A0000}"/>
    <cellStyle name="Normal 6 5 10 9" xfId="39637" xr:uid="{00000000-0005-0000-0000-0000D18A0000}"/>
    <cellStyle name="Normal 6 5 11" xfId="3664" xr:uid="{00000000-0005-0000-0000-0000D28A0000}"/>
    <cellStyle name="Normal 6 5 11 2" xfId="8762" xr:uid="{00000000-0005-0000-0000-0000D38A0000}"/>
    <cellStyle name="Normal 6 5 11 2 2" xfId="39638" xr:uid="{00000000-0005-0000-0000-0000D48A0000}"/>
    <cellStyle name="Normal 6 5 11 2 2 2" xfId="39639" xr:uid="{00000000-0005-0000-0000-0000D58A0000}"/>
    <cellStyle name="Normal 6 5 11 2 2 3" xfId="39640" xr:uid="{00000000-0005-0000-0000-0000D68A0000}"/>
    <cellStyle name="Normal 6 5 11 2 2 4" xfId="39641" xr:uid="{00000000-0005-0000-0000-0000D78A0000}"/>
    <cellStyle name="Normal 6 5 11 2 3" xfId="39642" xr:uid="{00000000-0005-0000-0000-0000D88A0000}"/>
    <cellStyle name="Normal 6 5 11 2 3 2" xfId="39643" xr:uid="{00000000-0005-0000-0000-0000D98A0000}"/>
    <cellStyle name="Normal 6 5 11 2 3 3" xfId="39644" xr:uid="{00000000-0005-0000-0000-0000DA8A0000}"/>
    <cellStyle name="Normal 6 5 11 2 4" xfId="39645" xr:uid="{00000000-0005-0000-0000-0000DB8A0000}"/>
    <cellStyle name="Normal 6 5 11 2 5" xfId="39646" xr:uid="{00000000-0005-0000-0000-0000DC8A0000}"/>
    <cellStyle name="Normal 6 5 11 2 6" xfId="39647" xr:uid="{00000000-0005-0000-0000-0000DD8A0000}"/>
    <cellStyle name="Normal 6 5 11 3" xfId="39648" xr:uid="{00000000-0005-0000-0000-0000DE8A0000}"/>
    <cellStyle name="Normal 6 5 11 3 2" xfId="39649" xr:uid="{00000000-0005-0000-0000-0000DF8A0000}"/>
    <cellStyle name="Normal 6 5 11 3 3" xfId="39650" xr:uid="{00000000-0005-0000-0000-0000E08A0000}"/>
    <cellStyle name="Normal 6 5 11 3 4" xfId="39651" xr:uid="{00000000-0005-0000-0000-0000E18A0000}"/>
    <cellStyle name="Normal 6 5 11 4" xfId="39652" xr:uid="{00000000-0005-0000-0000-0000E28A0000}"/>
    <cellStyle name="Normal 6 5 11 4 2" xfId="39653" xr:uid="{00000000-0005-0000-0000-0000E38A0000}"/>
    <cellStyle name="Normal 6 5 11 4 3" xfId="39654" xr:uid="{00000000-0005-0000-0000-0000E48A0000}"/>
    <cellStyle name="Normal 6 5 11 4 4" xfId="39655" xr:uid="{00000000-0005-0000-0000-0000E58A0000}"/>
    <cellStyle name="Normal 6 5 11 5" xfId="39656" xr:uid="{00000000-0005-0000-0000-0000E68A0000}"/>
    <cellStyle name="Normal 6 5 11 5 2" xfId="39657" xr:uid="{00000000-0005-0000-0000-0000E78A0000}"/>
    <cellStyle name="Normal 6 5 11 5 3" xfId="39658" xr:uid="{00000000-0005-0000-0000-0000E88A0000}"/>
    <cellStyle name="Normal 6 5 11 6" xfId="39659" xr:uid="{00000000-0005-0000-0000-0000E98A0000}"/>
    <cellStyle name="Normal 6 5 11 7" xfId="39660" xr:uid="{00000000-0005-0000-0000-0000EA8A0000}"/>
    <cellStyle name="Normal 6 5 11 8" xfId="39661" xr:uid="{00000000-0005-0000-0000-0000EB8A0000}"/>
    <cellStyle name="Normal 6 5 12" xfId="3818" xr:uid="{00000000-0005-0000-0000-0000EC8A0000}"/>
    <cellStyle name="Normal 6 5 12 2" xfId="8909" xr:uid="{00000000-0005-0000-0000-0000ED8A0000}"/>
    <cellStyle name="Normal 6 5 12 2 2" xfId="39662" xr:uid="{00000000-0005-0000-0000-0000EE8A0000}"/>
    <cellStyle name="Normal 6 5 12 2 3" xfId="39663" xr:uid="{00000000-0005-0000-0000-0000EF8A0000}"/>
    <cellStyle name="Normal 6 5 12 2 4" xfId="39664" xr:uid="{00000000-0005-0000-0000-0000F08A0000}"/>
    <cellStyle name="Normal 6 5 12 3" xfId="39665" xr:uid="{00000000-0005-0000-0000-0000F18A0000}"/>
    <cellStyle name="Normal 6 5 12 3 2" xfId="39666" xr:uid="{00000000-0005-0000-0000-0000F28A0000}"/>
    <cellStyle name="Normal 6 5 12 3 3" xfId="39667" xr:uid="{00000000-0005-0000-0000-0000F38A0000}"/>
    <cellStyle name="Normal 6 5 12 3 4" xfId="39668" xr:uid="{00000000-0005-0000-0000-0000F48A0000}"/>
    <cellStyle name="Normal 6 5 12 4" xfId="39669" xr:uid="{00000000-0005-0000-0000-0000F58A0000}"/>
    <cellStyle name="Normal 6 5 12 4 2" xfId="39670" xr:uid="{00000000-0005-0000-0000-0000F68A0000}"/>
    <cellStyle name="Normal 6 5 12 4 3" xfId="39671" xr:uid="{00000000-0005-0000-0000-0000F78A0000}"/>
    <cellStyle name="Normal 6 5 12 5" xfId="39672" xr:uid="{00000000-0005-0000-0000-0000F88A0000}"/>
    <cellStyle name="Normal 6 5 12 6" xfId="39673" xr:uid="{00000000-0005-0000-0000-0000F98A0000}"/>
    <cellStyle name="Normal 6 5 12 7" xfId="39674" xr:uid="{00000000-0005-0000-0000-0000FA8A0000}"/>
    <cellStyle name="Normal 6 5 13" xfId="5603" xr:uid="{00000000-0005-0000-0000-0000FB8A0000}"/>
    <cellStyle name="Normal 6 5 13 2" xfId="10545" xr:uid="{00000000-0005-0000-0000-0000FC8A0000}"/>
    <cellStyle name="Normal 6 5 13 3" xfId="39675" xr:uid="{00000000-0005-0000-0000-0000FD8A0000}"/>
    <cellStyle name="Normal 6 5 13 4" xfId="39676" xr:uid="{00000000-0005-0000-0000-0000FE8A0000}"/>
    <cellStyle name="Normal 6 5 14" xfId="7111" xr:uid="{00000000-0005-0000-0000-0000FF8A0000}"/>
    <cellStyle name="Normal 6 5 14 2" xfId="39677" xr:uid="{00000000-0005-0000-0000-0000008B0000}"/>
    <cellStyle name="Normal 6 5 14 3" xfId="39678" xr:uid="{00000000-0005-0000-0000-0000018B0000}"/>
    <cellStyle name="Normal 6 5 14 4" xfId="39679" xr:uid="{00000000-0005-0000-0000-0000028B0000}"/>
    <cellStyle name="Normal 6 5 15" xfId="2084" xr:uid="{00000000-0005-0000-0000-0000038B0000}"/>
    <cellStyle name="Normal 6 5 15 2" xfId="39680" xr:uid="{00000000-0005-0000-0000-0000048B0000}"/>
    <cellStyle name="Normal 6 5 15 3" xfId="39681" xr:uid="{00000000-0005-0000-0000-0000058B0000}"/>
    <cellStyle name="Normal 6 5 15 4" xfId="39682" xr:uid="{00000000-0005-0000-0000-0000068B0000}"/>
    <cellStyle name="Normal 6 5 16" xfId="39683" xr:uid="{00000000-0005-0000-0000-0000078B0000}"/>
    <cellStyle name="Normal 6 5 16 2" xfId="39684" xr:uid="{00000000-0005-0000-0000-0000088B0000}"/>
    <cellStyle name="Normal 6 5 16 3" xfId="39685" xr:uid="{00000000-0005-0000-0000-0000098B0000}"/>
    <cellStyle name="Normal 6 5 17" xfId="39686" xr:uid="{00000000-0005-0000-0000-00000A8B0000}"/>
    <cellStyle name="Normal 6 5 18" xfId="39687" xr:uid="{00000000-0005-0000-0000-00000B8B0000}"/>
    <cellStyle name="Normal 6 5 19" xfId="39688" xr:uid="{00000000-0005-0000-0000-00000C8B0000}"/>
    <cellStyle name="Normal 6 5 2" xfId="561" xr:uid="{00000000-0005-0000-0000-00000D8B0000}"/>
    <cellStyle name="Normal 6 5 2 10" xfId="2331" xr:uid="{00000000-0005-0000-0000-00000E8B0000}"/>
    <cellStyle name="Normal 6 5 2 10 2" xfId="39689" xr:uid="{00000000-0005-0000-0000-00000F8B0000}"/>
    <cellStyle name="Normal 6 5 2 10 3" xfId="39690" xr:uid="{00000000-0005-0000-0000-0000108B0000}"/>
    <cellStyle name="Normal 6 5 2 10 4" xfId="39691" xr:uid="{00000000-0005-0000-0000-0000118B0000}"/>
    <cellStyle name="Normal 6 5 2 11" xfId="39692" xr:uid="{00000000-0005-0000-0000-0000128B0000}"/>
    <cellStyle name="Normal 6 5 2 11 2" xfId="39693" xr:uid="{00000000-0005-0000-0000-0000138B0000}"/>
    <cellStyle name="Normal 6 5 2 11 3" xfId="39694" xr:uid="{00000000-0005-0000-0000-0000148B0000}"/>
    <cellStyle name="Normal 6 5 2 12" xfId="39695" xr:uid="{00000000-0005-0000-0000-0000158B0000}"/>
    <cellStyle name="Normal 6 5 2 13" xfId="39696" xr:uid="{00000000-0005-0000-0000-0000168B0000}"/>
    <cellStyle name="Normal 6 5 2 14" xfId="39697" xr:uid="{00000000-0005-0000-0000-0000178B0000}"/>
    <cellStyle name="Normal 6 5 2 2" xfId="722" xr:uid="{00000000-0005-0000-0000-0000188B0000}"/>
    <cellStyle name="Normal 6 5 2 2 10" xfId="39698" xr:uid="{00000000-0005-0000-0000-0000198B0000}"/>
    <cellStyle name="Normal 6 5 2 2 11" xfId="39699" xr:uid="{00000000-0005-0000-0000-00001A8B0000}"/>
    <cellStyle name="Normal 6 5 2 2 2" xfId="1188" xr:uid="{00000000-0005-0000-0000-00001B8B0000}"/>
    <cellStyle name="Normal 6 5 2 2 2 10" xfId="39700" xr:uid="{00000000-0005-0000-0000-00001C8B0000}"/>
    <cellStyle name="Normal 6 5 2 2 2 2" xfId="1756" xr:uid="{00000000-0005-0000-0000-00001D8B0000}"/>
    <cellStyle name="Normal 6 5 2 2 2 2 2" xfId="5114" xr:uid="{00000000-0005-0000-0000-00001E8B0000}"/>
    <cellStyle name="Normal 6 5 2 2 2 2 2 2" xfId="10098" xr:uid="{00000000-0005-0000-0000-00001F8B0000}"/>
    <cellStyle name="Normal 6 5 2 2 2 2 2 2 2" xfId="39701" xr:uid="{00000000-0005-0000-0000-0000208B0000}"/>
    <cellStyle name="Normal 6 5 2 2 2 2 2 2 3" xfId="39702" xr:uid="{00000000-0005-0000-0000-0000218B0000}"/>
    <cellStyle name="Normal 6 5 2 2 2 2 2 2 4" xfId="39703" xr:uid="{00000000-0005-0000-0000-0000228B0000}"/>
    <cellStyle name="Normal 6 5 2 2 2 2 2 3" xfId="39704" xr:uid="{00000000-0005-0000-0000-0000238B0000}"/>
    <cellStyle name="Normal 6 5 2 2 2 2 2 3 2" xfId="39705" xr:uid="{00000000-0005-0000-0000-0000248B0000}"/>
    <cellStyle name="Normal 6 5 2 2 2 2 2 3 3" xfId="39706" xr:uid="{00000000-0005-0000-0000-0000258B0000}"/>
    <cellStyle name="Normal 6 5 2 2 2 2 2 4" xfId="39707" xr:uid="{00000000-0005-0000-0000-0000268B0000}"/>
    <cellStyle name="Normal 6 5 2 2 2 2 2 5" xfId="39708" xr:uid="{00000000-0005-0000-0000-0000278B0000}"/>
    <cellStyle name="Normal 6 5 2 2 2 2 2 6" xfId="39709" xr:uid="{00000000-0005-0000-0000-0000288B0000}"/>
    <cellStyle name="Normal 6 5 2 2 2 2 3" xfId="6843" xr:uid="{00000000-0005-0000-0000-0000298B0000}"/>
    <cellStyle name="Normal 6 5 2 2 2 2 3 2" xfId="11785" xr:uid="{00000000-0005-0000-0000-00002A8B0000}"/>
    <cellStyle name="Normal 6 5 2 2 2 2 3 3" xfId="39710" xr:uid="{00000000-0005-0000-0000-00002B8B0000}"/>
    <cellStyle name="Normal 6 5 2 2 2 2 3 4" xfId="39711" xr:uid="{00000000-0005-0000-0000-00002C8B0000}"/>
    <cellStyle name="Normal 6 5 2 2 2 2 4" xfId="8351" xr:uid="{00000000-0005-0000-0000-00002D8B0000}"/>
    <cellStyle name="Normal 6 5 2 2 2 2 4 2" xfId="39712" xr:uid="{00000000-0005-0000-0000-00002E8B0000}"/>
    <cellStyle name="Normal 6 5 2 2 2 2 4 3" xfId="39713" xr:uid="{00000000-0005-0000-0000-00002F8B0000}"/>
    <cellStyle name="Normal 6 5 2 2 2 2 4 4" xfId="39714" xr:uid="{00000000-0005-0000-0000-0000308B0000}"/>
    <cellStyle name="Normal 6 5 2 2 2 2 5" xfId="3389" xr:uid="{00000000-0005-0000-0000-0000318B0000}"/>
    <cellStyle name="Normal 6 5 2 2 2 2 5 2" xfId="39715" xr:uid="{00000000-0005-0000-0000-0000328B0000}"/>
    <cellStyle name="Normal 6 5 2 2 2 2 5 3" xfId="39716" xr:uid="{00000000-0005-0000-0000-0000338B0000}"/>
    <cellStyle name="Normal 6 5 2 2 2 2 5 4" xfId="39717" xr:uid="{00000000-0005-0000-0000-0000348B0000}"/>
    <cellStyle name="Normal 6 5 2 2 2 2 6" xfId="39718" xr:uid="{00000000-0005-0000-0000-0000358B0000}"/>
    <cellStyle name="Normal 6 5 2 2 2 2 6 2" xfId="39719" xr:uid="{00000000-0005-0000-0000-0000368B0000}"/>
    <cellStyle name="Normal 6 5 2 2 2 2 6 3" xfId="39720" xr:uid="{00000000-0005-0000-0000-0000378B0000}"/>
    <cellStyle name="Normal 6 5 2 2 2 2 7" xfId="39721" xr:uid="{00000000-0005-0000-0000-0000388B0000}"/>
    <cellStyle name="Normal 6 5 2 2 2 2 8" xfId="39722" xr:uid="{00000000-0005-0000-0000-0000398B0000}"/>
    <cellStyle name="Normal 6 5 2 2 2 2 9" xfId="39723" xr:uid="{00000000-0005-0000-0000-00003A8B0000}"/>
    <cellStyle name="Normal 6 5 2 2 2 3" xfId="4556" xr:uid="{00000000-0005-0000-0000-00003B8B0000}"/>
    <cellStyle name="Normal 6 5 2 2 2 3 2" xfId="9540" xr:uid="{00000000-0005-0000-0000-00003C8B0000}"/>
    <cellStyle name="Normal 6 5 2 2 2 3 2 2" xfId="39724" xr:uid="{00000000-0005-0000-0000-00003D8B0000}"/>
    <cellStyle name="Normal 6 5 2 2 2 3 2 3" xfId="39725" xr:uid="{00000000-0005-0000-0000-00003E8B0000}"/>
    <cellStyle name="Normal 6 5 2 2 2 3 2 4" xfId="39726" xr:uid="{00000000-0005-0000-0000-00003F8B0000}"/>
    <cellStyle name="Normal 6 5 2 2 2 3 3" xfId="39727" xr:uid="{00000000-0005-0000-0000-0000408B0000}"/>
    <cellStyle name="Normal 6 5 2 2 2 3 3 2" xfId="39728" xr:uid="{00000000-0005-0000-0000-0000418B0000}"/>
    <cellStyle name="Normal 6 5 2 2 2 3 3 3" xfId="39729" xr:uid="{00000000-0005-0000-0000-0000428B0000}"/>
    <cellStyle name="Normal 6 5 2 2 2 3 4" xfId="39730" xr:uid="{00000000-0005-0000-0000-0000438B0000}"/>
    <cellStyle name="Normal 6 5 2 2 2 3 5" xfId="39731" xr:uid="{00000000-0005-0000-0000-0000448B0000}"/>
    <cellStyle name="Normal 6 5 2 2 2 3 6" xfId="39732" xr:uid="{00000000-0005-0000-0000-0000458B0000}"/>
    <cellStyle name="Normal 6 5 2 2 2 4" xfId="6287" xr:uid="{00000000-0005-0000-0000-0000468B0000}"/>
    <cellStyle name="Normal 6 5 2 2 2 4 2" xfId="11229" xr:uid="{00000000-0005-0000-0000-0000478B0000}"/>
    <cellStyle name="Normal 6 5 2 2 2 4 3" xfId="39733" xr:uid="{00000000-0005-0000-0000-0000488B0000}"/>
    <cellStyle name="Normal 6 5 2 2 2 4 4" xfId="39734" xr:uid="{00000000-0005-0000-0000-0000498B0000}"/>
    <cellStyle name="Normal 6 5 2 2 2 5" xfId="7795" xr:uid="{00000000-0005-0000-0000-00004A8B0000}"/>
    <cellStyle name="Normal 6 5 2 2 2 5 2" xfId="39735" xr:uid="{00000000-0005-0000-0000-00004B8B0000}"/>
    <cellStyle name="Normal 6 5 2 2 2 5 3" xfId="39736" xr:uid="{00000000-0005-0000-0000-00004C8B0000}"/>
    <cellStyle name="Normal 6 5 2 2 2 5 4" xfId="39737" xr:uid="{00000000-0005-0000-0000-00004D8B0000}"/>
    <cellStyle name="Normal 6 5 2 2 2 6" xfId="2833" xr:uid="{00000000-0005-0000-0000-00004E8B0000}"/>
    <cellStyle name="Normal 6 5 2 2 2 6 2" xfId="39738" xr:uid="{00000000-0005-0000-0000-00004F8B0000}"/>
    <cellStyle name="Normal 6 5 2 2 2 6 3" xfId="39739" xr:uid="{00000000-0005-0000-0000-0000508B0000}"/>
    <cellStyle name="Normal 6 5 2 2 2 6 4" xfId="39740" xr:uid="{00000000-0005-0000-0000-0000518B0000}"/>
    <cellStyle name="Normal 6 5 2 2 2 7" xfId="39741" xr:uid="{00000000-0005-0000-0000-0000528B0000}"/>
    <cellStyle name="Normal 6 5 2 2 2 7 2" xfId="39742" xr:uid="{00000000-0005-0000-0000-0000538B0000}"/>
    <cellStyle name="Normal 6 5 2 2 2 7 3" xfId="39743" xr:uid="{00000000-0005-0000-0000-0000548B0000}"/>
    <cellStyle name="Normal 6 5 2 2 2 8" xfId="39744" xr:uid="{00000000-0005-0000-0000-0000558B0000}"/>
    <cellStyle name="Normal 6 5 2 2 2 9" xfId="39745" xr:uid="{00000000-0005-0000-0000-0000568B0000}"/>
    <cellStyle name="Normal 6 5 2 2 3" xfId="1755" xr:uid="{00000000-0005-0000-0000-0000578B0000}"/>
    <cellStyle name="Normal 6 5 2 2 3 2" xfId="5113" xr:uid="{00000000-0005-0000-0000-0000588B0000}"/>
    <cellStyle name="Normal 6 5 2 2 3 2 2" xfId="10097" xr:uid="{00000000-0005-0000-0000-0000598B0000}"/>
    <cellStyle name="Normal 6 5 2 2 3 2 2 2" xfId="39746" xr:uid="{00000000-0005-0000-0000-00005A8B0000}"/>
    <cellStyle name="Normal 6 5 2 2 3 2 2 3" xfId="39747" xr:uid="{00000000-0005-0000-0000-00005B8B0000}"/>
    <cellStyle name="Normal 6 5 2 2 3 2 2 4" xfId="39748" xr:uid="{00000000-0005-0000-0000-00005C8B0000}"/>
    <cellStyle name="Normal 6 5 2 2 3 2 3" xfId="39749" xr:uid="{00000000-0005-0000-0000-00005D8B0000}"/>
    <cellStyle name="Normal 6 5 2 2 3 2 3 2" xfId="39750" xr:uid="{00000000-0005-0000-0000-00005E8B0000}"/>
    <cellStyle name="Normal 6 5 2 2 3 2 3 3" xfId="39751" xr:uid="{00000000-0005-0000-0000-00005F8B0000}"/>
    <cellStyle name="Normal 6 5 2 2 3 2 4" xfId="39752" xr:uid="{00000000-0005-0000-0000-0000608B0000}"/>
    <cellStyle name="Normal 6 5 2 2 3 2 5" xfId="39753" xr:uid="{00000000-0005-0000-0000-0000618B0000}"/>
    <cellStyle name="Normal 6 5 2 2 3 2 6" xfId="39754" xr:uid="{00000000-0005-0000-0000-0000628B0000}"/>
    <cellStyle name="Normal 6 5 2 2 3 3" xfId="6842" xr:uid="{00000000-0005-0000-0000-0000638B0000}"/>
    <cellStyle name="Normal 6 5 2 2 3 3 2" xfId="11784" xr:uid="{00000000-0005-0000-0000-0000648B0000}"/>
    <cellStyle name="Normal 6 5 2 2 3 3 3" xfId="39755" xr:uid="{00000000-0005-0000-0000-0000658B0000}"/>
    <cellStyle name="Normal 6 5 2 2 3 3 4" xfId="39756" xr:uid="{00000000-0005-0000-0000-0000668B0000}"/>
    <cellStyle name="Normal 6 5 2 2 3 4" xfId="8350" xr:uid="{00000000-0005-0000-0000-0000678B0000}"/>
    <cellStyle name="Normal 6 5 2 2 3 4 2" xfId="39757" xr:uid="{00000000-0005-0000-0000-0000688B0000}"/>
    <cellStyle name="Normal 6 5 2 2 3 4 3" xfId="39758" xr:uid="{00000000-0005-0000-0000-0000698B0000}"/>
    <cellStyle name="Normal 6 5 2 2 3 4 4" xfId="39759" xr:uid="{00000000-0005-0000-0000-00006A8B0000}"/>
    <cellStyle name="Normal 6 5 2 2 3 5" xfId="3388" xr:uid="{00000000-0005-0000-0000-00006B8B0000}"/>
    <cellStyle name="Normal 6 5 2 2 3 5 2" xfId="39760" xr:uid="{00000000-0005-0000-0000-00006C8B0000}"/>
    <cellStyle name="Normal 6 5 2 2 3 5 3" xfId="39761" xr:uid="{00000000-0005-0000-0000-00006D8B0000}"/>
    <cellStyle name="Normal 6 5 2 2 3 5 4" xfId="39762" xr:uid="{00000000-0005-0000-0000-00006E8B0000}"/>
    <cellStyle name="Normal 6 5 2 2 3 6" xfId="39763" xr:uid="{00000000-0005-0000-0000-00006F8B0000}"/>
    <cellStyle name="Normal 6 5 2 2 3 6 2" xfId="39764" xr:uid="{00000000-0005-0000-0000-0000708B0000}"/>
    <cellStyle name="Normal 6 5 2 2 3 6 3" xfId="39765" xr:uid="{00000000-0005-0000-0000-0000718B0000}"/>
    <cellStyle name="Normal 6 5 2 2 3 7" xfId="39766" xr:uid="{00000000-0005-0000-0000-0000728B0000}"/>
    <cellStyle name="Normal 6 5 2 2 3 8" xfId="39767" xr:uid="{00000000-0005-0000-0000-0000738B0000}"/>
    <cellStyle name="Normal 6 5 2 2 3 9" xfId="39768" xr:uid="{00000000-0005-0000-0000-0000748B0000}"/>
    <cellStyle name="Normal 6 5 2 2 4" xfId="4173" xr:uid="{00000000-0005-0000-0000-0000758B0000}"/>
    <cellStyle name="Normal 6 5 2 2 4 2" xfId="9159" xr:uid="{00000000-0005-0000-0000-0000768B0000}"/>
    <cellStyle name="Normal 6 5 2 2 4 2 2" xfId="39769" xr:uid="{00000000-0005-0000-0000-0000778B0000}"/>
    <cellStyle name="Normal 6 5 2 2 4 2 3" xfId="39770" xr:uid="{00000000-0005-0000-0000-0000788B0000}"/>
    <cellStyle name="Normal 6 5 2 2 4 2 4" xfId="39771" xr:uid="{00000000-0005-0000-0000-0000798B0000}"/>
    <cellStyle name="Normal 6 5 2 2 4 3" xfId="39772" xr:uid="{00000000-0005-0000-0000-00007A8B0000}"/>
    <cellStyle name="Normal 6 5 2 2 4 3 2" xfId="39773" xr:uid="{00000000-0005-0000-0000-00007B8B0000}"/>
    <cellStyle name="Normal 6 5 2 2 4 3 3" xfId="39774" xr:uid="{00000000-0005-0000-0000-00007C8B0000}"/>
    <cellStyle name="Normal 6 5 2 2 4 4" xfId="39775" xr:uid="{00000000-0005-0000-0000-00007D8B0000}"/>
    <cellStyle name="Normal 6 5 2 2 4 5" xfId="39776" xr:uid="{00000000-0005-0000-0000-00007E8B0000}"/>
    <cellStyle name="Normal 6 5 2 2 4 6" xfId="39777" xr:uid="{00000000-0005-0000-0000-00007F8B0000}"/>
    <cellStyle name="Normal 6 5 2 2 5" xfId="5920" xr:uid="{00000000-0005-0000-0000-0000808B0000}"/>
    <cellStyle name="Normal 6 5 2 2 5 2" xfId="10862" xr:uid="{00000000-0005-0000-0000-0000818B0000}"/>
    <cellStyle name="Normal 6 5 2 2 5 3" xfId="39778" xr:uid="{00000000-0005-0000-0000-0000828B0000}"/>
    <cellStyle name="Normal 6 5 2 2 5 4" xfId="39779" xr:uid="{00000000-0005-0000-0000-0000838B0000}"/>
    <cellStyle name="Normal 6 5 2 2 6" xfId="7428" xr:uid="{00000000-0005-0000-0000-0000848B0000}"/>
    <cellStyle name="Normal 6 5 2 2 6 2" xfId="39780" xr:uid="{00000000-0005-0000-0000-0000858B0000}"/>
    <cellStyle name="Normal 6 5 2 2 6 3" xfId="39781" xr:uid="{00000000-0005-0000-0000-0000868B0000}"/>
    <cellStyle name="Normal 6 5 2 2 6 4" xfId="39782" xr:uid="{00000000-0005-0000-0000-0000878B0000}"/>
    <cellStyle name="Normal 6 5 2 2 7" xfId="2466" xr:uid="{00000000-0005-0000-0000-0000888B0000}"/>
    <cellStyle name="Normal 6 5 2 2 7 2" xfId="39783" xr:uid="{00000000-0005-0000-0000-0000898B0000}"/>
    <cellStyle name="Normal 6 5 2 2 7 3" xfId="39784" xr:uid="{00000000-0005-0000-0000-00008A8B0000}"/>
    <cellStyle name="Normal 6 5 2 2 7 4" xfId="39785" xr:uid="{00000000-0005-0000-0000-00008B8B0000}"/>
    <cellStyle name="Normal 6 5 2 2 8" xfId="39786" xr:uid="{00000000-0005-0000-0000-00008C8B0000}"/>
    <cellStyle name="Normal 6 5 2 2 8 2" xfId="39787" xr:uid="{00000000-0005-0000-0000-00008D8B0000}"/>
    <cellStyle name="Normal 6 5 2 2 8 3" xfId="39788" xr:uid="{00000000-0005-0000-0000-00008E8B0000}"/>
    <cellStyle name="Normal 6 5 2 2 9" xfId="39789" xr:uid="{00000000-0005-0000-0000-00008F8B0000}"/>
    <cellStyle name="Normal 6 5 2 3" xfId="875" xr:uid="{00000000-0005-0000-0000-0000908B0000}"/>
    <cellStyle name="Normal 6 5 2 3 10" xfId="39790" xr:uid="{00000000-0005-0000-0000-0000918B0000}"/>
    <cellStyle name="Normal 6 5 2 3 2" xfId="1757" xr:uid="{00000000-0005-0000-0000-0000928B0000}"/>
    <cellStyle name="Normal 6 5 2 3 2 2" xfId="5115" xr:uid="{00000000-0005-0000-0000-0000938B0000}"/>
    <cellStyle name="Normal 6 5 2 3 2 2 2" xfId="10099" xr:uid="{00000000-0005-0000-0000-0000948B0000}"/>
    <cellStyle name="Normal 6 5 2 3 2 2 2 2" xfId="39791" xr:uid="{00000000-0005-0000-0000-0000958B0000}"/>
    <cellStyle name="Normal 6 5 2 3 2 2 2 3" xfId="39792" xr:uid="{00000000-0005-0000-0000-0000968B0000}"/>
    <cellStyle name="Normal 6 5 2 3 2 2 2 4" xfId="39793" xr:uid="{00000000-0005-0000-0000-0000978B0000}"/>
    <cellStyle name="Normal 6 5 2 3 2 2 3" xfId="39794" xr:uid="{00000000-0005-0000-0000-0000988B0000}"/>
    <cellStyle name="Normal 6 5 2 3 2 2 3 2" xfId="39795" xr:uid="{00000000-0005-0000-0000-0000998B0000}"/>
    <cellStyle name="Normal 6 5 2 3 2 2 3 3" xfId="39796" xr:uid="{00000000-0005-0000-0000-00009A8B0000}"/>
    <cellStyle name="Normal 6 5 2 3 2 2 4" xfId="39797" xr:uid="{00000000-0005-0000-0000-00009B8B0000}"/>
    <cellStyle name="Normal 6 5 2 3 2 2 5" xfId="39798" xr:uid="{00000000-0005-0000-0000-00009C8B0000}"/>
    <cellStyle name="Normal 6 5 2 3 2 2 6" xfId="39799" xr:uid="{00000000-0005-0000-0000-00009D8B0000}"/>
    <cellStyle name="Normal 6 5 2 3 2 3" xfId="6844" xr:uid="{00000000-0005-0000-0000-00009E8B0000}"/>
    <cellStyle name="Normal 6 5 2 3 2 3 2" xfId="11786" xr:uid="{00000000-0005-0000-0000-00009F8B0000}"/>
    <cellStyle name="Normal 6 5 2 3 2 3 3" xfId="39800" xr:uid="{00000000-0005-0000-0000-0000A08B0000}"/>
    <cellStyle name="Normal 6 5 2 3 2 3 4" xfId="39801" xr:uid="{00000000-0005-0000-0000-0000A18B0000}"/>
    <cellStyle name="Normal 6 5 2 3 2 4" xfId="8352" xr:uid="{00000000-0005-0000-0000-0000A28B0000}"/>
    <cellStyle name="Normal 6 5 2 3 2 4 2" xfId="39802" xr:uid="{00000000-0005-0000-0000-0000A38B0000}"/>
    <cellStyle name="Normal 6 5 2 3 2 4 3" xfId="39803" xr:uid="{00000000-0005-0000-0000-0000A48B0000}"/>
    <cellStyle name="Normal 6 5 2 3 2 4 4" xfId="39804" xr:uid="{00000000-0005-0000-0000-0000A58B0000}"/>
    <cellStyle name="Normal 6 5 2 3 2 5" xfId="3390" xr:uid="{00000000-0005-0000-0000-0000A68B0000}"/>
    <cellStyle name="Normal 6 5 2 3 2 5 2" xfId="39805" xr:uid="{00000000-0005-0000-0000-0000A78B0000}"/>
    <cellStyle name="Normal 6 5 2 3 2 5 3" xfId="39806" xr:uid="{00000000-0005-0000-0000-0000A88B0000}"/>
    <cellStyle name="Normal 6 5 2 3 2 5 4" xfId="39807" xr:uid="{00000000-0005-0000-0000-0000A98B0000}"/>
    <cellStyle name="Normal 6 5 2 3 2 6" xfId="39808" xr:uid="{00000000-0005-0000-0000-0000AA8B0000}"/>
    <cellStyle name="Normal 6 5 2 3 2 6 2" xfId="39809" xr:uid="{00000000-0005-0000-0000-0000AB8B0000}"/>
    <cellStyle name="Normal 6 5 2 3 2 6 3" xfId="39810" xr:uid="{00000000-0005-0000-0000-0000AC8B0000}"/>
    <cellStyle name="Normal 6 5 2 3 2 7" xfId="39811" xr:uid="{00000000-0005-0000-0000-0000AD8B0000}"/>
    <cellStyle name="Normal 6 5 2 3 2 8" xfId="39812" xr:uid="{00000000-0005-0000-0000-0000AE8B0000}"/>
    <cellStyle name="Normal 6 5 2 3 2 9" xfId="39813" xr:uid="{00000000-0005-0000-0000-0000AF8B0000}"/>
    <cellStyle name="Normal 6 5 2 3 3" xfId="4315" xr:uid="{00000000-0005-0000-0000-0000B08B0000}"/>
    <cellStyle name="Normal 6 5 2 3 3 2" xfId="9300" xr:uid="{00000000-0005-0000-0000-0000B18B0000}"/>
    <cellStyle name="Normal 6 5 2 3 3 2 2" xfId="39814" xr:uid="{00000000-0005-0000-0000-0000B28B0000}"/>
    <cellStyle name="Normal 6 5 2 3 3 2 3" xfId="39815" xr:uid="{00000000-0005-0000-0000-0000B38B0000}"/>
    <cellStyle name="Normal 6 5 2 3 3 2 4" xfId="39816" xr:uid="{00000000-0005-0000-0000-0000B48B0000}"/>
    <cellStyle name="Normal 6 5 2 3 3 3" xfId="39817" xr:uid="{00000000-0005-0000-0000-0000B58B0000}"/>
    <cellStyle name="Normal 6 5 2 3 3 3 2" xfId="39818" xr:uid="{00000000-0005-0000-0000-0000B68B0000}"/>
    <cellStyle name="Normal 6 5 2 3 3 3 3" xfId="39819" xr:uid="{00000000-0005-0000-0000-0000B78B0000}"/>
    <cellStyle name="Normal 6 5 2 3 3 4" xfId="39820" xr:uid="{00000000-0005-0000-0000-0000B88B0000}"/>
    <cellStyle name="Normal 6 5 2 3 3 5" xfId="39821" xr:uid="{00000000-0005-0000-0000-0000B98B0000}"/>
    <cellStyle name="Normal 6 5 2 3 3 6" xfId="39822" xr:uid="{00000000-0005-0000-0000-0000BA8B0000}"/>
    <cellStyle name="Normal 6 5 2 3 4" xfId="6058" xr:uid="{00000000-0005-0000-0000-0000BB8B0000}"/>
    <cellStyle name="Normal 6 5 2 3 4 2" xfId="11000" xr:uid="{00000000-0005-0000-0000-0000BC8B0000}"/>
    <cellStyle name="Normal 6 5 2 3 4 3" xfId="39823" xr:uid="{00000000-0005-0000-0000-0000BD8B0000}"/>
    <cellStyle name="Normal 6 5 2 3 4 4" xfId="39824" xr:uid="{00000000-0005-0000-0000-0000BE8B0000}"/>
    <cellStyle name="Normal 6 5 2 3 5" xfId="7566" xr:uid="{00000000-0005-0000-0000-0000BF8B0000}"/>
    <cellStyle name="Normal 6 5 2 3 5 2" xfId="39825" xr:uid="{00000000-0005-0000-0000-0000C08B0000}"/>
    <cellStyle name="Normal 6 5 2 3 5 3" xfId="39826" xr:uid="{00000000-0005-0000-0000-0000C18B0000}"/>
    <cellStyle name="Normal 6 5 2 3 5 4" xfId="39827" xr:uid="{00000000-0005-0000-0000-0000C28B0000}"/>
    <cellStyle name="Normal 6 5 2 3 6" xfId="2604" xr:uid="{00000000-0005-0000-0000-0000C38B0000}"/>
    <cellStyle name="Normal 6 5 2 3 6 2" xfId="39828" xr:uid="{00000000-0005-0000-0000-0000C48B0000}"/>
    <cellStyle name="Normal 6 5 2 3 6 3" xfId="39829" xr:uid="{00000000-0005-0000-0000-0000C58B0000}"/>
    <cellStyle name="Normal 6 5 2 3 6 4" xfId="39830" xr:uid="{00000000-0005-0000-0000-0000C68B0000}"/>
    <cellStyle name="Normal 6 5 2 3 7" xfId="39831" xr:uid="{00000000-0005-0000-0000-0000C78B0000}"/>
    <cellStyle name="Normal 6 5 2 3 7 2" xfId="39832" xr:uid="{00000000-0005-0000-0000-0000C88B0000}"/>
    <cellStyle name="Normal 6 5 2 3 7 3" xfId="39833" xr:uid="{00000000-0005-0000-0000-0000C98B0000}"/>
    <cellStyle name="Normal 6 5 2 3 8" xfId="39834" xr:uid="{00000000-0005-0000-0000-0000CA8B0000}"/>
    <cellStyle name="Normal 6 5 2 3 9" xfId="39835" xr:uid="{00000000-0005-0000-0000-0000CB8B0000}"/>
    <cellStyle name="Normal 6 5 2 4" xfId="1754" xr:uid="{00000000-0005-0000-0000-0000CC8B0000}"/>
    <cellStyle name="Normal 6 5 2 4 2" xfId="5112" xr:uid="{00000000-0005-0000-0000-0000CD8B0000}"/>
    <cellStyle name="Normal 6 5 2 4 2 2" xfId="10096" xr:uid="{00000000-0005-0000-0000-0000CE8B0000}"/>
    <cellStyle name="Normal 6 5 2 4 2 2 2" xfId="39836" xr:uid="{00000000-0005-0000-0000-0000CF8B0000}"/>
    <cellStyle name="Normal 6 5 2 4 2 2 3" xfId="39837" xr:uid="{00000000-0005-0000-0000-0000D08B0000}"/>
    <cellStyle name="Normal 6 5 2 4 2 2 4" xfId="39838" xr:uid="{00000000-0005-0000-0000-0000D18B0000}"/>
    <cellStyle name="Normal 6 5 2 4 2 3" xfId="39839" xr:uid="{00000000-0005-0000-0000-0000D28B0000}"/>
    <cellStyle name="Normal 6 5 2 4 2 3 2" xfId="39840" xr:uid="{00000000-0005-0000-0000-0000D38B0000}"/>
    <cellStyle name="Normal 6 5 2 4 2 3 3" xfId="39841" xr:uid="{00000000-0005-0000-0000-0000D48B0000}"/>
    <cellStyle name="Normal 6 5 2 4 2 4" xfId="39842" xr:uid="{00000000-0005-0000-0000-0000D58B0000}"/>
    <cellStyle name="Normal 6 5 2 4 2 5" xfId="39843" xr:uid="{00000000-0005-0000-0000-0000D68B0000}"/>
    <cellStyle name="Normal 6 5 2 4 2 6" xfId="39844" xr:uid="{00000000-0005-0000-0000-0000D78B0000}"/>
    <cellStyle name="Normal 6 5 2 4 3" xfId="6841" xr:uid="{00000000-0005-0000-0000-0000D88B0000}"/>
    <cellStyle name="Normal 6 5 2 4 3 2" xfId="11783" xr:uid="{00000000-0005-0000-0000-0000D98B0000}"/>
    <cellStyle name="Normal 6 5 2 4 3 3" xfId="39845" xr:uid="{00000000-0005-0000-0000-0000DA8B0000}"/>
    <cellStyle name="Normal 6 5 2 4 3 4" xfId="39846" xr:uid="{00000000-0005-0000-0000-0000DB8B0000}"/>
    <cellStyle name="Normal 6 5 2 4 4" xfId="8349" xr:uid="{00000000-0005-0000-0000-0000DC8B0000}"/>
    <cellStyle name="Normal 6 5 2 4 4 2" xfId="39847" xr:uid="{00000000-0005-0000-0000-0000DD8B0000}"/>
    <cellStyle name="Normal 6 5 2 4 4 3" xfId="39848" xr:uid="{00000000-0005-0000-0000-0000DE8B0000}"/>
    <cellStyle name="Normal 6 5 2 4 4 4" xfId="39849" xr:uid="{00000000-0005-0000-0000-0000DF8B0000}"/>
    <cellStyle name="Normal 6 5 2 4 5" xfId="3387" xr:uid="{00000000-0005-0000-0000-0000E08B0000}"/>
    <cellStyle name="Normal 6 5 2 4 5 2" xfId="39850" xr:uid="{00000000-0005-0000-0000-0000E18B0000}"/>
    <cellStyle name="Normal 6 5 2 4 5 3" xfId="39851" xr:uid="{00000000-0005-0000-0000-0000E28B0000}"/>
    <cellStyle name="Normal 6 5 2 4 5 4" xfId="39852" xr:uid="{00000000-0005-0000-0000-0000E38B0000}"/>
    <cellStyle name="Normal 6 5 2 4 6" xfId="39853" xr:uid="{00000000-0005-0000-0000-0000E48B0000}"/>
    <cellStyle name="Normal 6 5 2 4 6 2" xfId="39854" xr:uid="{00000000-0005-0000-0000-0000E58B0000}"/>
    <cellStyle name="Normal 6 5 2 4 6 3" xfId="39855" xr:uid="{00000000-0005-0000-0000-0000E68B0000}"/>
    <cellStyle name="Normal 6 5 2 4 7" xfId="39856" xr:uid="{00000000-0005-0000-0000-0000E78B0000}"/>
    <cellStyle name="Normal 6 5 2 4 8" xfId="39857" xr:uid="{00000000-0005-0000-0000-0000E88B0000}"/>
    <cellStyle name="Normal 6 5 2 4 9" xfId="39858" xr:uid="{00000000-0005-0000-0000-0000E98B0000}"/>
    <cellStyle name="Normal 6 5 2 5" xfId="3712" xr:uid="{00000000-0005-0000-0000-0000EA8B0000}"/>
    <cellStyle name="Normal 6 5 2 5 2" xfId="5570" xr:uid="{00000000-0005-0000-0000-0000EB8B0000}"/>
    <cellStyle name="Normal 6 5 2 5 2 2" xfId="10515" xr:uid="{00000000-0005-0000-0000-0000EC8B0000}"/>
    <cellStyle name="Normal 6 5 2 5 2 2 2" xfId="39859" xr:uid="{00000000-0005-0000-0000-0000ED8B0000}"/>
    <cellStyle name="Normal 6 5 2 5 2 2 3" xfId="39860" xr:uid="{00000000-0005-0000-0000-0000EE8B0000}"/>
    <cellStyle name="Normal 6 5 2 5 2 2 4" xfId="39861" xr:uid="{00000000-0005-0000-0000-0000EF8B0000}"/>
    <cellStyle name="Normal 6 5 2 5 2 3" xfId="39862" xr:uid="{00000000-0005-0000-0000-0000F08B0000}"/>
    <cellStyle name="Normal 6 5 2 5 2 3 2" xfId="39863" xr:uid="{00000000-0005-0000-0000-0000F18B0000}"/>
    <cellStyle name="Normal 6 5 2 5 2 3 3" xfId="39864" xr:uid="{00000000-0005-0000-0000-0000F28B0000}"/>
    <cellStyle name="Normal 6 5 2 5 2 4" xfId="39865" xr:uid="{00000000-0005-0000-0000-0000F38B0000}"/>
    <cellStyle name="Normal 6 5 2 5 2 5" xfId="39866" xr:uid="{00000000-0005-0000-0000-0000F48B0000}"/>
    <cellStyle name="Normal 6 5 2 5 2 6" xfId="39867" xr:uid="{00000000-0005-0000-0000-0000F58B0000}"/>
    <cellStyle name="Normal 6 5 2 5 3" xfId="8673" xr:uid="{00000000-0005-0000-0000-0000F68B0000}"/>
    <cellStyle name="Normal 6 5 2 5 3 2" xfId="39868" xr:uid="{00000000-0005-0000-0000-0000F78B0000}"/>
    <cellStyle name="Normal 6 5 2 5 3 3" xfId="39869" xr:uid="{00000000-0005-0000-0000-0000F88B0000}"/>
    <cellStyle name="Normal 6 5 2 5 3 4" xfId="39870" xr:uid="{00000000-0005-0000-0000-0000F98B0000}"/>
    <cellStyle name="Normal 6 5 2 5 4" xfId="39871" xr:uid="{00000000-0005-0000-0000-0000FA8B0000}"/>
    <cellStyle name="Normal 6 5 2 5 4 2" xfId="39872" xr:uid="{00000000-0005-0000-0000-0000FB8B0000}"/>
    <cellStyle name="Normal 6 5 2 5 4 3" xfId="39873" xr:uid="{00000000-0005-0000-0000-0000FC8B0000}"/>
    <cellStyle name="Normal 6 5 2 5 4 4" xfId="39874" xr:uid="{00000000-0005-0000-0000-0000FD8B0000}"/>
    <cellStyle name="Normal 6 5 2 5 5" xfId="39875" xr:uid="{00000000-0005-0000-0000-0000FE8B0000}"/>
    <cellStyle name="Normal 6 5 2 5 5 2" xfId="39876" xr:uid="{00000000-0005-0000-0000-0000FF8B0000}"/>
    <cellStyle name="Normal 6 5 2 5 5 3" xfId="39877" xr:uid="{00000000-0005-0000-0000-0000008C0000}"/>
    <cellStyle name="Normal 6 5 2 5 5 4" xfId="39878" xr:uid="{00000000-0005-0000-0000-0000018C0000}"/>
    <cellStyle name="Normal 6 5 2 5 6" xfId="39879" xr:uid="{00000000-0005-0000-0000-0000028C0000}"/>
    <cellStyle name="Normal 6 5 2 5 6 2" xfId="39880" xr:uid="{00000000-0005-0000-0000-0000038C0000}"/>
    <cellStyle name="Normal 6 5 2 5 6 3" xfId="39881" xr:uid="{00000000-0005-0000-0000-0000048C0000}"/>
    <cellStyle name="Normal 6 5 2 5 7" xfId="39882" xr:uid="{00000000-0005-0000-0000-0000058C0000}"/>
    <cellStyle name="Normal 6 5 2 5 8" xfId="39883" xr:uid="{00000000-0005-0000-0000-0000068C0000}"/>
    <cellStyle name="Normal 6 5 2 5 9" xfId="39884" xr:uid="{00000000-0005-0000-0000-0000078C0000}"/>
    <cellStyle name="Normal 6 5 2 6" xfId="4037" xr:uid="{00000000-0005-0000-0000-0000088C0000}"/>
    <cellStyle name="Normal 6 5 2 6 2" xfId="8809" xr:uid="{00000000-0005-0000-0000-0000098C0000}"/>
    <cellStyle name="Normal 6 5 2 6 2 2" xfId="39885" xr:uid="{00000000-0005-0000-0000-00000A8C0000}"/>
    <cellStyle name="Normal 6 5 2 6 2 2 2" xfId="39886" xr:uid="{00000000-0005-0000-0000-00000B8C0000}"/>
    <cellStyle name="Normal 6 5 2 6 2 2 3" xfId="39887" xr:uid="{00000000-0005-0000-0000-00000C8C0000}"/>
    <cellStyle name="Normal 6 5 2 6 2 2 4" xfId="39888" xr:uid="{00000000-0005-0000-0000-00000D8C0000}"/>
    <cellStyle name="Normal 6 5 2 6 2 3" xfId="39889" xr:uid="{00000000-0005-0000-0000-00000E8C0000}"/>
    <cellStyle name="Normal 6 5 2 6 2 3 2" xfId="39890" xr:uid="{00000000-0005-0000-0000-00000F8C0000}"/>
    <cellStyle name="Normal 6 5 2 6 2 3 3" xfId="39891" xr:uid="{00000000-0005-0000-0000-0000108C0000}"/>
    <cellStyle name="Normal 6 5 2 6 2 4" xfId="39892" xr:uid="{00000000-0005-0000-0000-0000118C0000}"/>
    <cellStyle name="Normal 6 5 2 6 2 5" xfId="39893" xr:uid="{00000000-0005-0000-0000-0000128C0000}"/>
    <cellStyle name="Normal 6 5 2 6 2 6" xfId="39894" xr:uid="{00000000-0005-0000-0000-0000138C0000}"/>
    <cellStyle name="Normal 6 5 2 6 3" xfId="39895" xr:uid="{00000000-0005-0000-0000-0000148C0000}"/>
    <cellStyle name="Normal 6 5 2 6 3 2" xfId="39896" xr:uid="{00000000-0005-0000-0000-0000158C0000}"/>
    <cellStyle name="Normal 6 5 2 6 3 3" xfId="39897" xr:uid="{00000000-0005-0000-0000-0000168C0000}"/>
    <cellStyle name="Normal 6 5 2 6 3 4" xfId="39898" xr:uid="{00000000-0005-0000-0000-0000178C0000}"/>
    <cellStyle name="Normal 6 5 2 6 4" xfId="39899" xr:uid="{00000000-0005-0000-0000-0000188C0000}"/>
    <cellStyle name="Normal 6 5 2 6 4 2" xfId="39900" xr:uid="{00000000-0005-0000-0000-0000198C0000}"/>
    <cellStyle name="Normal 6 5 2 6 4 3" xfId="39901" xr:uid="{00000000-0005-0000-0000-00001A8C0000}"/>
    <cellStyle name="Normal 6 5 2 6 4 4" xfId="39902" xr:uid="{00000000-0005-0000-0000-00001B8C0000}"/>
    <cellStyle name="Normal 6 5 2 6 5" xfId="39903" xr:uid="{00000000-0005-0000-0000-00001C8C0000}"/>
    <cellStyle name="Normal 6 5 2 6 5 2" xfId="39904" xr:uid="{00000000-0005-0000-0000-00001D8C0000}"/>
    <cellStyle name="Normal 6 5 2 6 5 3" xfId="39905" xr:uid="{00000000-0005-0000-0000-00001E8C0000}"/>
    <cellStyle name="Normal 6 5 2 6 6" xfId="39906" xr:uid="{00000000-0005-0000-0000-00001F8C0000}"/>
    <cellStyle name="Normal 6 5 2 6 7" xfId="39907" xr:uid="{00000000-0005-0000-0000-0000208C0000}"/>
    <cellStyle name="Normal 6 5 2 6 8" xfId="39908" xr:uid="{00000000-0005-0000-0000-0000218C0000}"/>
    <cellStyle name="Normal 6 5 2 7" xfId="5518" xr:uid="{00000000-0005-0000-0000-0000228C0000}"/>
    <cellStyle name="Normal 6 5 2 7 2" xfId="10470" xr:uid="{00000000-0005-0000-0000-0000238C0000}"/>
    <cellStyle name="Normal 6 5 2 7 2 2" xfId="39909" xr:uid="{00000000-0005-0000-0000-0000248C0000}"/>
    <cellStyle name="Normal 6 5 2 7 2 3" xfId="39910" xr:uid="{00000000-0005-0000-0000-0000258C0000}"/>
    <cellStyle name="Normal 6 5 2 7 2 4" xfId="39911" xr:uid="{00000000-0005-0000-0000-0000268C0000}"/>
    <cellStyle name="Normal 6 5 2 7 3" xfId="39912" xr:uid="{00000000-0005-0000-0000-0000278C0000}"/>
    <cellStyle name="Normal 6 5 2 7 3 2" xfId="39913" xr:uid="{00000000-0005-0000-0000-0000288C0000}"/>
    <cellStyle name="Normal 6 5 2 7 3 3" xfId="39914" xr:uid="{00000000-0005-0000-0000-0000298C0000}"/>
    <cellStyle name="Normal 6 5 2 7 4" xfId="39915" xr:uid="{00000000-0005-0000-0000-00002A8C0000}"/>
    <cellStyle name="Normal 6 5 2 7 5" xfId="39916" xr:uid="{00000000-0005-0000-0000-00002B8C0000}"/>
    <cellStyle name="Normal 6 5 2 7 6" xfId="39917" xr:uid="{00000000-0005-0000-0000-00002C8C0000}"/>
    <cellStyle name="Normal 6 5 2 8" xfId="5785" xr:uid="{00000000-0005-0000-0000-00002D8C0000}"/>
    <cellStyle name="Normal 6 5 2 8 2" xfId="10727" xr:uid="{00000000-0005-0000-0000-00002E8C0000}"/>
    <cellStyle name="Normal 6 5 2 8 3" xfId="39918" xr:uid="{00000000-0005-0000-0000-00002F8C0000}"/>
    <cellStyle name="Normal 6 5 2 8 4" xfId="39919" xr:uid="{00000000-0005-0000-0000-0000308C0000}"/>
    <cellStyle name="Normal 6 5 2 9" xfId="7293" xr:uid="{00000000-0005-0000-0000-0000318C0000}"/>
    <cellStyle name="Normal 6 5 2 9 2" xfId="39920" xr:uid="{00000000-0005-0000-0000-0000328C0000}"/>
    <cellStyle name="Normal 6 5 2 9 3" xfId="39921" xr:uid="{00000000-0005-0000-0000-0000338C0000}"/>
    <cellStyle name="Normal 6 5 2 9 4" xfId="39922" xr:uid="{00000000-0005-0000-0000-0000348C0000}"/>
    <cellStyle name="Normal 6 5 3" xfId="624" xr:uid="{00000000-0005-0000-0000-0000358C0000}"/>
    <cellStyle name="Normal 6 5 3 10" xfId="2373" xr:uid="{00000000-0005-0000-0000-0000368C0000}"/>
    <cellStyle name="Normal 6 5 3 10 2" xfId="39923" xr:uid="{00000000-0005-0000-0000-0000378C0000}"/>
    <cellStyle name="Normal 6 5 3 10 3" xfId="39924" xr:uid="{00000000-0005-0000-0000-0000388C0000}"/>
    <cellStyle name="Normal 6 5 3 10 4" xfId="39925" xr:uid="{00000000-0005-0000-0000-0000398C0000}"/>
    <cellStyle name="Normal 6 5 3 11" xfId="39926" xr:uid="{00000000-0005-0000-0000-00003A8C0000}"/>
    <cellStyle name="Normal 6 5 3 11 2" xfId="39927" xr:uid="{00000000-0005-0000-0000-00003B8C0000}"/>
    <cellStyle name="Normal 6 5 3 11 3" xfId="39928" xr:uid="{00000000-0005-0000-0000-00003C8C0000}"/>
    <cellStyle name="Normal 6 5 3 12" xfId="39929" xr:uid="{00000000-0005-0000-0000-00003D8C0000}"/>
    <cellStyle name="Normal 6 5 3 13" xfId="39930" xr:uid="{00000000-0005-0000-0000-00003E8C0000}"/>
    <cellStyle name="Normal 6 5 3 14" xfId="39931" xr:uid="{00000000-0005-0000-0000-00003F8C0000}"/>
    <cellStyle name="Normal 6 5 3 2" xfId="765" xr:uid="{00000000-0005-0000-0000-0000408C0000}"/>
    <cellStyle name="Normal 6 5 3 2 10" xfId="39932" xr:uid="{00000000-0005-0000-0000-0000418C0000}"/>
    <cellStyle name="Normal 6 5 3 2 11" xfId="39933" xr:uid="{00000000-0005-0000-0000-0000428C0000}"/>
    <cellStyle name="Normal 6 5 3 2 2" xfId="1230" xr:uid="{00000000-0005-0000-0000-0000438C0000}"/>
    <cellStyle name="Normal 6 5 3 2 2 10" xfId="39934" xr:uid="{00000000-0005-0000-0000-0000448C0000}"/>
    <cellStyle name="Normal 6 5 3 2 2 2" xfId="1760" xr:uid="{00000000-0005-0000-0000-0000458C0000}"/>
    <cellStyle name="Normal 6 5 3 2 2 2 2" xfId="5118" xr:uid="{00000000-0005-0000-0000-0000468C0000}"/>
    <cellStyle name="Normal 6 5 3 2 2 2 2 2" xfId="10102" xr:uid="{00000000-0005-0000-0000-0000478C0000}"/>
    <cellStyle name="Normal 6 5 3 2 2 2 2 2 2" xfId="39935" xr:uid="{00000000-0005-0000-0000-0000488C0000}"/>
    <cellStyle name="Normal 6 5 3 2 2 2 2 2 3" xfId="39936" xr:uid="{00000000-0005-0000-0000-0000498C0000}"/>
    <cellStyle name="Normal 6 5 3 2 2 2 2 2 4" xfId="39937" xr:uid="{00000000-0005-0000-0000-00004A8C0000}"/>
    <cellStyle name="Normal 6 5 3 2 2 2 2 3" xfId="39938" xr:uid="{00000000-0005-0000-0000-00004B8C0000}"/>
    <cellStyle name="Normal 6 5 3 2 2 2 2 3 2" xfId="39939" xr:uid="{00000000-0005-0000-0000-00004C8C0000}"/>
    <cellStyle name="Normal 6 5 3 2 2 2 2 3 3" xfId="39940" xr:uid="{00000000-0005-0000-0000-00004D8C0000}"/>
    <cellStyle name="Normal 6 5 3 2 2 2 2 4" xfId="39941" xr:uid="{00000000-0005-0000-0000-00004E8C0000}"/>
    <cellStyle name="Normal 6 5 3 2 2 2 2 5" xfId="39942" xr:uid="{00000000-0005-0000-0000-00004F8C0000}"/>
    <cellStyle name="Normal 6 5 3 2 2 2 2 6" xfId="39943" xr:uid="{00000000-0005-0000-0000-0000508C0000}"/>
    <cellStyle name="Normal 6 5 3 2 2 2 3" xfId="6847" xr:uid="{00000000-0005-0000-0000-0000518C0000}"/>
    <cellStyle name="Normal 6 5 3 2 2 2 3 2" xfId="11789" xr:uid="{00000000-0005-0000-0000-0000528C0000}"/>
    <cellStyle name="Normal 6 5 3 2 2 2 3 3" xfId="39944" xr:uid="{00000000-0005-0000-0000-0000538C0000}"/>
    <cellStyle name="Normal 6 5 3 2 2 2 3 4" xfId="39945" xr:uid="{00000000-0005-0000-0000-0000548C0000}"/>
    <cellStyle name="Normal 6 5 3 2 2 2 4" xfId="8355" xr:uid="{00000000-0005-0000-0000-0000558C0000}"/>
    <cellStyle name="Normal 6 5 3 2 2 2 4 2" xfId="39946" xr:uid="{00000000-0005-0000-0000-0000568C0000}"/>
    <cellStyle name="Normal 6 5 3 2 2 2 4 3" xfId="39947" xr:uid="{00000000-0005-0000-0000-0000578C0000}"/>
    <cellStyle name="Normal 6 5 3 2 2 2 4 4" xfId="39948" xr:uid="{00000000-0005-0000-0000-0000588C0000}"/>
    <cellStyle name="Normal 6 5 3 2 2 2 5" xfId="3393" xr:uid="{00000000-0005-0000-0000-0000598C0000}"/>
    <cellStyle name="Normal 6 5 3 2 2 2 5 2" xfId="39949" xr:uid="{00000000-0005-0000-0000-00005A8C0000}"/>
    <cellStyle name="Normal 6 5 3 2 2 2 5 3" xfId="39950" xr:uid="{00000000-0005-0000-0000-00005B8C0000}"/>
    <cellStyle name="Normal 6 5 3 2 2 2 5 4" xfId="39951" xr:uid="{00000000-0005-0000-0000-00005C8C0000}"/>
    <cellStyle name="Normal 6 5 3 2 2 2 6" xfId="39952" xr:uid="{00000000-0005-0000-0000-00005D8C0000}"/>
    <cellStyle name="Normal 6 5 3 2 2 2 6 2" xfId="39953" xr:uid="{00000000-0005-0000-0000-00005E8C0000}"/>
    <cellStyle name="Normal 6 5 3 2 2 2 6 3" xfId="39954" xr:uid="{00000000-0005-0000-0000-00005F8C0000}"/>
    <cellStyle name="Normal 6 5 3 2 2 2 7" xfId="39955" xr:uid="{00000000-0005-0000-0000-0000608C0000}"/>
    <cellStyle name="Normal 6 5 3 2 2 2 8" xfId="39956" xr:uid="{00000000-0005-0000-0000-0000618C0000}"/>
    <cellStyle name="Normal 6 5 3 2 2 2 9" xfId="39957" xr:uid="{00000000-0005-0000-0000-0000628C0000}"/>
    <cellStyle name="Normal 6 5 3 2 2 3" xfId="4598" xr:uid="{00000000-0005-0000-0000-0000638C0000}"/>
    <cellStyle name="Normal 6 5 3 2 2 3 2" xfId="9582" xr:uid="{00000000-0005-0000-0000-0000648C0000}"/>
    <cellStyle name="Normal 6 5 3 2 2 3 2 2" xfId="39958" xr:uid="{00000000-0005-0000-0000-0000658C0000}"/>
    <cellStyle name="Normal 6 5 3 2 2 3 2 3" xfId="39959" xr:uid="{00000000-0005-0000-0000-0000668C0000}"/>
    <cellStyle name="Normal 6 5 3 2 2 3 2 4" xfId="39960" xr:uid="{00000000-0005-0000-0000-0000678C0000}"/>
    <cellStyle name="Normal 6 5 3 2 2 3 3" xfId="39961" xr:uid="{00000000-0005-0000-0000-0000688C0000}"/>
    <cellStyle name="Normal 6 5 3 2 2 3 3 2" xfId="39962" xr:uid="{00000000-0005-0000-0000-0000698C0000}"/>
    <cellStyle name="Normal 6 5 3 2 2 3 3 3" xfId="39963" xr:uid="{00000000-0005-0000-0000-00006A8C0000}"/>
    <cellStyle name="Normal 6 5 3 2 2 3 4" xfId="39964" xr:uid="{00000000-0005-0000-0000-00006B8C0000}"/>
    <cellStyle name="Normal 6 5 3 2 2 3 5" xfId="39965" xr:uid="{00000000-0005-0000-0000-00006C8C0000}"/>
    <cellStyle name="Normal 6 5 3 2 2 3 6" xfId="39966" xr:uid="{00000000-0005-0000-0000-00006D8C0000}"/>
    <cellStyle name="Normal 6 5 3 2 2 4" xfId="6329" xr:uid="{00000000-0005-0000-0000-00006E8C0000}"/>
    <cellStyle name="Normal 6 5 3 2 2 4 2" xfId="11271" xr:uid="{00000000-0005-0000-0000-00006F8C0000}"/>
    <cellStyle name="Normal 6 5 3 2 2 4 3" xfId="39967" xr:uid="{00000000-0005-0000-0000-0000708C0000}"/>
    <cellStyle name="Normal 6 5 3 2 2 4 4" xfId="39968" xr:uid="{00000000-0005-0000-0000-0000718C0000}"/>
    <cellStyle name="Normal 6 5 3 2 2 5" xfId="7837" xr:uid="{00000000-0005-0000-0000-0000728C0000}"/>
    <cellStyle name="Normal 6 5 3 2 2 5 2" xfId="39969" xr:uid="{00000000-0005-0000-0000-0000738C0000}"/>
    <cellStyle name="Normal 6 5 3 2 2 5 3" xfId="39970" xr:uid="{00000000-0005-0000-0000-0000748C0000}"/>
    <cellStyle name="Normal 6 5 3 2 2 5 4" xfId="39971" xr:uid="{00000000-0005-0000-0000-0000758C0000}"/>
    <cellStyle name="Normal 6 5 3 2 2 6" xfId="2875" xr:uid="{00000000-0005-0000-0000-0000768C0000}"/>
    <cellStyle name="Normal 6 5 3 2 2 6 2" xfId="39972" xr:uid="{00000000-0005-0000-0000-0000778C0000}"/>
    <cellStyle name="Normal 6 5 3 2 2 6 3" xfId="39973" xr:uid="{00000000-0005-0000-0000-0000788C0000}"/>
    <cellStyle name="Normal 6 5 3 2 2 6 4" xfId="39974" xr:uid="{00000000-0005-0000-0000-0000798C0000}"/>
    <cellStyle name="Normal 6 5 3 2 2 7" xfId="39975" xr:uid="{00000000-0005-0000-0000-00007A8C0000}"/>
    <cellStyle name="Normal 6 5 3 2 2 7 2" xfId="39976" xr:uid="{00000000-0005-0000-0000-00007B8C0000}"/>
    <cellStyle name="Normal 6 5 3 2 2 7 3" xfId="39977" xr:uid="{00000000-0005-0000-0000-00007C8C0000}"/>
    <cellStyle name="Normal 6 5 3 2 2 8" xfId="39978" xr:uid="{00000000-0005-0000-0000-00007D8C0000}"/>
    <cellStyle name="Normal 6 5 3 2 2 9" xfId="39979" xr:uid="{00000000-0005-0000-0000-00007E8C0000}"/>
    <cellStyle name="Normal 6 5 3 2 3" xfId="1759" xr:uid="{00000000-0005-0000-0000-00007F8C0000}"/>
    <cellStyle name="Normal 6 5 3 2 3 2" xfId="5117" xr:uid="{00000000-0005-0000-0000-0000808C0000}"/>
    <cellStyle name="Normal 6 5 3 2 3 2 2" xfId="10101" xr:uid="{00000000-0005-0000-0000-0000818C0000}"/>
    <cellStyle name="Normal 6 5 3 2 3 2 2 2" xfId="39980" xr:uid="{00000000-0005-0000-0000-0000828C0000}"/>
    <cellStyle name="Normal 6 5 3 2 3 2 2 3" xfId="39981" xr:uid="{00000000-0005-0000-0000-0000838C0000}"/>
    <cellStyle name="Normal 6 5 3 2 3 2 2 4" xfId="39982" xr:uid="{00000000-0005-0000-0000-0000848C0000}"/>
    <cellStyle name="Normal 6 5 3 2 3 2 3" xfId="39983" xr:uid="{00000000-0005-0000-0000-0000858C0000}"/>
    <cellStyle name="Normal 6 5 3 2 3 2 3 2" xfId="39984" xr:uid="{00000000-0005-0000-0000-0000868C0000}"/>
    <cellStyle name="Normal 6 5 3 2 3 2 3 3" xfId="39985" xr:uid="{00000000-0005-0000-0000-0000878C0000}"/>
    <cellStyle name="Normal 6 5 3 2 3 2 4" xfId="39986" xr:uid="{00000000-0005-0000-0000-0000888C0000}"/>
    <cellStyle name="Normal 6 5 3 2 3 2 5" xfId="39987" xr:uid="{00000000-0005-0000-0000-0000898C0000}"/>
    <cellStyle name="Normal 6 5 3 2 3 2 6" xfId="39988" xr:uid="{00000000-0005-0000-0000-00008A8C0000}"/>
    <cellStyle name="Normal 6 5 3 2 3 3" xfId="6846" xr:uid="{00000000-0005-0000-0000-00008B8C0000}"/>
    <cellStyle name="Normal 6 5 3 2 3 3 2" xfId="11788" xr:uid="{00000000-0005-0000-0000-00008C8C0000}"/>
    <cellStyle name="Normal 6 5 3 2 3 3 3" xfId="39989" xr:uid="{00000000-0005-0000-0000-00008D8C0000}"/>
    <cellStyle name="Normal 6 5 3 2 3 3 4" xfId="39990" xr:uid="{00000000-0005-0000-0000-00008E8C0000}"/>
    <cellStyle name="Normal 6 5 3 2 3 4" xfId="8354" xr:uid="{00000000-0005-0000-0000-00008F8C0000}"/>
    <cellStyle name="Normal 6 5 3 2 3 4 2" xfId="39991" xr:uid="{00000000-0005-0000-0000-0000908C0000}"/>
    <cellStyle name="Normal 6 5 3 2 3 4 3" xfId="39992" xr:uid="{00000000-0005-0000-0000-0000918C0000}"/>
    <cellStyle name="Normal 6 5 3 2 3 4 4" xfId="39993" xr:uid="{00000000-0005-0000-0000-0000928C0000}"/>
    <cellStyle name="Normal 6 5 3 2 3 5" xfId="3392" xr:uid="{00000000-0005-0000-0000-0000938C0000}"/>
    <cellStyle name="Normal 6 5 3 2 3 5 2" xfId="39994" xr:uid="{00000000-0005-0000-0000-0000948C0000}"/>
    <cellStyle name="Normal 6 5 3 2 3 5 3" xfId="39995" xr:uid="{00000000-0005-0000-0000-0000958C0000}"/>
    <cellStyle name="Normal 6 5 3 2 3 5 4" xfId="39996" xr:uid="{00000000-0005-0000-0000-0000968C0000}"/>
    <cellStyle name="Normal 6 5 3 2 3 6" xfId="39997" xr:uid="{00000000-0005-0000-0000-0000978C0000}"/>
    <cellStyle name="Normal 6 5 3 2 3 6 2" xfId="39998" xr:uid="{00000000-0005-0000-0000-0000988C0000}"/>
    <cellStyle name="Normal 6 5 3 2 3 6 3" xfId="39999" xr:uid="{00000000-0005-0000-0000-0000998C0000}"/>
    <cellStyle name="Normal 6 5 3 2 3 7" xfId="40000" xr:uid="{00000000-0005-0000-0000-00009A8C0000}"/>
    <cellStyle name="Normal 6 5 3 2 3 8" xfId="40001" xr:uid="{00000000-0005-0000-0000-00009B8C0000}"/>
    <cellStyle name="Normal 6 5 3 2 3 9" xfId="40002" xr:uid="{00000000-0005-0000-0000-00009C8C0000}"/>
    <cellStyle name="Normal 6 5 3 2 4" xfId="4215" xr:uid="{00000000-0005-0000-0000-00009D8C0000}"/>
    <cellStyle name="Normal 6 5 3 2 4 2" xfId="9201" xr:uid="{00000000-0005-0000-0000-00009E8C0000}"/>
    <cellStyle name="Normal 6 5 3 2 4 2 2" xfId="40003" xr:uid="{00000000-0005-0000-0000-00009F8C0000}"/>
    <cellStyle name="Normal 6 5 3 2 4 2 3" xfId="40004" xr:uid="{00000000-0005-0000-0000-0000A08C0000}"/>
    <cellStyle name="Normal 6 5 3 2 4 2 4" xfId="40005" xr:uid="{00000000-0005-0000-0000-0000A18C0000}"/>
    <cellStyle name="Normal 6 5 3 2 4 3" xfId="40006" xr:uid="{00000000-0005-0000-0000-0000A28C0000}"/>
    <cellStyle name="Normal 6 5 3 2 4 3 2" xfId="40007" xr:uid="{00000000-0005-0000-0000-0000A38C0000}"/>
    <cellStyle name="Normal 6 5 3 2 4 3 3" xfId="40008" xr:uid="{00000000-0005-0000-0000-0000A48C0000}"/>
    <cellStyle name="Normal 6 5 3 2 4 4" xfId="40009" xr:uid="{00000000-0005-0000-0000-0000A58C0000}"/>
    <cellStyle name="Normal 6 5 3 2 4 5" xfId="40010" xr:uid="{00000000-0005-0000-0000-0000A68C0000}"/>
    <cellStyle name="Normal 6 5 3 2 4 6" xfId="40011" xr:uid="{00000000-0005-0000-0000-0000A78C0000}"/>
    <cellStyle name="Normal 6 5 3 2 5" xfId="5962" xr:uid="{00000000-0005-0000-0000-0000A88C0000}"/>
    <cellStyle name="Normal 6 5 3 2 5 2" xfId="10904" xr:uid="{00000000-0005-0000-0000-0000A98C0000}"/>
    <cellStyle name="Normal 6 5 3 2 5 3" xfId="40012" xr:uid="{00000000-0005-0000-0000-0000AA8C0000}"/>
    <cellStyle name="Normal 6 5 3 2 5 4" xfId="40013" xr:uid="{00000000-0005-0000-0000-0000AB8C0000}"/>
    <cellStyle name="Normal 6 5 3 2 6" xfId="7470" xr:uid="{00000000-0005-0000-0000-0000AC8C0000}"/>
    <cellStyle name="Normal 6 5 3 2 6 2" xfId="40014" xr:uid="{00000000-0005-0000-0000-0000AD8C0000}"/>
    <cellStyle name="Normal 6 5 3 2 6 3" xfId="40015" xr:uid="{00000000-0005-0000-0000-0000AE8C0000}"/>
    <cellStyle name="Normal 6 5 3 2 6 4" xfId="40016" xr:uid="{00000000-0005-0000-0000-0000AF8C0000}"/>
    <cellStyle name="Normal 6 5 3 2 7" xfId="2508" xr:uid="{00000000-0005-0000-0000-0000B08C0000}"/>
    <cellStyle name="Normal 6 5 3 2 7 2" xfId="40017" xr:uid="{00000000-0005-0000-0000-0000B18C0000}"/>
    <cellStyle name="Normal 6 5 3 2 7 3" xfId="40018" xr:uid="{00000000-0005-0000-0000-0000B28C0000}"/>
    <cellStyle name="Normal 6 5 3 2 7 4" xfId="40019" xr:uid="{00000000-0005-0000-0000-0000B38C0000}"/>
    <cellStyle name="Normal 6 5 3 2 8" xfId="40020" xr:uid="{00000000-0005-0000-0000-0000B48C0000}"/>
    <cellStyle name="Normal 6 5 3 2 8 2" xfId="40021" xr:uid="{00000000-0005-0000-0000-0000B58C0000}"/>
    <cellStyle name="Normal 6 5 3 2 8 3" xfId="40022" xr:uid="{00000000-0005-0000-0000-0000B68C0000}"/>
    <cellStyle name="Normal 6 5 3 2 9" xfId="40023" xr:uid="{00000000-0005-0000-0000-0000B78C0000}"/>
    <cellStyle name="Normal 6 5 3 3" xfId="918" xr:uid="{00000000-0005-0000-0000-0000B88C0000}"/>
    <cellStyle name="Normal 6 5 3 3 10" xfId="40024" xr:uid="{00000000-0005-0000-0000-0000B98C0000}"/>
    <cellStyle name="Normal 6 5 3 3 2" xfId="1761" xr:uid="{00000000-0005-0000-0000-0000BA8C0000}"/>
    <cellStyle name="Normal 6 5 3 3 2 2" xfId="5119" xr:uid="{00000000-0005-0000-0000-0000BB8C0000}"/>
    <cellStyle name="Normal 6 5 3 3 2 2 2" xfId="10103" xr:uid="{00000000-0005-0000-0000-0000BC8C0000}"/>
    <cellStyle name="Normal 6 5 3 3 2 2 2 2" xfId="40025" xr:uid="{00000000-0005-0000-0000-0000BD8C0000}"/>
    <cellStyle name="Normal 6 5 3 3 2 2 2 3" xfId="40026" xr:uid="{00000000-0005-0000-0000-0000BE8C0000}"/>
    <cellStyle name="Normal 6 5 3 3 2 2 2 4" xfId="40027" xr:uid="{00000000-0005-0000-0000-0000BF8C0000}"/>
    <cellStyle name="Normal 6 5 3 3 2 2 3" xfId="40028" xr:uid="{00000000-0005-0000-0000-0000C08C0000}"/>
    <cellStyle name="Normal 6 5 3 3 2 2 3 2" xfId="40029" xr:uid="{00000000-0005-0000-0000-0000C18C0000}"/>
    <cellStyle name="Normal 6 5 3 3 2 2 3 3" xfId="40030" xr:uid="{00000000-0005-0000-0000-0000C28C0000}"/>
    <cellStyle name="Normal 6 5 3 3 2 2 4" xfId="40031" xr:uid="{00000000-0005-0000-0000-0000C38C0000}"/>
    <cellStyle name="Normal 6 5 3 3 2 2 5" xfId="40032" xr:uid="{00000000-0005-0000-0000-0000C48C0000}"/>
    <cellStyle name="Normal 6 5 3 3 2 2 6" xfId="40033" xr:uid="{00000000-0005-0000-0000-0000C58C0000}"/>
    <cellStyle name="Normal 6 5 3 3 2 3" xfId="6848" xr:uid="{00000000-0005-0000-0000-0000C68C0000}"/>
    <cellStyle name="Normal 6 5 3 3 2 3 2" xfId="11790" xr:uid="{00000000-0005-0000-0000-0000C78C0000}"/>
    <cellStyle name="Normal 6 5 3 3 2 3 3" xfId="40034" xr:uid="{00000000-0005-0000-0000-0000C88C0000}"/>
    <cellStyle name="Normal 6 5 3 3 2 3 4" xfId="40035" xr:uid="{00000000-0005-0000-0000-0000C98C0000}"/>
    <cellStyle name="Normal 6 5 3 3 2 4" xfId="8356" xr:uid="{00000000-0005-0000-0000-0000CA8C0000}"/>
    <cellStyle name="Normal 6 5 3 3 2 4 2" xfId="40036" xr:uid="{00000000-0005-0000-0000-0000CB8C0000}"/>
    <cellStyle name="Normal 6 5 3 3 2 4 3" xfId="40037" xr:uid="{00000000-0005-0000-0000-0000CC8C0000}"/>
    <cellStyle name="Normal 6 5 3 3 2 4 4" xfId="40038" xr:uid="{00000000-0005-0000-0000-0000CD8C0000}"/>
    <cellStyle name="Normal 6 5 3 3 2 5" xfId="3394" xr:uid="{00000000-0005-0000-0000-0000CE8C0000}"/>
    <cellStyle name="Normal 6 5 3 3 2 5 2" xfId="40039" xr:uid="{00000000-0005-0000-0000-0000CF8C0000}"/>
    <cellStyle name="Normal 6 5 3 3 2 5 3" xfId="40040" xr:uid="{00000000-0005-0000-0000-0000D08C0000}"/>
    <cellStyle name="Normal 6 5 3 3 2 5 4" xfId="40041" xr:uid="{00000000-0005-0000-0000-0000D18C0000}"/>
    <cellStyle name="Normal 6 5 3 3 2 6" xfId="40042" xr:uid="{00000000-0005-0000-0000-0000D28C0000}"/>
    <cellStyle name="Normal 6 5 3 3 2 6 2" xfId="40043" xr:uid="{00000000-0005-0000-0000-0000D38C0000}"/>
    <cellStyle name="Normal 6 5 3 3 2 6 3" xfId="40044" xr:uid="{00000000-0005-0000-0000-0000D48C0000}"/>
    <cellStyle name="Normal 6 5 3 3 2 7" xfId="40045" xr:uid="{00000000-0005-0000-0000-0000D58C0000}"/>
    <cellStyle name="Normal 6 5 3 3 2 8" xfId="40046" xr:uid="{00000000-0005-0000-0000-0000D68C0000}"/>
    <cellStyle name="Normal 6 5 3 3 2 9" xfId="40047" xr:uid="{00000000-0005-0000-0000-0000D78C0000}"/>
    <cellStyle name="Normal 6 5 3 3 3" xfId="4357" xr:uid="{00000000-0005-0000-0000-0000D88C0000}"/>
    <cellStyle name="Normal 6 5 3 3 3 2" xfId="9342" xr:uid="{00000000-0005-0000-0000-0000D98C0000}"/>
    <cellStyle name="Normal 6 5 3 3 3 2 2" xfId="40048" xr:uid="{00000000-0005-0000-0000-0000DA8C0000}"/>
    <cellStyle name="Normal 6 5 3 3 3 2 3" xfId="40049" xr:uid="{00000000-0005-0000-0000-0000DB8C0000}"/>
    <cellStyle name="Normal 6 5 3 3 3 2 4" xfId="40050" xr:uid="{00000000-0005-0000-0000-0000DC8C0000}"/>
    <cellStyle name="Normal 6 5 3 3 3 3" xfId="40051" xr:uid="{00000000-0005-0000-0000-0000DD8C0000}"/>
    <cellStyle name="Normal 6 5 3 3 3 3 2" xfId="40052" xr:uid="{00000000-0005-0000-0000-0000DE8C0000}"/>
    <cellStyle name="Normal 6 5 3 3 3 3 3" xfId="40053" xr:uid="{00000000-0005-0000-0000-0000DF8C0000}"/>
    <cellStyle name="Normal 6 5 3 3 3 4" xfId="40054" xr:uid="{00000000-0005-0000-0000-0000E08C0000}"/>
    <cellStyle name="Normal 6 5 3 3 3 5" xfId="40055" xr:uid="{00000000-0005-0000-0000-0000E18C0000}"/>
    <cellStyle name="Normal 6 5 3 3 3 6" xfId="40056" xr:uid="{00000000-0005-0000-0000-0000E28C0000}"/>
    <cellStyle name="Normal 6 5 3 3 4" xfId="6100" xr:uid="{00000000-0005-0000-0000-0000E38C0000}"/>
    <cellStyle name="Normal 6 5 3 3 4 2" xfId="11042" xr:uid="{00000000-0005-0000-0000-0000E48C0000}"/>
    <cellStyle name="Normal 6 5 3 3 4 3" xfId="40057" xr:uid="{00000000-0005-0000-0000-0000E58C0000}"/>
    <cellStyle name="Normal 6 5 3 3 4 4" xfId="40058" xr:uid="{00000000-0005-0000-0000-0000E68C0000}"/>
    <cellStyle name="Normal 6 5 3 3 5" xfId="7608" xr:uid="{00000000-0005-0000-0000-0000E78C0000}"/>
    <cellStyle name="Normal 6 5 3 3 5 2" xfId="40059" xr:uid="{00000000-0005-0000-0000-0000E88C0000}"/>
    <cellStyle name="Normal 6 5 3 3 5 3" xfId="40060" xr:uid="{00000000-0005-0000-0000-0000E98C0000}"/>
    <cellStyle name="Normal 6 5 3 3 5 4" xfId="40061" xr:uid="{00000000-0005-0000-0000-0000EA8C0000}"/>
    <cellStyle name="Normal 6 5 3 3 6" xfId="2646" xr:uid="{00000000-0005-0000-0000-0000EB8C0000}"/>
    <cellStyle name="Normal 6 5 3 3 6 2" xfId="40062" xr:uid="{00000000-0005-0000-0000-0000EC8C0000}"/>
    <cellStyle name="Normal 6 5 3 3 6 3" xfId="40063" xr:uid="{00000000-0005-0000-0000-0000ED8C0000}"/>
    <cellStyle name="Normal 6 5 3 3 6 4" xfId="40064" xr:uid="{00000000-0005-0000-0000-0000EE8C0000}"/>
    <cellStyle name="Normal 6 5 3 3 7" xfId="40065" xr:uid="{00000000-0005-0000-0000-0000EF8C0000}"/>
    <cellStyle name="Normal 6 5 3 3 7 2" xfId="40066" xr:uid="{00000000-0005-0000-0000-0000F08C0000}"/>
    <cellStyle name="Normal 6 5 3 3 7 3" xfId="40067" xr:uid="{00000000-0005-0000-0000-0000F18C0000}"/>
    <cellStyle name="Normal 6 5 3 3 8" xfId="40068" xr:uid="{00000000-0005-0000-0000-0000F28C0000}"/>
    <cellStyle name="Normal 6 5 3 3 9" xfId="40069" xr:uid="{00000000-0005-0000-0000-0000F38C0000}"/>
    <cellStyle name="Normal 6 5 3 4" xfId="1758" xr:uid="{00000000-0005-0000-0000-0000F48C0000}"/>
    <cellStyle name="Normal 6 5 3 4 2" xfId="5116" xr:uid="{00000000-0005-0000-0000-0000F58C0000}"/>
    <cellStyle name="Normal 6 5 3 4 2 2" xfId="10100" xr:uid="{00000000-0005-0000-0000-0000F68C0000}"/>
    <cellStyle name="Normal 6 5 3 4 2 2 2" xfId="40070" xr:uid="{00000000-0005-0000-0000-0000F78C0000}"/>
    <cellStyle name="Normal 6 5 3 4 2 2 3" xfId="40071" xr:uid="{00000000-0005-0000-0000-0000F88C0000}"/>
    <cellStyle name="Normal 6 5 3 4 2 2 4" xfId="40072" xr:uid="{00000000-0005-0000-0000-0000F98C0000}"/>
    <cellStyle name="Normal 6 5 3 4 2 3" xfId="40073" xr:uid="{00000000-0005-0000-0000-0000FA8C0000}"/>
    <cellStyle name="Normal 6 5 3 4 2 3 2" xfId="40074" xr:uid="{00000000-0005-0000-0000-0000FB8C0000}"/>
    <cellStyle name="Normal 6 5 3 4 2 3 3" xfId="40075" xr:uid="{00000000-0005-0000-0000-0000FC8C0000}"/>
    <cellStyle name="Normal 6 5 3 4 2 4" xfId="40076" xr:uid="{00000000-0005-0000-0000-0000FD8C0000}"/>
    <cellStyle name="Normal 6 5 3 4 2 5" xfId="40077" xr:uid="{00000000-0005-0000-0000-0000FE8C0000}"/>
    <cellStyle name="Normal 6 5 3 4 2 6" xfId="40078" xr:uid="{00000000-0005-0000-0000-0000FF8C0000}"/>
    <cellStyle name="Normal 6 5 3 4 3" xfId="6845" xr:uid="{00000000-0005-0000-0000-0000008D0000}"/>
    <cellStyle name="Normal 6 5 3 4 3 2" xfId="11787" xr:uid="{00000000-0005-0000-0000-0000018D0000}"/>
    <cellStyle name="Normal 6 5 3 4 3 3" xfId="40079" xr:uid="{00000000-0005-0000-0000-0000028D0000}"/>
    <cellStyle name="Normal 6 5 3 4 3 4" xfId="40080" xr:uid="{00000000-0005-0000-0000-0000038D0000}"/>
    <cellStyle name="Normal 6 5 3 4 4" xfId="8353" xr:uid="{00000000-0005-0000-0000-0000048D0000}"/>
    <cellStyle name="Normal 6 5 3 4 4 2" xfId="40081" xr:uid="{00000000-0005-0000-0000-0000058D0000}"/>
    <cellStyle name="Normal 6 5 3 4 4 3" xfId="40082" xr:uid="{00000000-0005-0000-0000-0000068D0000}"/>
    <cellStyle name="Normal 6 5 3 4 4 4" xfId="40083" xr:uid="{00000000-0005-0000-0000-0000078D0000}"/>
    <cellStyle name="Normal 6 5 3 4 5" xfId="3391" xr:uid="{00000000-0005-0000-0000-0000088D0000}"/>
    <cellStyle name="Normal 6 5 3 4 5 2" xfId="40084" xr:uid="{00000000-0005-0000-0000-0000098D0000}"/>
    <cellStyle name="Normal 6 5 3 4 5 3" xfId="40085" xr:uid="{00000000-0005-0000-0000-00000A8D0000}"/>
    <cellStyle name="Normal 6 5 3 4 5 4" xfId="40086" xr:uid="{00000000-0005-0000-0000-00000B8D0000}"/>
    <cellStyle name="Normal 6 5 3 4 6" xfId="40087" xr:uid="{00000000-0005-0000-0000-00000C8D0000}"/>
    <cellStyle name="Normal 6 5 3 4 6 2" xfId="40088" xr:uid="{00000000-0005-0000-0000-00000D8D0000}"/>
    <cellStyle name="Normal 6 5 3 4 6 3" xfId="40089" xr:uid="{00000000-0005-0000-0000-00000E8D0000}"/>
    <cellStyle name="Normal 6 5 3 4 7" xfId="40090" xr:uid="{00000000-0005-0000-0000-00000F8D0000}"/>
    <cellStyle name="Normal 6 5 3 4 8" xfId="40091" xr:uid="{00000000-0005-0000-0000-0000108D0000}"/>
    <cellStyle name="Normal 6 5 3 4 9" xfId="40092" xr:uid="{00000000-0005-0000-0000-0000118D0000}"/>
    <cellStyle name="Normal 6 5 3 5" xfId="3755" xr:uid="{00000000-0005-0000-0000-0000128D0000}"/>
    <cellStyle name="Normal 6 5 3 5 2" xfId="5355" xr:uid="{00000000-0005-0000-0000-0000138D0000}"/>
    <cellStyle name="Normal 6 5 3 5 2 2" xfId="10339" xr:uid="{00000000-0005-0000-0000-0000148D0000}"/>
    <cellStyle name="Normal 6 5 3 5 2 2 2" xfId="40093" xr:uid="{00000000-0005-0000-0000-0000158D0000}"/>
    <cellStyle name="Normal 6 5 3 5 2 2 3" xfId="40094" xr:uid="{00000000-0005-0000-0000-0000168D0000}"/>
    <cellStyle name="Normal 6 5 3 5 2 2 4" xfId="40095" xr:uid="{00000000-0005-0000-0000-0000178D0000}"/>
    <cellStyle name="Normal 6 5 3 5 2 3" xfId="40096" xr:uid="{00000000-0005-0000-0000-0000188D0000}"/>
    <cellStyle name="Normal 6 5 3 5 2 3 2" xfId="40097" xr:uid="{00000000-0005-0000-0000-0000198D0000}"/>
    <cellStyle name="Normal 6 5 3 5 2 3 3" xfId="40098" xr:uid="{00000000-0005-0000-0000-00001A8D0000}"/>
    <cellStyle name="Normal 6 5 3 5 2 4" xfId="40099" xr:uid="{00000000-0005-0000-0000-00001B8D0000}"/>
    <cellStyle name="Normal 6 5 3 5 2 5" xfId="40100" xr:uid="{00000000-0005-0000-0000-00001C8D0000}"/>
    <cellStyle name="Normal 6 5 3 5 2 6" xfId="40101" xr:uid="{00000000-0005-0000-0000-00001D8D0000}"/>
    <cellStyle name="Normal 6 5 3 5 3" xfId="8715" xr:uid="{00000000-0005-0000-0000-00001E8D0000}"/>
    <cellStyle name="Normal 6 5 3 5 3 2" xfId="40102" xr:uid="{00000000-0005-0000-0000-00001F8D0000}"/>
    <cellStyle name="Normal 6 5 3 5 3 3" xfId="40103" xr:uid="{00000000-0005-0000-0000-0000208D0000}"/>
    <cellStyle name="Normal 6 5 3 5 3 4" xfId="40104" xr:uid="{00000000-0005-0000-0000-0000218D0000}"/>
    <cellStyle name="Normal 6 5 3 5 4" xfId="40105" xr:uid="{00000000-0005-0000-0000-0000228D0000}"/>
    <cellStyle name="Normal 6 5 3 5 4 2" xfId="40106" xr:uid="{00000000-0005-0000-0000-0000238D0000}"/>
    <cellStyle name="Normal 6 5 3 5 4 3" xfId="40107" xr:uid="{00000000-0005-0000-0000-0000248D0000}"/>
    <cellStyle name="Normal 6 5 3 5 4 4" xfId="40108" xr:uid="{00000000-0005-0000-0000-0000258D0000}"/>
    <cellStyle name="Normal 6 5 3 5 5" xfId="40109" xr:uid="{00000000-0005-0000-0000-0000268D0000}"/>
    <cellStyle name="Normal 6 5 3 5 5 2" xfId="40110" xr:uid="{00000000-0005-0000-0000-0000278D0000}"/>
    <cellStyle name="Normal 6 5 3 5 5 3" xfId="40111" xr:uid="{00000000-0005-0000-0000-0000288D0000}"/>
    <cellStyle name="Normal 6 5 3 5 5 4" xfId="40112" xr:uid="{00000000-0005-0000-0000-0000298D0000}"/>
    <cellStyle name="Normal 6 5 3 5 6" xfId="40113" xr:uid="{00000000-0005-0000-0000-00002A8D0000}"/>
    <cellStyle name="Normal 6 5 3 5 6 2" xfId="40114" xr:uid="{00000000-0005-0000-0000-00002B8D0000}"/>
    <cellStyle name="Normal 6 5 3 5 6 3" xfId="40115" xr:uid="{00000000-0005-0000-0000-00002C8D0000}"/>
    <cellStyle name="Normal 6 5 3 5 7" xfId="40116" xr:uid="{00000000-0005-0000-0000-00002D8D0000}"/>
    <cellStyle name="Normal 6 5 3 5 8" xfId="40117" xr:uid="{00000000-0005-0000-0000-00002E8D0000}"/>
    <cellStyle name="Normal 6 5 3 5 9" xfId="40118" xr:uid="{00000000-0005-0000-0000-00002F8D0000}"/>
    <cellStyle name="Normal 6 5 3 6" xfId="4080" xr:uid="{00000000-0005-0000-0000-0000308D0000}"/>
    <cellStyle name="Normal 6 5 3 6 2" xfId="8851" xr:uid="{00000000-0005-0000-0000-0000318D0000}"/>
    <cellStyle name="Normal 6 5 3 6 2 2" xfId="40119" xr:uid="{00000000-0005-0000-0000-0000328D0000}"/>
    <cellStyle name="Normal 6 5 3 6 2 2 2" xfId="40120" xr:uid="{00000000-0005-0000-0000-0000338D0000}"/>
    <cellStyle name="Normal 6 5 3 6 2 2 3" xfId="40121" xr:uid="{00000000-0005-0000-0000-0000348D0000}"/>
    <cellStyle name="Normal 6 5 3 6 2 2 4" xfId="40122" xr:uid="{00000000-0005-0000-0000-0000358D0000}"/>
    <cellStyle name="Normal 6 5 3 6 2 3" xfId="40123" xr:uid="{00000000-0005-0000-0000-0000368D0000}"/>
    <cellStyle name="Normal 6 5 3 6 2 3 2" xfId="40124" xr:uid="{00000000-0005-0000-0000-0000378D0000}"/>
    <cellStyle name="Normal 6 5 3 6 2 3 3" xfId="40125" xr:uid="{00000000-0005-0000-0000-0000388D0000}"/>
    <cellStyle name="Normal 6 5 3 6 2 4" xfId="40126" xr:uid="{00000000-0005-0000-0000-0000398D0000}"/>
    <cellStyle name="Normal 6 5 3 6 2 5" xfId="40127" xr:uid="{00000000-0005-0000-0000-00003A8D0000}"/>
    <cellStyle name="Normal 6 5 3 6 2 6" xfId="40128" xr:uid="{00000000-0005-0000-0000-00003B8D0000}"/>
    <cellStyle name="Normal 6 5 3 6 3" xfId="40129" xr:uid="{00000000-0005-0000-0000-00003C8D0000}"/>
    <cellStyle name="Normal 6 5 3 6 3 2" xfId="40130" xr:uid="{00000000-0005-0000-0000-00003D8D0000}"/>
    <cellStyle name="Normal 6 5 3 6 3 3" xfId="40131" xr:uid="{00000000-0005-0000-0000-00003E8D0000}"/>
    <cellStyle name="Normal 6 5 3 6 3 4" xfId="40132" xr:uid="{00000000-0005-0000-0000-00003F8D0000}"/>
    <cellStyle name="Normal 6 5 3 6 4" xfId="40133" xr:uid="{00000000-0005-0000-0000-0000408D0000}"/>
    <cellStyle name="Normal 6 5 3 6 4 2" xfId="40134" xr:uid="{00000000-0005-0000-0000-0000418D0000}"/>
    <cellStyle name="Normal 6 5 3 6 4 3" xfId="40135" xr:uid="{00000000-0005-0000-0000-0000428D0000}"/>
    <cellStyle name="Normal 6 5 3 6 4 4" xfId="40136" xr:uid="{00000000-0005-0000-0000-0000438D0000}"/>
    <cellStyle name="Normal 6 5 3 6 5" xfId="40137" xr:uid="{00000000-0005-0000-0000-0000448D0000}"/>
    <cellStyle name="Normal 6 5 3 6 5 2" xfId="40138" xr:uid="{00000000-0005-0000-0000-0000458D0000}"/>
    <cellStyle name="Normal 6 5 3 6 5 3" xfId="40139" xr:uid="{00000000-0005-0000-0000-0000468D0000}"/>
    <cellStyle name="Normal 6 5 3 6 6" xfId="40140" xr:uid="{00000000-0005-0000-0000-0000478D0000}"/>
    <cellStyle name="Normal 6 5 3 6 7" xfId="40141" xr:uid="{00000000-0005-0000-0000-0000488D0000}"/>
    <cellStyle name="Normal 6 5 3 6 8" xfId="40142" xr:uid="{00000000-0005-0000-0000-0000498D0000}"/>
    <cellStyle name="Normal 6 5 3 7" xfId="4017" xr:uid="{00000000-0005-0000-0000-00004A8D0000}"/>
    <cellStyle name="Normal 6 5 3 7 2" xfId="9077" xr:uid="{00000000-0005-0000-0000-00004B8D0000}"/>
    <cellStyle name="Normal 6 5 3 7 2 2" xfId="40143" xr:uid="{00000000-0005-0000-0000-00004C8D0000}"/>
    <cellStyle name="Normal 6 5 3 7 2 3" xfId="40144" xr:uid="{00000000-0005-0000-0000-00004D8D0000}"/>
    <cellStyle name="Normal 6 5 3 7 2 4" xfId="40145" xr:uid="{00000000-0005-0000-0000-00004E8D0000}"/>
    <cellStyle name="Normal 6 5 3 7 3" xfId="40146" xr:uid="{00000000-0005-0000-0000-00004F8D0000}"/>
    <cellStyle name="Normal 6 5 3 7 3 2" xfId="40147" xr:uid="{00000000-0005-0000-0000-0000508D0000}"/>
    <cellStyle name="Normal 6 5 3 7 3 3" xfId="40148" xr:uid="{00000000-0005-0000-0000-0000518D0000}"/>
    <cellStyle name="Normal 6 5 3 7 4" xfId="40149" xr:uid="{00000000-0005-0000-0000-0000528D0000}"/>
    <cellStyle name="Normal 6 5 3 7 5" xfId="40150" xr:uid="{00000000-0005-0000-0000-0000538D0000}"/>
    <cellStyle name="Normal 6 5 3 7 6" xfId="40151" xr:uid="{00000000-0005-0000-0000-0000548D0000}"/>
    <cellStyle name="Normal 6 5 3 8" xfId="5827" xr:uid="{00000000-0005-0000-0000-0000558D0000}"/>
    <cellStyle name="Normal 6 5 3 8 2" xfId="10769" xr:uid="{00000000-0005-0000-0000-0000568D0000}"/>
    <cellStyle name="Normal 6 5 3 8 3" xfId="40152" xr:uid="{00000000-0005-0000-0000-0000578D0000}"/>
    <cellStyle name="Normal 6 5 3 8 4" xfId="40153" xr:uid="{00000000-0005-0000-0000-0000588D0000}"/>
    <cellStyle name="Normal 6 5 3 9" xfId="7335" xr:uid="{00000000-0005-0000-0000-0000598D0000}"/>
    <cellStyle name="Normal 6 5 3 9 2" xfId="40154" xr:uid="{00000000-0005-0000-0000-00005A8D0000}"/>
    <cellStyle name="Normal 6 5 3 9 3" xfId="40155" xr:uid="{00000000-0005-0000-0000-00005B8D0000}"/>
    <cellStyle name="Normal 6 5 3 9 4" xfId="40156" xr:uid="{00000000-0005-0000-0000-00005C8D0000}"/>
    <cellStyle name="Normal 6 5 4" xfId="458" xr:uid="{00000000-0005-0000-0000-00005D8D0000}"/>
    <cellStyle name="Normal 6 5 4 10" xfId="40157" xr:uid="{00000000-0005-0000-0000-00005E8D0000}"/>
    <cellStyle name="Normal 6 5 4 11" xfId="40158" xr:uid="{00000000-0005-0000-0000-00005F8D0000}"/>
    <cellStyle name="Normal 6 5 4 2" xfId="1028" xr:uid="{00000000-0005-0000-0000-0000608D0000}"/>
    <cellStyle name="Normal 6 5 4 2 10" xfId="40159" xr:uid="{00000000-0005-0000-0000-0000618D0000}"/>
    <cellStyle name="Normal 6 5 4 2 2" xfId="1763" xr:uid="{00000000-0005-0000-0000-0000628D0000}"/>
    <cellStyle name="Normal 6 5 4 2 2 2" xfId="5121" xr:uid="{00000000-0005-0000-0000-0000638D0000}"/>
    <cellStyle name="Normal 6 5 4 2 2 2 2" xfId="10105" xr:uid="{00000000-0005-0000-0000-0000648D0000}"/>
    <cellStyle name="Normal 6 5 4 2 2 2 2 2" xfId="40160" xr:uid="{00000000-0005-0000-0000-0000658D0000}"/>
    <cellStyle name="Normal 6 5 4 2 2 2 2 3" xfId="40161" xr:uid="{00000000-0005-0000-0000-0000668D0000}"/>
    <cellStyle name="Normal 6 5 4 2 2 2 2 4" xfId="40162" xr:uid="{00000000-0005-0000-0000-0000678D0000}"/>
    <cellStyle name="Normal 6 5 4 2 2 2 3" xfId="40163" xr:uid="{00000000-0005-0000-0000-0000688D0000}"/>
    <cellStyle name="Normal 6 5 4 2 2 2 3 2" xfId="40164" xr:uid="{00000000-0005-0000-0000-0000698D0000}"/>
    <cellStyle name="Normal 6 5 4 2 2 2 3 3" xfId="40165" xr:uid="{00000000-0005-0000-0000-00006A8D0000}"/>
    <cellStyle name="Normal 6 5 4 2 2 2 4" xfId="40166" xr:uid="{00000000-0005-0000-0000-00006B8D0000}"/>
    <cellStyle name="Normal 6 5 4 2 2 2 5" xfId="40167" xr:uid="{00000000-0005-0000-0000-00006C8D0000}"/>
    <cellStyle name="Normal 6 5 4 2 2 2 6" xfId="40168" xr:uid="{00000000-0005-0000-0000-00006D8D0000}"/>
    <cellStyle name="Normal 6 5 4 2 2 3" xfId="6850" xr:uid="{00000000-0005-0000-0000-00006E8D0000}"/>
    <cellStyle name="Normal 6 5 4 2 2 3 2" xfId="11792" xr:uid="{00000000-0005-0000-0000-00006F8D0000}"/>
    <cellStyle name="Normal 6 5 4 2 2 3 3" xfId="40169" xr:uid="{00000000-0005-0000-0000-0000708D0000}"/>
    <cellStyle name="Normal 6 5 4 2 2 3 4" xfId="40170" xr:uid="{00000000-0005-0000-0000-0000718D0000}"/>
    <cellStyle name="Normal 6 5 4 2 2 4" xfId="8358" xr:uid="{00000000-0005-0000-0000-0000728D0000}"/>
    <cellStyle name="Normal 6 5 4 2 2 4 2" xfId="40171" xr:uid="{00000000-0005-0000-0000-0000738D0000}"/>
    <cellStyle name="Normal 6 5 4 2 2 4 3" xfId="40172" xr:uid="{00000000-0005-0000-0000-0000748D0000}"/>
    <cellStyle name="Normal 6 5 4 2 2 4 4" xfId="40173" xr:uid="{00000000-0005-0000-0000-0000758D0000}"/>
    <cellStyle name="Normal 6 5 4 2 2 5" xfId="3396" xr:uid="{00000000-0005-0000-0000-0000768D0000}"/>
    <cellStyle name="Normal 6 5 4 2 2 5 2" xfId="40174" xr:uid="{00000000-0005-0000-0000-0000778D0000}"/>
    <cellStyle name="Normal 6 5 4 2 2 5 3" xfId="40175" xr:uid="{00000000-0005-0000-0000-0000788D0000}"/>
    <cellStyle name="Normal 6 5 4 2 2 5 4" xfId="40176" xr:uid="{00000000-0005-0000-0000-0000798D0000}"/>
    <cellStyle name="Normal 6 5 4 2 2 6" xfId="40177" xr:uid="{00000000-0005-0000-0000-00007A8D0000}"/>
    <cellStyle name="Normal 6 5 4 2 2 6 2" xfId="40178" xr:uid="{00000000-0005-0000-0000-00007B8D0000}"/>
    <cellStyle name="Normal 6 5 4 2 2 6 3" xfId="40179" xr:uid="{00000000-0005-0000-0000-00007C8D0000}"/>
    <cellStyle name="Normal 6 5 4 2 2 7" xfId="40180" xr:uid="{00000000-0005-0000-0000-00007D8D0000}"/>
    <cellStyle name="Normal 6 5 4 2 2 8" xfId="40181" xr:uid="{00000000-0005-0000-0000-00007E8D0000}"/>
    <cellStyle name="Normal 6 5 4 2 2 9" xfId="40182" xr:uid="{00000000-0005-0000-0000-00007F8D0000}"/>
    <cellStyle name="Normal 6 5 4 2 3" xfId="4450" xr:uid="{00000000-0005-0000-0000-0000808D0000}"/>
    <cellStyle name="Normal 6 5 4 2 3 2" xfId="9435" xr:uid="{00000000-0005-0000-0000-0000818D0000}"/>
    <cellStyle name="Normal 6 5 4 2 3 2 2" xfId="40183" xr:uid="{00000000-0005-0000-0000-0000828D0000}"/>
    <cellStyle name="Normal 6 5 4 2 3 2 3" xfId="40184" xr:uid="{00000000-0005-0000-0000-0000838D0000}"/>
    <cellStyle name="Normal 6 5 4 2 3 2 4" xfId="40185" xr:uid="{00000000-0005-0000-0000-0000848D0000}"/>
    <cellStyle name="Normal 6 5 4 2 3 3" xfId="40186" xr:uid="{00000000-0005-0000-0000-0000858D0000}"/>
    <cellStyle name="Normal 6 5 4 2 3 3 2" xfId="40187" xr:uid="{00000000-0005-0000-0000-0000868D0000}"/>
    <cellStyle name="Normal 6 5 4 2 3 3 3" xfId="40188" xr:uid="{00000000-0005-0000-0000-0000878D0000}"/>
    <cellStyle name="Normal 6 5 4 2 3 4" xfId="40189" xr:uid="{00000000-0005-0000-0000-0000888D0000}"/>
    <cellStyle name="Normal 6 5 4 2 3 5" xfId="40190" xr:uid="{00000000-0005-0000-0000-0000898D0000}"/>
    <cellStyle name="Normal 6 5 4 2 3 6" xfId="40191" xr:uid="{00000000-0005-0000-0000-00008A8D0000}"/>
    <cellStyle name="Normal 6 5 4 2 4" xfId="6190" xr:uid="{00000000-0005-0000-0000-00008B8D0000}"/>
    <cellStyle name="Normal 6 5 4 2 4 2" xfId="11132" xr:uid="{00000000-0005-0000-0000-00008C8D0000}"/>
    <cellStyle name="Normal 6 5 4 2 4 3" xfId="40192" xr:uid="{00000000-0005-0000-0000-00008D8D0000}"/>
    <cellStyle name="Normal 6 5 4 2 4 4" xfId="40193" xr:uid="{00000000-0005-0000-0000-00008E8D0000}"/>
    <cellStyle name="Normal 6 5 4 2 5" xfId="7698" xr:uid="{00000000-0005-0000-0000-00008F8D0000}"/>
    <cellStyle name="Normal 6 5 4 2 5 2" xfId="40194" xr:uid="{00000000-0005-0000-0000-0000908D0000}"/>
    <cellStyle name="Normal 6 5 4 2 5 3" xfId="40195" xr:uid="{00000000-0005-0000-0000-0000918D0000}"/>
    <cellStyle name="Normal 6 5 4 2 5 4" xfId="40196" xr:uid="{00000000-0005-0000-0000-0000928D0000}"/>
    <cellStyle name="Normal 6 5 4 2 6" xfId="2736" xr:uid="{00000000-0005-0000-0000-0000938D0000}"/>
    <cellStyle name="Normal 6 5 4 2 6 2" xfId="40197" xr:uid="{00000000-0005-0000-0000-0000948D0000}"/>
    <cellStyle name="Normal 6 5 4 2 6 3" xfId="40198" xr:uid="{00000000-0005-0000-0000-0000958D0000}"/>
    <cellStyle name="Normal 6 5 4 2 6 4" xfId="40199" xr:uid="{00000000-0005-0000-0000-0000968D0000}"/>
    <cellStyle name="Normal 6 5 4 2 7" xfId="40200" xr:uid="{00000000-0005-0000-0000-0000978D0000}"/>
    <cellStyle name="Normal 6 5 4 2 7 2" xfId="40201" xr:uid="{00000000-0005-0000-0000-0000988D0000}"/>
    <cellStyle name="Normal 6 5 4 2 7 3" xfId="40202" xr:uid="{00000000-0005-0000-0000-0000998D0000}"/>
    <cellStyle name="Normal 6 5 4 2 8" xfId="40203" xr:uid="{00000000-0005-0000-0000-00009A8D0000}"/>
    <cellStyle name="Normal 6 5 4 2 9" xfId="40204" xr:uid="{00000000-0005-0000-0000-00009B8D0000}"/>
    <cellStyle name="Normal 6 5 4 3" xfId="1762" xr:uid="{00000000-0005-0000-0000-00009C8D0000}"/>
    <cellStyle name="Normal 6 5 4 3 2" xfId="5120" xr:uid="{00000000-0005-0000-0000-00009D8D0000}"/>
    <cellStyle name="Normal 6 5 4 3 2 2" xfId="10104" xr:uid="{00000000-0005-0000-0000-00009E8D0000}"/>
    <cellStyle name="Normal 6 5 4 3 2 2 2" xfId="40205" xr:uid="{00000000-0005-0000-0000-00009F8D0000}"/>
    <cellStyle name="Normal 6 5 4 3 2 2 3" xfId="40206" xr:uid="{00000000-0005-0000-0000-0000A08D0000}"/>
    <cellStyle name="Normal 6 5 4 3 2 2 4" xfId="40207" xr:uid="{00000000-0005-0000-0000-0000A18D0000}"/>
    <cellStyle name="Normal 6 5 4 3 2 3" xfId="40208" xr:uid="{00000000-0005-0000-0000-0000A28D0000}"/>
    <cellStyle name="Normal 6 5 4 3 2 3 2" xfId="40209" xr:uid="{00000000-0005-0000-0000-0000A38D0000}"/>
    <cellStyle name="Normal 6 5 4 3 2 3 3" xfId="40210" xr:uid="{00000000-0005-0000-0000-0000A48D0000}"/>
    <cellStyle name="Normal 6 5 4 3 2 4" xfId="40211" xr:uid="{00000000-0005-0000-0000-0000A58D0000}"/>
    <cellStyle name="Normal 6 5 4 3 2 5" xfId="40212" xr:uid="{00000000-0005-0000-0000-0000A68D0000}"/>
    <cellStyle name="Normal 6 5 4 3 2 6" xfId="40213" xr:uid="{00000000-0005-0000-0000-0000A78D0000}"/>
    <cellStyle name="Normal 6 5 4 3 3" xfId="6849" xr:uid="{00000000-0005-0000-0000-0000A88D0000}"/>
    <cellStyle name="Normal 6 5 4 3 3 2" xfId="11791" xr:uid="{00000000-0005-0000-0000-0000A98D0000}"/>
    <cellStyle name="Normal 6 5 4 3 3 3" xfId="40214" xr:uid="{00000000-0005-0000-0000-0000AA8D0000}"/>
    <cellStyle name="Normal 6 5 4 3 3 4" xfId="40215" xr:uid="{00000000-0005-0000-0000-0000AB8D0000}"/>
    <cellStyle name="Normal 6 5 4 3 4" xfId="8357" xr:uid="{00000000-0005-0000-0000-0000AC8D0000}"/>
    <cellStyle name="Normal 6 5 4 3 4 2" xfId="40216" xr:uid="{00000000-0005-0000-0000-0000AD8D0000}"/>
    <cellStyle name="Normal 6 5 4 3 4 3" xfId="40217" xr:uid="{00000000-0005-0000-0000-0000AE8D0000}"/>
    <cellStyle name="Normal 6 5 4 3 4 4" xfId="40218" xr:uid="{00000000-0005-0000-0000-0000AF8D0000}"/>
    <cellStyle name="Normal 6 5 4 3 5" xfId="3395" xr:uid="{00000000-0005-0000-0000-0000B08D0000}"/>
    <cellStyle name="Normal 6 5 4 3 5 2" xfId="40219" xr:uid="{00000000-0005-0000-0000-0000B18D0000}"/>
    <cellStyle name="Normal 6 5 4 3 5 3" xfId="40220" xr:uid="{00000000-0005-0000-0000-0000B28D0000}"/>
    <cellStyle name="Normal 6 5 4 3 5 4" xfId="40221" xr:uid="{00000000-0005-0000-0000-0000B38D0000}"/>
    <cellStyle name="Normal 6 5 4 3 6" xfId="40222" xr:uid="{00000000-0005-0000-0000-0000B48D0000}"/>
    <cellStyle name="Normal 6 5 4 3 6 2" xfId="40223" xr:uid="{00000000-0005-0000-0000-0000B58D0000}"/>
    <cellStyle name="Normal 6 5 4 3 6 3" xfId="40224" xr:uid="{00000000-0005-0000-0000-0000B68D0000}"/>
    <cellStyle name="Normal 6 5 4 3 7" xfId="40225" xr:uid="{00000000-0005-0000-0000-0000B78D0000}"/>
    <cellStyle name="Normal 6 5 4 3 8" xfId="40226" xr:uid="{00000000-0005-0000-0000-0000B88D0000}"/>
    <cellStyle name="Normal 6 5 4 3 9" xfId="40227" xr:uid="{00000000-0005-0000-0000-0000B98D0000}"/>
    <cellStyle name="Normal 6 5 4 4" xfId="3981" xr:uid="{00000000-0005-0000-0000-0000BA8D0000}"/>
    <cellStyle name="Normal 6 5 4 4 2" xfId="9053" xr:uid="{00000000-0005-0000-0000-0000BB8D0000}"/>
    <cellStyle name="Normal 6 5 4 4 2 2" xfId="40228" xr:uid="{00000000-0005-0000-0000-0000BC8D0000}"/>
    <cellStyle name="Normal 6 5 4 4 2 3" xfId="40229" xr:uid="{00000000-0005-0000-0000-0000BD8D0000}"/>
    <cellStyle name="Normal 6 5 4 4 2 4" xfId="40230" xr:uid="{00000000-0005-0000-0000-0000BE8D0000}"/>
    <cellStyle name="Normal 6 5 4 4 3" xfId="40231" xr:uid="{00000000-0005-0000-0000-0000BF8D0000}"/>
    <cellStyle name="Normal 6 5 4 4 3 2" xfId="40232" xr:uid="{00000000-0005-0000-0000-0000C08D0000}"/>
    <cellStyle name="Normal 6 5 4 4 3 3" xfId="40233" xr:uid="{00000000-0005-0000-0000-0000C18D0000}"/>
    <cellStyle name="Normal 6 5 4 4 4" xfId="40234" xr:uid="{00000000-0005-0000-0000-0000C28D0000}"/>
    <cellStyle name="Normal 6 5 4 4 5" xfId="40235" xr:uid="{00000000-0005-0000-0000-0000C38D0000}"/>
    <cellStyle name="Normal 6 5 4 4 6" xfId="40236" xr:uid="{00000000-0005-0000-0000-0000C48D0000}"/>
    <cellStyle name="Normal 6 5 4 5" xfId="5738" xr:uid="{00000000-0005-0000-0000-0000C58D0000}"/>
    <cellStyle name="Normal 6 5 4 5 2" xfId="10680" xr:uid="{00000000-0005-0000-0000-0000C68D0000}"/>
    <cellStyle name="Normal 6 5 4 5 3" xfId="40237" xr:uid="{00000000-0005-0000-0000-0000C78D0000}"/>
    <cellStyle name="Normal 6 5 4 5 4" xfId="40238" xr:uid="{00000000-0005-0000-0000-0000C88D0000}"/>
    <cellStyle name="Normal 6 5 4 6" xfId="7246" xr:uid="{00000000-0005-0000-0000-0000C98D0000}"/>
    <cellStyle name="Normal 6 5 4 6 2" xfId="40239" xr:uid="{00000000-0005-0000-0000-0000CA8D0000}"/>
    <cellStyle name="Normal 6 5 4 6 3" xfId="40240" xr:uid="{00000000-0005-0000-0000-0000CB8D0000}"/>
    <cellStyle name="Normal 6 5 4 6 4" xfId="40241" xr:uid="{00000000-0005-0000-0000-0000CC8D0000}"/>
    <cellStyle name="Normal 6 5 4 7" xfId="2284" xr:uid="{00000000-0005-0000-0000-0000CD8D0000}"/>
    <cellStyle name="Normal 6 5 4 7 2" xfId="40242" xr:uid="{00000000-0005-0000-0000-0000CE8D0000}"/>
    <cellStyle name="Normal 6 5 4 7 3" xfId="40243" xr:uid="{00000000-0005-0000-0000-0000CF8D0000}"/>
    <cellStyle name="Normal 6 5 4 7 4" xfId="40244" xr:uid="{00000000-0005-0000-0000-0000D08D0000}"/>
    <cellStyle name="Normal 6 5 4 8" xfId="40245" xr:uid="{00000000-0005-0000-0000-0000D18D0000}"/>
    <cellStyle name="Normal 6 5 4 8 2" xfId="40246" xr:uid="{00000000-0005-0000-0000-0000D28D0000}"/>
    <cellStyle name="Normal 6 5 4 8 3" xfId="40247" xr:uid="{00000000-0005-0000-0000-0000D38D0000}"/>
    <cellStyle name="Normal 6 5 4 9" xfId="40248" xr:uid="{00000000-0005-0000-0000-0000D48D0000}"/>
    <cellStyle name="Normal 6 5 5" xfId="675" xr:uid="{00000000-0005-0000-0000-0000D58D0000}"/>
    <cellStyle name="Normal 6 5 5 10" xfId="40249" xr:uid="{00000000-0005-0000-0000-0000D68D0000}"/>
    <cellStyle name="Normal 6 5 5 11" xfId="40250" xr:uid="{00000000-0005-0000-0000-0000D78D0000}"/>
    <cellStyle name="Normal 6 5 5 2" xfId="1141" xr:uid="{00000000-0005-0000-0000-0000D88D0000}"/>
    <cellStyle name="Normal 6 5 5 2 10" xfId="40251" xr:uid="{00000000-0005-0000-0000-0000D98D0000}"/>
    <cellStyle name="Normal 6 5 5 2 2" xfId="1765" xr:uid="{00000000-0005-0000-0000-0000DA8D0000}"/>
    <cellStyle name="Normal 6 5 5 2 2 2" xfId="5123" xr:uid="{00000000-0005-0000-0000-0000DB8D0000}"/>
    <cellStyle name="Normal 6 5 5 2 2 2 2" xfId="10107" xr:uid="{00000000-0005-0000-0000-0000DC8D0000}"/>
    <cellStyle name="Normal 6 5 5 2 2 2 2 2" xfId="40252" xr:uid="{00000000-0005-0000-0000-0000DD8D0000}"/>
    <cellStyle name="Normal 6 5 5 2 2 2 2 3" xfId="40253" xr:uid="{00000000-0005-0000-0000-0000DE8D0000}"/>
    <cellStyle name="Normal 6 5 5 2 2 2 2 4" xfId="40254" xr:uid="{00000000-0005-0000-0000-0000DF8D0000}"/>
    <cellStyle name="Normal 6 5 5 2 2 2 3" xfId="40255" xr:uid="{00000000-0005-0000-0000-0000E08D0000}"/>
    <cellStyle name="Normal 6 5 5 2 2 2 3 2" xfId="40256" xr:uid="{00000000-0005-0000-0000-0000E18D0000}"/>
    <cellStyle name="Normal 6 5 5 2 2 2 3 3" xfId="40257" xr:uid="{00000000-0005-0000-0000-0000E28D0000}"/>
    <cellStyle name="Normal 6 5 5 2 2 2 4" xfId="40258" xr:uid="{00000000-0005-0000-0000-0000E38D0000}"/>
    <cellStyle name="Normal 6 5 5 2 2 2 5" xfId="40259" xr:uid="{00000000-0005-0000-0000-0000E48D0000}"/>
    <cellStyle name="Normal 6 5 5 2 2 2 6" xfId="40260" xr:uid="{00000000-0005-0000-0000-0000E58D0000}"/>
    <cellStyle name="Normal 6 5 5 2 2 3" xfId="6852" xr:uid="{00000000-0005-0000-0000-0000E68D0000}"/>
    <cellStyle name="Normal 6 5 5 2 2 3 2" xfId="11794" xr:uid="{00000000-0005-0000-0000-0000E78D0000}"/>
    <cellStyle name="Normal 6 5 5 2 2 3 3" xfId="40261" xr:uid="{00000000-0005-0000-0000-0000E88D0000}"/>
    <cellStyle name="Normal 6 5 5 2 2 3 4" xfId="40262" xr:uid="{00000000-0005-0000-0000-0000E98D0000}"/>
    <cellStyle name="Normal 6 5 5 2 2 4" xfId="8360" xr:uid="{00000000-0005-0000-0000-0000EA8D0000}"/>
    <cellStyle name="Normal 6 5 5 2 2 4 2" xfId="40263" xr:uid="{00000000-0005-0000-0000-0000EB8D0000}"/>
    <cellStyle name="Normal 6 5 5 2 2 4 3" xfId="40264" xr:uid="{00000000-0005-0000-0000-0000EC8D0000}"/>
    <cellStyle name="Normal 6 5 5 2 2 4 4" xfId="40265" xr:uid="{00000000-0005-0000-0000-0000ED8D0000}"/>
    <cellStyle name="Normal 6 5 5 2 2 5" xfId="3398" xr:uid="{00000000-0005-0000-0000-0000EE8D0000}"/>
    <cellStyle name="Normal 6 5 5 2 2 5 2" xfId="40266" xr:uid="{00000000-0005-0000-0000-0000EF8D0000}"/>
    <cellStyle name="Normal 6 5 5 2 2 5 3" xfId="40267" xr:uid="{00000000-0005-0000-0000-0000F08D0000}"/>
    <cellStyle name="Normal 6 5 5 2 2 5 4" xfId="40268" xr:uid="{00000000-0005-0000-0000-0000F18D0000}"/>
    <cellStyle name="Normal 6 5 5 2 2 6" xfId="40269" xr:uid="{00000000-0005-0000-0000-0000F28D0000}"/>
    <cellStyle name="Normal 6 5 5 2 2 6 2" xfId="40270" xr:uid="{00000000-0005-0000-0000-0000F38D0000}"/>
    <cellStyle name="Normal 6 5 5 2 2 6 3" xfId="40271" xr:uid="{00000000-0005-0000-0000-0000F48D0000}"/>
    <cellStyle name="Normal 6 5 5 2 2 7" xfId="40272" xr:uid="{00000000-0005-0000-0000-0000F58D0000}"/>
    <cellStyle name="Normal 6 5 5 2 2 8" xfId="40273" xr:uid="{00000000-0005-0000-0000-0000F68D0000}"/>
    <cellStyle name="Normal 6 5 5 2 2 9" xfId="40274" xr:uid="{00000000-0005-0000-0000-0000F78D0000}"/>
    <cellStyle name="Normal 6 5 5 2 3" xfId="4509" xr:uid="{00000000-0005-0000-0000-0000F88D0000}"/>
    <cellStyle name="Normal 6 5 5 2 3 2" xfId="9493" xr:uid="{00000000-0005-0000-0000-0000F98D0000}"/>
    <cellStyle name="Normal 6 5 5 2 3 2 2" xfId="40275" xr:uid="{00000000-0005-0000-0000-0000FA8D0000}"/>
    <cellStyle name="Normal 6 5 5 2 3 2 3" xfId="40276" xr:uid="{00000000-0005-0000-0000-0000FB8D0000}"/>
    <cellStyle name="Normal 6 5 5 2 3 2 4" xfId="40277" xr:uid="{00000000-0005-0000-0000-0000FC8D0000}"/>
    <cellStyle name="Normal 6 5 5 2 3 3" xfId="40278" xr:uid="{00000000-0005-0000-0000-0000FD8D0000}"/>
    <cellStyle name="Normal 6 5 5 2 3 3 2" xfId="40279" xr:uid="{00000000-0005-0000-0000-0000FE8D0000}"/>
    <cellStyle name="Normal 6 5 5 2 3 3 3" xfId="40280" xr:uid="{00000000-0005-0000-0000-0000FF8D0000}"/>
    <cellStyle name="Normal 6 5 5 2 3 4" xfId="40281" xr:uid="{00000000-0005-0000-0000-0000008E0000}"/>
    <cellStyle name="Normal 6 5 5 2 3 5" xfId="40282" xr:uid="{00000000-0005-0000-0000-0000018E0000}"/>
    <cellStyle name="Normal 6 5 5 2 3 6" xfId="40283" xr:uid="{00000000-0005-0000-0000-0000028E0000}"/>
    <cellStyle name="Normal 6 5 5 2 4" xfId="6240" xr:uid="{00000000-0005-0000-0000-0000038E0000}"/>
    <cellStyle name="Normal 6 5 5 2 4 2" xfId="11182" xr:uid="{00000000-0005-0000-0000-0000048E0000}"/>
    <cellStyle name="Normal 6 5 5 2 4 3" xfId="40284" xr:uid="{00000000-0005-0000-0000-0000058E0000}"/>
    <cellStyle name="Normal 6 5 5 2 4 4" xfId="40285" xr:uid="{00000000-0005-0000-0000-0000068E0000}"/>
    <cellStyle name="Normal 6 5 5 2 5" xfId="7748" xr:uid="{00000000-0005-0000-0000-0000078E0000}"/>
    <cellStyle name="Normal 6 5 5 2 5 2" xfId="40286" xr:uid="{00000000-0005-0000-0000-0000088E0000}"/>
    <cellStyle name="Normal 6 5 5 2 5 3" xfId="40287" xr:uid="{00000000-0005-0000-0000-0000098E0000}"/>
    <cellStyle name="Normal 6 5 5 2 5 4" xfId="40288" xr:uid="{00000000-0005-0000-0000-00000A8E0000}"/>
    <cellStyle name="Normal 6 5 5 2 6" xfId="2786" xr:uid="{00000000-0005-0000-0000-00000B8E0000}"/>
    <cellStyle name="Normal 6 5 5 2 6 2" xfId="40289" xr:uid="{00000000-0005-0000-0000-00000C8E0000}"/>
    <cellStyle name="Normal 6 5 5 2 6 3" xfId="40290" xr:uid="{00000000-0005-0000-0000-00000D8E0000}"/>
    <cellStyle name="Normal 6 5 5 2 6 4" xfId="40291" xr:uid="{00000000-0005-0000-0000-00000E8E0000}"/>
    <cellStyle name="Normal 6 5 5 2 7" xfId="40292" xr:uid="{00000000-0005-0000-0000-00000F8E0000}"/>
    <cellStyle name="Normal 6 5 5 2 7 2" xfId="40293" xr:uid="{00000000-0005-0000-0000-0000108E0000}"/>
    <cellStyle name="Normal 6 5 5 2 7 3" xfId="40294" xr:uid="{00000000-0005-0000-0000-0000118E0000}"/>
    <cellStyle name="Normal 6 5 5 2 8" xfId="40295" xr:uid="{00000000-0005-0000-0000-0000128E0000}"/>
    <cellStyle name="Normal 6 5 5 2 9" xfId="40296" xr:uid="{00000000-0005-0000-0000-0000138E0000}"/>
    <cellStyle name="Normal 6 5 5 3" xfId="1764" xr:uid="{00000000-0005-0000-0000-0000148E0000}"/>
    <cellStyle name="Normal 6 5 5 3 2" xfId="5122" xr:uid="{00000000-0005-0000-0000-0000158E0000}"/>
    <cellStyle name="Normal 6 5 5 3 2 2" xfId="10106" xr:uid="{00000000-0005-0000-0000-0000168E0000}"/>
    <cellStyle name="Normal 6 5 5 3 2 2 2" xfId="40297" xr:uid="{00000000-0005-0000-0000-0000178E0000}"/>
    <cellStyle name="Normal 6 5 5 3 2 2 3" xfId="40298" xr:uid="{00000000-0005-0000-0000-0000188E0000}"/>
    <cellStyle name="Normal 6 5 5 3 2 2 4" xfId="40299" xr:uid="{00000000-0005-0000-0000-0000198E0000}"/>
    <cellStyle name="Normal 6 5 5 3 2 3" xfId="40300" xr:uid="{00000000-0005-0000-0000-00001A8E0000}"/>
    <cellStyle name="Normal 6 5 5 3 2 3 2" xfId="40301" xr:uid="{00000000-0005-0000-0000-00001B8E0000}"/>
    <cellStyle name="Normal 6 5 5 3 2 3 3" xfId="40302" xr:uid="{00000000-0005-0000-0000-00001C8E0000}"/>
    <cellStyle name="Normal 6 5 5 3 2 4" xfId="40303" xr:uid="{00000000-0005-0000-0000-00001D8E0000}"/>
    <cellStyle name="Normal 6 5 5 3 2 5" xfId="40304" xr:uid="{00000000-0005-0000-0000-00001E8E0000}"/>
    <cellStyle name="Normal 6 5 5 3 2 6" xfId="40305" xr:uid="{00000000-0005-0000-0000-00001F8E0000}"/>
    <cellStyle name="Normal 6 5 5 3 3" xfId="6851" xr:uid="{00000000-0005-0000-0000-0000208E0000}"/>
    <cellStyle name="Normal 6 5 5 3 3 2" xfId="11793" xr:uid="{00000000-0005-0000-0000-0000218E0000}"/>
    <cellStyle name="Normal 6 5 5 3 3 3" xfId="40306" xr:uid="{00000000-0005-0000-0000-0000228E0000}"/>
    <cellStyle name="Normal 6 5 5 3 3 4" xfId="40307" xr:uid="{00000000-0005-0000-0000-0000238E0000}"/>
    <cellStyle name="Normal 6 5 5 3 4" xfId="8359" xr:uid="{00000000-0005-0000-0000-0000248E0000}"/>
    <cellStyle name="Normal 6 5 5 3 4 2" xfId="40308" xr:uid="{00000000-0005-0000-0000-0000258E0000}"/>
    <cellStyle name="Normal 6 5 5 3 4 3" xfId="40309" xr:uid="{00000000-0005-0000-0000-0000268E0000}"/>
    <cellStyle name="Normal 6 5 5 3 4 4" xfId="40310" xr:uid="{00000000-0005-0000-0000-0000278E0000}"/>
    <cellStyle name="Normal 6 5 5 3 5" xfId="3397" xr:uid="{00000000-0005-0000-0000-0000288E0000}"/>
    <cellStyle name="Normal 6 5 5 3 5 2" xfId="40311" xr:uid="{00000000-0005-0000-0000-0000298E0000}"/>
    <cellStyle name="Normal 6 5 5 3 5 3" xfId="40312" xr:uid="{00000000-0005-0000-0000-00002A8E0000}"/>
    <cellStyle name="Normal 6 5 5 3 5 4" xfId="40313" xr:uid="{00000000-0005-0000-0000-00002B8E0000}"/>
    <cellStyle name="Normal 6 5 5 3 6" xfId="40314" xr:uid="{00000000-0005-0000-0000-00002C8E0000}"/>
    <cellStyle name="Normal 6 5 5 3 6 2" xfId="40315" xr:uid="{00000000-0005-0000-0000-00002D8E0000}"/>
    <cellStyle name="Normal 6 5 5 3 6 3" xfId="40316" xr:uid="{00000000-0005-0000-0000-00002E8E0000}"/>
    <cellStyle name="Normal 6 5 5 3 7" xfId="40317" xr:uid="{00000000-0005-0000-0000-00002F8E0000}"/>
    <cellStyle name="Normal 6 5 5 3 8" xfId="40318" xr:uid="{00000000-0005-0000-0000-0000308E0000}"/>
    <cellStyle name="Normal 6 5 5 3 9" xfId="40319" xr:uid="{00000000-0005-0000-0000-0000318E0000}"/>
    <cellStyle name="Normal 6 5 5 4" xfId="4126" xr:uid="{00000000-0005-0000-0000-0000328E0000}"/>
    <cellStyle name="Normal 6 5 5 4 2" xfId="9112" xr:uid="{00000000-0005-0000-0000-0000338E0000}"/>
    <cellStyle name="Normal 6 5 5 4 2 2" xfId="40320" xr:uid="{00000000-0005-0000-0000-0000348E0000}"/>
    <cellStyle name="Normal 6 5 5 4 2 3" xfId="40321" xr:uid="{00000000-0005-0000-0000-0000358E0000}"/>
    <cellStyle name="Normal 6 5 5 4 2 4" xfId="40322" xr:uid="{00000000-0005-0000-0000-0000368E0000}"/>
    <cellStyle name="Normal 6 5 5 4 3" xfId="40323" xr:uid="{00000000-0005-0000-0000-0000378E0000}"/>
    <cellStyle name="Normal 6 5 5 4 3 2" xfId="40324" xr:uid="{00000000-0005-0000-0000-0000388E0000}"/>
    <cellStyle name="Normal 6 5 5 4 3 3" xfId="40325" xr:uid="{00000000-0005-0000-0000-0000398E0000}"/>
    <cellStyle name="Normal 6 5 5 4 4" xfId="40326" xr:uid="{00000000-0005-0000-0000-00003A8E0000}"/>
    <cellStyle name="Normal 6 5 5 4 5" xfId="40327" xr:uid="{00000000-0005-0000-0000-00003B8E0000}"/>
    <cellStyle name="Normal 6 5 5 4 6" xfId="40328" xr:uid="{00000000-0005-0000-0000-00003C8E0000}"/>
    <cellStyle name="Normal 6 5 5 5" xfId="5873" xr:uid="{00000000-0005-0000-0000-00003D8E0000}"/>
    <cellStyle name="Normal 6 5 5 5 2" xfId="10815" xr:uid="{00000000-0005-0000-0000-00003E8E0000}"/>
    <cellStyle name="Normal 6 5 5 5 3" xfId="40329" xr:uid="{00000000-0005-0000-0000-00003F8E0000}"/>
    <cellStyle name="Normal 6 5 5 5 4" xfId="40330" xr:uid="{00000000-0005-0000-0000-0000408E0000}"/>
    <cellStyle name="Normal 6 5 5 6" xfId="7381" xr:uid="{00000000-0005-0000-0000-0000418E0000}"/>
    <cellStyle name="Normal 6 5 5 6 2" xfId="40331" xr:uid="{00000000-0005-0000-0000-0000428E0000}"/>
    <cellStyle name="Normal 6 5 5 6 3" xfId="40332" xr:uid="{00000000-0005-0000-0000-0000438E0000}"/>
    <cellStyle name="Normal 6 5 5 6 4" xfId="40333" xr:uid="{00000000-0005-0000-0000-0000448E0000}"/>
    <cellStyle name="Normal 6 5 5 7" xfId="2419" xr:uid="{00000000-0005-0000-0000-0000458E0000}"/>
    <cellStyle name="Normal 6 5 5 7 2" xfId="40334" xr:uid="{00000000-0005-0000-0000-0000468E0000}"/>
    <cellStyle name="Normal 6 5 5 7 3" xfId="40335" xr:uid="{00000000-0005-0000-0000-0000478E0000}"/>
    <cellStyle name="Normal 6 5 5 7 4" xfId="40336" xr:uid="{00000000-0005-0000-0000-0000488E0000}"/>
    <cellStyle name="Normal 6 5 5 8" xfId="40337" xr:uid="{00000000-0005-0000-0000-0000498E0000}"/>
    <cellStyle name="Normal 6 5 5 8 2" xfId="40338" xr:uid="{00000000-0005-0000-0000-00004A8E0000}"/>
    <cellStyle name="Normal 6 5 5 8 3" xfId="40339" xr:uid="{00000000-0005-0000-0000-00004B8E0000}"/>
    <cellStyle name="Normal 6 5 5 9" xfId="40340" xr:uid="{00000000-0005-0000-0000-00004C8E0000}"/>
    <cellStyle name="Normal 6 5 6" xfId="342" xr:uid="{00000000-0005-0000-0000-00004D8E0000}"/>
    <cellStyle name="Normal 6 5 6 10" xfId="40341" xr:uid="{00000000-0005-0000-0000-00004E8E0000}"/>
    <cellStyle name="Normal 6 5 6 11" xfId="40342" xr:uid="{00000000-0005-0000-0000-00004F8E0000}"/>
    <cellStyle name="Normal 6 5 6 2" xfId="970" xr:uid="{00000000-0005-0000-0000-0000508E0000}"/>
    <cellStyle name="Normal 6 5 6 2 10" xfId="40343" xr:uid="{00000000-0005-0000-0000-0000518E0000}"/>
    <cellStyle name="Normal 6 5 6 2 2" xfId="1767" xr:uid="{00000000-0005-0000-0000-0000528E0000}"/>
    <cellStyle name="Normal 6 5 6 2 2 2" xfId="5125" xr:uid="{00000000-0005-0000-0000-0000538E0000}"/>
    <cellStyle name="Normal 6 5 6 2 2 2 2" xfId="10109" xr:uid="{00000000-0005-0000-0000-0000548E0000}"/>
    <cellStyle name="Normal 6 5 6 2 2 2 2 2" xfId="40344" xr:uid="{00000000-0005-0000-0000-0000558E0000}"/>
    <cellStyle name="Normal 6 5 6 2 2 2 2 3" xfId="40345" xr:uid="{00000000-0005-0000-0000-0000568E0000}"/>
    <cellStyle name="Normal 6 5 6 2 2 2 2 4" xfId="40346" xr:uid="{00000000-0005-0000-0000-0000578E0000}"/>
    <cellStyle name="Normal 6 5 6 2 2 2 3" xfId="40347" xr:uid="{00000000-0005-0000-0000-0000588E0000}"/>
    <cellStyle name="Normal 6 5 6 2 2 2 3 2" xfId="40348" xr:uid="{00000000-0005-0000-0000-0000598E0000}"/>
    <cellStyle name="Normal 6 5 6 2 2 2 3 3" xfId="40349" xr:uid="{00000000-0005-0000-0000-00005A8E0000}"/>
    <cellStyle name="Normal 6 5 6 2 2 2 4" xfId="40350" xr:uid="{00000000-0005-0000-0000-00005B8E0000}"/>
    <cellStyle name="Normal 6 5 6 2 2 2 5" xfId="40351" xr:uid="{00000000-0005-0000-0000-00005C8E0000}"/>
    <cellStyle name="Normal 6 5 6 2 2 2 6" xfId="40352" xr:uid="{00000000-0005-0000-0000-00005D8E0000}"/>
    <cellStyle name="Normal 6 5 6 2 2 3" xfId="6854" xr:uid="{00000000-0005-0000-0000-00005E8E0000}"/>
    <cellStyle name="Normal 6 5 6 2 2 3 2" xfId="11796" xr:uid="{00000000-0005-0000-0000-00005F8E0000}"/>
    <cellStyle name="Normal 6 5 6 2 2 3 3" xfId="40353" xr:uid="{00000000-0005-0000-0000-0000608E0000}"/>
    <cellStyle name="Normal 6 5 6 2 2 3 4" xfId="40354" xr:uid="{00000000-0005-0000-0000-0000618E0000}"/>
    <cellStyle name="Normal 6 5 6 2 2 4" xfId="8362" xr:uid="{00000000-0005-0000-0000-0000628E0000}"/>
    <cellStyle name="Normal 6 5 6 2 2 4 2" xfId="40355" xr:uid="{00000000-0005-0000-0000-0000638E0000}"/>
    <cellStyle name="Normal 6 5 6 2 2 4 3" xfId="40356" xr:uid="{00000000-0005-0000-0000-0000648E0000}"/>
    <cellStyle name="Normal 6 5 6 2 2 4 4" xfId="40357" xr:uid="{00000000-0005-0000-0000-0000658E0000}"/>
    <cellStyle name="Normal 6 5 6 2 2 5" xfId="3400" xr:uid="{00000000-0005-0000-0000-0000668E0000}"/>
    <cellStyle name="Normal 6 5 6 2 2 5 2" xfId="40358" xr:uid="{00000000-0005-0000-0000-0000678E0000}"/>
    <cellStyle name="Normal 6 5 6 2 2 5 3" xfId="40359" xr:uid="{00000000-0005-0000-0000-0000688E0000}"/>
    <cellStyle name="Normal 6 5 6 2 2 5 4" xfId="40360" xr:uid="{00000000-0005-0000-0000-0000698E0000}"/>
    <cellStyle name="Normal 6 5 6 2 2 6" xfId="40361" xr:uid="{00000000-0005-0000-0000-00006A8E0000}"/>
    <cellStyle name="Normal 6 5 6 2 2 6 2" xfId="40362" xr:uid="{00000000-0005-0000-0000-00006B8E0000}"/>
    <cellStyle name="Normal 6 5 6 2 2 6 3" xfId="40363" xr:uid="{00000000-0005-0000-0000-00006C8E0000}"/>
    <cellStyle name="Normal 6 5 6 2 2 7" xfId="40364" xr:uid="{00000000-0005-0000-0000-00006D8E0000}"/>
    <cellStyle name="Normal 6 5 6 2 2 8" xfId="40365" xr:uid="{00000000-0005-0000-0000-00006E8E0000}"/>
    <cellStyle name="Normal 6 5 6 2 2 9" xfId="40366" xr:uid="{00000000-0005-0000-0000-00006F8E0000}"/>
    <cellStyle name="Normal 6 5 6 2 3" xfId="4404" xr:uid="{00000000-0005-0000-0000-0000708E0000}"/>
    <cellStyle name="Normal 6 5 6 2 3 2" xfId="9389" xr:uid="{00000000-0005-0000-0000-0000718E0000}"/>
    <cellStyle name="Normal 6 5 6 2 3 2 2" xfId="40367" xr:uid="{00000000-0005-0000-0000-0000728E0000}"/>
    <cellStyle name="Normal 6 5 6 2 3 2 3" xfId="40368" xr:uid="{00000000-0005-0000-0000-0000738E0000}"/>
    <cellStyle name="Normal 6 5 6 2 3 2 4" xfId="40369" xr:uid="{00000000-0005-0000-0000-0000748E0000}"/>
    <cellStyle name="Normal 6 5 6 2 3 3" xfId="40370" xr:uid="{00000000-0005-0000-0000-0000758E0000}"/>
    <cellStyle name="Normal 6 5 6 2 3 3 2" xfId="40371" xr:uid="{00000000-0005-0000-0000-0000768E0000}"/>
    <cellStyle name="Normal 6 5 6 2 3 3 3" xfId="40372" xr:uid="{00000000-0005-0000-0000-0000778E0000}"/>
    <cellStyle name="Normal 6 5 6 2 3 4" xfId="40373" xr:uid="{00000000-0005-0000-0000-0000788E0000}"/>
    <cellStyle name="Normal 6 5 6 2 3 5" xfId="40374" xr:uid="{00000000-0005-0000-0000-0000798E0000}"/>
    <cellStyle name="Normal 6 5 6 2 3 6" xfId="40375" xr:uid="{00000000-0005-0000-0000-00007A8E0000}"/>
    <cellStyle name="Normal 6 5 6 2 4" xfId="6146" xr:uid="{00000000-0005-0000-0000-00007B8E0000}"/>
    <cellStyle name="Normal 6 5 6 2 4 2" xfId="11088" xr:uid="{00000000-0005-0000-0000-00007C8E0000}"/>
    <cellStyle name="Normal 6 5 6 2 4 3" xfId="40376" xr:uid="{00000000-0005-0000-0000-00007D8E0000}"/>
    <cellStyle name="Normal 6 5 6 2 4 4" xfId="40377" xr:uid="{00000000-0005-0000-0000-00007E8E0000}"/>
    <cellStyle name="Normal 6 5 6 2 5" xfId="7654" xr:uid="{00000000-0005-0000-0000-00007F8E0000}"/>
    <cellStyle name="Normal 6 5 6 2 5 2" xfId="40378" xr:uid="{00000000-0005-0000-0000-0000808E0000}"/>
    <cellStyle name="Normal 6 5 6 2 5 3" xfId="40379" xr:uid="{00000000-0005-0000-0000-0000818E0000}"/>
    <cellStyle name="Normal 6 5 6 2 5 4" xfId="40380" xr:uid="{00000000-0005-0000-0000-0000828E0000}"/>
    <cellStyle name="Normal 6 5 6 2 6" xfId="2692" xr:uid="{00000000-0005-0000-0000-0000838E0000}"/>
    <cellStyle name="Normal 6 5 6 2 6 2" xfId="40381" xr:uid="{00000000-0005-0000-0000-0000848E0000}"/>
    <cellStyle name="Normal 6 5 6 2 6 3" xfId="40382" xr:uid="{00000000-0005-0000-0000-0000858E0000}"/>
    <cellStyle name="Normal 6 5 6 2 6 4" xfId="40383" xr:uid="{00000000-0005-0000-0000-0000868E0000}"/>
    <cellStyle name="Normal 6 5 6 2 7" xfId="40384" xr:uid="{00000000-0005-0000-0000-0000878E0000}"/>
    <cellStyle name="Normal 6 5 6 2 7 2" xfId="40385" xr:uid="{00000000-0005-0000-0000-0000888E0000}"/>
    <cellStyle name="Normal 6 5 6 2 7 3" xfId="40386" xr:uid="{00000000-0005-0000-0000-0000898E0000}"/>
    <cellStyle name="Normal 6 5 6 2 8" xfId="40387" xr:uid="{00000000-0005-0000-0000-00008A8E0000}"/>
    <cellStyle name="Normal 6 5 6 2 9" xfId="40388" xr:uid="{00000000-0005-0000-0000-00008B8E0000}"/>
    <cellStyle name="Normal 6 5 6 3" xfId="1766" xr:uid="{00000000-0005-0000-0000-00008C8E0000}"/>
    <cellStyle name="Normal 6 5 6 3 2" xfId="5124" xr:uid="{00000000-0005-0000-0000-00008D8E0000}"/>
    <cellStyle name="Normal 6 5 6 3 2 2" xfId="10108" xr:uid="{00000000-0005-0000-0000-00008E8E0000}"/>
    <cellStyle name="Normal 6 5 6 3 2 2 2" xfId="40389" xr:uid="{00000000-0005-0000-0000-00008F8E0000}"/>
    <cellStyle name="Normal 6 5 6 3 2 2 3" xfId="40390" xr:uid="{00000000-0005-0000-0000-0000908E0000}"/>
    <cellStyle name="Normal 6 5 6 3 2 2 4" xfId="40391" xr:uid="{00000000-0005-0000-0000-0000918E0000}"/>
    <cellStyle name="Normal 6 5 6 3 2 3" xfId="40392" xr:uid="{00000000-0005-0000-0000-0000928E0000}"/>
    <cellStyle name="Normal 6 5 6 3 2 3 2" xfId="40393" xr:uid="{00000000-0005-0000-0000-0000938E0000}"/>
    <cellStyle name="Normal 6 5 6 3 2 3 3" xfId="40394" xr:uid="{00000000-0005-0000-0000-0000948E0000}"/>
    <cellStyle name="Normal 6 5 6 3 2 4" xfId="40395" xr:uid="{00000000-0005-0000-0000-0000958E0000}"/>
    <cellStyle name="Normal 6 5 6 3 2 5" xfId="40396" xr:uid="{00000000-0005-0000-0000-0000968E0000}"/>
    <cellStyle name="Normal 6 5 6 3 2 6" xfId="40397" xr:uid="{00000000-0005-0000-0000-0000978E0000}"/>
    <cellStyle name="Normal 6 5 6 3 3" xfId="6853" xr:uid="{00000000-0005-0000-0000-0000988E0000}"/>
    <cellStyle name="Normal 6 5 6 3 3 2" xfId="11795" xr:uid="{00000000-0005-0000-0000-0000998E0000}"/>
    <cellStyle name="Normal 6 5 6 3 3 3" xfId="40398" xr:uid="{00000000-0005-0000-0000-00009A8E0000}"/>
    <cellStyle name="Normal 6 5 6 3 3 4" xfId="40399" xr:uid="{00000000-0005-0000-0000-00009B8E0000}"/>
    <cellStyle name="Normal 6 5 6 3 4" xfId="8361" xr:uid="{00000000-0005-0000-0000-00009C8E0000}"/>
    <cellStyle name="Normal 6 5 6 3 4 2" xfId="40400" xr:uid="{00000000-0005-0000-0000-00009D8E0000}"/>
    <cellStyle name="Normal 6 5 6 3 4 3" xfId="40401" xr:uid="{00000000-0005-0000-0000-00009E8E0000}"/>
    <cellStyle name="Normal 6 5 6 3 4 4" xfId="40402" xr:uid="{00000000-0005-0000-0000-00009F8E0000}"/>
    <cellStyle name="Normal 6 5 6 3 5" xfId="3399" xr:uid="{00000000-0005-0000-0000-0000A08E0000}"/>
    <cellStyle name="Normal 6 5 6 3 5 2" xfId="40403" xr:uid="{00000000-0005-0000-0000-0000A18E0000}"/>
    <cellStyle name="Normal 6 5 6 3 5 3" xfId="40404" xr:uid="{00000000-0005-0000-0000-0000A28E0000}"/>
    <cellStyle name="Normal 6 5 6 3 5 4" xfId="40405" xr:uid="{00000000-0005-0000-0000-0000A38E0000}"/>
    <cellStyle name="Normal 6 5 6 3 6" xfId="40406" xr:uid="{00000000-0005-0000-0000-0000A48E0000}"/>
    <cellStyle name="Normal 6 5 6 3 6 2" xfId="40407" xr:uid="{00000000-0005-0000-0000-0000A58E0000}"/>
    <cellStyle name="Normal 6 5 6 3 6 3" xfId="40408" xr:uid="{00000000-0005-0000-0000-0000A68E0000}"/>
    <cellStyle name="Normal 6 5 6 3 7" xfId="40409" xr:uid="{00000000-0005-0000-0000-0000A78E0000}"/>
    <cellStyle name="Normal 6 5 6 3 8" xfId="40410" xr:uid="{00000000-0005-0000-0000-0000A88E0000}"/>
    <cellStyle name="Normal 6 5 6 3 9" xfId="40411" xr:uid="{00000000-0005-0000-0000-0000A98E0000}"/>
    <cellStyle name="Normal 6 5 6 4" xfId="3921" xr:uid="{00000000-0005-0000-0000-0000AA8E0000}"/>
    <cellStyle name="Normal 6 5 6 4 2" xfId="9001" xr:uid="{00000000-0005-0000-0000-0000AB8E0000}"/>
    <cellStyle name="Normal 6 5 6 4 2 2" xfId="40412" xr:uid="{00000000-0005-0000-0000-0000AC8E0000}"/>
    <cellStyle name="Normal 6 5 6 4 2 3" xfId="40413" xr:uid="{00000000-0005-0000-0000-0000AD8E0000}"/>
    <cellStyle name="Normal 6 5 6 4 2 4" xfId="40414" xr:uid="{00000000-0005-0000-0000-0000AE8E0000}"/>
    <cellStyle name="Normal 6 5 6 4 3" xfId="40415" xr:uid="{00000000-0005-0000-0000-0000AF8E0000}"/>
    <cellStyle name="Normal 6 5 6 4 3 2" xfId="40416" xr:uid="{00000000-0005-0000-0000-0000B08E0000}"/>
    <cellStyle name="Normal 6 5 6 4 3 3" xfId="40417" xr:uid="{00000000-0005-0000-0000-0000B18E0000}"/>
    <cellStyle name="Normal 6 5 6 4 4" xfId="40418" xr:uid="{00000000-0005-0000-0000-0000B28E0000}"/>
    <cellStyle name="Normal 6 5 6 4 5" xfId="40419" xr:uid="{00000000-0005-0000-0000-0000B38E0000}"/>
    <cellStyle name="Normal 6 5 6 4 6" xfId="40420" xr:uid="{00000000-0005-0000-0000-0000B48E0000}"/>
    <cellStyle name="Normal 6 5 6 5" xfId="5689" xr:uid="{00000000-0005-0000-0000-0000B58E0000}"/>
    <cellStyle name="Normal 6 5 6 5 2" xfId="10631" xr:uid="{00000000-0005-0000-0000-0000B68E0000}"/>
    <cellStyle name="Normal 6 5 6 5 3" xfId="40421" xr:uid="{00000000-0005-0000-0000-0000B78E0000}"/>
    <cellStyle name="Normal 6 5 6 5 4" xfId="40422" xr:uid="{00000000-0005-0000-0000-0000B88E0000}"/>
    <cellStyle name="Normal 6 5 6 6" xfId="7197" xr:uid="{00000000-0005-0000-0000-0000B98E0000}"/>
    <cellStyle name="Normal 6 5 6 6 2" xfId="40423" xr:uid="{00000000-0005-0000-0000-0000BA8E0000}"/>
    <cellStyle name="Normal 6 5 6 6 3" xfId="40424" xr:uid="{00000000-0005-0000-0000-0000BB8E0000}"/>
    <cellStyle name="Normal 6 5 6 6 4" xfId="40425" xr:uid="{00000000-0005-0000-0000-0000BC8E0000}"/>
    <cellStyle name="Normal 6 5 6 7" xfId="2235" xr:uid="{00000000-0005-0000-0000-0000BD8E0000}"/>
    <cellStyle name="Normal 6 5 6 7 2" xfId="40426" xr:uid="{00000000-0005-0000-0000-0000BE8E0000}"/>
    <cellStyle name="Normal 6 5 6 7 3" xfId="40427" xr:uid="{00000000-0005-0000-0000-0000BF8E0000}"/>
    <cellStyle name="Normal 6 5 6 7 4" xfId="40428" xr:uid="{00000000-0005-0000-0000-0000C08E0000}"/>
    <cellStyle name="Normal 6 5 6 8" xfId="40429" xr:uid="{00000000-0005-0000-0000-0000C18E0000}"/>
    <cellStyle name="Normal 6 5 6 8 2" xfId="40430" xr:uid="{00000000-0005-0000-0000-0000C28E0000}"/>
    <cellStyle name="Normal 6 5 6 8 3" xfId="40431" xr:uid="{00000000-0005-0000-0000-0000C38E0000}"/>
    <cellStyle name="Normal 6 5 6 9" xfId="40432" xr:uid="{00000000-0005-0000-0000-0000C48E0000}"/>
    <cellStyle name="Normal 6 5 7" xfId="824" xr:uid="{00000000-0005-0000-0000-0000C58E0000}"/>
    <cellStyle name="Normal 6 5 7 10" xfId="40433" xr:uid="{00000000-0005-0000-0000-0000C68E0000}"/>
    <cellStyle name="Normal 6 5 7 2" xfId="1768" xr:uid="{00000000-0005-0000-0000-0000C78E0000}"/>
    <cellStyle name="Normal 6 5 7 2 2" xfId="5126" xr:uid="{00000000-0005-0000-0000-0000C88E0000}"/>
    <cellStyle name="Normal 6 5 7 2 2 2" xfId="10110" xr:uid="{00000000-0005-0000-0000-0000C98E0000}"/>
    <cellStyle name="Normal 6 5 7 2 2 2 2" xfId="40434" xr:uid="{00000000-0005-0000-0000-0000CA8E0000}"/>
    <cellStyle name="Normal 6 5 7 2 2 2 3" xfId="40435" xr:uid="{00000000-0005-0000-0000-0000CB8E0000}"/>
    <cellStyle name="Normal 6 5 7 2 2 2 4" xfId="40436" xr:uid="{00000000-0005-0000-0000-0000CC8E0000}"/>
    <cellStyle name="Normal 6 5 7 2 2 3" xfId="40437" xr:uid="{00000000-0005-0000-0000-0000CD8E0000}"/>
    <cellStyle name="Normal 6 5 7 2 2 3 2" xfId="40438" xr:uid="{00000000-0005-0000-0000-0000CE8E0000}"/>
    <cellStyle name="Normal 6 5 7 2 2 3 3" xfId="40439" xr:uid="{00000000-0005-0000-0000-0000CF8E0000}"/>
    <cellStyle name="Normal 6 5 7 2 2 4" xfId="40440" xr:uid="{00000000-0005-0000-0000-0000D08E0000}"/>
    <cellStyle name="Normal 6 5 7 2 2 5" xfId="40441" xr:uid="{00000000-0005-0000-0000-0000D18E0000}"/>
    <cellStyle name="Normal 6 5 7 2 2 6" xfId="40442" xr:uid="{00000000-0005-0000-0000-0000D28E0000}"/>
    <cellStyle name="Normal 6 5 7 2 3" xfId="6855" xr:uid="{00000000-0005-0000-0000-0000D38E0000}"/>
    <cellStyle name="Normal 6 5 7 2 3 2" xfId="11797" xr:uid="{00000000-0005-0000-0000-0000D48E0000}"/>
    <cellStyle name="Normal 6 5 7 2 3 3" xfId="40443" xr:uid="{00000000-0005-0000-0000-0000D58E0000}"/>
    <cellStyle name="Normal 6 5 7 2 3 4" xfId="40444" xr:uid="{00000000-0005-0000-0000-0000D68E0000}"/>
    <cellStyle name="Normal 6 5 7 2 4" xfId="8363" xr:uid="{00000000-0005-0000-0000-0000D78E0000}"/>
    <cellStyle name="Normal 6 5 7 2 4 2" xfId="40445" xr:uid="{00000000-0005-0000-0000-0000D88E0000}"/>
    <cellStyle name="Normal 6 5 7 2 4 3" xfId="40446" xr:uid="{00000000-0005-0000-0000-0000D98E0000}"/>
    <cellStyle name="Normal 6 5 7 2 4 4" xfId="40447" xr:uid="{00000000-0005-0000-0000-0000DA8E0000}"/>
    <cellStyle name="Normal 6 5 7 2 5" xfId="3401" xr:uid="{00000000-0005-0000-0000-0000DB8E0000}"/>
    <cellStyle name="Normal 6 5 7 2 5 2" xfId="40448" xr:uid="{00000000-0005-0000-0000-0000DC8E0000}"/>
    <cellStyle name="Normal 6 5 7 2 5 3" xfId="40449" xr:uid="{00000000-0005-0000-0000-0000DD8E0000}"/>
    <cellStyle name="Normal 6 5 7 2 5 4" xfId="40450" xr:uid="{00000000-0005-0000-0000-0000DE8E0000}"/>
    <cellStyle name="Normal 6 5 7 2 6" xfId="40451" xr:uid="{00000000-0005-0000-0000-0000DF8E0000}"/>
    <cellStyle name="Normal 6 5 7 2 6 2" xfId="40452" xr:uid="{00000000-0005-0000-0000-0000E08E0000}"/>
    <cellStyle name="Normal 6 5 7 2 6 3" xfId="40453" xr:uid="{00000000-0005-0000-0000-0000E18E0000}"/>
    <cellStyle name="Normal 6 5 7 2 7" xfId="40454" xr:uid="{00000000-0005-0000-0000-0000E28E0000}"/>
    <cellStyle name="Normal 6 5 7 2 8" xfId="40455" xr:uid="{00000000-0005-0000-0000-0000E38E0000}"/>
    <cellStyle name="Normal 6 5 7 2 9" xfId="40456" xr:uid="{00000000-0005-0000-0000-0000E48E0000}"/>
    <cellStyle name="Normal 6 5 7 3" xfId="4266" xr:uid="{00000000-0005-0000-0000-0000E58E0000}"/>
    <cellStyle name="Normal 6 5 7 3 2" xfId="9252" xr:uid="{00000000-0005-0000-0000-0000E68E0000}"/>
    <cellStyle name="Normal 6 5 7 3 2 2" xfId="40457" xr:uid="{00000000-0005-0000-0000-0000E78E0000}"/>
    <cellStyle name="Normal 6 5 7 3 2 3" xfId="40458" xr:uid="{00000000-0005-0000-0000-0000E88E0000}"/>
    <cellStyle name="Normal 6 5 7 3 2 4" xfId="40459" xr:uid="{00000000-0005-0000-0000-0000E98E0000}"/>
    <cellStyle name="Normal 6 5 7 3 3" xfId="40460" xr:uid="{00000000-0005-0000-0000-0000EA8E0000}"/>
    <cellStyle name="Normal 6 5 7 3 3 2" xfId="40461" xr:uid="{00000000-0005-0000-0000-0000EB8E0000}"/>
    <cellStyle name="Normal 6 5 7 3 3 3" xfId="40462" xr:uid="{00000000-0005-0000-0000-0000EC8E0000}"/>
    <cellStyle name="Normal 6 5 7 3 4" xfId="40463" xr:uid="{00000000-0005-0000-0000-0000ED8E0000}"/>
    <cellStyle name="Normal 6 5 7 3 5" xfId="40464" xr:uid="{00000000-0005-0000-0000-0000EE8E0000}"/>
    <cellStyle name="Normal 6 5 7 3 6" xfId="40465" xr:uid="{00000000-0005-0000-0000-0000EF8E0000}"/>
    <cellStyle name="Normal 6 5 7 4" xfId="6011" xr:uid="{00000000-0005-0000-0000-0000F08E0000}"/>
    <cellStyle name="Normal 6 5 7 4 2" xfId="10953" xr:uid="{00000000-0005-0000-0000-0000F18E0000}"/>
    <cellStyle name="Normal 6 5 7 4 3" xfId="40466" xr:uid="{00000000-0005-0000-0000-0000F28E0000}"/>
    <cellStyle name="Normal 6 5 7 4 4" xfId="40467" xr:uid="{00000000-0005-0000-0000-0000F38E0000}"/>
    <cellStyle name="Normal 6 5 7 5" xfId="7519" xr:uid="{00000000-0005-0000-0000-0000F48E0000}"/>
    <cellStyle name="Normal 6 5 7 5 2" xfId="40468" xr:uid="{00000000-0005-0000-0000-0000F58E0000}"/>
    <cellStyle name="Normal 6 5 7 5 3" xfId="40469" xr:uid="{00000000-0005-0000-0000-0000F68E0000}"/>
    <cellStyle name="Normal 6 5 7 5 4" xfId="40470" xr:uid="{00000000-0005-0000-0000-0000F78E0000}"/>
    <cellStyle name="Normal 6 5 7 6" xfId="2557" xr:uid="{00000000-0005-0000-0000-0000F88E0000}"/>
    <cellStyle name="Normal 6 5 7 6 2" xfId="40471" xr:uid="{00000000-0005-0000-0000-0000F98E0000}"/>
    <cellStyle name="Normal 6 5 7 6 3" xfId="40472" xr:uid="{00000000-0005-0000-0000-0000FA8E0000}"/>
    <cellStyle name="Normal 6 5 7 6 4" xfId="40473" xr:uid="{00000000-0005-0000-0000-0000FB8E0000}"/>
    <cellStyle name="Normal 6 5 7 7" xfId="40474" xr:uid="{00000000-0005-0000-0000-0000FC8E0000}"/>
    <cellStyle name="Normal 6 5 7 7 2" xfId="40475" xr:uid="{00000000-0005-0000-0000-0000FD8E0000}"/>
    <cellStyle name="Normal 6 5 7 7 3" xfId="40476" xr:uid="{00000000-0005-0000-0000-0000FE8E0000}"/>
    <cellStyle name="Normal 6 5 7 8" xfId="40477" xr:uid="{00000000-0005-0000-0000-0000FF8E0000}"/>
    <cellStyle name="Normal 6 5 7 9" xfId="40478" xr:uid="{00000000-0005-0000-0000-0000008F0000}"/>
    <cellStyle name="Normal 6 5 8" xfId="1291" xr:uid="{00000000-0005-0000-0000-0000018F0000}"/>
    <cellStyle name="Normal 6 5 8 2" xfId="4649" xr:uid="{00000000-0005-0000-0000-0000028F0000}"/>
    <cellStyle name="Normal 6 5 8 2 2" xfId="9633" xr:uid="{00000000-0005-0000-0000-0000038F0000}"/>
    <cellStyle name="Normal 6 5 8 2 2 2" xfId="40479" xr:uid="{00000000-0005-0000-0000-0000048F0000}"/>
    <cellStyle name="Normal 6 5 8 2 2 3" xfId="40480" xr:uid="{00000000-0005-0000-0000-0000058F0000}"/>
    <cellStyle name="Normal 6 5 8 2 2 4" xfId="40481" xr:uid="{00000000-0005-0000-0000-0000068F0000}"/>
    <cellStyle name="Normal 6 5 8 2 3" xfId="40482" xr:uid="{00000000-0005-0000-0000-0000078F0000}"/>
    <cellStyle name="Normal 6 5 8 2 3 2" xfId="40483" xr:uid="{00000000-0005-0000-0000-0000088F0000}"/>
    <cellStyle name="Normal 6 5 8 2 3 3" xfId="40484" xr:uid="{00000000-0005-0000-0000-0000098F0000}"/>
    <cellStyle name="Normal 6 5 8 2 4" xfId="40485" xr:uid="{00000000-0005-0000-0000-00000A8F0000}"/>
    <cellStyle name="Normal 6 5 8 2 5" xfId="40486" xr:uid="{00000000-0005-0000-0000-00000B8F0000}"/>
    <cellStyle name="Normal 6 5 8 2 6" xfId="40487" xr:uid="{00000000-0005-0000-0000-00000C8F0000}"/>
    <cellStyle name="Normal 6 5 8 3" xfId="6378" xr:uid="{00000000-0005-0000-0000-00000D8F0000}"/>
    <cellStyle name="Normal 6 5 8 3 2" xfId="11320" xr:uid="{00000000-0005-0000-0000-00000E8F0000}"/>
    <cellStyle name="Normal 6 5 8 3 3" xfId="40488" xr:uid="{00000000-0005-0000-0000-00000F8F0000}"/>
    <cellStyle name="Normal 6 5 8 3 4" xfId="40489" xr:uid="{00000000-0005-0000-0000-0000108F0000}"/>
    <cellStyle name="Normal 6 5 8 4" xfId="7886" xr:uid="{00000000-0005-0000-0000-0000118F0000}"/>
    <cellStyle name="Normal 6 5 8 4 2" xfId="40490" xr:uid="{00000000-0005-0000-0000-0000128F0000}"/>
    <cellStyle name="Normal 6 5 8 4 3" xfId="40491" xr:uid="{00000000-0005-0000-0000-0000138F0000}"/>
    <cellStyle name="Normal 6 5 8 4 4" xfId="40492" xr:uid="{00000000-0005-0000-0000-0000148F0000}"/>
    <cellStyle name="Normal 6 5 8 5" xfId="2924" xr:uid="{00000000-0005-0000-0000-0000158F0000}"/>
    <cellStyle name="Normal 6 5 8 5 2" xfId="40493" xr:uid="{00000000-0005-0000-0000-0000168F0000}"/>
    <cellStyle name="Normal 6 5 8 5 3" xfId="40494" xr:uid="{00000000-0005-0000-0000-0000178F0000}"/>
    <cellStyle name="Normal 6 5 8 5 4" xfId="40495" xr:uid="{00000000-0005-0000-0000-0000188F0000}"/>
    <cellStyle name="Normal 6 5 8 6" xfId="40496" xr:uid="{00000000-0005-0000-0000-0000198F0000}"/>
    <cellStyle name="Normal 6 5 8 6 2" xfId="40497" xr:uid="{00000000-0005-0000-0000-00001A8F0000}"/>
    <cellStyle name="Normal 6 5 8 6 3" xfId="40498" xr:uid="{00000000-0005-0000-0000-00001B8F0000}"/>
    <cellStyle name="Normal 6 5 8 7" xfId="40499" xr:uid="{00000000-0005-0000-0000-00001C8F0000}"/>
    <cellStyle name="Normal 6 5 8 8" xfId="40500" xr:uid="{00000000-0005-0000-0000-00001D8F0000}"/>
    <cellStyle name="Normal 6 5 8 9" xfId="40501" xr:uid="{00000000-0005-0000-0000-00001E8F0000}"/>
    <cellStyle name="Normal 6 5 9" xfId="234" xr:uid="{00000000-0005-0000-0000-00001F8F0000}"/>
    <cellStyle name="Normal 6 5 9 2" xfId="3867" xr:uid="{00000000-0005-0000-0000-0000208F0000}"/>
    <cellStyle name="Normal 6 5 9 2 2" xfId="8954" xr:uid="{00000000-0005-0000-0000-0000218F0000}"/>
    <cellStyle name="Normal 6 5 9 2 2 2" xfId="40502" xr:uid="{00000000-0005-0000-0000-0000228F0000}"/>
    <cellStyle name="Normal 6 5 9 2 2 3" xfId="40503" xr:uid="{00000000-0005-0000-0000-0000238F0000}"/>
    <cellStyle name="Normal 6 5 9 2 2 4" xfId="40504" xr:uid="{00000000-0005-0000-0000-0000248F0000}"/>
    <cellStyle name="Normal 6 5 9 2 3" xfId="40505" xr:uid="{00000000-0005-0000-0000-0000258F0000}"/>
    <cellStyle name="Normal 6 5 9 2 3 2" xfId="40506" xr:uid="{00000000-0005-0000-0000-0000268F0000}"/>
    <cellStyle name="Normal 6 5 9 2 3 3" xfId="40507" xr:uid="{00000000-0005-0000-0000-0000278F0000}"/>
    <cellStyle name="Normal 6 5 9 2 4" xfId="40508" xr:uid="{00000000-0005-0000-0000-0000288F0000}"/>
    <cellStyle name="Normal 6 5 9 2 5" xfId="40509" xr:uid="{00000000-0005-0000-0000-0000298F0000}"/>
    <cellStyle name="Normal 6 5 9 2 6" xfId="40510" xr:uid="{00000000-0005-0000-0000-00002A8F0000}"/>
    <cellStyle name="Normal 6 5 9 3" xfId="5645" xr:uid="{00000000-0005-0000-0000-00002B8F0000}"/>
    <cellStyle name="Normal 6 5 9 3 2" xfId="10587" xr:uid="{00000000-0005-0000-0000-00002C8F0000}"/>
    <cellStyle name="Normal 6 5 9 3 3" xfId="40511" xr:uid="{00000000-0005-0000-0000-00002D8F0000}"/>
    <cellStyle name="Normal 6 5 9 3 4" xfId="40512" xr:uid="{00000000-0005-0000-0000-00002E8F0000}"/>
    <cellStyle name="Normal 6 5 9 4" xfId="7153" xr:uid="{00000000-0005-0000-0000-00002F8F0000}"/>
    <cellStyle name="Normal 6 5 9 4 2" xfId="40513" xr:uid="{00000000-0005-0000-0000-0000308F0000}"/>
    <cellStyle name="Normal 6 5 9 4 3" xfId="40514" xr:uid="{00000000-0005-0000-0000-0000318F0000}"/>
    <cellStyle name="Normal 6 5 9 4 4" xfId="40515" xr:uid="{00000000-0005-0000-0000-0000328F0000}"/>
    <cellStyle name="Normal 6 5 9 5" xfId="2190" xr:uid="{00000000-0005-0000-0000-0000338F0000}"/>
    <cellStyle name="Normal 6 5 9 5 2" xfId="40516" xr:uid="{00000000-0005-0000-0000-0000348F0000}"/>
    <cellStyle name="Normal 6 5 9 5 3" xfId="40517" xr:uid="{00000000-0005-0000-0000-0000358F0000}"/>
    <cellStyle name="Normal 6 5 9 5 4" xfId="40518" xr:uid="{00000000-0005-0000-0000-0000368F0000}"/>
    <cellStyle name="Normal 6 5 9 6" xfId="40519" xr:uid="{00000000-0005-0000-0000-0000378F0000}"/>
    <cellStyle name="Normal 6 5 9 6 2" xfId="40520" xr:uid="{00000000-0005-0000-0000-0000388F0000}"/>
    <cellStyle name="Normal 6 5 9 6 3" xfId="40521" xr:uid="{00000000-0005-0000-0000-0000398F0000}"/>
    <cellStyle name="Normal 6 5 9 7" xfId="40522" xr:uid="{00000000-0005-0000-0000-00003A8F0000}"/>
    <cellStyle name="Normal 6 5 9 8" xfId="40523" xr:uid="{00000000-0005-0000-0000-00003B8F0000}"/>
    <cellStyle name="Normal 6 5 9 9" xfId="40524" xr:uid="{00000000-0005-0000-0000-00003C8F0000}"/>
    <cellStyle name="Normal 6 6" xfId="550" xr:uid="{00000000-0005-0000-0000-00003D8F0000}"/>
    <cellStyle name="Normal 6 6 10" xfId="2320" xr:uid="{00000000-0005-0000-0000-00003E8F0000}"/>
    <cellStyle name="Normal 6 6 10 2" xfId="40525" xr:uid="{00000000-0005-0000-0000-00003F8F0000}"/>
    <cellStyle name="Normal 6 6 10 3" xfId="40526" xr:uid="{00000000-0005-0000-0000-0000408F0000}"/>
    <cellStyle name="Normal 6 6 10 4" xfId="40527" xr:uid="{00000000-0005-0000-0000-0000418F0000}"/>
    <cellStyle name="Normal 6 6 11" xfId="40528" xr:uid="{00000000-0005-0000-0000-0000428F0000}"/>
    <cellStyle name="Normal 6 6 11 2" xfId="40529" xr:uid="{00000000-0005-0000-0000-0000438F0000}"/>
    <cellStyle name="Normal 6 6 11 3" xfId="40530" xr:uid="{00000000-0005-0000-0000-0000448F0000}"/>
    <cellStyle name="Normal 6 6 12" xfId="40531" xr:uid="{00000000-0005-0000-0000-0000458F0000}"/>
    <cellStyle name="Normal 6 6 13" xfId="40532" xr:uid="{00000000-0005-0000-0000-0000468F0000}"/>
    <cellStyle name="Normal 6 6 14" xfId="40533" xr:uid="{00000000-0005-0000-0000-0000478F0000}"/>
    <cellStyle name="Normal 6 6 2" xfId="711" xr:uid="{00000000-0005-0000-0000-0000488F0000}"/>
    <cellStyle name="Normal 6 6 2 10" xfId="40534" xr:uid="{00000000-0005-0000-0000-0000498F0000}"/>
    <cellStyle name="Normal 6 6 2 11" xfId="40535" xr:uid="{00000000-0005-0000-0000-00004A8F0000}"/>
    <cellStyle name="Normal 6 6 2 2" xfId="1177" xr:uid="{00000000-0005-0000-0000-00004B8F0000}"/>
    <cellStyle name="Normal 6 6 2 2 10" xfId="40536" xr:uid="{00000000-0005-0000-0000-00004C8F0000}"/>
    <cellStyle name="Normal 6 6 2 2 2" xfId="1771" xr:uid="{00000000-0005-0000-0000-00004D8F0000}"/>
    <cellStyle name="Normal 6 6 2 2 2 2" xfId="5129" xr:uid="{00000000-0005-0000-0000-00004E8F0000}"/>
    <cellStyle name="Normal 6 6 2 2 2 2 2" xfId="10113" xr:uid="{00000000-0005-0000-0000-00004F8F0000}"/>
    <cellStyle name="Normal 6 6 2 2 2 2 2 2" xfId="40537" xr:uid="{00000000-0005-0000-0000-0000508F0000}"/>
    <cellStyle name="Normal 6 6 2 2 2 2 2 3" xfId="40538" xr:uid="{00000000-0005-0000-0000-0000518F0000}"/>
    <cellStyle name="Normal 6 6 2 2 2 2 2 4" xfId="40539" xr:uid="{00000000-0005-0000-0000-0000528F0000}"/>
    <cellStyle name="Normal 6 6 2 2 2 2 3" xfId="40540" xr:uid="{00000000-0005-0000-0000-0000538F0000}"/>
    <cellStyle name="Normal 6 6 2 2 2 2 3 2" xfId="40541" xr:uid="{00000000-0005-0000-0000-0000548F0000}"/>
    <cellStyle name="Normal 6 6 2 2 2 2 3 3" xfId="40542" xr:uid="{00000000-0005-0000-0000-0000558F0000}"/>
    <cellStyle name="Normal 6 6 2 2 2 2 4" xfId="40543" xr:uid="{00000000-0005-0000-0000-0000568F0000}"/>
    <cellStyle name="Normal 6 6 2 2 2 2 5" xfId="40544" xr:uid="{00000000-0005-0000-0000-0000578F0000}"/>
    <cellStyle name="Normal 6 6 2 2 2 2 6" xfId="40545" xr:uid="{00000000-0005-0000-0000-0000588F0000}"/>
    <cellStyle name="Normal 6 6 2 2 2 3" xfId="6858" xr:uid="{00000000-0005-0000-0000-0000598F0000}"/>
    <cellStyle name="Normal 6 6 2 2 2 3 2" xfId="11800" xr:uid="{00000000-0005-0000-0000-00005A8F0000}"/>
    <cellStyle name="Normal 6 6 2 2 2 3 3" xfId="40546" xr:uid="{00000000-0005-0000-0000-00005B8F0000}"/>
    <cellStyle name="Normal 6 6 2 2 2 3 4" xfId="40547" xr:uid="{00000000-0005-0000-0000-00005C8F0000}"/>
    <cellStyle name="Normal 6 6 2 2 2 4" xfId="8366" xr:uid="{00000000-0005-0000-0000-00005D8F0000}"/>
    <cellStyle name="Normal 6 6 2 2 2 4 2" xfId="40548" xr:uid="{00000000-0005-0000-0000-00005E8F0000}"/>
    <cellStyle name="Normal 6 6 2 2 2 4 3" xfId="40549" xr:uid="{00000000-0005-0000-0000-00005F8F0000}"/>
    <cellStyle name="Normal 6 6 2 2 2 4 4" xfId="40550" xr:uid="{00000000-0005-0000-0000-0000608F0000}"/>
    <cellStyle name="Normal 6 6 2 2 2 5" xfId="3404" xr:uid="{00000000-0005-0000-0000-0000618F0000}"/>
    <cellStyle name="Normal 6 6 2 2 2 5 2" xfId="40551" xr:uid="{00000000-0005-0000-0000-0000628F0000}"/>
    <cellStyle name="Normal 6 6 2 2 2 5 3" xfId="40552" xr:uid="{00000000-0005-0000-0000-0000638F0000}"/>
    <cellStyle name="Normal 6 6 2 2 2 5 4" xfId="40553" xr:uid="{00000000-0005-0000-0000-0000648F0000}"/>
    <cellStyle name="Normal 6 6 2 2 2 6" xfId="40554" xr:uid="{00000000-0005-0000-0000-0000658F0000}"/>
    <cellStyle name="Normal 6 6 2 2 2 6 2" xfId="40555" xr:uid="{00000000-0005-0000-0000-0000668F0000}"/>
    <cellStyle name="Normal 6 6 2 2 2 6 3" xfId="40556" xr:uid="{00000000-0005-0000-0000-0000678F0000}"/>
    <cellStyle name="Normal 6 6 2 2 2 7" xfId="40557" xr:uid="{00000000-0005-0000-0000-0000688F0000}"/>
    <cellStyle name="Normal 6 6 2 2 2 8" xfId="40558" xr:uid="{00000000-0005-0000-0000-0000698F0000}"/>
    <cellStyle name="Normal 6 6 2 2 2 9" xfId="40559" xr:uid="{00000000-0005-0000-0000-00006A8F0000}"/>
    <cellStyle name="Normal 6 6 2 2 3" xfId="4545" xr:uid="{00000000-0005-0000-0000-00006B8F0000}"/>
    <cellStyle name="Normal 6 6 2 2 3 2" xfId="9529" xr:uid="{00000000-0005-0000-0000-00006C8F0000}"/>
    <cellStyle name="Normal 6 6 2 2 3 2 2" xfId="40560" xr:uid="{00000000-0005-0000-0000-00006D8F0000}"/>
    <cellStyle name="Normal 6 6 2 2 3 2 3" xfId="40561" xr:uid="{00000000-0005-0000-0000-00006E8F0000}"/>
    <cellStyle name="Normal 6 6 2 2 3 2 4" xfId="40562" xr:uid="{00000000-0005-0000-0000-00006F8F0000}"/>
    <cellStyle name="Normal 6 6 2 2 3 3" xfId="40563" xr:uid="{00000000-0005-0000-0000-0000708F0000}"/>
    <cellStyle name="Normal 6 6 2 2 3 3 2" xfId="40564" xr:uid="{00000000-0005-0000-0000-0000718F0000}"/>
    <cellStyle name="Normal 6 6 2 2 3 3 3" xfId="40565" xr:uid="{00000000-0005-0000-0000-0000728F0000}"/>
    <cellStyle name="Normal 6 6 2 2 3 4" xfId="40566" xr:uid="{00000000-0005-0000-0000-0000738F0000}"/>
    <cellStyle name="Normal 6 6 2 2 3 5" xfId="40567" xr:uid="{00000000-0005-0000-0000-0000748F0000}"/>
    <cellStyle name="Normal 6 6 2 2 3 6" xfId="40568" xr:uid="{00000000-0005-0000-0000-0000758F0000}"/>
    <cellStyle name="Normal 6 6 2 2 4" xfId="6276" xr:uid="{00000000-0005-0000-0000-0000768F0000}"/>
    <cellStyle name="Normal 6 6 2 2 4 2" xfId="11218" xr:uid="{00000000-0005-0000-0000-0000778F0000}"/>
    <cellStyle name="Normal 6 6 2 2 4 3" xfId="40569" xr:uid="{00000000-0005-0000-0000-0000788F0000}"/>
    <cellStyle name="Normal 6 6 2 2 4 4" xfId="40570" xr:uid="{00000000-0005-0000-0000-0000798F0000}"/>
    <cellStyle name="Normal 6 6 2 2 5" xfId="7784" xr:uid="{00000000-0005-0000-0000-00007A8F0000}"/>
    <cellStyle name="Normal 6 6 2 2 5 2" xfId="40571" xr:uid="{00000000-0005-0000-0000-00007B8F0000}"/>
    <cellStyle name="Normal 6 6 2 2 5 3" xfId="40572" xr:uid="{00000000-0005-0000-0000-00007C8F0000}"/>
    <cellStyle name="Normal 6 6 2 2 5 4" xfId="40573" xr:uid="{00000000-0005-0000-0000-00007D8F0000}"/>
    <cellStyle name="Normal 6 6 2 2 6" xfId="2822" xr:uid="{00000000-0005-0000-0000-00007E8F0000}"/>
    <cellStyle name="Normal 6 6 2 2 6 2" xfId="40574" xr:uid="{00000000-0005-0000-0000-00007F8F0000}"/>
    <cellStyle name="Normal 6 6 2 2 6 3" xfId="40575" xr:uid="{00000000-0005-0000-0000-0000808F0000}"/>
    <cellStyle name="Normal 6 6 2 2 6 4" xfId="40576" xr:uid="{00000000-0005-0000-0000-0000818F0000}"/>
    <cellStyle name="Normal 6 6 2 2 7" xfId="40577" xr:uid="{00000000-0005-0000-0000-0000828F0000}"/>
    <cellStyle name="Normal 6 6 2 2 7 2" xfId="40578" xr:uid="{00000000-0005-0000-0000-0000838F0000}"/>
    <cellStyle name="Normal 6 6 2 2 7 3" xfId="40579" xr:uid="{00000000-0005-0000-0000-0000848F0000}"/>
    <cellStyle name="Normal 6 6 2 2 8" xfId="40580" xr:uid="{00000000-0005-0000-0000-0000858F0000}"/>
    <cellStyle name="Normal 6 6 2 2 9" xfId="40581" xr:uid="{00000000-0005-0000-0000-0000868F0000}"/>
    <cellStyle name="Normal 6 6 2 3" xfId="1770" xr:uid="{00000000-0005-0000-0000-0000878F0000}"/>
    <cellStyle name="Normal 6 6 2 3 2" xfId="5128" xr:uid="{00000000-0005-0000-0000-0000888F0000}"/>
    <cellStyle name="Normal 6 6 2 3 2 2" xfId="10112" xr:uid="{00000000-0005-0000-0000-0000898F0000}"/>
    <cellStyle name="Normal 6 6 2 3 2 2 2" xfId="40582" xr:uid="{00000000-0005-0000-0000-00008A8F0000}"/>
    <cellStyle name="Normal 6 6 2 3 2 2 3" xfId="40583" xr:uid="{00000000-0005-0000-0000-00008B8F0000}"/>
    <cellStyle name="Normal 6 6 2 3 2 2 4" xfId="40584" xr:uid="{00000000-0005-0000-0000-00008C8F0000}"/>
    <cellStyle name="Normal 6 6 2 3 2 3" xfId="40585" xr:uid="{00000000-0005-0000-0000-00008D8F0000}"/>
    <cellStyle name="Normal 6 6 2 3 2 3 2" xfId="40586" xr:uid="{00000000-0005-0000-0000-00008E8F0000}"/>
    <cellStyle name="Normal 6 6 2 3 2 3 3" xfId="40587" xr:uid="{00000000-0005-0000-0000-00008F8F0000}"/>
    <cellStyle name="Normal 6 6 2 3 2 4" xfId="40588" xr:uid="{00000000-0005-0000-0000-0000908F0000}"/>
    <cellStyle name="Normal 6 6 2 3 2 5" xfId="40589" xr:uid="{00000000-0005-0000-0000-0000918F0000}"/>
    <cellStyle name="Normal 6 6 2 3 2 6" xfId="40590" xr:uid="{00000000-0005-0000-0000-0000928F0000}"/>
    <cellStyle name="Normal 6 6 2 3 3" xfId="6857" xr:uid="{00000000-0005-0000-0000-0000938F0000}"/>
    <cellStyle name="Normal 6 6 2 3 3 2" xfId="11799" xr:uid="{00000000-0005-0000-0000-0000948F0000}"/>
    <cellStyle name="Normal 6 6 2 3 3 3" xfId="40591" xr:uid="{00000000-0005-0000-0000-0000958F0000}"/>
    <cellStyle name="Normal 6 6 2 3 3 4" xfId="40592" xr:uid="{00000000-0005-0000-0000-0000968F0000}"/>
    <cellStyle name="Normal 6 6 2 3 4" xfId="8365" xr:uid="{00000000-0005-0000-0000-0000978F0000}"/>
    <cellStyle name="Normal 6 6 2 3 4 2" xfId="40593" xr:uid="{00000000-0005-0000-0000-0000988F0000}"/>
    <cellStyle name="Normal 6 6 2 3 4 3" xfId="40594" xr:uid="{00000000-0005-0000-0000-0000998F0000}"/>
    <cellStyle name="Normal 6 6 2 3 4 4" xfId="40595" xr:uid="{00000000-0005-0000-0000-00009A8F0000}"/>
    <cellStyle name="Normal 6 6 2 3 5" xfId="3403" xr:uid="{00000000-0005-0000-0000-00009B8F0000}"/>
    <cellStyle name="Normal 6 6 2 3 5 2" xfId="40596" xr:uid="{00000000-0005-0000-0000-00009C8F0000}"/>
    <cellStyle name="Normal 6 6 2 3 5 3" xfId="40597" xr:uid="{00000000-0005-0000-0000-00009D8F0000}"/>
    <cellStyle name="Normal 6 6 2 3 5 4" xfId="40598" xr:uid="{00000000-0005-0000-0000-00009E8F0000}"/>
    <cellStyle name="Normal 6 6 2 3 6" xfId="40599" xr:uid="{00000000-0005-0000-0000-00009F8F0000}"/>
    <cellStyle name="Normal 6 6 2 3 6 2" xfId="40600" xr:uid="{00000000-0005-0000-0000-0000A08F0000}"/>
    <cellStyle name="Normal 6 6 2 3 6 3" xfId="40601" xr:uid="{00000000-0005-0000-0000-0000A18F0000}"/>
    <cellStyle name="Normal 6 6 2 3 7" xfId="40602" xr:uid="{00000000-0005-0000-0000-0000A28F0000}"/>
    <cellStyle name="Normal 6 6 2 3 8" xfId="40603" xr:uid="{00000000-0005-0000-0000-0000A38F0000}"/>
    <cellStyle name="Normal 6 6 2 3 9" xfId="40604" xr:uid="{00000000-0005-0000-0000-0000A48F0000}"/>
    <cellStyle name="Normal 6 6 2 4" xfId="4162" xr:uid="{00000000-0005-0000-0000-0000A58F0000}"/>
    <cellStyle name="Normal 6 6 2 4 2" xfId="9148" xr:uid="{00000000-0005-0000-0000-0000A68F0000}"/>
    <cellStyle name="Normal 6 6 2 4 2 2" xfId="40605" xr:uid="{00000000-0005-0000-0000-0000A78F0000}"/>
    <cellStyle name="Normal 6 6 2 4 2 3" xfId="40606" xr:uid="{00000000-0005-0000-0000-0000A88F0000}"/>
    <cellStyle name="Normal 6 6 2 4 2 4" xfId="40607" xr:uid="{00000000-0005-0000-0000-0000A98F0000}"/>
    <cellStyle name="Normal 6 6 2 4 3" xfId="40608" xr:uid="{00000000-0005-0000-0000-0000AA8F0000}"/>
    <cellStyle name="Normal 6 6 2 4 3 2" xfId="40609" xr:uid="{00000000-0005-0000-0000-0000AB8F0000}"/>
    <cellStyle name="Normal 6 6 2 4 3 3" xfId="40610" xr:uid="{00000000-0005-0000-0000-0000AC8F0000}"/>
    <cellStyle name="Normal 6 6 2 4 4" xfId="40611" xr:uid="{00000000-0005-0000-0000-0000AD8F0000}"/>
    <cellStyle name="Normal 6 6 2 4 5" xfId="40612" xr:uid="{00000000-0005-0000-0000-0000AE8F0000}"/>
    <cellStyle name="Normal 6 6 2 4 6" xfId="40613" xr:uid="{00000000-0005-0000-0000-0000AF8F0000}"/>
    <cellStyle name="Normal 6 6 2 5" xfId="5909" xr:uid="{00000000-0005-0000-0000-0000B08F0000}"/>
    <cellStyle name="Normal 6 6 2 5 2" xfId="10851" xr:uid="{00000000-0005-0000-0000-0000B18F0000}"/>
    <cellStyle name="Normal 6 6 2 5 3" xfId="40614" xr:uid="{00000000-0005-0000-0000-0000B28F0000}"/>
    <cellStyle name="Normal 6 6 2 5 4" xfId="40615" xr:uid="{00000000-0005-0000-0000-0000B38F0000}"/>
    <cellStyle name="Normal 6 6 2 6" xfId="7417" xr:uid="{00000000-0005-0000-0000-0000B48F0000}"/>
    <cellStyle name="Normal 6 6 2 6 2" xfId="40616" xr:uid="{00000000-0005-0000-0000-0000B58F0000}"/>
    <cellStyle name="Normal 6 6 2 6 3" xfId="40617" xr:uid="{00000000-0005-0000-0000-0000B68F0000}"/>
    <cellStyle name="Normal 6 6 2 6 4" xfId="40618" xr:uid="{00000000-0005-0000-0000-0000B78F0000}"/>
    <cellStyle name="Normal 6 6 2 7" xfId="2455" xr:uid="{00000000-0005-0000-0000-0000B88F0000}"/>
    <cellStyle name="Normal 6 6 2 7 2" xfId="40619" xr:uid="{00000000-0005-0000-0000-0000B98F0000}"/>
    <cellStyle name="Normal 6 6 2 7 3" xfId="40620" xr:uid="{00000000-0005-0000-0000-0000BA8F0000}"/>
    <cellStyle name="Normal 6 6 2 7 4" xfId="40621" xr:uid="{00000000-0005-0000-0000-0000BB8F0000}"/>
    <cellStyle name="Normal 6 6 2 8" xfId="40622" xr:uid="{00000000-0005-0000-0000-0000BC8F0000}"/>
    <cellStyle name="Normal 6 6 2 8 2" xfId="40623" xr:uid="{00000000-0005-0000-0000-0000BD8F0000}"/>
    <cellStyle name="Normal 6 6 2 8 3" xfId="40624" xr:uid="{00000000-0005-0000-0000-0000BE8F0000}"/>
    <cellStyle name="Normal 6 6 2 9" xfId="40625" xr:uid="{00000000-0005-0000-0000-0000BF8F0000}"/>
    <cellStyle name="Normal 6 6 3" xfId="864" xr:uid="{00000000-0005-0000-0000-0000C08F0000}"/>
    <cellStyle name="Normal 6 6 3 10" xfId="40626" xr:uid="{00000000-0005-0000-0000-0000C18F0000}"/>
    <cellStyle name="Normal 6 6 3 2" xfId="1772" xr:uid="{00000000-0005-0000-0000-0000C28F0000}"/>
    <cellStyle name="Normal 6 6 3 2 2" xfId="5130" xr:uid="{00000000-0005-0000-0000-0000C38F0000}"/>
    <cellStyle name="Normal 6 6 3 2 2 2" xfId="10114" xr:uid="{00000000-0005-0000-0000-0000C48F0000}"/>
    <cellStyle name="Normal 6 6 3 2 2 2 2" xfId="40627" xr:uid="{00000000-0005-0000-0000-0000C58F0000}"/>
    <cellStyle name="Normal 6 6 3 2 2 2 3" xfId="40628" xr:uid="{00000000-0005-0000-0000-0000C68F0000}"/>
    <cellStyle name="Normal 6 6 3 2 2 2 4" xfId="40629" xr:uid="{00000000-0005-0000-0000-0000C78F0000}"/>
    <cellStyle name="Normal 6 6 3 2 2 3" xfId="40630" xr:uid="{00000000-0005-0000-0000-0000C88F0000}"/>
    <cellStyle name="Normal 6 6 3 2 2 3 2" xfId="40631" xr:uid="{00000000-0005-0000-0000-0000C98F0000}"/>
    <cellStyle name="Normal 6 6 3 2 2 3 3" xfId="40632" xr:uid="{00000000-0005-0000-0000-0000CA8F0000}"/>
    <cellStyle name="Normal 6 6 3 2 2 4" xfId="40633" xr:uid="{00000000-0005-0000-0000-0000CB8F0000}"/>
    <cellStyle name="Normal 6 6 3 2 2 5" xfId="40634" xr:uid="{00000000-0005-0000-0000-0000CC8F0000}"/>
    <cellStyle name="Normal 6 6 3 2 2 6" xfId="40635" xr:uid="{00000000-0005-0000-0000-0000CD8F0000}"/>
    <cellStyle name="Normal 6 6 3 2 3" xfId="6859" xr:uid="{00000000-0005-0000-0000-0000CE8F0000}"/>
    <cellStyle name="Normal 6 6 3 2 3 2" xfId="11801" xr:uid="{00000000-0005-0000-0000-0000CF8F0000}"/>
    <cellStyle name="Normal 6 6 3 2 3 3" xfId="40636" xr:uid="{00000000-0005-0000-0000-0000D08F0000}"/>
    <cellStyle name="Normal 6 6 3 2 3 4" xfId="40637" xr:uid="{00000000-0005-0000-0000-0000D18F0000}"/>
    <cellStyle name="Normal 6 6 3 2 4" xfId="8367" xr:uid="{00000000-0005-0000-0000-0000D28F0000}"/>
    <cellStyle name="Normal 6 6 3 2 4 2" xfId="40638" xr:uid="{00000000-0005-0000-0000-0000D38F0000}"/>
    <cellStyle name="Normal 6 6 3 2 4 3" xfId="40639" xr:uid="{00000000-0005-0000-0000-0000D48F0000}"/>
    <cellStyle name="Normal 6 6 3 2 4 4" xfId="40640" xr:uid="{00000000-0005-0000-0000-0000D58F0000}"/>
    <cellStyle name="Normal 6 6 3 2 5" xfId="3405" xr:uid="{00000000-0005-0000-0000-0000D68F0000}"/>
    <cellStyle name="Normal 6 6 3 2 5 2" xfId="40641" xr:uid="{00000000-0005-0000-0000-0000D78F0000}"/>
    <cellStyle name="Normal 6 6 3 2 5 3" xfId="40642" xr:uid="{00000000-0005-0000-0000-0000D88F0000}"/>
    <cellStyle name="Normal 6 6 3 2 5 4" xfId="40643" xr:uid="{00000000-0005-0000-0000-0000D98F0000}"/>
    <cellStyle name="Normal 6 6 3 2 6" xfId="40644" xr:uid="{00000000-0005-0000-0000-0000DA8F0000}"/>
    <cellStyle name="Normal 6 6 3 2 6 2" xfId="40645" xr:uid="{00000000-0005-0000-0000-0000DB8F0000}"/>
    <cellStyle name="Normal 6 6 3 2 6 3" xfId="40646" xr:uid="{00000000-0005-0000-0000-0000DC8F0000}"/>
    <cellStyle name="Normal 6 6 3 2 7" xfId="40647" xr:uid="{00000000-0005-0000-0000-0000DD8F0000}"/>
    <cellStyle name="Normal 6 6 3 2 8" xfId="40648" xr:uid="{00000000-0005-0000-0000-0000DE8F0000}"/>
    <cellStyle name="Normal 6 6 3 2 9" xfId="40649" xr:uid="{00000000-0005-0000-0000-0000DF8F0000}"/>
    <cellStyle name="Normal 6 6 3 3" xfId="4304" xr:uid="{00000000-0005-0000-0000-0000E08F0000}"/>
    <cellStyle name="Normal 6 6 3 3 2" xfId="9289" xr:uid="{00000000-0005-0000-0000-0000E18F0000}"/>
    <cellStyle name="Normal 6 6 3 3 2 2" xfId="40650" xr:uid="{00000000-0005-0000-0000-0000E28F0000}"/>
    <cellStyle name="Normal 6 6 3 3 2 3" xfId="40651" xr:uid="{00000000-0005-0000-0000-0000E38F0000}"/>
    <cellStyle name="Normal 6 6 3 3 2 4" xfId="40652" xr:uid="{00000000-0005-0000-0000-0000E48F0000}"/>
    <cellStyle name="Normal 6 6 3 3 3" xfId="40653" xr:uid="{00000000-0005-0000-0000-0000E58F0000}"/>
    <cellStyle name="Normal 6 6 3 3 3 2" xfId="40654" xr:uid="{00000000-0005-0000-0000-0000E68F0000}"/>
    <cellStyle name="Normal 6 6 3 3 3 3" xfId="40655" xr:uid="{00000000-0005-0000-0000-0000E78F0000}"/>
    <cellStyle name="Normal 6 6 3 3 4" xfId="40656" xr:uid="{00000000-0005-0000-0000-0000E88F0000}"/>
    <cellStyle name="Normal 6 6 3 3 5" xfId="40657" xr:uid="{00000000-0005-0000-0000-0000E98F0000}"/>
    <cellStyle name="Normal 6 6 3 3 6" xfId="40658" xr:uid="{00000000-0005-0000-0000-0000EA8F0000}"/>
    <cellStyle name="Normal 6 6 3 4" xfId="6047" xr:uid="{00000000-0005-0000-0000-0000EB8F0000}"/>
    <cellStyle name="Normal 6 6 3 4 2" xfId="10989" xr:uid="{00000000-0005-0000-0000-0000EC8F0000}"/>
    <cellStyle name="Normal 6 6 3 4 3" xfId="40659" xr:uid="{00000000-0005-0000-0000-0000ED8F0000}"/>
    <cellStyle name="Normal 6 6 3 4 4" xfId="40660" xr:uid="{00000000-0005-0000-0000-0000EE8F0000}"/>
    <cellStyle name="Normal 6 6 3 5" xfId="7555" xr:uid="{00000000-0005-0000-0000-0000EF8F0000}"/>
    <cellStyle name="Normal 6 6 3 5 2" xfId="40661" xr:uid="{00000000-0005-0000-0000-0000F08F0000}"/>
    <cellStyle name="Normal 6 6 3 5 3" xfId="40662" xr:uid="{00000000-0005-0000-0000-0000F18F0000}"/>
    <cellStyle name="Normal 6 6 3 5 4" xfId="40663" xr:uid="{00000000-0005-0000-0000-0000F28F0000}"/>
    <cellStyle name="Normal 6 6 3 6" xfId="2593" xr:uid="{00000000-0005-0000-0000-0000F38F0000}"/>
    <cellStyle name="Normal 6 6 3 6 2" xfId="40664" xr:uid="{00000000-0005-0000-0000-0000F48F0000}"/>
    <cellStyle name="Normal 6 6 3 6 3" xfId="40665" xr:uid="{00000000-0005-0000-0000-0000F58F0000}"/>
    <cellStyle name="Normal 6 6 3 6 4" xfId="40666" xr:uid="{00000000-0005-0000-0000-0000F68F0000}"/>
    <cellStyle name="Normal 6 6 3 7" xfId="40667" xr:uid="{00000000-0005-0000-0000-0000F78F0000}"/>
    <cellStyle name="Normal 6 6 3 7 2" xfId="40668" xr:uid="{00000000-0005-0000-0000-0000F88F0000}"/>
    <cellStyle name="Normal 6 6 3 7 3" xfId="40669" xr:uid="{00000000-0005-0000-0000-0000F98F0000}"/>
    <cellStyle name="Normal 6 6 3 8" xfId="40670" xr:uid="{00000000-0005-0000-0000-0000FA8F0000}"/>
    <cellStyle name="Normal 6 6 3 9" xfId="40671" xr:uid="{00000000-0005-0000-0000-0000FB8F0000}"/>
    <cellStyle name="Normal 6 6 4" xfId="1769" xr:uid="{00000000-0005-0000-0000-0000FC8F0000}"/>
    <cellStyle name="Normal 6 6 4 2" xfId="5127" xr:uid="{00000000-0005-0000-0000-0000FD8F0000}"/>
    <cellStyle name="Normal 6 6 4 2 2" xfId="10111" xr:uid="{00000000-0005-0000-0000-0000FE8F0000}"/>
    <cellStyle name="Normal 6 6 4 2 2 2" xfId="40672" xr:uid="{00000000-0005-0000-0000-0000FF8F0000}"/>
    <cellStyle name="Normal 6 6 4 2 2 3" xfId="40673" xr:uid="{00000000-0005-0000-0000-000000900000}"/>
    <cellStyle name="Normal 6 6 4 2 2 4" xfId="40674" xr:uid="{00000000-0005-0000-0000-000001900000}"/>
    <cellStyle name="Normal 6 6 4 2 3" xfId="40675" xr:uid="{00000000-0005-0000-0000-000002900000}"/>
    <cellStyle name="Normal 6 6 4 2 3 2" xfId="40676" xr:uid="{00000000-0005-0000-0000-000003900000}"/>
    <cellStyle name="Normal 6 6 4 2 3 3" xfId="40677" xr:uid="{00000000-0005-0000-0000-000004900000}"/>
    <cellStyle name="Normal 6 6 4 2 4" xfId="40678" xr:uid="{00000000-0005-0000-0000-000005900000}"/>
    <cellStyle name="Normal 6 6 4 2 5" xfId="40679" xr:uid="{00000000-0005-0000-0000-000006900000}"/>
    <cellStyle name="Normal 6 6 4 2 6" xfId="40680" xr:uid="{00000000-0005-0000-0000-000007900000}"/>
    <cellStyle name="Normal 6 6 4 3" xfId="6856" xr:uid="{00000000-0005-0000-0000-000008900000}"/>
    <cellStyle name="Normal 6 6 4 3 2" xfId="11798" xr:uid="{00000000-0005-0000-0000-000009900000}"/>
    <cellStyle name="Normal 6 6 4 3 3" xfId="40681" xr:uid="{00000000-0005-0000-0000-00000A900000}"/>
    <cellStyle name="Normal 6 6 4 3 4" xfId="40682" xr:uid="{00000000-0005-0000-0000-00000B900000}"/>
    <cellStyle name="Normal 6 6 4 4" xfId="8364" xr:uid="{00000000-0005-0000-0000-00000C900000}"/>
    <cellStyle name="Normal 6 6 4 4 2" xfId="40683" xr:uid="{00000000-0005-0000-0000-00000D900000}"/>
    <cellStyle name="Normal 6 6 4 4 3" xfId="40684" xr:uid="{00000000-0005-0000-0000-00000E900000}"/>
    <cellStyle name="Normal 6 6 4 4 4" xfId="40685" xr:uid="{00000000-0005-0000-0000-00000F900000}"/>
    <cellStyle name="Normal 6 6 4 5" xfId="3402" xr:uid="{00000000-0005-0000-0000-000010900000}"/>
    <cellStyle name="Normal 6 6 4 5 2" xfId="40686" xr:uid="{00000000-0005-0000-0000-000011900000}"/>
    <cellStyle name="Normal 6 6 4 5 3" xfId="40687" xr:uid="{00000000-0005-0000-0000-000012900000}"/>
    <cellStyle name="Normal 6 6 4 5 4" xfId="40688" xr:uid="{00000000-0005-0000-0000-000013900000}"/>
    <cellStyle name="Normal 6 6 4 6" xfId="40689" xr:uid="{00000000-0005-0000-0000-000014900000}"/>
    <cellStyle name="Normal 6 6 4 6 2" xfId="40690" xr:uid="{00000000-0005-0000-0000-000015900000}"/>
    <cellStyle name="Normal 6 6 4 6 3" xfId="40691" xr:uid="{00000000-0005-0000-0000-000016900000}"/>
    <cellStyle name="Normal 6 6 4 7" xfId="40692" xr:uid="{00000000-0005-0000-0000-000017900000}"/>
    <cellStyle name="Normal 6 6 4 8" xfId="40693" xr:uid="{00000000-0005-0000-0000-000018900000}"/>
    <cellStyle name="Normal 6 6 4 9" xfId="40694" xr:uid="{00000000-0005-0000-0000-000019900000}"/>
    <cellStyle name="Normal 6 6 5" xfId="3701" xr:uid="{00000000-0005-0000-0000-00001A900000}"/>
    <cellStyle name="Normal 6 6 5 2" xfId="3952" xr:uid="{00000000-0005-0000-0000-00001B900000}"/>
    <cellStyle name="Normal 6 6 5 2 2" xfId="9024" xr:uid="{00000000-0005-0000-0000-00001C900000}"/>
    <cellStyle name="Normal 6 6 5 2 2 2" xfId="40695" xr:uid="{00000000-0005-0000-0000-00001D900000}"/>
    <cellStyle name="Normal 6 6 5 2 2 3" xfId="40696" xr:uid="{00000000-0005-0000-0000-00001E900000}"/>
    <cellStyle name="Normal 6 6 5 2 2 4" xfId="40697" xr:uid="{00000000-0005-0000-0000-00001F900000}"/>
    <cellStyle name="Normal 6 6 5 2 3" xfId="40698" xr:uid="{00000000-0005-0000-0000-000020900000}"/>
    <cellStyle name="Normal 6 6 5 2 3 2" xfId="40699" xr:uid="{00000000-0005-0000-0000-000021900000}"/>
    <cellStyle name="Normal 6 6 5 2 3 3" xfId="40700" xr:uid="{00000000-0005-0000-0000-000022900000}"/>
    <cellStyle name="Normal 6 6 5 2 4" xfId="40701" xr:uid="{00000000-0005-0000-0000-000023900000}"/>
    <cellStyle name="Normal 6 6 5 2 5" xfId="40702" xr:uid="{00000000-0005-0000-0000-000024900000}"/>
    <cellStyle name="Normal 6 6 5 2 6" xfId="40703" xr:uid="{00000000-0005-0000-0000-000025900000}"/>
    <cellStyle name="Normal 6 6 5 3" xfId="8662" xr:uid="{00000000-0005-0000-0000-000026900000}"/>
    <cellStyle name="Normal 6 6 5 3 2" xfId="40704" xr:uid="{00000000-0005-0000-0000-000027900000}"/>
    <cellStyle name="Normal 6 6 5 3 3" xfId="40705" xr:uid="{00000000-0005-0000-0000-000028900000}"/>
    <cellStyle name="Normal 6 6 5 3 4" xfId="40706" xr:uid="{00000000-0005-0000-0000-000029900000}"/>
    <cellStyle name="Normal 6 6 5 4" xfId="40707" xr:uid="{00000000-0005-0000-0000-00002A900000}"/>
    <cellStyle name="Normal 6 6 5 4 2" xfId="40708" xr:uid="{00000000-0005-0000-0000-00002B900000}"/>
    <cellStyle name="Normal 6 6 5 4 3" xfId="40709" xr:uid="{00000000-0005-0000-0000-00002C900000}"/>
    <cellStyle name="Normal 6 6 5 4 4" xfId="40710" xr:uid="{00000000-0005-0000-0000-00002D900000}"/>
    <cellStyle name="Normal 6 6 5 5" xfId="40711" xr:uid="{00000000-0005-0000-0000-00002E900000}"/>
    <cellStyle name="Normal 6 6 5 5 2" xfId="40712" xr:uid="{00000000-0005-0000-0000-00002F900000}"/>
    <cellStyle name="Normal 6 6 5 5 3" xfId="40713" xr:uid="{00000000-0005-0000-0000-000030900000}"/>
    <cellStyle name="Normal 6 6 5 5 4" xfId="40714" xr:uid="{00000000-0005-0000-0000-000031900000}"/>
    <cellStyle name="Normal 6 6 5 6" xfId="40715" xr:uid="{00000000-0005-0000-0000-000032900000}"/>
    <cellStyle name="Normal 6 6 5 6 2" xfId="40716" xr:uid="{00000000-0005-0000-0000-000033900000}"/>
    <cellStyle name="Normal 6 6 5 6 3" xfId="40717" xr:uid="{00000000-0005-0000-0000-000034900000}"/>
    <cellStyle name="Normal 6 6 5 7" xfId="40718" xr:uid="{00000000-0005-0000-0000-000035900000}"/>
    <cellStyle name="Normal 6 6 5 8" xfId="40719" xr:uid="{00000000-0005-0000-0000-000036900000}"/>
    <cellStyle name="Normal 6 6 5 9" xfId="40720" xr:uid="{00000000-0005-0000-0000-000037900000}"/>
    <cellStyle name="Normal 6 6 6" xfId="4026" xr:uid="{00000000-0005-0000-0000-000038900000}"/>
    <cellStyle name="Normal 6 6 6 2" xfId="8798" xr:uid="{00000000-0005-0000-0000-000039900000}"/>
    <cellStyle name="Normal 6 6 6 2 2" xfId="40721" xr:uid="{00000000-0005-0000-0000-00003A900000}"/>
    <cellStyle name="Normal 6 6 6 2 2 2" xfId="40722" xr:uid="{00000000-0005-0000-0000-00003B900000}"/>
    <cellStyle name="Normal 6 6 6 2 2 3" xfId="40723" xr:uid="{00000000-0005-0000-0000-00003C900000}"/>
    <cellStyle name="Normal 6 6 6 2 2 4" xfId="40724" xr:uid="{00000000-0005-0000-0000-00003D900000}"/>
    <cellStyle name="Normal 6 6 6 2 3" xfId="40725" xr:uid="{00000000-0005-0000-0000-00003E900000}"/>
    <cellStyle name="Normal 6 6 6 2 3 2" xfId="40726" xr:uid="{00000000-0005-0000-0000-00003F900000}"/>
    <cellStyle name="Normal 6 6 6 2 3 3" xfId="40727" xr:uid="{00000000-0005-0000-0000-000040900000}"/>
    <cellStyle name="Normal 6 6 6 2 4" xfId="40728" xr:uid="{00000000-0005-0000-0000-000041900000}"/>
    <cellStyle name="Normal 6 6 6 2 5" xfId="40729" xr:uid="{00000000-0005-0000-0000-000042900000}"/>
    <cellStyle name="Normal 6 6 6 2 6" xfId="40730" xr:uid="{00000000-0005-0000-0000-000043900000}"/>
    <cellStyle name="Normal 6 6 6 3" xfId="40731" xr:uid="{00000000-0005-0000-0000-000044900000}"/>
    <cellStyle name="Normal 6 6 6 3 2" xfId="40732" xr:uid="{00000000-0005-0000-0000-000045900000}"/>
    <cellStyle name="Normal 6 6 6 3 3" xfId="40733" xr:uid="{00000000-0005-0000-0000-000046900000}"/>
    <cellStyle name="Normal 6 6 6 3 4" xfId="40734" xr:uid="{00000000-0005-0000-0000-000047900000}"/>
    <cellStyle name="Normal 6 6 6 4" xfId="40735" xr:uid="{00000000-0005-0000-0000-000048900000}"/>
    <cellStyle name="Normal 6 6 6 4 2" xfId="40736" xr:uid="{00000000-0005-0000-0000-000049900000}"/>
    <cellStyle name="Normal 6 6 6 4 3" xfId="40737" xr:uid="{00000000-0005-0000-0000-00004A900000}"/>
    <cellStyle name="Normal 6 6 6 4 4" xfId="40738" xr:uid="{00000000-0005-0000-0000-00004B900000}"/>
    <cellStyle name="Normal 6 6 6 5" xfId="40739" xr:uid="{00000000-0005-0000-0000-00004C900000}"/>
    <cellStyle name="Normal 6 6 6 5 2" xfId="40740" xr:uid="{00000000-0005-0000-0000-00004D900000}"/>
    <cellStyle name="Normal 6 6 6 5 3" xfId="40741" xr:uid="{00000000-0005-0000-0000-00004E900000}"/>
    <cellStyle name="Normal 6 6 6 6" xfId="40742" xr:uid="{00000000-0005-0000-0000-00004F900000}"/>
    <cellStyle name="Normal 6 6 6 7" xfId="40743" xr:uid="{00000000-0005-0000-0000-000050900000}"/>
    <cellStyle name="Normal 6 6 6 8" xfId="40744" xr:uid="{00000000-0005-0000-0000-000051900000}"/>
    <cellStyle name="Normal 6 6 7" xfId="4471" xr:uid="{00000000-0005-0000-0000-000052900000}"/>
    <cellStyle name="Normal 6 6 7 2" xfId="9455" xr:uid="{00000000-0005-0000-0000-000053900000}"/>
    <cellStyle name="Normal 6 6 7 2 2" xfId="40745" xr:uid="{00000000-0005-0000-0000-000054900000}"/>
    <cellStyle name="Normal 6 6 7 2 3" xfId="40746" xr:uid="{00000000-0005-0000-0000-000055900000}"/>
    <cellStyle name="Normal 6 6 7 2 4" xfId="40747" xr:uid="{00000000-0005-0000-0000-000056900000}"/>
    <cellStyle name="Normal 6 6 7 3" xfId="40748" xr:uid="{00000000-0005-0000-0000-000057900000}"/>
    <cellStyle name="Normal 6 6 7 3 2" xfId="40749" xr:uid="{00000000-0005-0000-0000-000058900000}"/>
    <cellStyle name="Normal 6 6 7 3 3" xfId="40750" xr:uid="{00000000-0005-0000-0000-000059900000}"/>
    <cellStyle name="Normal 6 6 7 4" xfId="40751" xr:uid="{00000000-0005-0000-0000-00005A900000}"/>
    <cellStyle name="Normal 6 6 7 5" xfId="40752" xr:uid="{00000000-0005-0000-0000-00005B900000}"/>
    <cellStyle name="Normal 6 6 7 6" xfId="40753" xr:uid="{00000000-0005-0000-0000-00005C900000}"/>
    <cellStyle name="Normal 6 6 8" xfId="5774" xr:uid="{00000000-0005-0000-0000-00005D900000}"/>
    <cellStyle name="Normal 6 6 8 2" xfId="10716" xr:uid="{00000000-0005-0000-0000-00005E900000}"/>
    <cellStyle name="Normal 6 6 8 3" xfId="40754" xr:uid="{00000000-0005-0000-0000-00005F900000}"/>
    <cellStyle name="Normal 6 6 8 4" xfId="40755" xr:uid="{00000000-0005-0000-0000-000060900000}"/>
    <cellStyle name="Normal 6 6 9" xfId="7282" xr:uid="{00000000-0005-0000-0000-000061900000}"/>
    <cellStyle name="Normal 6 6 9 2" xfId="40756" xr:uid="{00000000-0005-0000-0000-000062900000}"/>
    <cellStyle name="Normal 6 6 9 3" xfId="40757" xr:uid="{00000000-0005-0000-0000-000063900000}"/>
    <cellStyle name="Normal 6 6 9 4" xfId="40758" xr:uid="{00000000-0005-0000-0000-000064900000}"/>
    <cellStyle name="Normal 6 7" xfId="595" xr:uid="{00000000-0005-0000-0000-000065900000}"/>
    <cellStyle name="Normal 6 7 10" xfId="2345" xr:uid="{00000000-0005-0000-0000-000066900000}"/>
    <cellStyle name="Normal 6 7 10 2" xfId="40759" xr:uid="{00000000-0005-0000-0000-000067900000}"/>
    <cellStyle name="Normal 6 7 10 3" xfId="40760" xr:uid="{00000000-0005-0000-0000-000068900000}"/>
    <cellStyle name="Normal 6 7 10 4" xfId="40761" xr:uid="{00000000-0005-0000-0000-000069900000}"/>
    <cellStyle name="Normal 6 7 11" xfId="40762" xr:uid="{00000000-0005-0000-0000-00006A900000}"/>
    <cellStyle name="Normal 6 7 11 2" xfId="40763" xr:uid="{00000000-0005-0000-0000-00006B900000}"/>
    <cellStyle name="Normal 6 7 11 3" xfId="40764" xr:uid="{00000000-0005-0000-0000-00006C900000}"/>
    <cellStyle name="Normal 6 7 12" xfId="40765" xr:uid="{00000000-0005-0000-0000-00006D900000}"/>
    <cellStyle name="Normal 6 7 13" xfId="40766" xr:uid="{00000000-0005-0000-0000-00006E900000}"/>
    <cellStyle name="Normal 6 7 14" xfId="40767" xr:uid="{00000000-0005-0000-0000-00006F900000}"/>
    <cellStyle name="Normal 6 7 2" xfId="737" xr:uid="{00000000-0005-0000-0000-000070900000}"/>
    <cellStyle name="Normal 6 7 2 10" xfId="40768" xr:uid="{00000000-0005-0000-0000-000071900000}"/>
    <cellStyle name="Normal 6 7 2 11" xfId="40769" xr:uid="{00000000-0005-0000-0000-000072900000}"/>
    <cellStyle name="Normal 6 7 2 2" xfId="1202" xr:uid="{00000000-0005-0000-0000-000073900000}"/>
    <cellStyle name="Normal 6 7 2 2 10" xfId="40770" xr:uid="{00000000-0005-0000-0000-000074900000}"/>
    <cellStyle name="Normal 6 7 2 2 2" xfId="1775" xr:uid="{00000000-0005-0000-0000-000075900000}"/>
    <cellStyle name="Normal 6 7 2 2 2 2" xfId="5133" xr:uid="{00000000-0005-0000-0000-000076900000}"/>
    <cellStyle name="Normal 6 7 2 2 2 2 2" xfId="10117" xr:uid="{00000000-0005-0000-0000-000077900000}"/>
    <cellStyle name="Normal 6 7 2 2 2 2 2 2" xfId="40771" xr:uid="{00000000-0005-0000-0000-000078900000}"/>
    <cellStyle name="Normal 6 7 2 2 2 2 2 3" xfId="40772" xr:uid="{00000000-0005-0000-0000-000079900000}"/>
    <cellStyle name="Normal 6 7 2 2 2 2 2 4" xfId="40773" xr:uid="{00000000-0005-0000-0000-00007A900000}"/>
    <cellStyle name="Normal 6 7 2 2 2 2 3" xfId="40774" xr:uid="{00000000-0005-0000-0000-00007B900000}"/>
    <cellStyle name="Normal 6 7 2 2 2 2 3 2" xfId="40775" xr:uid="{00000000-0005-0000-0000-00007C900000}"/>
    <cellStyle name="Normal 6 7 2 2 2 2 3 3" xfId="40776" xr:uid="{00000000-0005-0000-0000-00007D900000}"/>
    <cellStyle name="Normal 6 7 2 2 2 2 4" xfId="40777" xr:uid="{00000000-0005-0000-0000-00007E900000}"/>
    <cellStyle name="Normal 6 7 2 2 2 2 5" xfId="40778" xr:uid="{00000000-0005-0000-0000-00007F900000}"/>
    <cellStyle name="Normal 6 7 2 2 2 2 6" xfId="40779" xr:uid="{00000000-0005-0000-0000-000080900000}"/>
    <cellStyle name="Normal 6 7 2 2 2 3" xfId="6862" xr:uid="{00000000-0005-0000-0000-000081900000}"/>
    <cellStyle name="Normal 6 7 2 2 2 3 2" xfId="11804" xr:uid="{00000000-0005-0000-0000-000082900000}"/>
    <cellStyle name="Normal 6 7 2 2 2 3 3" xfId="40780" xr:uid="{00000000-0005-0000-0000-000083900000}"/>
    <cellStyle name="Normal 6 7 2 2 2 3 4" xfId="40781" xr:uid="{00000000-0005-0000-0000-000084900000}"/>
    <cellStyle name="Normal 6 7 2 2 2 4" xfId="8370" xr:uid="{00000000-0005-0000-0000-000085900000}"/>
    <cellStyle name="Normal 6 7 2 2 2 4 2" xfId="40782" xr:uid="{00000000-0005-0000-0000-000086900000}"/>
    <cellStyle name="Normal 6 7 2 2 2 4 3" xfId="40783" xr:uid="{00000000-0005-0000-0000-000087900000}"/>
    <cellStyle name="Normal 6 7 2 2 2 4 4" xfId="40784" xr:uid="{00000000-0005-0000-0000-000088900000}"/>
    <cellStyle name="Normal 6 7 2 2 2 5" xfId="3408" xr:uid="{00000000-0005-0000-0000-000089900000}"/>
    <cellStyle name="Normal 6 7 2 2 2 5 2" xfId="40785" xr:uid="{00000000-0005-0000-0000-00008A900000}"/>
    <cellStyle name="Normal 6 7 2 2 2 5 3" xfId="40786" xr:uid="{00000000-0005-0000-0000-00008B900000}"/>
    <cellStyle name="Normal 6 7 2 2 2 5 4" xfId="40787" xr:uid="{00000000-0005-0000-0000-00008C900000}"/>
    <cellStyle name="Normal 6 7 2 2 2 6" xfId="40788" xr:uid="{00000000-0005-0000-0000-00008D900000}"/>
    <cellStyle name="Normal 6 7 2 2 2 6 2" xfId="40789" xr:uid="{00000000-0005-0000-0000-00008E900000}"/>
    <cellStyle name="Normal 6 7 2 2 2 6 3" xfId="40790" xr:uid="{00000000-0005-0000-0000-00008F900000}"/>
    <cellStyle name="Normal 6 7 2 2 2 7" xfId="40791" xr:uid="{00000000-0005-0000-0000-000090900000}"/>
    <cellStyle name="Normal 6 7 2 2 2 8" xfId="40792" xr:uid="{00000000-0005-0000-0000-000091900000}"/>
    <cellStyle name="Normal 6 7 2 2 2 9" xfId="40793" xr:uid="{00000000-0005-0000-0000-000092900000}"/>
    <cellStyle name="Normal 6 7 2 2 3" xfId="4570" xr:uid="{00000000-0005-0000-0000-000093900000}"/>
    <cellStyle name="Normal 6 7 2 2 3 2" xfId="9554" xr:uid="{00000000-0005-0000-0000-000094900000}"/>
    <cellStyle name="Normal 6 7 2 2 3 2 2" xfId="40794" xr:uid="{00000000-0005-0000-0000-000095900000}"/>
    <cellStyle name="Normal 6 7 2 2 3 2 3" xfId="40795" xr:uid="{00000000-0005-0000-0000-000096900000}"/>
    <cellStyle name="Normal 6 7 2 2 3 2 4" xfId="40796" xr:uid="{00000000-0005-0000-0000-000097900000}"/>
    <cellStyle name="Normal 6 7 2 2 3 3" xfId="40797" xr:uid="{00000000-0005-0000-0000-000098900000}"/>
    <cellStyle name="Normal 6 7 2 2 3 3 2" xfId="40798" xr:uid="{00000000-0005-0000-0000-000099900000}"/>
    <cellStyle name="Normal 6 7 2 2 3 3 3" xfId="40799" xr:uid="{00000000-0005-0000-0000-00009A900000}"/>
    <cellStyle name="Normal 6 7 2 2 3 4" xfId="40800" xr:uid="{00000000-0005-0000-0000-00009B900000}"/>
    <cellStyle name="Normal 6 7 2 2 3 5" xfId="40801" xr:uid="{00000000-0005-0000-0000-00009C900000}"/>
    <cellStyle name="Normal 6 7 2 2 3 6" xfId="40802" xr:uid="{00000000-0005-0000-0000-00009D900000}"/>
    <cellStyle name="Normal 6 7 2 2 4" xfId="6301" xr:uid="{00000000-0005-0000-0000-00009E900000}"/>
    <cellStyle name="Normal 6 7 2 2 4 2" xfId="11243" xr:uid="{00000000-0005-0000-0000-00009F900000}"/>
    <cellStyle name="Normal 6 7 2 2 4 3" xfId="40803" xr:uid="{00000000-0005-0000-0000-0000A0900000}"/>
    <cellStyle name="Normal 6 7 2 2 4 4" xfId="40804" xr:uid="{00000000-0005-0000-0000-0000A1900000}"/>
    <cellStyle name="Normal 6 7 2 2 5" xfId="7809" xr:uid="{00000000-0005-0000-0000-0000A2900000}"/>
    <cellStyle name="Normal 6 7 2 2 5 2" xfId="40805" xr:uid="{00000000-0005-0000-0000-0000A3900000}"/>
    <cellStyle name="Normal 6 7 2 2 5 3" xfId="40806" xr:uid="{00000000-0005-0000-0000-0000A4900000}"/>
    <cellStyle name="Normal 6 7 2 2 5 4" xfId="40807" xr:uid="{00000000-0005-0000-0000-0000A5900000}"/>
    <cellStyle name="Normal 6 7 2 2 6" xfId="2847" xr:uid="{00000000-0005-0000-0000-0000A6900000}"/>
    <cellStyle name="Normal 6 7 2 2 6 2" xfId="40808" xr:uid="{00000000-0005-0000-0000-0000A7900000}"/>
    <cellStyle name="Normal 6 7 2 2 6 3" xfId="40809" xr:uid="{00000000-0005-0000-0000-0000A8900000}"/>
    <cellStyle name="Normal 6 7 2 2 6 4" xfId="40810" xr:uid="{00000000-0005-0000-0000-0000A9900000}"/>
    <cellStyle name="Normal 6 7 2 2 7" xfId="40811" xr:uid="{00000000-0005-0000-0000-0000AA900000}"/>
    <cellStyle name="Normal 6 7 2 2 7 2" xfId="40812" xr:uid="{00000000-0005-0000-0000-0000AB900000}"/>
    <cellStyle name="Normal 6 7 2 2 7 3" xfId="40813" xr:uid="{00000000-0005-0000-0000-0000AC900000}"/>
    <cellStyle name="Normal 6 7 2 2 8" xfId="40814" xr:uid="{00000000-0005-0000-0000-0000AD900000}"/>
    <cellStyle name="Normal 6 7 2 2 9" xfId="40815" xr:uid="{00000000-0005-0000-0000-0000AE900000}"/>
    <cellStyle name="Normal 6 7 2 3" xfId="1774" xr:uid="{00000000-0005-0000-0000-0000AF900000}"/>
    <cellStyle name="Normal 6 7 2 3 2" xfId="5132" xr:uid="{00000000-0005-0000-0000-0000B0900000}"/>
    <cellStyle name="Normal 6 7 2 3 2 2" xfId="10116" xr:uid="{00000000-0005-0000-0000-0000B1900000}"/>
    <cellStyle name="Normal 6 7 2 3 2 2 2" xfId="40816" xr:uid="{00000000-0005-0000-0000-0000B2900000}"/>
    <cellStyle name="Normal 6 7 2 3 2 2 3" xfId="40817" xr:uid="{00000000-0005-0000-0000-0000B3900000}"/>
    <cellStyle name="Normal 6 7 2 3 2 2 4" xfId="40818" xr:uid="{00000000-0005-0000-0000-0000B4900000}"/>
    <cellStyle name="Normal 6 7 2 3 2 3" xfId="40819" xr:uid="{00000000-0005-0000-0000-0000B5900000}"/>
    <cellStyle name="Normal 6 7 2 3 2 3 2" xfId="40820" xr:uid="{00000000-0005-0000-0000-0000B6900000}"/>
    <cellStyle name="Normal 6 7 2 3 2 3 3" xfId="40821" xr:uid="{00000000-0005-0000-0000-0000B7900000}"/>
    <cellStyle name="Normal 6 7 2 3 2 4" xfId="40822" xr:uid="{00000000-0005-0000-0000-0000B8900000}"/>
    <cellStyle name="Normal 6 7 2 3 2 5" xfId="40823" xr:uid="{00000000-0005-0000-0000-0000B9900000}"/>
    <cellStyle name="Normal 6 7 2 3 2 6" xfId="40824" xr:uid="{00000000-0005-0000-0000-0000BA900000}"/>
    <cellStyle name="Normal 6 7 2 3 3" xfId="6861" xr:uid="{00000000-0005-0000-0000-0000BB900000}"/>
    <cellStyle name="Normal 6 7 2 3 3 2" xfId="11803" xr:uid="{00000000-0005-0000-0000-0000BC900000}"/>
    <cellStyle name="Normal 6 7 2 3 3 3" xfId="40825" xr:uid="{00000000-0005-0000-0000-0000BD900000}"/>
    <cellStyle name="Normal 6 7 2 3 3 4" xfId="40826" xr:uid="{00000000-0005-0000-0000-0000BE900000}"/>
    <cellStyle name="Normal 6 7 2 3 4" xfId="8369" xr:uid="{00000000-0005-0000-0000-0000BF900000}"/>
    <cellStyle name="Normal 6 7 2 3 4 2" xfId="40827" xr:uid="{00000000-0005-0000-0000-0000C0900000}"/>
    <cellStyle name="Normal 6 7 2 3 4 3" xfId="40828" xr:uid="{00000000-0005-0000-0000-0000C1900000}"/>
    <cellStyle name="Normal 6 7 2 3 4 4" xfId="40829" xr:uid="{00000000-0005-0000-0000-0000C2900000}"/>
    <cellStyle name="Normal 6 7 2 3 5" xfId="3407" xr:uid="{00000000-0005-0000-0000-0000C3900000}"/>
    <cellStyle name="Normal 6 7 2 3 5 2" xfId="40830" xr:uid="{00000000-0005-0000-0000-0000C4900000}"/>
    <cellStyle name="Normal 6 7 2 3 5 3" xfId="40831" xr:uid="{00000000-0005-0000-0000-0000C5900000}"/>
    <cellStyle name="Normal 6 7 2 3 5 4" xfId="40832" xr:uid="{00000000-0005-0000-0000-0000C6900000}"/>
    <cellStyle name="Normal 6 7 2 3 6" xfId="40833" xr:uid="{00000000-0005-0000-0000-0000C7900000}"/>
    <cellStyle name="Normal 6 7 2 3 6 2" xfId="40834" xr:uid="{00000000-0005-0000-0000-0000C8900000}"/>
    <cellStyle name="Normal 6 7 2 3 6 3" xfId="40835" xr:uid="{00000000-0005-0000-0000-0000C9900000}"/>
    <cellStyle name="Normal 6 7 2 3 7" xfId="40836" xr:uid="{00000000-0005-0000-0000-0000CA900000}"/>
    <cellStyle name="Normal 6 7 2 3 8" xfId="40837" xr:uid="{00000000-0005-0000-0000-0000CB900000}"/>
    <cellStyle name="Normal 6 7 2 3 9" xfId="40838" xr:uid="{00000000-0005-0000-0000-0000CC900000}"/>
    <cellStyle name="Normal 6 7 2 4" xfId="4187" xr:uid="{00000000-0005-0000-0000-0000CD900000}"/>
    <cellStyle name="Normal 6 7 2 4 2" xfId="9173" xr:uid="{00000000-0005-0000-0000-0000CE900000}"/>
    <cellStyle name="Normal 6 7 2 4 2 2" xfId="40839" xr:uid="{00000000-0005-0000-0000-0000CF900000}"/>
    <cellStyle name="Normal 6 7 2 4 2 3" xfId="40840" xr:uid="{00000000-0005-0000-0000-0000D0900000}"/>
    <cellStyle name="Normal 6 7 2 4 2 4" xfId="40841" xr:uid="{00000000-0005-0000-0000-0000D1900000}"/>
    <cellStyle name="Normal 6 7 2 4 3" xfId="40842" xr:uid="{00000000-0005-0000-0000-0000D2900000}"/>
    <cellStyle name="Normal 6 7 2 4 3 2" xfId="40843" xr:uid="{00000000-0005-0000-0000-0000D3900000}"/>
    <cellStyle name="Normal 6 7 2 4 3 3" xfId="40844" xr:uid="{00000000-0005-0000-0000-0000D4900000}"/>
    <cellStyle name="Normal 6 7 2 4 4" xfId="40845" xr:uid="{00000000-0005-0000-0000-0000D5900000}"/>
    <cellStyle name="Normal 6 7 2 4 5" xfId="40846" xr:uid="{00000000-0005-0000-0000-0000D6900000}"/>
    <cellStyle name="Normal 6 7 2 4 6" xfId="40847" xr:uid="{00000000-0005-0000-0000-0000D7900000}"/>
    <cellStyle name="Normal 6 7 2 5" xfId="5934" xr:uid="{00000000-0005-0000-0000-0000D8900000}"/>
    <cellStyle name="Normal 6 7 2 5 2" xfId="10876" xr:uid="{00000000-0005-0000-0000-0000D9900000}"/>
    <cellStyle name="Normal 6 7 2 5 3" xfId="40848" xr:uid="{00000000-0005-0000-0000-0000DA900000}"/>
    <cellStyle name="Normal 6 7 2 5 4" xfId="40849" xr:uid="{00000000-0005-0000-0000-0000DB900000}"/>
    <cellStyle name="Normal 6 7 2 6" xfId="7442" xr:uid="{00000000-0005-0000-0000-0000DC900000}"/>
    <cellStyle name="Normal 6 7 2 6 2" xfId="40850" xr:uid="{00000000-0005-0000-0000-0000DD900000}"/>
    <cellStyle name="Normal 6 7 2 6 3" xfId="40851" xr:uid="{00000000-0005-0000-0000-0000DE900000}"/>
    <cellStyle name="Normal 6 7 2 6 4" xfId="40852" xr:uid="{00000000-0005-0000-0000-0000DF900000}"/>
    <cellStyle name="Normal 6 7 2 7" xfId="2480" xr:uid="{00000000-0005-0000-0000-0000E0900000}"/>
    <cellStyle name="Normal 6 7 2 7 2" xfId="40853" xr:uid="{00000000-0005-0000-0000-0000E1900000}"/>
    <cellStyle name="Normal 6 7 2 7 3" xfId="40854" xr:uid="{00000000-0005-0000-0000-0000E2900000}"/>
    <cellStyle name="Normal 6 7 2 7 4" xfId="40855" xr:uid="{00000000-0005-0000-0000-0000E3900000}"/>
    <cellStyle name="Normal 6 7 2 8" xfId="40856" xr:uid="{00000000-0005-0000-0000-0000E4900000}"/>
    <cellStyle name="Normal 6 7 2 8 2" xfId="40857" xr:uid="{00000000-0005-0000-0000-0000E5900000}"/>
    <cellStyle name="Normal 6 7 2 8 3" xfId="40858" xr:uid="{00000000-0005-0000-0000-0000E6900000}"/>
    <cellStyle name="Normal 6 7 2 9" xfId="40859" xr:uid="{00000000-0005-0000-0000-0000E7900000}"/>
    <cellStyle name="Normal 6 7 3" xfId="890" xr:uid="{00000000-0005-0000-0000-0000E8900000}"/>
    <cellStyle name="Normal 6 7 3 10" xfId="40860" xr:uid="{00000000-0005-0000-0000-0000E9900000}"/>
    <cellStyle name="Normal 6 7 3 2" xfId="1776" xr:uid="{00000000-0005-0000-0000-0000EA900000}"/>
    <cellStyle name="Normal 6 7 3 2 2" xfId="5134" xr:uid="{00000000-0005-0000-0000-0000EB900000}"/>
    <cellStyle name="Normal 6 7 3 2 2 2" xfId="10118" xr:uid="{00000000-0005-0000-0000-0000EC900000}"/>
    <cellStyle name="Normal 6 7 3 2 2 2 2" xfId="40861" xr:uid="{00000000-0005-0000-0000-0000ED900000}"/>
    <cellStyle name="Normal 6 7 3 2 2 2 3" xfId="40862" xr:uid="{00000000-0005-0000-0000-0000EE900000}"/>
    <cellStyle name="Normal 6 7 3 2 2 2 4" xfId="40863" xr:uid="{00000000-0005-0000-0000-0000EF900000}"/>
    <cellStyle name="Normal 6 7 3 2 2 3" xfId="40864" xr:uid="{00000000-0005-0000-0000-0000F0900000}"/>
    <cellStyle name="Normal 6 7 3 2 2 3 2" xfId="40865" xr:uid="{00000000-0005-0000-0000-0000F1900000}"/>
    <cellStyle name="Normal 6 7 3 2 2 3 3" xfId="40866" xr:uid="{00000000-0005-0000-0000-0000F2900000}"/>
    <cellStyle name="Normal 6 7 3 2 2 4" xfId="40867" xr:uid="{00000000-0005-0000-0000-0000F3900000}"/>
    <cellStyle name="Normal 6 7 3 2 2 5" xfId="40868" xr:uid="{00000000-0005-0000-0000-0000F4900000}"/>
    <cellStyle name="Normal 6 7 3 2 2 6" xfId="40869" xr:uid="{00000000-0005-0000-0000-0000F5900000}"/>
    <cellStyle name="Normal 6 7 3 2 3" xfId="6863" xr:uid="{00000000-0005-0000-0000-0000F6900000}"/>
    <cellStyle name="Normal 6 7 3 2 3 2" xfId="11805" xr:uid="{00000000-0005-0000-0000-0000F7900000}"/>
    <cellStyle name="Normal 6 7 3 2 3 3" xfId="40870" xr:uid="{00000000-0005-0000-0000-0000F8900000}"/>
    <cellStyle name="Normal 6 7 3 2 3 4" xfId="40871" xr:uid="{00000000-0005-0000-0000-0000F9900000}"/>
    <cellStyle name="Normal 6 7 3 2 4" xfId="8371" xr:uid="{00000000-0005-0000-0000-0000FA900000}"/>
    <cellStyle name="Normal 6 7 3 2 4 2" xfId="40872" xr:uid="{00000000-0005-0000-0000-0000FB900000}"/>
    <cellStyle name="Normal 6 7 3 2 4 3" xfId="40873" xr:uid="{00000000-0005-0000-0000-0000FC900000}"/>
    <cellStyle name="Normal 6 7 3 2 4 4" xfId="40874" xr:uid="{00000000-0005-0000-0000-0000FD900000}"/>
    <cellStyle name="Normal 6 7 3 2 5" xfId="3409" xr:uid="{00000000-0005-0000-0000-0000FE900000}"/>
    <cellStyle name="Normal 6 7 3 2 5 2" xfId="40875" xr:uid="{00000000-0005-0000-0000-0000FF900000}"/>
    <cellStyle name="Normal 6 7 3 2 5 3" xfId="40876" xr:uid="{00000000-0005-0000-0000-000000910000}"/>
    <cellStyle name="Normal 6 7 3 2 5 4" xfId="40877" xr:uid="{00000000-0005-0000-0000-000001910000}"/>
    <cellStyle name="Normal 6 7 3 2 6" xfId="40878" xr:uid="{00000000-0005-0000-0000-000002910000}"/>
    <cellStyle name="Normal 6 7 3 2 6 2" xfId="40879" xr:uid="{00000000-0005-0000-0000-000003910000}"/>
    <cellStyle name="Normal 6 7 3 2 6 3" xfId="40880" xr:uid="{00000000-0005-0000-0000-000004910000}"/>
    <cellStyle name="Normal 6 7 3 2 7" xfId="40881" xr:uid="{00000000-0005-0000-0000-000005910000}"/>
    <cellStyle name="Normal 6 7 3 2 8" xfId="40882" xr:uid="{00000000-0005-0000-0000-000006910000}"/>
    <cellStyle name="Normal 6 7 3 2 9" xfId="40883" xr:uid="{00000000-0005-0000-0000-000007910000}"/>
    <cellStyle name="Normal 6 7 3 3" xfId="4329" xr:uid="{00000000-0005-0000-0000-000008910000}"/>
    <cellStyle name="Normal 6 7 3 3 2" xfId="9314" xr:uid="{00000000-0005-0000-0000-000009910000}"/>
    <cellStyle name="Normal 6 7 3 3 2 2" xfId="40884" xr:uid="{00000000-0005-0000-0000-00000A910000}"/>
    <cellStyle name="Normal 6 7 3 3 2 3" xfId="40885" xr:uid="{00000000-0005-0000-0000-00000B910000}"/>
    <cellStyle name="Normal 6 7 3 3 2 4" xfId="40886" xr:uid="{00000000-0005-0000-0000-00000C910000}"/>
    <cellStyle name="Normal 6 7 3 3 3" xfId="40887" xr:uid="{00000000-0005-0000-0000-00000D910000}"/>
    <cellStyle name="Normal 6 7 3 3 3 2" xfId="40888" xr:uid="{00000000-0005-0000-0000-00000E910000}"/>
    <cellStyle name="Normal 6 7 3 3 3 3" xfId="40889" xr:uid="{00000000-0005-0000-0000-00000F910000}"/>
    <cellStyle name="Normal 6 7 3 3 4" xfId="40890" xr:uid="{00000000-0005-0000-0000-000010910000}"/>
    <cellStyle name="Normal 6 7 3 3 5" xfId="40891" xr:uid="{00000000-0005-0000-0000-000011910000}"/>
    <cellStyle name="Normal 6 7 3 3 6" xfId="40892" xr:uid="{00000000-0005-0000-0000-000012910000}"/>
    <cellStyle name="Normal 6 7 3 4" xfId="6072" xr:uid="{00000000-0005-0000-0000-000013910000}"/>
    <cellStyle name="Normal 6 7 3 4 2" xfId="11014" xr:uid="{00000000-0005-0000-0000-000014910000}"/>
    <cellStyle name="Normal 6 7 3 4 3" xfId="40893" xr:uid="{00000000-0005-0000-0000-000015910000}"/>
    <cellStyle name="Normal 6 7 3 4 4" xfId="40894" xr:uid="{00000000-0005-0000-0000-000016910000}"/>
    <cellStyle name="Normal 6 7 3 5" xfId="7580" xr:uid="{00000000-0005-0000-0000-000017910000}"/>
    <cellStyle name="Normal 6 7 3 5 2" xfId="40895" xr:uid="{00000000-0005-0000-0000-000018910000}"/>
    <cellStyle name="Normal 6 7 3 5 3" xfId="40896" xr:uid="{00000000-0005-0000-0000-000019910000}"/>
    <cellStyle name="Normal 6 7 3 5 4" xfId="40897" xr:uid="{00000000-0005-0000-0000-00001A910000}"/>
    <cellStyle name="Normal 6 7 3 6" xfId="2618" xr:uid="{00000000-0005-0000-0000-00001B910000}"/>
    <cellStyle name="Normal 6 7 3 6 2" xfId="40898" xr:uid="{00000000-0005-0000-0000-00001C910000}"/>
    <cellStyle name="Normal 6 7 3 6 3" xfId="40899" xr:uid="{00000000-0005-0000-0000-00001D910000}"/>
    <cellStyle name="Normal 6 7 3 6 4" xfId="40900" xr:uid="{00000000-0005-0000-0000-00001E910000}"/>
    <cellStyle name="Normal 6 7 3 7" xfId="40901" xr:uid="{00000000-0005-0000-0000-00001F910000}"/>
    <cellStyle name="Normal 6 7 3 7 2" xfId="40902" xr:uid="{00000000-0005-0000-0000-000020910000}"/>
    <cellStyle name="Normal 6 7 3 7 3" xfId="40903" xr:uid="{00000000-0005-0000-0000-000021910000}"/>
    <cellStyle name="Normal 6 7 3 8" xfId="40904" xr:uid="{00000000-0005-0000-0000-000022910000}"/>
    <cellStyle name="Normal 6 7 3 9" xfId="40905" xr:uid="{00000000-0005-0000-0000-000023910000}"/>
    <cellStyle name="Normal 6 7 4" xfId="1773" xr:uid="{00000000-0005-0000-0000-000024910000}"/>
    <cellStyle name="Normal 6 7 4 2" xfId="5131" xr:uid="{00000000-0005-0000-0000-000025910000}"/>
    <cellStyle name="Normal 6 7 4 2 2" xfId="10115" xr:uid="{00000000-0005-0000-0000-000026910000}"/>
    <cellStyle name="Normal 6 7 4 2 2 2" xfId="40906" xr:uid="{00000000-0005-0000-0000-000027910000}"/>
    <cellStyle name="Normal 6 7 4 2 2 3" xfId="40907" xr:uid="{00000000-0005-0000-0000-000028910000}"/>
    <cellStyle name="Normal 6 7 4 2 2 4" xfId="40908" xr:uid="{00000000-0005-0000-0000-000029910000}"/>
    <cellStyle name="Normal 6 7 4 2 3" xfId="40909" xr:uid="{00000000-0005-0000-0000-00002A910000}"/>
    <cellStyle name="Normal 6 7 4 2 3 2" xfId="40910" xr:uid="{00000000-0005-0000-0000-00002B910000}"/>
    <cellStyle name="Normal 6 7 4 2 3 3" xfId="40911" xr:uid="{00000000-0005-0000-0000-00002C910000}"/>
    <cellStyle name="Normal 6 7 4 2 4" xfId="40912" xr:uid="{00000000-0005-0000-0000-00002D910000}"/>
    <cellStyle name="Normal 6 7 4 2 5" xfId="40913" xr:uid="{00000000-0005-0000-0000-00002E910000}"/>
    <cellStyle name="Normal 6 7 4 2 6" xfId="40914" xr:uid="{00000000-0005-0000-0000-00002F910000}"/>
    <cellStyle name="Normal 6 7 4 3" xfId="6860" xr:uid="{00000000-0005-0000-0000-000030910000}"/>
    <cellStyle name="Normal 6 7 4 3 2" xfId="11802" xr:uid="{00000000-0005-0000-0000-000031910000}"/>
    <cellStyle name="Normal 6 7 4 3 3" xfId="40915" xr:uid="{00000000-0005-0000-0000-000032910000}"/>
    <cellStyle name="Normal 6 7 4 3 4" xfId="40916" xr:uid="{00000000-0005-0000-0000-000033910000}"/>
    <cellStyle name="Normal 6 7 4 4" xfId="8368" xr:uid="{00000000-0005-0000-0000-000034910000}"/>
    <cellStyle name="Normal 6 7 4 4 2" xfId="40917" xr:uid="{00000000-0005-0000-0000-000035910000}"/>
    <cellStyle name="Normal 6 7 4 4 3" xfId="40918" xr:uid="{00000000-0005-0000-0000-000036910000}"/>
    <cellStyle name="Normal 6 7 4 4 4" xfId="40919" xr:uid="{00000000-0005-0000-0000-000037910000}"/>
    <cellStyle name="Normal 6 7 4 5" xfId="3406" xr:uid="{00000000-0005-0000-0000-000038910000}"/>
    <cellStyle name="Normal 6 7 4 5 2" xfId="40920" xr:uid="{00000000-0005-0000-0000-000039910000}"/>
    <cellStyle name="Normal 6 7 4 5 3" xfId="40921" xr:uid="{00000000-0005-0000-0000-00003A910000}"/>
    <cellStyle name="Normal 6 7 4 5 4" xfId="40922" xr:uid="{00000000-0005-0000-0000-00003B910000}"/>
    <cellStyle name="Normal 6 7 4 6" xfId="40923" xr:uid="{00000000-0005-0000-0000-00003C910000}"/>
    <cellStyle name="Normal 6 7 4 6 2" xfId="40924" xr:uid="{00000000-0005-0000-0000-00003D910000}"/>
    <cellStyle name="Normal 6 7 4 6 3" xfId="40925" xr:uid="{00000000-0005-0000-0000-00003E910000}"/>
    <cellStyle name="Normal 6 7 4 7" xfId="40926" xr:uid="{00000000-0005-0000-0000-00003F910000}"/>
    <cellStyle name="Normal 6 7 4 8" xfId="40927" xr:uid="{00000000-0005-0000-0000-000040910000}"/>
    <cellStyle name="Normal 6 7 4 9" xfId="40928" xr:uid="{00000000-0005-0000-0000-000041910000}"/>
    <cellStyle name="Normal 6 7 5" xfId="3727" xr:uid="{00000000-0005-0000-0000-000042910000}"/>
    <cellStyle name="Normal 6 7 5 2" xfId="3813" xr:uid="{00000000-0005-0000-0000-000043910000}"/>
    <cellStyle name="Normal 6 7 5 2 2" xfId="8904" xr:uid="{00000000-0005-0000-0000-000044910000}"/>
    <cellStyle name="Normal 6 7 5 2 2 2" xfId="40929" xr:uid="{00000000-0005-0000-0000-000045910000}"/>
    <cellStyle name="Normal 6 7 5 2 2 3" xfId="40930" xr:uid="{00000000-0005-0000-0000-000046910000}"/>
    <cellStyle name="Normal 6 7 5 2 2 4" xfId="40931" xr:uid="{00000000-0005-0000-0000-000047910000}"/>
    <cellStyle name="Normal 6 7 5 2 3" xfId="40932" xr:uid="{00000000-0005-0000-0000-000048910000}"/>
    <cellStyle name="Normal 6 7 5 2 3 2" xfId="40933" xr:uid="{00000000-0005-0000-0000-000049910000}"/>
    <cellStyle name="Normal 6 7 5 2 3 3" xfId="40934" xr:uid="{00000000-0005-0000-0000-00004A910000}"/>
    <cellStyle name="Normal 6 7 5 2 4" xfId="40935" xr:uid="{00000000-0005-0000-0000-00004B910000}"/>
    <cellStyle name="Normal 6 7 5 2 5" xfId="40936" xr:uid="{00000000-0005-0000-0000-00004C910000}"/>
    <cellStyle name="Normal 6 7 5 2 6" xfId="40937" xr:uid="{00000000-0005-0000-0000-00004D910000}"/>
    <cellStyle name="Normal 6 7 5 3" xfId="8687" xr:uid="{00000000-0005-0000-0000-00004E910000}"/>
    <cellStyle name="Normal 6 7 5 3 2" xfId="40938" xr:uid="{00000000-0005-0000-0000-00004F910000}"/>
    <cellStyle name="Normal 6 7 5 3 3" xfId="40939" xr:uid="{00000000-0005-0000-0000-000050910000}"/>
    <cellStyle name="Normal 6 7 5 3 4" xfId="40940" xr:uid="{00000000-0005-0000-0000-000051910000}"/>
    <cellStyle name="Normal 6 7 5 4" xfId="40941" xr:uid="{00000000-0005-0000-0000-000052910000}"/>
    <cellStyle name="Normal 6 7 5 4 2" xfId="40942" xr:uid="{00000000-0005-0000-0000-000053910000}"/>
    <cellStyle name="Normal 6 7 5 4 3" xfId="40943" xr:uid="{00000000-0005-0000-0000-000054910000}"/>
    <cellStyle name="Normal 6 7 5 4 4" xfId="40944" xr:uid="{00000000-0005-0000-0000-000055910000}"/>
    <cellStyle name="Normal 6 7 5 5" xfId="40945" xr:uid="{00000000-0005-0000-0000-000056910000}"/>
    <cellStyle name="Normal 6 7 5 5 2" xfId="40946" xr:uid="{00000000-0005-0000-0000-000057910000}"/>
    <cellStyle name="Normal 6 7 5 5 3" xfId="40947" xr:uid="{00000000-0005-0000-0000-000058910000}"/>
    <cellStyle name="Normal 6 7 5 5 4" xfId="40948" xr:uid="{00000000-0005-0000-0000-000059910000}"/>
    <cellStyle name="Normal 6 7 5 6" xfId="40949" xr:uid="{00000000-0005-0000-0000-00005A910000}"/>
    <cellStyle name="Normal 6 7 5 6 2" xfId="40950" xr:uid="{00000000-0005-0000-0000-00005B910000}"/>
    <cellStyle name="Normal 6 7 5 6 3" xfId="40951" xr:uid="{00000000-0005-0000-0000-00005C910000}"/>
    <cellStyle name="Normal 6 7 5 7" xfId="40952" xr:uid="{00000000-0005-0000-0000-00005D910000}"/>
    <cellStyle name="Normal 6 7 5 8" xfId="40953" xr:uid="{00000000-0005-0000-0000-00005E910000}"/>
    <cellStyle name="Normal 6 7 5 9" xfId="40954" xr:uid="{00000000-0005-0000-0000-00005F910000}"/>
    <cellStyle name="Normal 6 7 6" xfId="4051" xr:uid="{00000000-0005-0000-0000-000060910000}"/>
    <cellStyle name="Normal 6 7 6 2" xfId="8823" xr:uid="{00000000-0005-0000-0000-000061910000}"/>
    <cellStyle name="Normal 6 7 6 2 2" xfId="40955" xr:uid="{00000000-0005-0000-0000-000062910000}"/>
    <cellStyle name="Normal 6 7 6 2 2 2" xfId="40956" xr:uid="{00000000-0005-0000-0000-000063910000}"/>
    <cellStyle name="Normal 6 7 6 2 2 3" xfId="40957" xr:uid="{00000000-0005-0000-0000-000064910000}"/>
    <cellStyle name="Normal 6 7 6 2 2 4" xfId="40958" xr:uid="{00000000-0005-0000-0000-000065910000}"/>
    <cellStyle name="Normal 6 7 6 2 3" xfId="40959" xr:uid="{00000000-0005-0000-0000-000066910000}"/>
    <cellStyle name="Normal 6 7 6 2 3 2" xfId="40960" xr:uid="{00000000-0005-0000-0000-000067910000}"/>
    <cellStyle name="Normal 6 7 6 2 3 3" xfId="40961" xr:uid="{00000000-0005-0000-0000-000068910000}"/>
    <cellStyle name="Normal 6 7 6 2 4" xfId="40962" xr:uid="{00000000-0005-0000-0000-000069910000}"/>
    <cellStyle name="Normal 6 7 6 2 5" xfId="40963" xr:uid="{00000000-0005-0000-0000-00006A910000}"/>
    <cellStyle name="Normal 6 7 6 2 6" xfId="40964" xr:uid="{00000000-0005-0000-0000-00006B910000}"/>
    <cellStyle name="Normal 6 7 6 3" xfId="40965" xr:uid="{00000000-0005-0000-0000-00006C910000}"/>
    <cellStyle name="Normal 6 7 6 3 2" xfId="40966" xr:uid="{00000000-0005-0000-0000-00006D910000}"/>
    <cellStyle name="Normal 6 7 6 3 3" xfId="40967" xr:uid="{00000000-0005-0000-0000-00006E910000}"/>
    <cellStyle name="Normal 6 7 6 3 4" xfId="40968" xr:uid="{00000000-0005-0000-0000-00006F910000}"/>
    <cellStyle name="Normal 6 7 6 4" xfId="40969" xr:uid="{00000000-0005-0000-0000-000070910000}"/>
    <cellStyle name="Normal 6 7 6 4 2" xfId="40970" xr:uid="{00000000-0005-0000-0000-000071910000}"/>
    <cellStyle name="Normal 6 7 6 4 3" xfId="40971" xr:uid="{00000000-0005-0000-0000-000072910000}"/>
    <cellStyle name="Normal 6 7 6 4 4" xfId="40972" xr:uid="{00000000-0005-0000-0000-000073910000}"/>
    <cellStyle name="Normal 6 7 6 5" xfId="40973" xr:uid="{00000000-0005-0000-0000-000074910000}"/>
    <cellStyle name="Normal 6 7 6 5 2" xfId="40974" xr:uid="{00000000-0005-0000-0000-000075910000}"/>
    <cellStyle name="Normal 6 7 6 5 3" xfId="40975" xr:uid="{00000000-0005-0000-0000-000076910000}"/>
    <cellStyle name="Normal 6 7 6 6" xfId="40976" xr:uid="{00000000-0005-0000-0000-000077910000}"/>
    <cellStyle name="Normal 6 7 6 7" xfId="40977" xr:uid="{00000000-0005-0000-0000-000078910000}"/>
    <cellStyle name="Normal 6 7 6 8" xfId="40978" xr:uid="{00000000-0005-0000-0000-000079910000}"/>
    <cellStyle name="Normal 6 7 7" xfId="5451" xr:uid="{00000000-0005-0000-0000-00007A910000}"/>
    <cellStyle name="Normal 6 7 7 2" xfId="10416" xr:uid="{00000000-0005-0000-0000-00007B910000}"/>
    <cellStyle name="Normal 6 7 7 2 2" xfId="40979" xr:uid="{00000000-0005-0000-0000-00007C910000}"/>
    <cellStyle name="Normal 6 7 7 2 3" xfId="40980" xr:uid="{00000000-0005-0000-0000-00007D910000}"/>
    <cellStyle name="Normal 6 7 7 2 4" xfId="40981" xr:uid="{00000000-0005-0000-0000-00007E910000}"/>
    <cellStyle name="Normal 6 7 7 3" xfId="40982" xr:uid="{00000000-0005-0000-0000-00007F910000}"/>
    <cellStyle name="Normal 6 7 7 3 2" xfId="40983" xr:uid="{00000000-0005-0000-0000-000080910000}"/>
    <cellStyle name="Normal 6 7 7 3 3" xfId="40984" xr:uid="{00000000-0005-0000-0000-000081910000}"/>
    <cellStyle name="Normal 6 7 7 4" xfId="40985" xr:uid="{00000000-0005-0000-0000-000082910000}"/>
    <cellStyle name="Normal 6 7 7 5" xfId="40986" xr:uid="{00000000-0005-0000-0000-000083910000}"/>
    <cellStyle name="Normal 6 7 7 6" xfId="40987" xr:uid="{00000000-0005-0000-0000-000084910000}"/>
    <cellStyle name="Normal 6 7 8" xfId="5799" xr:uid="{00000000-0005-0000-0000-000085910000}"/>
    <cellStyle name="Normal 6 7 8 2" xfId="10741" xr:uid="{00000000-0005-0000-0000-000086910000}"/>
    <cellStyle name="Normal 6 7 8 3" xfId="40988" xr:uid="{00000000-0005-0000-0000-000087910000}"/>
    <cellStyle name="Normal 6 7 8 4" xfId="40989" xr:uid="{00000000-0005-0000-0000-000088910000}"/>
    <cellStyle name="Normal 6 7 9" xfId="7307" xr:uid="{00000000-0005-0000-0000-000089910000}"/>
    <cellStyle name="Normal 6 7 9 2" xfId="40990" xr:uid="{00000000-0005-0000-0000-00008A910000}"/>
    <cellStyle name="Normal 6 7 9 3" xfId="40991" xr:uid="{00000000-0005-0000-0000-00008B910000}"/>
    <cellStyle name="Normal 6 7 9 4" xfId="40992" xr:uid="{00000000-0005-0000-0000-00008C910000}"/>
    <cellStyle name="Normal 6 8" xfId="376" xr:uid="{00000000-0005-0000-0000-00008D910000}"/>
    <cellStyle name="Normal 6 8 10" xfId="40993" xr:uid="{00000000-0005-0000-0000-00008E910000}"/>
    <cellStyle name="Normal 6 8 11" xfId="40994" xr:uid="{00000000-0005-0000-0000-00008F910000}"/>
    <cellStyle name="Normal 6 8 2" xfId="999" xr:uid="{00000000-0005-0000-0000-000090910000}"/>
    <cellStyle name="Normal 6 8 2 10" xfId="40995" xr:uid="{00000000-0005-0000-0000-000091910000}"/>
    <cellStyle name="Normal 6 8 2 2" xfId="1778" xr:uid="{00000000-0005-0000-0000-000092910000}"/>
    <cellStyle name="Normal 6 8 2 2 2" xfId="5136" xr:uid="{00000000-0005-0000-0000-000093910000}"/>
    <cellStyle name="Normal 6 8 2 2 2 2" xfId="10120" xr:uid="{00000000-0005-0000-0000-000094910000}"/>
    <cellStyle name="Normal 6 8 2 2 2 2 2" xfId="40996" xr:uid="{00000000-0005-0000-0000-000095910000}"/>
    <cellStyle name="Normal 6 8 2 2 2 2 3" xfId="40997" xr:uid="{00000000-0005-0000-0000-000096910000}"/>
    <cellStyle name="Normal 6 8 2 2 2 2 4" xfId="40998" xr:uid="{00000000-0005-0000-0000-000097910000}"/>
    <cellStyle name="Normal 6 8 2 2 2 3" xfId="40999" xr:uid="{00000000-0005-0000-0000-000098910000}"/>
    <cellStyle name="Normal 6 8 2 2 2 3 2" xfId="41000" xr:uid="{00000000-0005-0000-0000-000099910000}"/>
    <cellStyle name="Normal 6 8 2 2 2 3 3" xfId="41001" xr:uid="{00000000-0005-0000-0000-00009A910000}"/>
    <cellStyle name="Normal 6 8 2 2 2 4" xfId="41002" xr:uid="{00000000-0005-0000-0000-00009B910000}"/>
    <cellStyle name="Normal 6 8 2 2 2 5" xfId="41003" xr:uid="{00000000-0005-0000-0000-00009C910000}"/>
    <cellStyle name="Normal 6 8 2 2 2 6" xfId="41004" xr:uid="{00000000-0005-0000-0000-00009D910000}"/>
    <cellStyle name="Normal 6 8 2 2 3" xfId="6865" xr:uid="{00000000-0005-0000-0000-00009E910000}"/>
    <cellStyle name="Normal 6 8 2 2 3 2" xfId="11807" xr:uid="{00000000-0005-0000-0000-00009F910000}"/>
    <cellStyle name="Normal 6 8 2 2 3 3" xfId="41005" xr:uid="{00000000-0005-0000-0000-0000A0910000}"/>
    <cellStyle name="Normal 6 8 2 2 3 4" xfId="41006" xr:uid="{00000000-0005-0000-0000-0000A1910000}"/>
    <cellStyle name="Normal 6 8 2 2 4" xfId="8373" xr:uid="{00000000-0005-0000-0000-0000A2910000}"/>
    <cellStyle name="Normal 6 8 2 2 4 2" xfId="41007" xr:uid="{00000000-0005-0000-0000-0000A3910000}"/>
    <cellStyle name="Normal 6 8 2 2 4 3" xfId="41008" xr:uid="{00000000-0005-0000-0000-0000A4910000}"/>
    <cellStyle name="Normal 6 8 2 2 4 4" xfId="41009" xr:uid="{00000000-0005-0000-0000-0000A5910000}"/>
    <cellStyle name="Normal 6 8 2 2 5" xfId="3411" xr:uid="{00000000-0005-0000-0000-0000A6910000}"/>
    <cellStyle name="Normal 6 8 2 2 5 2" xfId="41010" xr:uid="{00000000-0005-0000-0000-0000A7910000}"/>
    <cellStyle name="Normal 6 8 2 2 5 3" xfId="41011" xr:uid="{00000000-0005-0000-0000-0000A8910000}"/>
    <cellStyle name="Normal 6 8 2 2 5 4" xfId="41012" xr:uid="{00000000-0005-0000-0000-0000A9910000}"/>
    <cellStyle name="Normal 6 8 2 2 6" xfId="41013" xr:uid="{00000000-0005-0000-0000-0000AA910000}"/>
    <cellStyle name="Normal 6 8 2 2 6 2" xfId="41014" xr:uid="{00000000-0005-0000-0000-0000AB910000}"/>
    <cellStyle name="Normal 6 8 2 2 6 3" xfId="41015" xr:uid="{00000000-0005-0000-0000-0000AC910000}"/>
    <cellStyle name="Normal 6 8 2 2 7" xfId="41016" xr:uid="{00000000-0005-0000-0000-0000AD910000}"/>
    <cellStyle name="Normal 6 8 2 2 8" xfId="41017" xr:uid="{00000000-0005-0000-0000-0000AE910000}"/>
    <cellStyle name="Normal 6 8 2 2 9" xfId="41018" xr:uid="{00000000-0005-0000-0000-0000AF910000}"/>
    <cellStyle name="Normal 6 8 2 3" xfId="4421" xr:uid="{00000000-0005-0000-0000-0000B0910000}"/>
    <cellStyle name="Normal 6 8 2 3 2" xfId="9406" xr:uid="{00000000-0005-0000-0000-0000B1910000}"/>
    <cellStyle name="Normal 6 8 2 3 2 2" xfId="41019" xr:uid="{00000000-0005-0000-0000-0000B2910000}"/>
    <cellStyle name="Normal 6 8 2 3 2 3" xfId="41020" xr:uid="{00000000-0005-0000-0000-0000B3910000}"/>
    <cellStyle name="Normal 6 8 2 3 2 4" xfId="41021" xr:uid="{00000000-0005-0000-0000-0000B4910000}"/>
    <cellStyle name="Normal 6 8 2 3 3" xfId="41022" xr:uid="{00000000-0005-0000-0000-0000B5910000}"/>
    <cellStyle name="Normal 6 8 2 3 3 2" xfId="41023" xr:uid="{00000000-0005-0000-0000-0000B6910000}"/>
    <cellStyle name="Normal 6 8 2 3 3 3" xfId="41024" xr:uid="{00000000-0005-0000-0000-0000B7910000}"/>
    <cellStyle name="Normal 6 8 2 3 4" xfId="41025" xr:uid="{00000000-0005-0000-0000-0000B8910000}"/>
    <cellStyle name="Normal 6 8 2 3 5" xfId="41026" xr:uid="{00000000-0005-0000-0000-0000B9910000}"/>
    <cellStyle name="Normal 6 8 2 3 6" xfId="41027" xr:uid="{00000000-0005-0000-0000-0000BA910000}"/>
    <cellStyle name="Normal 6 8 2 4" xfId="6161" xr:uid="{00000000-0005-0000-0000-0000BB910000}"/>
    <cellStyle name="Normal 6 8 2 4 2" xfId="11103" xr:uid="{00000000-0005-0000-0000-0000BC910000}"/>
    <cellStyle name="Normal 6 8 2 4 3" xfId="41028" xr:uid="{00000000-0005-0000-0000-0000BD910000}"/>
    <cellStyle name="Normal 6 8 2 4 4" xfId="41029" xr:uid="{00000000-0005-0000-0000-0000BE910000}"/>
    <cellStyle name="Normal 6 8 2 5" xfId="7669" xr:uid="{00000000-0005-0000-0000-0000BF910000}"/>
    <cellStyle name="Normal 6 8 2 5 2" xfId="41030" xr:uid="{00000000-0005-0000-0000-0000C0910000}"/>
    <cellStyle name="Normal 6 8 2 5 3" xfId="41031" xr:uid="{00000000-0005-0000-0000-0000C1910000}"/>
    <cellStyle name="Normal 6 8 2 5 4" xfId="41032" xr:uid="{00000000-0005-0000-0000-0000C2910000}"/>
    <cellStyle name="Normal 6 8 2 6" xfId="2707" xr:uid="{00000000-0005-0000-0000-0000C3910000}"/>
    <cellStyle name="Normal 6 8 2 6 2" xfId="41033" xr:uid="{00000000-0005-0000-0000-0000C4910000}"/>
    <cellStyle name="Normal 6 8 2 6 3" xfId="41034" xr:uid="{00000000-0005-0000-0000-0000C5910000}"/>
    <cellStyle name="Normal 6 8 2 6 4" xfId="41035" xr:uid="{00000000-0005-0000-0000-0000C6910000}"/>
    <cellStyle name="Normal 6 8 2 7" xfId="41036" xr:uid="{00000000-0005-0000-0000-0000C7910000}"/>
    <cellStyle name="Normal 6 8 2 7 2" xfId="41037" xr:uid="{00000000-0005-0000-0000-0000C8910000}"/>
    <cellStyle name="Normal 6 8 2 7 3" xfId="41038" xr:uid="{00000000-0005-0000-0000-0000C9910000}"/>
    <cellStyle name="Normal 6 8 2 8" xfId="41039" xr:uid="{00000000-0005-0000-0000-0000CA910000}"/>
    <cellStyle name="Normal 6 8 2 9" xfId="41040" xr:uid="{00000000-0005-0000-0000-0000CB910000}"/>
    <cellStyle name="Normal 6 8 3" xfId="1777" xr:uid="{00000000-0005-0000-0000-0000CC910000}"/>
    <cellStyle name="Normal 6 8 3 2" xfId="5135" xr:uid="{00000000-0005-0000-0000-0000CD910000}"/>
    <cellStyle name="Normal 6 8 3 2 2" xfId="10119" xr:uid="{00000000-0005-0000-0000-0000CE910000}"/>
    <cellStyle name="Normal 6 8 3 2 2 2" xfId="41041" xr:uid="{00000000-0005-0000-0000-0000CF910000}"/>
    <cellStyle name="Normal 6 8 3 2 2 3" xfId="41042" xr:uid="{00000000-0005-0000-0000-0000D0910000}"/>
    <cellStyle name="Normal 6 8 3 2 2 4" xfId="41043" xr:uid="{00000000-0005-0000-0000-0000D1910000}"/>
    <cellStyle name="Normal 6 8 3 2 3" xfId="41044" xr:uid="{00000000-0005-0000-0000-0000D2910000}"/>
    <cellStyle name="Normal 6 8 3 2 3 2" xfId="41045" xr:uid="{00000000-0005-0000-0000-0000D3910000}"/>
    <cellStyle name="Normal 6 8 3 2 3 3" xfId="41046" xr:uid="{00000000-0005-0000-0000-0000D4910000}"/>
    <cellStyle name="Normal 6 8 3 2 4" xfId="41047" xr:uid="{00000000-0005-0000-0000-0000D5910000}"/>
    <cellStyle name="Normal 6 8 3 2 5" xfId="41048" xr:uid="{00000000-0005-0000-0000-0000D6910000}"/>
    <cellStyle name="Normal 6 8 3 2 6" xfId="41049" xr:uid="{00000000-0005-0000-0000-0000D7910000}"/>
    <cellStyle name="Normal 6 8 3 3" xfId="6864" xr:uid="{00000000-0005-0000-0000-0000D8910000}"/>
    <cellStyle name="Normal 6 8 3 3 2" xfId="11806" xr:uid="{00000000-0005-0000-0000-0000D9910000}"/>
    <cellStyle name="Normal 6 8 3 3 3" xfId="41050" xr:uid="{00000000-0005-0000-0000-0000DA910000}"/>
    <cellStyle name="Normal 6 8 3 3 4" xfId="41051" xr:uid="{00000000-0005-0000-0000-0000DB910000}"/>
    <cellStyle name="Normal 6 8 3 4" xfId="8372" xr:uid="{00000000-0005-0000-0000-0000DC910000}"/>
    <cellStyle name="Normal 6 8 3 4 2" xfId="41052" xr:uid="{00000000-0005-0000-0000-0000DD910000}"/>
    <cellStyle name="Normal 6 8 3 4 3" xfId="41053" xr:uid="{00000000-0005-0000-0000-0000DE910000}"/>
    <cellStyle name="Normal 6 8 3 4 4" xfId="41054" xr:uid="{00000000-0005-0000-0000-0000DF910000}"/>
    <cellStyle name="Normal 6 8 3 5" xfId="3410" xr:uid="{00000000-0005-0000-0000-0000E0910000}"/>
    <cellStyle name="Normal 6 8 3 5 2" xfId="41055" xr:uid="{00000000-0005-0000-0000-0000E1910000}"/>
    <cellStyle name="Normal 6 8 3 5 3" xfId="41056" xr:uid="{00000000-0005-0000-0000-0000E2910000}"/>
    <cellStyle name="Normal 6 8 3 5 4" xfId="41057" xr:uid="{00000000-0005-0000-0000-0000E3910000}"/>
    <cellStyle name="Normal 6 8 3 6" xfId="41058" xr:uid="{00000000-0005-0000-0000-0000E4910000}"/>
    <cellStyle name="Normal 6 8 3 6 2" xfId="41059" xr:uid="{00000000-0005-0000-0000-0000E5910000}"/>
    <cellStyle name="Normal 6 8 3 6 3" xfId="41060" xr:uid="{00000000-0005-0000-0000-0000E6910000}"/>
    <cellStyle name="Normal 6 8 3 7" xfId="41061" xr:uid="{00000000-0005-0000-0000-0000E7910000}"/>
    <cellStyle name="Normal 6 8 3 8" xfId="41062" xr:uid="{00000000-0005-0000-0000-0000E8910000}"/>
    <cellStyle name="Normal 6 8 3 9" xfId="41063" xr:uid="{00000000-0005-0000-0000-0000E9910000}"/>
    <cellStyle name="Normal 6 8 4" xfId="3944" xr:uid="{00000000-0005-0000-0000-0000EA910000}"/>
    <cellStyle name="Normal 6 8 4 2" xfId="9018" xr:uid="{00000000-0005-0000-0000-0000EB910000}"/>
    <cellStyle name="Normal 6 8 4 2 2" xfId="41064" xr:uid="{00000000-0005-0000-0000-0000EC910000}"/>
    <cellStyle name="Normal 6 8 4 2 3" xfId="41065" xr:uid="{00000000-0005-0000-0000-0000ED910000}"/>
    <cellStyle name="Normal 6 8 4 2 4" xfId="41066" xr:uid="{00000000-0005-0000-0000-0000EE910000}"/>
    <cellStyle name="Normal 6 8 4 3" xfId="41067" xr:uid="{00000000-0005-0000-0000-0000EF910000}"/>
    <cellStyle name="Normal 6 8 4 3 2" xfId="41068" xr:uid="{00000000-0005-0000-0000-0000F0910000}"/>
    <cellStyle name="Normal 6 8 4 3 3" xfId="41069" xr:uid="{00000000-0005-0000-0000-0000F1910000}"/>
    <cellStyle name="Normal 6 8 4 4" xfId="41070" xr:uid="{00000000-0005-0000-0000-0000F2910000}"/>
    <cellStyle name="Normal 6 8 4 5" xfId="41071" xr:uid="{00000000-0005-0000-0000-0000F3910000}"/>
    <cellStyle name="Normal 6 8 4 6" xfId="41072" xr:uid="{00000000-0005-0000-0000-0000F4910000}"/>
    <cellStyle name="Normal 6 8 5" xfId="5709" xr:uid="{00000000-0005-0000-0000-0000F5910000}"/>
    <cellStyle name="Normal 6 8 5 2" xfId="10651" xr:uid="{00000000-0005-0000-0000-0000F6910000}"/>
    <cellStyle name="Normal 6 8 5 3" xfId="41073" xr:uid="{00000000-0005-0000-0000-0000F7910000}"/>
    <cellStyle name="Normal 6 8 5 4" xfId="41074" xr:uid="{00000000-0005-0000-0000-0000F8910000}"/>
    <cellStyle name="Normal 6 8 6" xfId="7217" xr:uid="{00000000-0005-0000-0000-0000F9910000}"/>
    <cellStyle name="Normal 6 8 6 2" xfId="41075" xr:uid="{00000000-0005-0000-0000-0000FA910000}"/>
    <cellStyle name="Normal 6 8 6 3" xfId="41076" xr:uid="{00000000-0005-0000-0000-0000FB910000}"/>
    <cellStyle name="Normal 6 8 6 4" xfId="41077" xr:uid="{00000000-0005-0000-0000-0000FC910000}"/>
    <cellStyle name="Normal 6 8 7" xfId="2255" xr:uid="{00000000-0005-0000-0000-0000FD910000}"/>
    <cellStyle name="Normal 6 8 7 2" xfId="41078" xr:uid="{00000000-0005-0000-0000-0000FE910000}"/>
    <cellStyle name="Normal 6 8 7 3" xfId="41079" xr:uid="{00000000-0005-0000-0000-0000FF910000}"/>
    <cellStyle name="Normal 6 8 7 4" xfId="41080" xr:uid="{00000000-0005-0000-0000-000000920000}"/>
    <cellStyle name="Normal 6 8 8" xfId="41081" xr:uid="{00000000-0005-0000-0000-000001920000}"/>
    <cellStyle name="Normal 6 8 8 2" xfId="41082" xr:uid="{00000000-0005-0000-0000-000002920000}"/>
    <cellStyle name="Normal 6 8 8 3" xfId="41083" xr:uid="{00000000-0005-0000-0000-000003920000}"/>
    <cellStyle name="Normal 6 8 9" xfId="41084" xr:uid="{00000000-0005-0000-0000-000004920000}"/>
    <cellStyle name="Normal 6 9" xfId="646" xr:uid="{00000000-0005-0000-0000-000005920000}"/>
    <cellStyle name="Normal 6 9 10" xfId="41085" xr:uid="{00000000-0005-0000-0000-000006920000}"/>
    <cellStyle name="Normal 6 9 11" xfId="41086" xr:uid="{00000000-0005-0000-0000-000007920000}"/>
    <cellStyle name="Normal 6 9 2" xfId="1112" xr:uid="{00000000-0005-0000-0000-000008920000}"/>
    <cellStyle name="Normal 6 9 2 10" xfId="41087" xr:uid="{00000000-0005-0000-0000-000009920000}"/>
    <cellStyle name="Normal 6 9 2 2" xfId="1780" xr:uid="{00000000-0005-0000-0000-00000A920000}"/>
    <cellStyle name="Normal 6 9 2 2 2" xfId="5138" xr:uid="{00000000-0005-0000-0000-00000B920000}"/>
    <cellStyle name="Normal 6 9 2 2 2 2" xfId="10122" xr:uid="{00000000-0005-0000-0000-00000C920000}"/>
    <cellStyle name="Normal 6 9 2 2 2 2 2" xfId="41088" xr:uid="{00000000-0005-0000-0000-00000D920000}"/>
    <cellStyle name="Normal 6 9 2 2 2 2 3" xfId="41089" xr:uid="{00000000-0005-0000-0000-00000E920000}"/>
    <cellStyle name="Normal 6 9 2 2 2 2 4" xfId="41090" xr:uid="{00000000-0005-0000-0000-00000F920000}"/>
    <cellStyle name="Normal 6 9 2 2 2 3" xfId="41091" xr:uid="{00000000-0005-0000-0000-000010920000}"/>
    <cellStyle name="Normal 6 9 2 2 2 3 2" xfId="41092" xr:uid="{00000000-0005-0000-0000-000011920000}"/>
    <cellStyle name="Normal 6 9 2 2 2 3 3" xfId="41093" xr:uid="{00000000-0005-0000-0000-000012920000}"/>
    <cellStyle name="Normal 6 9 2 2 2 4" xfId="41094" xr:uid="{00000000-0005-0000-0000-000013920000}"/>
    <cellStyle name="Normal 6 9 2 2 2 5" xfId="41095" xr:uid="{00000000-0005-0000-0000-000014920000}"/>
    <cellStyle name="Normal 6 9 2 2 2 6" xfId="41096" xr:uid="{00000000-0005-0000-0000-000015920000}"/>
    <cellStyle name="Normal 6 9 2 2 3" xfId="6867" xr:uid="{00000000-0005-0000-0000-000016920000}"/>
    <cellStyle name="Normal 6 9 2 2 3 2" xfId="11809" xr:uid="{00000000-0005-0000-0000-000017920000}"/>
    <cellStyle name="Normal 6 9 2 2 3 3" xfId="41097" xr:uid="{00000000-0005-0000-0000-000018920000}"/>
    <cellStyle name="Normal 6 9 2 2 3 4" xfId="41098" xr:uid="{00000000-0005-0000-0000-000019920000}"/>
    <cellStyle name="Normal 6 9 2 2 4" xfId="8375" xr:uid="{00000000-0005-0000-0000-00001A920000}"/>
    <cellStyle name="Normal 6 9 2 2 4 2" xfId="41099" xr:uid="{00000000-0005-0000-0000-00001B920000}"/>
    <cellStyle name="Normal 6 9 2 2 4 3" xfId="41100" xr:uid="{00000000-0005-0000-0000-00001C920000}"/>
    <cellStyle name="Normal 6 9 2 2 4 4" xfId="41101" xr:uid="{00000000-0005-0000-0000-00001D920000}"/>
    <cellStyle name="Normal 6 9 2 2 5" xfId="3413" xr:uid="{00000000-0005-0000-0000-00001E920000}"/>
    <cellStyle name="Normal 6 9 2 2 5 2" xfId="41102" xr:uid="{00000000-0005-0000-0000-00001F920000}"/>
    <cellStyle name="Normal 6 9 2 2 5 3" xfId="41103" xr:uid="{00000000-0005-0000-0000-000020920000}"/>
    <cellStyle name="Normal 6 9 2 2 5 4" xfId="41104" xr:uid="{00000000-0005-0000-0000-000021920000}"/>
    <cellStyle name="Normal 6 9 2 2 6" xfId="41105" xr:uid="{00000000-0005-0000-0000-000022920000}"/>
    <cellStyle name="Normal 6 9 2 2 6 2" xfId="41106" xr:uid="{00000000-0005-0000-0000-000023920000}"/>
    <cellStyle name="Normal 6 9 2 2 6 3" xfId="41107" xr:uid="{00000000-0005-0000-0000-000024920000}"/>
    <cellStyle name="Normal 6 9 2 2 7" xfId="41108" xr:uid="{00000000-0005-0000-0000-000025920000}"/>
    <cellStyle name="Normal 6 9 2 2 8" xfId="41109" xr:uid="{00000000-0005-0000-0000-000026920000}"/>
    <cellStyle name="Normal 6 9 2 2 9" xfId="41110" xr:uid="{00000000-0005-0000-0000-000027920000}"/>
    <cellStyle name="Normal 6 9 2 3" xfId="4480" xr:uid="{00000000-0005-0000-0000-000028920000}"/>
    <cellStyle name="Normal 6 9 2 3 2" xfId="9464" xr:uid="{00000000-0005-0000-0000-000029920000}"/>
    <cellStyle name="Normal 6 9 2 3 2 2" xfId="41111" xr:uid="{00000000-0005-0000-0000-00002A920000}"/>
    <cellStyle name="Normal 6 9 2 3 2 3" xfId="41112" xr:uid="{00000000-0005-0000-0000-00002B920000}"/>
    <cellStyle name="Normal 6 9 2 3 2 4" xfId="41113" xr:uid="{00000000-0005-0000-0000-00002C920000}"/>
    <cellStyle name="Normal 6 9 2 3 3" xfId="41114" xr:uid="{00000000-0005-0000-0000-00002D920000}"/>
    <cellStyle name="Normal 6 9 2 3 3 2" xfId="41115" xr:uid="{00000000-0005-0000-0000-00002E920000}"/>
    <cellStyle name="Normal 6 9 2 3 3 3" xfId="41116" xr:uid="{00000000-0005-0000-0000-00002F920000}"/>
    <cellStyle name="Normal 6 9 2 3 4" xfId="41117" xr:uid="{00000000-0005-0000-0000-000030920000}"/>
    <cellStyle name="Normal 6 9 2 3 5" xfId="41118" xr:uid="{00000000-0005-0000-0000-000031920000}"/>
    <cellStyle name="Normal 6 9 2 3 6" xfId="41119" xr:uid="{00000000-0005-0000-0000-000032920000}"/>
    <cellStyle name="Normal 6 9 2 4" xfId="6211" xr:uid="{00000000-0005-0000-0000-000033920000}"/>
    <cellStyle name="Normal 6 9 2 4 2" xfId="11153" xr:uid="{00000000-0005-0000-0000-000034920000}"/>
    <cellStyle name="Normal 6 9 2 4 3" xfId="41120" xr:uid="{00000000-0005-0000-0000-000035920000}"/>
    <cellStyle name="Normal 6 9 2 4 4" xfId="41121" xr:uid="{00000000-0005-0000-0000-000036920000}"/>
    <cellStyle name="Normal 6 9 2 5" xfId="7719" xr:uid="{00000000-0005-0000-0000-000037920000}"/>
    <cellStyle name="Normal 6 9 2 5 2" xfId="41122" xr:uid="{00000000-0005-0000-0000-000038920000}"/>
    <cellStyle name="Normal 6 9 2 5 3" xfId="41123" xr:uid="{00000000-0005-0000-0000-000039920000}"/>
    <cellStyle name="Normal 6 9 2 5 4" xfId="41124" xr:uid="{00000000-0005-0000-0000-00003A920000}"/>
    <cellStyle name="Normal 6 9 2 6" xfId="2757" xr:uid="{00000000-0005-0000-0000-00003B920000}"/>
    <cellStyle name="Normal 6 9 2 6 2" xfId="41125" xr:uid="{00000000-0005-0000-0000-00003C920000}"/>
    <cellStyle name="Normal 6 9 2 6 3" xfId="41126" xr:uid="{00000000-0005-0000-0000-00003D920000}"/>
    <cellStyle name="Normal 6 9 2 6 4" xfId="41127" xr:uid="{00000000-0005-0000-0000-00003E920000}"/>
    <cellStyle name="Normal 6 9 2 7" xfId="41128" xr:uid="{00000000-0005-0000-0000-00003F920000}"/>
    <cellStyle name="Normal 6 9 2 7 2" xfId="41129" xr:uid="{00000000-0005-0000-0000-000040920000}"/>
    <cellStyle name="Normal 6 9 2 7 3" xfId="41130" xr:uid="{00000000-0005-0000-0000-000041920000}"/>
    <cellStyle name="Normal 6 9 2 8" xfId="41131" xr:uid="{00000000-0005-0000-0000-000042920000}"/>
    <cellStyle name="Normal 6 9 2 9" xfId="41132" xr:uid="{00000000-0005-0000-0000-000043920000}"/>
    <cellStyle name="Normal 6 9 3" xfId="1779" xr:uid="{00000000-0005-0000-0000-000044920000}"/>
    <cellStyle name="Normal 6 9 3 2" xfId="5137" xr:uid="{00000000-0005-0000-0000-000045920000}"/>
    <cellStyle name="Normal 6 9 3 2 2" xfId="10121" xr:uid="{00000000-0005-0000-0000-000046920000}"/>
    <cellStyle name="Normal 6 9 3 2 2 2" xfId="41133" xr:uid="{00000000-0005-0000-0000-000047920000}"/>
    <cellStyle name="Normal 6 9 3 2 2 3" xfId="41134" xr:uid="{00000000-0005-0000-0000-000048920000}"/>
    <cellStyle name="Normal 6 9 3 2 2 4" xfId="41135" xr:uid="{00000000-0005-0000-0000-000049920000}"/>
    <cellStyle name="Normal 6 9 3 2 3" xfId="41136" xr:uid="{00000000-0005-0000-0000-00004A920000}"/>
    <cellStyle name="Normal 6 9 3 2 3 2" xfId="41137" xr:uid="{00000000-0005-0000-0000-00004B920000}"/>
    <cellStyle name="Normal 6 9 3 2 3 3" xfId="41138" xr:uid="{00000000-0005-0000-0000-00004C920000}"/>
    <cellStyle name="Normal 6 9 3 2 4" xfId="41139" xr:uid="{00000000-0005-0000-0000-00004D920000}"/>
    <cellStyle name="Normal 6 9 3 2 5" xfId="41140" xr:uid="{00000000-0005-0000-0000-00004E920000}"/>
    <cellStyle name="Normal 6 9 3 2 6" xfId="41141" xr:uid="{00000000-0005-0000-0000-00004F920000}"/>
    <cellStyle name="Normal 6 9 3 3" xfId="6866" xr:uid="{00000000-0005-0000-0000-000050920000}"/>
    <cellStyle name="Normal 6 9 3 3 2" xfId="11808" xr:uid="{00000000-0005-0000-0000-000051920000}"/>
    <cellStyle name="Normal 6 9 3 3 3" xfId="41142" xr:uid="{00000000-0005-0000-0000-000052920000}"/>
    <cellStyle name="Normal 6 9 3 3 4" xfId="41143" xr:uid="{00000000-0005-0000-0000-000053920000}"/>
    <cellStyle name="Normal 6 9 3 4" xfId="8374" xr:uid="{00000000-0005-0000-0000-000054920000}"/>
    <cellStyle name="Normal 6 9 3 4 2" xfId="41144" xr:uid="{00000000-0005-0000-0000-000055920000}"/>
    <cellStyle name="Normal 6 9 3 4 3" xfId="41145" xr:uid="{00000000-0005-0000-0000-000056920000}"/>
    <cellStyle name="Normal 6 9 3 4 4" xfId="41146" xr:uid="{00000000-0005-0000-0000-000057920000}"/>
    <cellStyle name="Normal 6 9 3 5" xfId="3412" xr:uid="{00000000-0005-0000-0000-000058920000}"/>
    <cellStyle name="Normal 6 9 3 5 2" xfId="41147" xr:uid="{00000000-0005-0000-0000-000059920000}"/>
    <cellStyle name="Normal 6 9 3 5 3" xfId="41148" xr:uid="{00000000-0005-0000-0000-00005A920000}"/>
    <cellStyle name="Normal 6 9 3 5 4" xfId="41149" xr:uid="{00000000-0005-0000-0000-00005B920000}"/>
    <cellStyle name="Normal 6 9 3 6" xfId="41150" xr:uid="{00000000-0005-0000-0000-00005C920000}"/>
    <cellStyle name="Normal 6 9 3 6 2" xfId="41151" xr:uid="{00000000-0005-0000-0000-00005D920000}"/>
    <cellStyle name="Normal 6 9 3 6 3" xfId="41152" xr:uid="{00000000-0005-0000-0000-00005E920000}"/>
    <cellStyle name="Normal 6 9 3 7" xfId="41153" xr:uid="{00000000-0005-0000-0000-00005F920000}"/>
    <cellStyle name="Normal 6 9 3 8" xfId="41154" xr:uid="{00000000-0005-0000-0000-000060920000}"/>
    <cellStyle name="Normal 6 9 3 9" xfId="41155" xr:uid="{00000000-0005-0000-0000-000061920000}"/>
    <cellStyle name="Normal 6 9 4" xfId="4097" xr:uid="{00000000-0005-0000-0000-000062920000}"/>
    <cellStyle name="Normal 6 9 4 2" xfId="9083" xr:uid="{00000000-0005-0000-0000-000063920000}"/>
    <cellStyle name="Normal 6 9 4 2 2" xfId="41156" xr:uid="{00000000-0005-0000-0000-000064920000}"/>
    <cellStyle name="Normal 6 9 4 2 3" xfId="41157" xr:uid="{00000000-0005-0000-0000-000065920000}"/>
    <cellStyle name="Normal 6 9 4 2 4" xfId="41158" xr:uid="{00000000-0005-0000-0000-000066920000}"/>
    <cellStyle name="Normal 6 9 4 3" xfId="41159" xr:uid="{00000000-0005-0000-0000-000067920000}"/>
    <cellStyle name="Normal 6 9 4 3 2" xfId="41160" xr:uid="{00000000-0005-0000-0000-000068920000}"/>
    <cellStyle name="Normal 6 9 4 3 3" xfId="41161" xr:uid="{00000000-0005-0000-0000-000069920000}"/>
    <cellStyle name="Normal 6 9 4 4" xfId="41162" xr:uid="{00000000-0005-0000-0000-00006A920000}"/>
    <cellStyle name="Normal 6 9 4 5" xfId="41163" xr:uid="{00000000-0005-0000-0000-00006B920000}"/>
    <cellStyle name="Normal 6 9 4 6" xfId="41164" xr:uid="{00000000-0005-0000-0000-00006C920000}"/>
    <cellStyle name="Normal 6 9 5" xfId="5844" xr:uid="{00000000-0005-0000-0000-00006D920000}"/>
    <cellStyle name="Normal 6 9 5 2" xfId="10786" xr:uid="{00000000-0005-0000-0000-00006E920000}"/>
    <cellStyle name="Normal 6 9 5 3" xfId="41165" xr:uid="{00000000-0005-0000-0000-00006F920000}"/>
    <cellStyle name="Normal 6 9 5 4" xfId="41166" xr:uid="{00000000-0005-0000-0000-000070920000}"/>
    <cellStyle name="Normal 6 9 6" xfId="7352" xr:uid="{00000000-0005-0000-0000-000071920000}"/>
    <cellStyle name="Normal 6 9 6 2" xfId="41167" xr:uid="{00000000-0005-0000-0000-000072920000}"/>
    <cellStyle name="Normal 6 9 6 3" xfId="41168" xr:uid="{00000000-0005-0000-0000-000073920000}"/>
    <cellStyle name="Normal 6 9 6 4" xfId="41169" xr:uid="{00000000-0005-0000-0000-000074920000}"/>
    <cellStyle name="Normal 6 9 7" xfId="2390" xr:uid="{00000000-0005-0000-0000-000075920000}"/>
    <cellStyle name="Normal 6 9 7 2" xfId="41170" xr:uid="{00000000-0005-0000-0000-000076920000}"/>
    <cellStyle name="Normal 6 9 7 3" xfId="41171" xr:uid="{00000000-0005-0000-0000-000077920000}"/>
    <cellStyle name="Normal 6 9 7 4" xfId="41172" xr:uid="{00000000-0005-0000-0000-000078920000}"/>
    <cellStyle name="Normal 6 9 8" xfId="41173" xr:uid="{00000000-0005-0000-0000-000079920000}"/>
    <cellStyle name="Normal 6 9 8 2" xfId="41174" xr:uid="{00000000-0005-0000-0000-00007A920000}"/>
    <cellStyle name="Normal 6 9 8 3" xfId="41175" xr:uid="{00000000-0005-0000-0000-00007B920000}"/>
    <cellStyle name="Normal 6 9 9" xfId="41176" xr:uid="{00000000-0005-0000-0000-00007C920000}"/>
    <cellStyle name="Normal 60" xfId="169" xr:uid="{00000000-0005-0000-0000-00007D920000}"/>
    <cellStyle name="Normal 60 2" xfId="562" xr:uid="{00000000-0005-0000-0000-00007E920000}"/>
    <cellStyle name="Normal 60 2 2" xfId="1091" xr:uid="{00000000-0005-0000-0000-00007F920000}"/>
    <cellStyle name="Normal 60 3" xfId="421" xr:uid="{00000000-0005-0000-0000-000080920000}"/>
    <cellStyle name="Normal 60 4" xfId="305" xr:uid="{00000000-0005-0000-0000-000081920000}"/>
    <cellStyle name="Normal 60 5" xfId="202" xr:uid="{00000000-0005-0000-0000-000082920000}"/>
    <cellStyle name="Normal 60 6" xfId="2155" xr:uid="{00000000-0005-0000-0000-000083920000}"/>
    <cellStyle name="Normal 60 7" xfId="41177" xr:uid="{00000000-0005-0000-0000-000084920000}"/>
    <cellStyle name="Normal 61" xfId="170" xr:uid="{00000000-0005-0000-0000-000085920000}"/>
    <cellStyle name="Normal 61 2" xfId="563" xr:uid="{00000000-0005-0000-0000-000086920000}"/>
    <cellStyle name="Normal 61 2 2" xfId="1092" xr:uid="{00000000-0005-0000-0000-000087920000}"/>
    <cellStyle name="Normal 61 3" xfId="422" xr:uid="{00000000-0005-0000-0000-000088920000}"/>
    <cellStyle name="Normal 61 4" xfId="306" xr:uid="{00000000-0005-0000-0000-000089920000}"/>
    <cellStyle name="Normal 61 5" xfId="203" xr:uid="{00000000-0005-0000-0000-00008A920000}"/>
    <cellStyle name="Normal 61 6" xfId="2156" xr:uid="{00000000-0005-0000-0000-00008B920000}"/>
    <cellStyle name="Normal 61 7" xfId="41178" xr:uid="{00000000-0005-0000-0000-00008C920000}"/>
    <cellStyle name="Normal 62" xfId="171" xr:uid="{00000000-0005-0000-0000-00008D920000}"/>
    <cellStyle name="Normal 62 2" xfId="564" xr:uid="{00000000-0005-0000-0000-00008E920000}"/>
    <cellStyle name="Normal 62 2 2" xfId="1093" xr:uid="{00000000-0005-0000-0000-00008F920000}"/>
    <cellStyle name="Normal 62 3" xfId="423" xr:uid="{00000000-0005-0000-0000-000090920000}"/>
    <cellStyle name="Normal 62 4" xfId="307" xr:uid="{00000000-0005-0000-0000-000091920000}"/>
    <cellStyle name="Normal 62 5" xfId="204" xr:uid="{00000000-0005-0000-0000-000092920000}"/>
    <cellStyle name="Normal 62 6" xfId="2157" xr:uid="{00000000-0005-0000-0000-000093920000}"/>
    <cellStyle name="Normal 62 7" xfId="41179" xr:uid="{00000000-0005-0000-0000-000094920000}"/>
    <cellStyle name="Normal 63" xfId="172" xr:uid="{00000000-0005-0000-0000-000095920000}"/>
    <cellStyle name="Normal 63 2" xfId="565" xr:uid="{00000000-0005-0000-0000-000096920000}"/>
    <cellStyle name="Normal 63 2 2" xfId="1094" xr:uid="{00000000-0005-0000-0000-000097920000}"/>
    <cellStyle name="Normal 63 3" xfId="425" xr:uid="{00000000-0005-0000-0000-000098920000}"/>
    <cellStyle name="Normal 63 4" xfId="309" xr:uid="{00000000-0005-0000-0000-000099920000}"/>
    <cellStyle name="Normal 63 5" xfId="205" xr:uid="{00000000-0005-0000-0000-00009A920000}"/>
    <cellStyle name="Normal 63 6" xfId="2158" xr:uid="{00000000-0005-0000-0000-00009B920000}"/>
    <cellStyle name="Normal 63 7" xfId="41180" xr:uid="{00000000-0005-0000-0000-00009C920000}"/>
    <cellStyle name="Normal 64" xfId="173" xr:uid="{00000000-0005-0000-0000-00009D920000}"/>
    <cellStyle name="Normal 64 10" xfId="3679" xr:uid="{00000000-0005-0000-0000-00009E920000}"/>
    <cellStyle name="Normal 64 10 2" xfId="8776" xr:uid="{00000000-0005-0000-0000-00009F920000}"/>
    <cellStyle name="Normal 64 10 2 2" xfId="41181" xr:uid="{00000000-0005-0000-0000-0000A0920000}"/>
    <cellStyle name="Normal 64 10 2 2 2" xfId="41182" xr:uid="{00000000-0005-0000-0000-0000A1920000}"/>
    <cellStyle name="Normal 64 10 2 2 3" xfId="41183" xr:uid="{00000000-0005-0000-0000-0000A2920000}"/>
    <cellStyle name="Normal 64 10 2 2 4" xfId="41184" xr:uid="{00000000-0005-0000-0000-0000A3920000}"/>
    <cellStyle name="Normal 64 10 2 3" xfId="41185" xr:uid="{00000000-0005-0000-0000-0000A4920000}"/>
    <cellStyle name="Normal 64 10 2 3 2" xfId="41186" xr:uid="{00000000-0005-0000-0000-0000A5920000}"/>
    <cellStyle name="Normal 64 10 2 3 3" xfId="41187" xr:uid="{00000000-0005-0000-0000-0000A6920000}"/>
    <cellStyle name="Normal 64 10 2 4" xfId="41188" xr:uid="{00000000-0005-0000-0000-0000A7920000}"/>
    <cellStyle name="Normal 64 10 2 5" xfId="41189" xr:uid="{00000000-0005-0000-0000-0000A8920000}"/>
    <cellStyle name="Normal 64 10 2 6" xfId="41190" xr:uid="{00000000-0005-0000-0000-0000A9920000}"/>
    <cellStyle name="Normal 64 10 3" xfId="41191" xr:uid="{00000000-0005-0000-0000-0000AA920000}"/>
    <cellStyle name="Normal 64 10 3 2" xfId="41192" xr:uid="{00000000-0005-0000-0000-0000AB920000}"/>
    <cellStyle name="Normal 64 10 3 3" xfId="41193" xr:uid="{00000000-0005-0000-0000-0000AC920000}"/>
    <cellStyle name="Normal 64 10 3 4" xfId="41194" xr:uid="{00000000-0005-0000-0000-0000AD920000}"/>
    <cellStyle name="Normal 64 10 4" xfId="41195" xr:uid="{00000000-0005-0000-0000-0000AE920000}"/>
    <cellStyle name="Normal 64 10 4 2" xfId="41196" xr:uid="{00000000-0005-0000-0000-0000AF920000}"/>
    <cellStyle name="Normal 64 10 4 3" xfId="41197" xr:uid="{00000000-0005-0000-0000-0000B0920000}"/>
    <cellStyle name="Normal 64 10 4 4" xfId="41198" xr:uid="{00000000-0005-0000-0000-0000B1920000}"/>
    <cellStyle name="Normal 64 10 5" xfId="41199" xr:uid="{00000000-0005-0000-0000-0000B2920000}"/>
    <cellStyle name="Normal 64 10 5 2" xfId="41200" xr:uid="{00000000-0005-0000-0000-0000B3920000}"/>
    <cellStyle name="Normal 64 10 5 3" xfId="41201" xr:uid="{00000000-0005-0000-0000-0000B4920000}"/>
    <cellStyle name="Normal 64 10 6" xfId="41202" xr:uid="{00000000-0005-0000-0000-0000B5920000}"/>
    <cellStyle name="Normal 64 10 7" xfId="41203" xr:uid="{00000000-0005-0000-0000-0000B6920000}"/>
    <cellStyle name="Normal 64 10 8" xfId="41204" xr:uid="{00000000-0005-0000-0000-0000B7920000}"/>
    <cellStyle name="Normal 64 2" xfId="252" xr:uid="{00000000-0005-0000-0000-0000B8920000}"/>
    <cellStyle name="Normal 64 2 2" xfId="992" xr:uid="{00000000-0005-0000-0000-0000B9920000}"/>
    <cellStyle name="Normal 64 3" xfId="482" xr:uid="{00000000-0005-0000-0000-0000BA920000}"/>
    <cellStyle name="Normal 64 3 10" xfId="41205" xr:uid="{00000000-0005-0000-0000-0000BB920000}"/>
    <cellStyle name="Normal 64 3 11" xfId="41206" xr:uid="{00000000-0005-0000-0000-0000BC920000}"/>
    <cellStyle name="Normal 64 3 2" xfId="1042" xr:uid="{00000000-0005-0000-0000-0000BD920000}"/>
    <cellStyle name="Normal 64 3 2 10" xfId="41207" xr:uid="{00000000-0005-0000-0000-0000BE920000}"/>
    <cellStyle name="Normal 64 3 2 2" xfId="1782" xr:uid="{00000000-0005-0000-0000-0000BF920000}"/>
    <cellStyle name="Normal 64 3 2 2 2" xfId="5140" xr:uid="{00000000-0005-0000-0000-0000C0920000}"/>
    <cellStyle name="Normal 64 3 2 2 2 2" xfId="10124" xr:uid="{00000000-0005-0000-0000-0000C1920000}"/>
    <cellStyle name="Normal 64 3 2 2 2 2 2" xfId="41208" xr:uid="{00000000-0005-0000-0000-0000C2920000}"/>
    <cellStyle name="Normal 64 3 2 2 2 2 3" xfId="41209" xr:uid="{00000000-0005-0000-0000-0000C3920000}"/>
    <cellStyle name="Normal 64 3 2 2 2 2 4" xfId="41210" xr:uid="{00000000-0005-0000-0000-0000C4920000}"/>
    <cellStyle name="Normal 64 3 2 2 2 3" xfId="41211" xr:uid="{00000000-0005-0000-0000-0000C5920000}"/>
    <cellStyle name="Normal 64 3 2 2 2 3 2" xfId="41212" xr:uid="{00000000-0005-0000-0000-0000C6920000}"/>
    <cellStyle name="Normal 64 3 2 2 2 3 3" xfId="41213" xr:uid="{00000000-0005-0000-0000-0000C7920000}"/>
    <cellStyle name="Normal 64 3 2 2 2 4" xfId="41214" xr:uid="{00000000-0005-0000-0000-0000C8920000}"/>
    <cellStyle name="Normal 64 3 2 2 2 5" xfId="41215" xr:uid="{00000000-0005-0000-0000-0000C9920000}"/>
    <cellStyle name="Normal 64 3 2 2 2 6" xfId="41216" xr:uid="{00000000-0005-0000-0000-0000CA920000}"/>
    <cellStyle name="Normal 64 3 2 2 3" xfId="6869" xr:uid="{00000000-0005-0000-0000-0000CB920000}"/>
    <cellStyle name="Normal 64 3 2 2 3 2" xfId="11811" xr:uid="{00000000-0005-0000-0000-0000CC920000}"/>
    <cellStyle name="Normal 64 3 2 2 3 3" xfId="41217" xr:uid="{00000000-0005-0000-0000-0000CD920000}"/>
    <cellStyle name="Normal 64 3 2 2 3 4" xfId="41218" xr:uid="{00000000-0005-0000-0000-0000CE920000}"/>
    <cellStyle name="Normal 64 3 2 2 4" xfId="8377" xr:uid="{00000000-0005-0000-0000-0000CF920000}"/>
    <cellStyle name="Normal 64 3 2 2 4 2" xfId="41219" xr:uid="{00000000-0005-0000-0000-0000D0920000}"/>
    <cellStyle name="Normal 64 3 2 2 4 3" xfId="41220" xr:uid="{00000000-0005-0000-0000-0000D1920000}"/>
    <cellStyle name="Normal 64 3 2 2 4 4" xfId="41221" xr:uid="{00000000-0005-0000-0000-0000D2920000}"/>
    <cellStyle name="Normal 64 3 2 2 5" xfId="3415" xr:uid="{00000000-0005-0000-0000-0000D3920000}"/>
    <cellStyle name="Normal 64 3 2 2 5 2" xfId="41222" xr:uid="{00000000-0005-0000-0000-0000D4920000}"/>
    <cellStyle name="Normal 64 3 2 2 5 3" xfId="41223" xr:uid="{00000000-0005-0000-0000-0000D5920000}"/>
    <cellStyle name="Normal 64 3 2 2 5 4" xfId="41224" xr:uid="{00000000-0005-0000-0000-0000D6920000}"/>
    <cellStyle name="Normal 64 3 2 2 6" xfId="41225" xr:uid="{00000000-0005-0000-0000-0000D7920000}"/>
    <cellStyle name="Normal 64 3 2 2 6 2" xfId="41226" xr:uid="{00000000-0005-0000-0000-0000D8920000}"/>
    <cellStyle name="Normal 64 3 2 2 6 3" xfId="41227" xr:uid="{00000000-0005-0000-0000-0000D9920000}"/>
    <cellStyle name="Normal 64 3 2 2 7" xfId="41228" xr:uid="{00000000-0005-0000-0000-0000DA920000}"/>
    <cellStyle name="Normal 64 3 2 2 8" xfId="41229" xr:uid="{00000000-0005-0000-0000-0000DB920000}"/>
    <cellStyle name="Normal 64 3 2 2 9" xfId="41230" xr:uid="{00000000-0005-0000-0000-0000DC920000}"/>
    <cellStyle name="Normal 64 3 2 3" xfId="4464" xr:uid="{00000000-0005-0000-0000-0000DD920000}"/>
    <cellStyle name="Normal 64 3 2 3 2" xfId="9449" xr:uid="{00000000-0005-0000-0000-0000DE920000}"/>
    <cellStyle name="Normal 64 3 2 3 2 2" xfId="41231" xr:uid="{00000000-0005-0000-0000-0000DF920000}"/>
    <cellStyle name="Normal 64 3 2 3 2 3" xfId="41232" xr:uid="{00000000-0005-0000-0000-0000E0920000}"/>
    <cellStyle name="Normal 64 3 2 3 2 4" xfId="41233" xr:uid="{00000000-0005-0000-0000-0000E1920000}"/>
    <cellStyle name="Normal 64 3 2 3 3" xfId="41234" xr:uid="{00000000-0005-0000-0000-0000E2920000}"/>
    <cellStyle name="Normal 64 3 2 3 3 2" xfId="41235" xr:uid="{00000000-0005-0000-0000-0000E3920000}"/>
    <cellStyle name="Normal 64 3 2 3 3 3" xfId="41236" xr:uid="{00000000-0005-0000-0000-0000E4920000}"/>
    <cellStyle name="Normal 64 3 2 3 4" xfId="41237" xr:uid="{00000000-0005-0000-0000-0000E5920000}"/>
    <cellStyle name="Normal 64 3 2 3 5" xfId="41238" xr:uid="{00000000-0005-0000-0000-0000E6920000}"/>
    <cellStyle name="Normal 64 3 2 3 6" xfId="41239" xr:uid="{00000000-0005-0000-0000-0000E7920000}"/>
    <cellStyle name="Normal 64 3 2 4" xfId="6204" xr:uid="{00000000-0005-0000-0000-0000E8920000}"/>
    <cellStyle name="Normal 64 3 2 4 2" xfId="11146" xr:uid="{00000000-0005-0000-0000-0000E9920000}"/>
    <cellStyle name="Normal 64 3 2 4 3" xfId="41240" xr:uid="{00000000-0005-0000-0000-0000EA920000}"/>
    <cellStyle name="Normal 64 3 2 4 4" xfId="41241" xr:uid="{00000000-0005-0000-0000-0000EB920000}"/>
    <cellStyle name="Normal 64 3 2 5" xfId="7712" xr:uid="{00000000-0005-0000-0000-0000EC920000}"/>
    <cellStyle name="Normal 64 3 2 5 2" xfId="41242" xr:uid="{00000000-0005-0000-0000-0000ED920000}"/>
    <cellStyle name="Normal 64 3 2 5 3" xfId="41243" xr:uid="{00000000-0005-0000-0000-0000EE920000}"/>
    <cellStyle name="Normal 64 3 2 5 4" xfId="41244" xr:uid="{00000000-0005-0000-0000-0000EF920000}"/>
    <cellStyle name="Normal 64 3 2 6" xfId="2750" xr:uid="{00000000-0005-0000-0000-0000F0920000}"/>
    <cellStyle name="Normal 64 3 2 6 2" xfId="41245" xr:uid="{00000000-0005-0000-0000-0000F1920000}"/>
    <cellStyle name="Normal 64 3 2 6 3" xfId="41246" xr:uid="{00000000-0005-0000-0000-0000F2920000}"/>
    <cellStyle name="Normal 64 3 2 6 4" xfId="41247" xr:uid="{00000000-0005-0000-0000-0000F3920000}"/>
    <cellStyle name="Normal 64 3 2 7" xfId="41248" xr:uid="{00000000-0005-0000-0000-0000F4920000}"/>
    <cellStyle name="Normal 64 3 2 7 2" xfId="41249" xr:uid="{00000000-0005-0000-0000-0000F5920000}"/>
    <cellStyle name="Normal 64 3 2 7 3" xfId="41250" xr:uid="{00000000-0005-0000-0000-0000F6920000}"/>
    <cellStyle name="Normal 64 3 2 8" xfId="41251" xr:uid="{00000000-0005-0000-0000-0000F7920000}"/>
    <cellStyle name="Normal 64 3 2 9" xfId="41252" xr:uid="{00000000-0005-0000-0000-0000F8920000}"/>
    <cellStyle name="Normal 64 3 3" xfId="1781" xr:uid="{00000000-0005-0000-0000-0000F9920000}"/>
    <cellStyle name="Normal 64 3 3 2" xfId="5139" xr:uid="{00000000-0005-0000-0000-0000FA920000}"/>
    <cellStyle name="Normal 64 3 3 2 2" xfId="10123" xr:uid="{00000000-0005-0000-0000-0000FB920000}"/>
    <cellStyle name="Normal 64 3 3 2 2 2" xfId="41253" xr:uid="{00000000-0005-0000-0000-0000FC920000}"/>
    <cellStyle name="Normal 64 3 3 2 2 3" xfId="41254" xr:uid="{00000000-0005-0000-0000-0000FD920000}"/>
    <cellStyle name="Normal 64 3 3 2 2 4" xfId="41255" xr:uid="{00000000-0005-0000-0000-0000FE920000}"/>
    <cellStyle name="Normal 64 3 3 2 3" xfId="41256" xr:uid="{00000000-0005-0000-0000-0000FF920000}"/>
    <cellStyle name="Normal 64 3 3 2 3 2" xfId="41257" xr:uid="{00000000-0005-0000-0000-000000930000}"/>
    <cellStyle name="Normal 64 3 3 2 3 3" xfId="41258" xr:uid="{00000000-0005-0000-0000-000001930000}"/>
    <cellStyle name="Normal 64 3 3 2 4" xfId="41259" xr:uid="{00000000-0005-0000-0000-000002930000}"/>
    <cellStyle name="Normal 64 3 3 2 5" xfId="41260" xr:uid="{00000000-0005-0000-0000-000003930000}"/>
    <cellStyle name="Normal 64 3 3 2 6" xfId="41261" xr:uid="{00000000-0005-0000-0000-000004930000}"/>
    <cellStyle name="Normal 64 3 3 3" xfId="6868" xr:uid="{00000000-0005-0000-0000-000005930000}"/>
    <cellStyle name="Normal 64 3 3 3 2" xfId="11810" xr:uid="{00000000-0005-0000-0000-000006930000}"/>
    <cellStyle name="Normal 64 3 3 3 3" xfId="41262" xr:uid="{00000000-0005-0000-0000-000007930000}"/>
    <cellStyle name="Normal 64 3 3 3 4" xfId="41263" xr:uid="{00000000-0005-0000-0000-000008930000}"/>
    <cellStyle name="Normal 64 3 3 4" xfId="8376" xr:uid="{00000000-0005-0000-0000-000009930000}"/>
    <cellStyle name="Normal 64 3 3 4 2" xfId="41264" xr:uid="{00000000-0005-0000-0000-00000A930000}"/>
    <cellStyle name="Normal 64 3 3 4 3" xfId="41265" xr:uid="{00000000-0005-0000-0000-00000B930000}"/>
    <cellStyle name="Normal 64 3 3 4 4" xfId="41266" xr:uid="{00000000-0005-0000-0000-00000C930000}"/>
    <cellStyle name="Normal 64 3 3 5" xfId="3414" xr:uid="{00000000-0005-0000-0000-00000D930000}"/>
    <cellStyle name="Normal 64 3 3 5 2" xfId="41267" xr:uid="{00000000-0005-0000-0000-00000E930000}"/>
    <cellStyle name="Normal 64 3 3 5 3" xfId="41268" xr:uid="{00000000-0005-0000-0000-00000F930000}"/>
    <cellStyle name="Normal 64 3 3 5 4" xfId="41269" xr:uid="{00000000-0005-0000-0000-000010930000}"/>
    <cellStyle name="Normal 64 3 3 6" xfId="41270" xr:uid="{00000000-0005-0000-0000-000011930000}"/>
    <cellStyle name="Normal 64 3 3 6 2" xfId="41271" xr:uid="{00000000-0005-0000-0000-000012930000}"/>
    <cellStyle name="Normal 64 3 3 6 3" xfId="41272" xr:uid="{00000000-0005-0000-0000-000013930000}"/>
    <cellStyle name="Normal 64 3 3 7" xfId="41273" xr:uid="{00000000-0005-0000-0000-000014930000}"/>
    <cellStyle name="Normal 64 3 3 8" xfId="41274" xr:uid="{00000000-0005-0000-0000-000015930000}"/>
    <cellStyle name="Normal 64 3 3 9" xfId="41275" xr:uid="{00000000-0005-0000-0000-000016930000}"/>
    <cellStyle name="Normal 64 3 4" xfId="3997" xr:uid="{00000000-0005-0000-0000-000017930000}"/>
    <cellStyle name="Normal 64 3 4 2" xfId="9068" xr:uid="{00000000-0005-0000-0000-000018930000}"/>
    <cellStyle name="Normal 64 3 4 2 2" xfId="41276" xr:uid="{00000000-0005-0000-0000-000019930000}"/>
    <cellStyle name="Normal 64 3 4 2 3" xfId="41277" xr:uid="{00000000-0005-0000-0000-00001A930000}"/>
    <cellStyle name="Normal 64 3 4 2 4" xfId="41278" xr:uid="{00000000-0005-0000-0000-00001B930000}"/>
    <cellStyle name="Normal 64 3 4 3" xfId="41279" xr:uid="{00000000-0005-0000-0000-00001C930000}"/>
    <cellStyle name="Normal 64 3 4 3 2" xfId="41280" xr:uid="{00000000-0005-0000-0000-00001D930000}"/>
    <cellStyle name="Normal 64 3 4 3 3" xfId="41281" xr:uid="{00000000-0005-0000-0000-00001E930000}"/>
    <cellStyle name="Normal 64 3 4 4" xfId="41282" xr:uid="{00000000-0005-0000-0000-00001F930000}"/>
    <cellStyle name="Normal 64 3 4 5" xfId="41283" xr:uid="{00000000-0005-0000-0000-000020930000}"/>
    <cellStyle name="Normal 64 3 4 6" xfId="41284" xr:uid="{00000000-0005-0000-0000-000021930000}"/>
    <cellStyle name="Normal 64 3 5" xfId="5752" xr:uid="{00000000-0005-0000-0000-000022930000}"/>
    <cellStyle name="Normal 64 3 5 2" xfId="10694" xr:uid="{00000000-0005-0000-0000-000023930000}"/>
    <cellStyle name="Normal 64 3 5 3" xfId="41285" xr:uid="{00000000-0005-0000-0000-000024930000}"/>
    <cellStyle name="Normal 64 3 5 4" xfId="41286" xr:uid="{00000000-0005-0000-0000-000025930000}"/>
    <cellStyle name="Normal 64 3 6" xfId="7260" xr:uid="{00000000-0005-0000-0000-000026930000}"/>
    <cellStyle name="Normal 64 3 6 2" xfId="41287" xr:uid="{00000000-0005-0000-0000-000027930000}"/>
    <cellStyle name="Normal 64 3 6 3" xfId="41288" xr:uid="{00000000-0005-0000-0000-000028930000}"/>
    <cellStyle name="Normal 64 3 6 4" xfId="41289" xr:uid="{00000000-0005-0000-0000-000029930000}"/>
    <cellStyle name="Normal 64 3 7" xfId="2298" xr:uid="{00000000-0005-0000-0000-00002A930000}"/>
    <cellStyle name="Normal 64 3 7 2" xfId="41290" xr:uid="{00000000-0005-0000-0000-00002B930000}"/>
    <cellStyle name="Normal 64 3 7 3" xfId="41291" xr:uid="{00000000-0005-0000-0000-00002C930000}"/>
    <cellStyle name="Normal 64 3 7 4" xfId="41292" xr:uid="{00000000-0005-0000-0000-00002D930000}"/>
    <cellStyle name="Normal 64 3 8" xfId="41293" xr:uid="{00000000-0005-0000-0000-00002E930000}"/>
    <cellStyle name="Normal 64 3 8 2" xfId="41294" xr:uid="{00000000-0005-0000-0000-00002F930000}"/>
    <cellStyle name="Normal 64 3 8 3" xfId="41295" xr:uid="{00000000-0005-0000-0000-000030930000}"/>
    <cellStyle name="Normal 64 3 9" xfId="41296" xr:uid="{00000000-0005-0000-0000-000031930000}"/>
    <cellStyle name="Normal 64 4" xfId="689" xr:uid="{00000000-0005-0000-0000-000032930000}"/>
    <cellStyle name="Normal 64 4 10" xfId="41297" xr:uid="{00000000-0005-0000-0000-000033930000}"/>
    <cellStyle name="Normal 64 4 11" xfId="41298" xr:uid="{00000000-0005-0000-0000-000034930000}"/>
    <cellStyle name="Normal 64 4 2" xfId="1155" xr:uid="{00000000-0005-0000-0000-000035930000}"/>
    <cellStyle name="Normal 64 4 2 10" xfId="41299" xr:uid="{00000000-0005-0000-0000-000036930000}"/>
    <cellStyle name="Normal 64 4 2 2" xfId="1784" xr:uid="{00000000-0005-0000-0000-000037930000}"/>
    <cellStyle name="Normal 64 4 2 2 2" xfId="5142" xr:uid="{00000000-0005-0000-0000-000038930000}"/>
    <cellStyle name="Normal 64 4 2 2 2 2" xfId="10126" xr:uid="{00000000-0005-0000-0000-000039930000}"/>
    <cellStyle name="Normal 64 4 2 2 2 2 2" xfId="41300" xr:uid="{00000000-0005-0000-0000-00003A930000}"/>
    <cellStyle name="Normal 64 4 2 2 2 2 3" xfId="41301" xr:uid="{00000000-0005-0000-0000-00003B930000}"/>
    <cellStyle name="Normal 64 4 2 2 2 2 4" xfId="41302" xr:uid="{00000000-0005-0000-0000-00003C930000}"/>
    <cellStyle name="Normal 64 4 2 2 2 3" xfId="41303" xr:uid="{00000000-0005-0000-0000-00003D930000}"/>
    <cellStyle name="Normal 64 4 2 2 2 3 2" xfId="41304" xr:uid="{00000000-0005-0000-0000-00003E930000}"/>
    <cellStyle name="Normal 64 4 2 2 2 3 3" xfId="41305" xr:uid="{00000000-0005-0000-0000-00003F930000}"/>
    <cellStyle name="Normal 64 4 2 2 2 4" xfId="41306" xr:uid="{00000000-0005-0000-0000-000040930000}"/>
    <cellStyle name="Normal 64 4 2 2 2 5" xfId="41307" xr:uid="{00000000-0005-0000-0000-000041930000}"/>
    <cellStyle name="Normal 64 4 2 2 2 6" xfId="41308" xr:uid="{00000000-0005-0000-0000-000042930000}"/>
    <cellStyle name="Normal 64 4 2 2 3" xfId="6871" xr:uid="{00000000-0005-0000-0000-000043930000}"/>
    <cellStyle name="Normal 64 4 2 2 3 2" xfId="11813" xr:uid="{00000000-0005-0000-0000-000044930000}"/>
    <cellStyle name="Normal 64 4 2 2 3 3" xfId="41309" xr:uid="{00000000-0005-0000-0000-000045930000}"/>
    <cellStyle name="Normal 64 4 2 2 3 4" xfId="41310" xr:uid="{00000000-0005-0000-0000-000046930000}"/>
    <cellStyle name="Normal 64 4 2 2 4" xfId="8379" xr:uid="{00000000-0005-0000-0000-000047930000}"/>
    <cellStyle name="Normal 64 4 2 2 4 2" xfId="41311" xr:uid="{00000000-0005-0000-0000-000048930000}"/>
    <cellStyle name="Normal 64 4 2 2 4 3" xfId="41312" xr:uid="{00000000-0005-0000-0000-000049930000}"/>
    <cellStyle name="Normal 64 4 2 2 4 4" xfId="41313" xr:uid="{00000000-0005-0000-0000-00004A930000}"/>
    <cellStyle name="Normal 64 4 2 2 5" xfId="3417" xr:uid="{00000000-0005-0000-0000-00004B930000}"/>
    <cellStyle name="Normal 64 4 2 2 5 2" xfId="41314" xr:uid="{00000000-0005-0000-0000-00004C930000}"/>
    <cellStyle name="Normal 64 4 2 2 5 3" xfId="41315" xr:uid="{00000000-0005-0000-0000-00004D930000}"/>
    <cellStyle name="Normal 64 4 2 2 5 4" xfId="41316" xr:uid="{00000000-0005-0000-0000-00004E930000}"/>
    <cellStyle name="Normal 64 4 2 2 6" xfId="41317" xr:uid="{00000000-0005-0000-0000-00004F930000}"/>
    <cellStyle name="Normal 64 4 2 2 6 2" xfId="41318" xr:uid="{00000000-0005-0000-0000-000050930000}"/>
    <cellStyle name="Normal 64 4 2 2 6 3" xfId="41319" xr:uid="{00000000-0005-0000-0000-000051930000}"/>
    <cellStyle name="Normal 64 4 2 2 7" xfId="41320" xr:uid="{00000000-0005-0000-0000-000052930000}"/>
    <cellStyle name="Normal 64 4 2 2 8" xfId="41321" xr:uid="{00000000-0005-0000-0000-000053930000}"/>
    <cellStyle name="Normal 64 4 2 2 9" xfId="41322" xr:uid="{00000000-0005-0000-0000-000054930000}"/>
    <cellStyle name="Normal 64 4 2 3" xfId="4523" xr:uid="{00000000-0005-0000-0000-000055930000}"/>
    <cellStyle name="Normal 64 4 2 3 2" xfId="9507" xr:uid="{00000000-0005-0000-0000-000056930000}"/>
    <cellStyle name="Normal 64 4 2 3 2 2" xfId="41323" xr:uid="{00000000-0005-0000-0000-000057930000}"/>
    <cellStyle name="Normal 64 4 2 3 2 3" xfId="41324" xr:uid="{00000000-0005-0000-0000-000058930000}"/>
    <cellStyle name="Normal 64 4 2 3 2 4" xfId="41325" xr:uid="{00000000-0005-0000-0000-000059930000}"/>
    <cellStyle name="Normal 64 4 2 3 3" xfId="41326" xr:uid="{00000000-0005-0000-0000-00005A930000}"/>
    <cellStyle name="Normal 64 4 2 3 3 2" xfId="41327" xr:uid="{00000000-0005-0000-0000-00005B930000}"/>
    <cellStyle name="Normal 64 4 2 3 3 3" xfId="41328" xr:uid="{00000000-0005-0000-0000-00005C930000}"/>
    <cellStyle name="Normal 64 4 2 3 4" xfId="41329" xr:uid="{00000000-0005-0000-0000-00005D930000}"/>
    <cellStyle name="Normal 64 4 2 3 5" xfId="41330" xr:uid="{00000000-0005-0000-0000-00005E930000}"/>
    <cellStyle name="Normal 64 4 2 3 6" xfId="41331" xr:uid="{00000000-0005-0000-0000-00005F930000}"/>
    <cellStyle name="Normal 64 4 2 4" xfId="6254" xr:uid="{00000000-0005-0000-0000-000060930000}"/>
    <cellStyle name="Normal 64 4 2 4 2" xfId="11196" xr:uid="{00000000-0005-0000-0000-000061930000}"/>
    <cellStyle name="Normal 64 4 2 4 3" xfId="41332" xr:uid="{00000000-0005-0000-0000-000062930000}"/>
    <cellStyle name="Normal 64 4 2 4 4" xfId="41333" xr:uid="{00000000-0005-0000-0000-000063930000}"/>
    <cellStyle name="Normal 64 4 2 5" xfId="7762" xr:uid="{00000000-0005-0000-0000-000064930000}"/>
    <cellStyle name="Normal 64 4 2 5 2" xfId="41334" xr:uid="{00000000-0005-0000-0000-000065930000}"/>
    <cellStyle name="Normal 64 4 2 5 3" xfId="41335" xr:uid="{00000000-0005-0000-0000-000066930000}"/>
    <cellStyle name="Normal 64 4 2 5 4" xfId="41336" xr:uid="{00000000-0005-0000-0000-000067930000}"/>
    <cellStyle name="Normal 64 4 2 6" xfId="2800" xr:uid="{00000000-0005-0000-0000-000068930000}"/>
    <cellStyle name="Normal 64 4 2 6 2" xfId="41337" xr:uid="{00000000-0005-0000-0000-000069930000}"/>
    <cellStyle name="Normal 64 4 2 6 3" xfId="41338" xr:uid="{00000000-0005-0000-0000-00006A930000}"/>
    <cellStyle name="Normal 64 4 2 6 4" xfId="41339" xr:uid="{00000000-0005-0000-0000-00006B930000}"/>
    <cellStyle name="Normal 64 4 2 7" xfId="41340" xr:uid="{00000000-0005-0000-0000-00006C930000}"/>
    <cellStyle name="Normal 64 4 2 7 2" xfId="41341" xr:uid="{00000000-0005-0000-0000-00006D930000}"/>
    <cellStyle name="Normal 64 4 2 7 3" xfId="41342" xr:uid="{00000000-0005-0000-0000-00006E930000}"/>
    <cellStyle name="Normal 64 4 2 8" xfId="41343" xr:uid="{00000000-0005-0000-0000-00006F930000}"/>
    <cellStyle name="Normal 64 4 2 9" xfId="41344" xr:uid="{00000000-0005-0000-0000-000070930000}"/>
    <cellStyle name="Normal 64 4 3" xfId="1783" xr:uid="{00000000-0005-0000-0000-000071930000}"/>
    <cellStyle name="Normal 64 4 3 2" xfId="5141" xr:uid="{00000000-0005-0000-0000-000072930000}"/>
    <cellStyle name="Normal 64 4 3 2 2" xfId="10125" xr:uid="{00000000-0005-0000-0000-000073930000}"/>
    <cellStyle name="Normal 64 4 3 2 2 2" xfId="41345" xr:uid="{00000000-0005-0000-0000-000074930000}"/>
    <cellStyle name="Normal 64 4 3 2 2 3" xfId="41346" xr:uid="{00000000-0005-0000-0000-000075930000}"/>
    <cellStyle name="Normal 64 4 3 2 2 4" xfId="41347" xr:uid="{00000000-0005-0000-0000-000076930000}"/>
    <cellStyle name="Normal 64 4 3 2 3" xfId="41348" xr:uid="{00000000-0005-0000-0000-000077930000}"/>
    <cellStyle name="Normal 64 4 3 2 3 2" xfId="41349" xr:uid="{00000000-0005-0000-0000-000078930000}"/>
    <cellStyle name="Normal 64 4 3 2 3 3" xfId="41350" xr:uid="{00000000-0005-0000-0000-000079930000}"/>
    <cellStyle name="Normal 64 4 3 2 4" xfId="41351" xr:uid="{00000000-0005-0000-0000-00007A930000}"/>
    <cellStyle name="Normal 64 4 3 2 5" xfId="41352" xr:uid="{00000000-0005-0000-0000-00007B930000}"/>
    <cellStyle name="Normal 64 4 3 2 6" xfId="41353" xr:uid="{00000000-0005-0000-0000-00007C930000}"/>
    <cellStyle name="Normal 64 4 3 3" xfId="6870" xr:uid="{00000000-0005-0000-0000-00007D930000}"/>
    <cellStyle name="Normal 64 4 3 3 2" xfId="11812" xr:uid="{00000000-0005-0000-0000-00007E930000}"/>
    <cellStyle name="Normal 64 4 3 3 3" xfId="41354" xr:uid="{00000000-0005-0000-0000-00007F930000}"/>
    <cellStyle name="Normal 64 4 3 3 4" xfId="41355" xr:uid="{00000000-0005-0000-0000-000080930000}"/>
    <cellStyle name="Normal 64 4 3 4" xfId="8378" xr:uid="{00000000-0005-0000-0000-000081930000}"/>
    <cellStyle name="Normal 64 4 3 4 2" xfId="41356" xr:uid="{00000000-0005-0000-0000-000082930000}"/>
    <cellStyle name="Normal 64 4 3 4 3" xfId="41357" xr:uid="{00000000-0005-0000-0000-000083930000}"/>
    <cellStyle name="Normal 64 4 3 4 4" xfId="41358" xr:uid="{00000000-0005-0000-0000-000084930000}"/>
    <cellStyle name="Normal 64 4 3 5" xfId="3416" xr:uid="{00000000-0005-0000-0000-000085930000}"/>
    <cellStyle name="Normal 64 4 3 5 2" xfId="41359" xr:uid="{00000000-0005-0000-0000-000086930000}"/>
    <cellStyle name="Normal 64 4 3 5 3" xfId="41360" xr:uid="{00000000-0005-0000-0000-000087930000}"/>
    <cellStyle name="Normal 64 4 3 5 4" xfId="41361" xr:uid="{00000000-0005-0000-0000-000088930000}"/>
    <cellStyle name="Normal 64 4 3 6" xfId="41362" xr:uid="{00000000-0005-0000-0000-000089930000}"/>
    <cellStyle name="Normal 64 4 3 6 2" xfId="41363" xr:uid="{00000000-0005-0000-0000-00008A930000}"/>
    <cellStyle name="Normal 64 4 3 6 3" xfId="41364" xr:uid="{00000000-0005-0000-0000-00008B930000}"/>
    <cellStyle name="Normal 64 4 3 7" xfId="41365" xr:uid="{00000000-0005-0000-0000-00008C930000}"/>
    <cellStyle name="Normal 64 4 3 8" xfId="41366" xr:uid="{00000000-0005-0000-0000-00008D930000}"/>
    <cellStyle name="Normal 64 4 3 9" xfId="41367" xr:uid="{00000000-0005-0000-0000-00008E930000}"/>
    <cellStyle name="Normal 64 4 4" xfId="4140" xr:uid="{00000000-0005-0000-0000-00008F930000}"/>
    <cellStyle name="Normal 64 4 4 2" xfId="9126" xr:uid="{00000000-0005-0000-0000-000090930000}"/>
    <cellStyle name="Normal 64 4 4 2 2" xfId="41368" xr:uid="{00000000-0005-0000-0000-000091930000}"/>
    <cellStyle name="Normal 64 4 4 2 3" xfId="41369" xr:uid="{00000000-0005-0000-0000-000092930000}"/>
    <cellStyle name="Normal 64 4 4 2 4" xfId="41370" xr:uid="{00000000-0005-0000-0000-000093930000}"/>
    <cellStyle name="Normal 64 4 4 3" xfId="41371" xr:uid="{00000000-0005-0000-0000-000094930000}"/>
    <cellStyle name="Normal 64 4 4 3 2" xfId="41372" xr:uid="{00000000-0005-0000-0000-000095930000}"/>
    <cellStyle name="Normal 64 4 4 3 3" xfId="41373" xr:uid="{00000000-0005-0000-0000-000096930000}"/>
    <cellStyle name="Normal 64 4 4 4" xfId="41374" xr:uid="{00000000-0005-0000-0000-000097930000}"/>
    <cellStyle name="Normal 64 4 4 5" xfId="41375" xr:uid="{00000000-0005-0000-0000-000098930000}"/>
    <cellStyle name="Normal 64 4 4 6" xfId="41376" xr:uid="{00000000-0005-0000-0000-000099930000}"/>
    <cellStyle name="Normal 64 4 5" xfId="5887" xr:uid="{00000000-0005-0000-0000-00009A930000}"/>
    <cellStyle name="Normal 64 4 5 2" xfId="10829" xr:uid="{00000000-0005-0000-0000-00009B930000}"/>
    <cellStyle name="Normal 64 4 5 3" xfId="41377" xr:uid="{00000000-0005-0000-0000-00009C930000}"/>
    <cellStyle name="Normal 64 4 5 4" xfId="41378" xr:uid="{00000000-0005-0000-0000-00009D930000}"/>
    <cellStyle name="Normal 64 4 6" xfId="7395" xr:uid="{00000000-0005-0000-0000-00009E930000}"/>
    <cellStyle name="Normal 64 4 6 2" xfId="41379" xr:uid="{00000000-0005-0000-0000-00009F930000}"/>
    <cellStyle name="Normal 64 4 6 3" xfId="41380" xr:uid="{00000000-0005-0000-0000-0000A0930000}"/>
    <cellStyle name="Normal 64 4 6 4" xfId="41381" xr:uid="{00000000-0005-0000-0000-0000A1930000}"/>
    <cellStyle name="Normal 64 4 7" xfId="2433" xr:uid="{00000000-0005-0000-0000-0000A2930000}"/>
    <cellStyle name="Normal 64 4 7 2" xfId="41382" xr:uid="{00000000-0005-0000-0000-0000A3930000}"/>
    <cellStyle name="Normal 64 4 7 3" xfId="41383" xr:uid="{00000000-0005-0000-0000-0000A4930000}"/>
    <cellStyle name="Normal 64 4 7 4" xfId="41384" xr:uid="{00000000-0005-0000-0000-0000A5930000}"/>
    <cellStyle name="Normal 64 4 8" xfId="41385" xr:uid="{00000000-0005-0000-0000-0000A6930000}"/>
    <cellStyle name="Normal 64 4 8 2" xfId="41386" xr:uid="{00000000-0005-0000-0000-0000A7930000}"/>
    <cellStyle name="Normal 64 4 8 3" xfId="41387" xr:uid="{00000000-0005-0000-0000-0000A8930000}"/>
    <cellStyle name="Normal 64 4 9" xfId="41388" xr:uid="{00000000-0005-0000-0000-0000A9930000}"/>
    <cellStyle name="Normal 64 5" xfId="366" xr:uid="{00000000-0005-0000-0000-0000AA930000}"/>
    <cellStyle name="Normal 64 5 10" xfId="41389" xr:uid="{00000000-0005-0000-0000-0000AB930000}"/>
    <cellStyle name="Normal 64 5 11" xfId="41390" xr:uid="{00000000-0005-0000-0000-0000AC930000}"/>
    <cellStyle name="Normal 64 5 2" xfId="991" xr:uid="{00000000-0005-0000-0000-0000AD930000}"/>
    <cellStyle name="Normal 64 5 2 10" xfId="41391" xr:uid="{00000000-0005-0000-0000-0000AE930000}"/>
    <cellStyle name="Normal 64 5 2 2" xfId="1786" xr:uid="{00000000-0005-0000-0000-0000AF930000}"/>
    <cellStyle name="Normal 64 5 2 2 2" xfId="5144" xr:uid="{00000000-0005-0000-0000-0000B0930000}"/>
    <cellStyle name="Normal 64 5 2 2 2 2" xfId="10128" xr:uid="{00000000-0005-0000-0000-0000B1930000}"/>
    <cellStyle name="Normal 64 5 2 2 2 2 2" xfId="41392" xr:uid="{00000000-0005-0000-0000-0000B2930000}"/>
    <cellStyle name="Normal 64 5 2 2 2 2 3" xfId="41393" xr:uid="{00000000-0005-0000-0000-0000B3930000}"/>
    <cellStyle name="Normal 64 5 2 2 2 2 4" xfId="41394" xr:uid="{00000000-0005-0000-0000-0000B4930000}"/>
    <cellStyle name="Normal 64 5 2 2 2 3" xfId="41395" xr:uid="{00000000-0005-0000-0000-0000B5930000}"/>
    <cellStyle name="Normal 64 5 2 2 2 3 2" xfId="41396" xr:uid="{00000000-0005-0000-0000-0000B6930000}"/>
    <cellStyle name="Normal 64 5 2 2 2 3 3" xfId="41397" xr:uid="{00000000-0005-0000-0000-0000B7930000}"/>
    <cellStyle name="Normal 64 5 2 2 2 4" xfId="41398" xr:uid="{00000000-0005-0000-0000-0000B8930000}"/>
    <cellStyle name="Normal 64 5 2 2 2 5" xfId="41399" xr:uid="{00000000-0005-0000-0000-0000B9930000}"/>
    <cellStyle name="Normal 64 5 2 2 2 6" xfId="41400" xr:uid="{00000000-0005-0000-0000-0000BA930000}"/>
    <cellStyle name="Normal 64 5 2 2 3" xfId="6873" xr:uid="{00000000-0005-0000-0000-0000BB930000}"/>
    <cellStyle name="Normal 64 5 2 2 3 2" xfId="11815" xr:uid="{00000000-0005-0000-0000-0000BC930000}"/>
    <cellStyle name="Normal 64 5 2 2 3 3" xfId="41401" xr:uid="{00000000-0005-0000-0000-0000BD930000}"/>
    <cellStyle name="Normal 64 5 2 2 3 4" xfId="41402" xr:uid="{00000000-0005-0000-0000-0000BE930000}"/>
    <cellStyle name="Normal 64 5 2 2 4" xfId="8381" xr:uid="{00000000-0005-0000-0000-0000BF930000}"/>
    <cellStyle name="Normal 64 5 2 2 4 2" xfId="41403" xr:uid="{00000000-0005-0000-0000-0000C0930000}"/>
    <cellStyle name="Normal 64 5 2 2 4 3" xfId="41404" xr:uid="{00000000-0005-0000-0000-0000C1930000}"/>
    <cellStyle name="Normal 64 5 2 2 4 4" xfId="41405" xr:uid="{00000000-0005-0000-0000-0000C2930000}"/>
    <cellStyle name="Normal 64 5 2 2 5" xfId="3419" xr:uid="{00000000-0005-0000-0000-0000C3930000}"/>
    <cellStyle name="Normal 64 5 2 2 5 2" xfId="41406" xr:uid="{00000000-0005-0000-0000-0000C4930000}"/>
    <cellStyle name="Normal 64 5 2 2 5 3" xfId="41407" xr:uid="{00000000-0005-0000-0000-0000C5930000}"/>
    <cellStyle name="Normal 64 5 2 2 5 4" xfId="41408" xr:uid="{00000000-0005-0000-0000-0000C6930000}"/>
    <cellStyle name="Normal 64 5 2 2 6" xfId="41409" xr:uid="{00000000-0005-0000-0000-0000C7930000}"/>
    <cellStyle name="Normal 64 5 2 2 6 2" xfId="41410" xr:uid="{00000000-0005-0000-0000-0000C8930000}"/>
    <cellStyle name="Normal 64 5 2 2 6 3" xfId="41411" xr:uid="{00000000-0005-0000-0000-0000C9930000}"/>
    <cellStyle name="Normal 64 5 2 2 7" xfId="41412" xr:uid="{00000000-0005-0000-0000-0000CA930000}"/>
    <cellStyle name="Normal 64 5 2 2 8" xfId="41413" xr:uid="{00000000-0005-0000-0000-0000CB930000}"/>
    <cellStyle name="Normal 64 5 2 2 9" xfId="41414" xr:uid="{00000000-0005-0000-0000-0000CC930000}"/>
    <cellStyle name="Normal 64 5 2 3" xfId="4418" xr:uid="{00000000-0005-0000-0000-0000CD930000}"/>
    <cellStyle name="Normal 64 5 2 3 2" xfId="9403" xr:uid="{00000000-0005-0000-0000-0000CE930000}"/>
    <cellStyle name="Normal 64 5 2 3 2 2" xfId="41415" xr:uid="{00000000-0005-0000-0000-0000CF930000}"/>
    <cellStyle name="Normal 64 5 2 3 2 3" xfId="41416" xr:uid="{00000000-0005-0000-0000-0000D0930000}"/>
    <cellStyle name="Normal 64 5 2 3 2 4" xfId="41417" xr:uid="{00000000-0005-0000-0000-0000D1930000}"/>
    <cellStyle name="Normal 64 5 2 3 3" xfId="41418" xr:uid="{00000000-0005-0000-0000-0000D2930000}"/>
    <cellStyle name="Normal 64 5 2 3 3 2" xfId="41419" xr:uid="{00000000-0005-0000-0000-0000D3930000}"/>
    <cellStyle name="Normal 64 5 2 3 3 3" xfId="41420" xr:uid="{00000000-0005-0000-0000-0000D4930000}"/>
    <cellStyle name="Normal 64 5 2 3 4" xfId="41421" xr:uid="{00000000-0005-0000-0000-0000D5930000}"/>
    <cellStyle name="Normal 64 5 2 3 5" xfId="41422" xr:uid="{00000000-0005-0000-0000-0000D6930000}"/>
    <cellStyle name="Normal 64 5 2 3 6" xfId="41423" xr:uid="{00000000-0005-0000-0000-0000D7930000}"/>
    <cellStyle name="Normal 64 5 2 4" xfId="6160" xr:uid="{00000000-0005-0000-0000-0000D8930000}"/>
    <cellStyle name="Normal 64 5 2 4 2" xfId="11102" xr:uid="{00000000-0005-0000-0000-0000D9930000}"/>
    <cellStyle name="Normal 64 5 2 4 3" xfId="41424" xr:uid="{00000000-0005-0000-0000-0000DA930000}"/>
    <cellStyle name="Normal 64 5 2 4 4" xfId="41425" xr:uid="{00000000-0005-0000-0000-0000DB930000}"/>
    <cellStyle name="Normal 64 5 2 5" xfId="7668" xr:uid="{00000000-0005-0000-0000-0000DC930000}"/>
    <cellStyle name="Normal 64 5 2 5 2" xfId="41426" xr:uid="{00000000-0005-0000-0000-0000DD930000}"/>
    <cellStyle name="Normal 64 5 2 5 3" xfId="41427" xr:uid="{00000000-0005-0000-0000-0000DE930000}"/>
    <cellStyle name="Normal 64 5 2 5 4" xfId="41428" xr:uid="{00000000-0005-0000-0000-0000DF930000}"/>
    <cellStyle name="Normal 64 5 2 6" xfId="2706" xr:uid="{00000000-0005-0000-0000-0000E0930000}"/>
    <cellStyle name="Normal 64 5 2 6 2" xfId="41429" xr:uid="{00000000-0005-0000-0000-0000E1930000}"/>
    <cellStyle name="Normal 64 5 2 6 3" xfId="41430" xr:uid="{00000000-0005-0000-0000-0000E2930000}"/>
    <cellStyle name="Normal 64 5 2 6 4" xfId="41431" xr:uid="{00000000-0005-0000-0000-0000E3930000}"/>
    <cellStyle name="Normal 64 5 2 7" xfId="41432" xr:uid="{00000000-0005-0000-0000-0000E4930000}"/>
    <cellStyle name="Normal 64 5 2 7 2" xfId="41433" xr:uid="{00000000-0005-0000-0000-0000E5930000}"/>
    <cellStyle name="Normal 64 5 2 7 3" xfId="41434" xr:uid="{00000000-0005-0000-0000-0000E6930000}"/>
    <cellStyle name="Normal 64 5 2 8" xfId="41435" xr:uid="{00000000-0005-0000-0000-0000E7930000}"/>
    <cellStyle name="Normal 64 5 2 9" xfId="41436" xr:uid="{00000000-0005-0000-0000-0000E8930000}"/>
    <cellStyle name="Normal 64 5 3" xfId="1785" xr:uid="{00000000-0005-0000-0000-0000E9930000}"/>
    <cellStyle name="Normal 64 5 3 2" xfId="5143" xr:uid="{00000000-0005-0000-0000-0000EA930000}"/>
    <cellStyle name="Normal 64 5 3 2 2" xfId="10127" xr:uid="{00000000-0005-0000-0000-0000EB930000}"/>
    <cellStyle name="Normal 64 5 3 2 2 2" xfId="41437" xr:uid="{00000000-0005-0000-0000-0000EC930000}"/>
    <cellStyle name="Normal 64 5 3 2 2 3" xfId="41438" xr:uid="{00000000-0005-0000-0000-0000ED930000}"/>
    <cellStyle name="Normal 64 5 3 2 2 4" xfId="41439" xr:uid="{00000000-0005-0000-0000-0000EE930000}"/>
    <cellStyle name="Normal 64 5 3 2 3" xfId="41440" xr:uid="{00000000-0005-0000-0000-0000EF930000}"/>
    <cellStyle name="Normal 64 5 3 2 3 2" xfId="41441" xr:uid="{00000000-0005-0000-0000-0000F0930000}"/>
    <cellStyle name="Normal 64 5 3 2 3 3" xfId="41442" xr:uid="{00000000-0005-0000-0000-0000F1930000}"/>
    <cellStyle name="Normal 64 5 3 2 4" xfId="41443" xr:uid="{00000000-0005-0000-0000-0000F2930000}"/>
    <cellStyle name="Normal 64 5 3 2 5" xfId="41444" xr:uid="{00000000-0005-0000-0000-0000F3930000}"/>
    <cellStyle name="Normal 64 5 3 2 6" xfId="41445" xr:uid="{00000000-0005-0000-0000-0000F4930000}"/>
    <cellStyle name="Normal 64 5 3 3" xfId="6872" xr:uid="{00000000-0005-0000-0000-0000F5930000}"/>
    <cellStyle name="Normal 64 5 3 3 2" xfId="11814" xr:uid="{00000000-0005-0000-0000-0000F6930000}"/>
    <cellStyle name="Normal 64 5 3 3 3" xfId="41446" xr:uid="{00000000-0005-0000-0000-0000F7930000}"/>
    <cellStyle name="Normal 64 5 3 3 4" xfId="41447" xr:uid="{00000000-0005-0000-0000-0000F8930000}"/>
    <cellStyle name="Normal 64 5 3 4" xfId="8380" xr:uid="{00000000-0005-0000-0000-0000F9930000}"/>
    <cellStyle name="Normal 64 5 3 4 2" xfId="41448" xr:uid="{00000000-0005-0000-0000-0000FA930000}"/>
    <cellStyle name="Normal 64 5 3 4 3" xfId="41449" xr:uid="{00000000-0005-0000-0000-0000FB930000}"/>
    <cellStyle name="Normal 64 5 3 4 4" xfId="41450" xr:uid="{00000000-0005-0000-0000-0000FC930000}"/>
    <cellStyle name="Normal 64 5 3 5" xfId="3418" xr:uid="{00000000-0005-0000-0000-0000FD930000}"/>
    <cellStyle name="Normal 64 5 3 5 2" xfId="41451" xr:uid="{00000000-0005-0000-0000-0000FE930000}"/>
    <cellStyle name="Normal 64 5 3 5 3" xfId="41452" xr:uid="{00000000-0005-0000-0000-0000FF930000}"/>
    <cellStyle name="Normal 64 5 3 5 4" xfId="41453" xr:uid="{00000000-0005-0000-0000-000000940000}"/>
    <cellStyle name="Normal 64 5 3 6" xfId="41454" xr:uid="{00000000-0005-0000-0000-000001940000}"/>
    <cellStyle name="Normal 64 5 3 6 2" xfId="41455" xr:uid="{00000000-0005-0000-0000-000002940000}"/>
    <cellStyle name="Normal 64 5 3 6 3" xfId="41456" xr:uid="{00000000-0005-0000-0000-000003940000}"/>
    <cellStyle name="Normal 64 5 3 7" xfId="41457" xr:uid="{00000000-0005-0000-0000-000004940000}"/>
    <cellStyle name="Normal 64 5 3 8" xfId="41458" xr:uid="{00000000-0005-0000-0000-000005940000}"/>
    <cellStyle name="Normal 64 5 3 9" xfId="41459" xr:uid="{00000000-0005-0000-0000-000006940000}"/>
    <cellStyle name="Normal 64 5 4" xfId="3938" xr:uid="{00000000-0005-0000-0000-000007940000}"/>
    <cellStyle name="Normal 64 5 4 2" xfId="9017" xr:uid="{00000000-0005-0000-0000-000008940000}"/>
    <cellStyle name="Normal 64 5 4 2 2" xfId="41460" xr:uid="{00000000-0005-0000-0000-000009940000}"/>
    <cellStyle name="Normal 64 5 4 2 3" xfId="41461" xr:uid="{00000000-0005-0000-0000-00000A940000}"/>
    <cellStyle name="Normal 64 5 4 2 4" xfId="41462" xr:uid="{00000000-0005-0000-0000-00000B940000}"/>
    <cellStyle name="Normal 64 5 4 3" xfId="41463" xr:uid="{00000000-0005-0000-0000-00000C940000}"/>
    <cellStyle name="Normal 64 5 4 3 2" xfId="41464" xr:uid="{00000000-0005-0000-0000-00000D940000}"/>
    <cellStyle name="Normal 64 5 4 3 3" xfId="41465" xr:uid="{00000000-0005-0000-0000-00000E940000}"/>
    <cellStyle name="Normal 64 5 4 4" xfId="41466" xr:uid="{00000000-0005-0000-0000-00000F940000}"/>
    <cellStyle name="Normal 64 5 4 5" xfId="41467" xr:uid="{00000000-0005-0000-0000-000010940000}"/>
    <cellStyle name="Normal 64 5 4 6" xfId="41468" xr:uid="{00000000-0005-0000-0000-000011940000}"/>
    <cellStyle name="Normal 64 5 5" xfId="5703" xr:uid="{00000000-0005-0000-0000-000012940000}"/>
    <cellStyle name="Normal 64 5 5 2" xfId="10645" xr:uid="{00000000-0005-0000-0000-000013940000}"/>
    <cellStyle name="Normal 64 5 5 3" xfId="41469" xr:uid="{00000000-0005-0000-0000-000014940000}"/>
    <cellStyle name="Normal 64 5 5 4" xfId="41470" xr:uid="{00000000-0005-0000-0000-000015940000}"/>
    <cellStyle name="Normal 64 5 6" xfId="7211" xr:uid="{00000000-0005-0000-0000-000016940000}"/>
    <cellStyle name="Normal 64 5 6 2" xfId="41471" xr:uid="{00000000-0005-0000-0000-000017940000}"/>
    <cellStyle name="Normal 64 5 6 3" xfId="41472" xr:uid="{00000000-0005-0000-0000-000018940000}"/>
    <cellStyle name="Normal 64 5 6 4" xfId="41473" xr:uid="{00000000-0005-0000-0000-000019940000}"/>
    <cellStyle name="Normal 64 5 7" xfId="2249" xr:uid="{00000000-0005-0000-0000-00001A940000}"/>
    <cellStyle name="Normal 64 5 7 2" xfId="41474" xr:uid="{00000000-0005-0000-0000-00001B940000}"/>
    <cellStyle name="Normal 64 5 7 3" xfId="41475" xr:uid="{00000000-0005-0000-0000-00001C940000}"/>
    <cellStyle name="Normal 64 5 7 4" xfId="41476" xr:uid="{00000000-0005-0000-0000-00001D940000}"/>
    <cellStyle name="Normal 64 5 8" xfId="41477" xr:uid="{00000000-0005-0000-0000-00001E940000}"/>
    <cellStyle name="Normal 64 5 8 2" xfId="41478" xr:uid="{00000000-0005-0000-0000-00001F940000}"/>
    <cellStyle name="Normal 64 5 8 3" xfId="41479" xr:uid="{00000000-0005-0000-0000-000020940000}"/>
    <cellStyle name="Normal 64 5 9" xfId="41480" xr:uid="{00000000-0005-0000-0000-000021940000}"/>
    <cellStyle name="Normal 64 6" xfId="840" xr:uid="{00000000-0005-0000-0000-000022940000}"/>
    <cellStyle name="Normal 64 6 10" xfId="41481" xr:uid="{00000000-0005-0000-0000-000023940000}"/>
    <cellStyle name="Normal 64 6 2" xfId="1787" xr:uid="{00000000-0005-0000-0000-000024940000}"/>
    <cellStyle name="Normal 64 6 2 2" xfId="5145" xr:uid="{00000000-0005-0000-0000-000025940000}"/>
    <cellStyle name="Normal 64 6 2 2 2" xfId="10129" xr:uid="{00000000-0005-0000-0000-000026940000}"/>
    <cellStyle name="Normal 64 6 2 2 2 2" xfId="41482" xr:uid="{00000000-0005-0000-0000-000027940000}"/>
    <cellStyle name="Normal 64 6 2 2 2 3" xfId="41483" xr:uid="{00000000-0005-0000-0000-000028940000}"/>
    <cellStyle name="Normal 64 6 2 2 2 4" xfId="41484" xr:uid="{00000000-0005-0000-0000-000029940000}"/>
    <cellStyle name="Normal 64 6 2 2 3" xfId="41485" xr:uid="{00000000-0005-0000-0000-00002A940000}"/>
    <cellStyle name="Normal 64 6 2 2 3 2" xfId="41486" xr:uid="{00000000-0005-0000-0000-00002B940000}"/>
    <cellStyle name="Normal 64 6 2 2 3 3" xfId="41487" xr:uid="{00000000-0005-0000-0000-00002C940000}"/>
    <cellStyle name="Normal 64 6 2 2 4" xfId="41488" xr:uid="{00000000-0005-0000-0000-00002D940000}"/>
    <cellStyle name="Normal 64 6 2 2 5" xfId="41489" xr:uid="{00000000-0005-0000-0000-00002E940000}"/>
    <cellStyle name="Normal 64 6 2 2 6" xfId="41490" xr:uid="{00000000-0005-0000-0000-00002F940000}"/>
    <cellStyle name="Normal 64 6 2 3" xfId="6874" xr:uid="{00000000-0005-0000-0000-000030940000}"/>
    <cellStyle name="Normal 64 6 2 3 2" xfId="11816" xr:uid="{00000000-0005-0000-0000-000031940000}"/>
    <cellStyle name="Normal 64 6 2 3 3" xfId="41491" xr:uid="{00000000-0005-0000-0000-000032940000}"/>
    <cellStyle name="Normal 64 6 2 3 4" xfId="41492" xr:uid="{00000000-0005-0000-0000-000033940000}"/>
    <cellStyle name="Normal 64 6 2 4" xfId="8382" xr:uid="{00000000-0005-0000-0000-000034940000}"/>
    <cellStyle name="Normal 64 6 2 4 2" xfId="41493" xr:uid="{00000000-0005-0000-0000-000035940000}"/>
    <cellStyle name="Normal 64 6 2 4 3" xfId="41494" xr:uid="{00000000-0005-0000-0000-000036940000}"/>
    <cellStyle name="Normal 64 6 2 4 4" xfId="41495" xr:uid="{00000000-0005-0000-0000-000037940000}"/>
    <cellStyle name="Normal 64 6 2 5" xfId="3420" xr:uid="{00000000-0005-0000-0000-000038940000}"/>
    <cellStyle name="Normal 64 6 2 5 2" xfId="41496" xr:uid="{00000000-0005-0000-0000-000039940000}"/>
    <cellStyle name="Normal 64 6 2 5 3" xfId="41497" xr:uid="{00000000-0005-0000-0000-00003A940000}"/>
    <cellStyle name="Normal 64 6 2 5 4" xfId="41498" xr:uid="{00000000-0005-0000-0000-00003B940000}"/>
    <cellStyle name="Normal 64 6 2 6" xfId="41499" xr:uid="{00000000-0005-0000-0000-00003C940000}"/>
    <cellStyle name="Normal 64 6 2 6 2" xfId="41500" xr:uid="{00000000-0005-0000-0000-00003D940000}"/>
    <cellStyle name="Normal 64 6 2 6 3" xfId="41501" xr:uid="{00000000-0005-0000-0000-00003E940000}"/>
    <cellStyle name="Normal 64 6 2 7" xfId="41502" xr:uid="{00000000-0005-0000-0000-00003F940000}"/>
    <cellStyle name="Normal 64 6 2 8" xfId="41503" xr:uid="{00000000-0005-0000-0000-000040940000}"/>
    <cellStyle name="Normal 64 6 2 9" xfId="41504" xr:uid="{00000000-0005-0000-0000-000041940000}"/>
    <cellStyle name="Normal 64 6 3" xfId="4281" xr:uid="{00000000-0005-0000-0000-000042940000}"/>
    <cellStyle name="Normal 64 6 3 2" xfId="9267" xr:uid="{00000000-0005-0000-0000-000043940000}"/>
    <cellStyle name="Normal 64 6 3 2 2" xfId="41505" xr:uid="{00000000-0005-0000-0000-000044940000}"/>
    <cellStyle name="Normal 64 6 3 2 3" xfId="41506" xr:uid="{00000000-0005-0000-0000-000045940000}"/>
    <cellStyle name="Normal 64 6 3 2 4" xfId="41507" xr:uid="{00000000-0005-0000-0000-000046940000}"/>
    <cellStyle name="Normal 64 6 3 3" xfId="41508" xr:uid="{00000000-0005-0000-0000-000047940000}"/>
    <cellStyle name="Normal 64 6 3 3 2" xfId="41509" xr:uid="{00000000-0005-0000-0000-000048940000}"/>
    <cellStyle name="Normal 64 6 3 3 3" xfId="41510" xr:uid="{00000000-0005-0000-0000-000049940000}"/>
    <cellStyle name="Normal 64 6 3 4" xfId="41511" xr:uid="{00000000-0005-0000-0000-00004A940000}"/>
    <cellStyle name="Normal 64 6 3 5" xfId="41512" xr:uid="{00000000-0005-0000-0000-00004B940000}"/>
    <cellStyle name="Normal 64 6 3 6" xfId="41513" xr:uid="{00000000-0005-0000-0000-00004C940000}"/>
    <cellStyle name="Normal 64 6 4" xfId="6025" xr:uid="{00000000-0005-0000-0000-00004D940000}"/>
    <cellStyle name="Normal 64 6 4 2" xfId="10967" xr:uid="{00000000-0005-0000-0000-00004E940000}"/>
    <cellStyle name="Normal 64 6 4 3" xfId="41514" xr:uid="{00000000-0005-0000-0000-00004F940000}"/>
    <cellStyle name="Normal 64 6 4 4" xfId="41515" xr:uid="{00000000-0005-0000-0000-000050940000}"/>
    <cellStyle name="Normal 64 6 5" xfId="7533" xr:uid="{00000000-0005-0000-0000-000051940000}"/>
    <cellStyle name="Normal 64 6 5 2" xfId="41516" xr:uid="{00000000-0005-0000-0000-000052940000}"/>
    <cellStyle name="Normal 64 6 5 3" xfId="41517" xr:uid="{00000000-0005-0000-0000-000053940000}"/>
    <cellStyle name="Normal 64 6 5 4" xfId="41518" xr:uid="{00000000-0005-0000-0000-000054940000}"/>
    <cellStyle name="Normal 64 6 6" xfId="2571" xr:uid="{00000000-0005-0000-0000-000055940000}"/>
    <cellStyle name="Normal 64 6 6 2" xfId="41519" xr:uid="{00000000-0005-0000-0000-000056940000}"/>
    <cellStyle name="Normal 64 6 6 3" xfId="41520" xr:uid="{00000000-0005-0000-0000-000057940000}"/>
    <cellStyle name="Normal 64 6 6 4" xfId="41521" xr:uid="{00000000-0005-0000-0000-000058940000}"/>
    <cellStyle name="Normal 64 6 7" xfId="41522" xr:uid="{00000000-0005-0000-0000-000059940000}"/>
    <cellStyle name="Normal 64 6 7 2" xfId="41523" xr:uid="{00000000-0005-0000-0000-00005A940000}"/>
    <cellStyle name="Normal 64 6 7 3" xfId="41524" xr:uid="{00000000-0005-0000-0000-00005B940000}"/>
    <cellStyle name="Normal 64 6 8" xfId="41525" xr:uid="{00000000-0005-0000-0000-00005C940000}"/>
    <cellStyle name="Normal 64 6 9" xfId="41526" xr:uid="{00000000-0005-0000-0000-00005D940000}"/>
    <cellStyle name="Normal 64 7" xfId="1305" xr:uid="{00000000-0005-0000-0000-00005E940000}"/>
    <cellStyle name="Normal 64 7 2" xfId="4663" xr:uid="{00000000-0005-0000-0000-00005F940000}"/>
    <cellStyle name="Normal 64 7 2 2" xfId="9647" xr:uid="{00000000-0005-0000-0000-000060940000}"/>
    <cellStyle name="Normal 64 7 2 2 2" xfId="41527" xr:uid="{00000000-0005-0000-0000-000061940000}"/>
    <cellStyle name="Normal 64 7 2 2 3" xfId="41528" xr:uid="{00000000-0005-0000-0000-000062940000}"/>
    <cellStyle name="Normal 64 7 2 2 4" xfId="41529" xr:uid="{00000000-0005-0000-0000-000063940000}"/>
    <cellStyle name="Normal 64 7 2 3" xfId="41530" xr:uid="{00000000-0005-0000-0000-000064940000}"/>
    <cellStyle name="Normal 64 7 2 3 2" xfId="41531" xr:uid="{00000000-0005-0000-0000-000065940000}"/>
    <cellStyle name="Normal 64 7 2 3 3" xfId="41532" xr:uid="{00000000-0005-0000-0000-000066940000}"/>
    <cellStyle name="Normal 64 7 2 4" xfId="41533" xr:uid="{00000000-0005-0000-0000-000067940000}"/>
    <cellStyle name="Normal 64 7 2 5" xfId="41534" xr:uid="{00000000-0005-0000-0000-000068940000}"/>
    <cellStyle name="Normal 64 7 2 6" xfId="41535" xr:uid="{00000000-0005-0000-0000-000069940000}"/>
    <cellStyle name="Normal 64 7 3" xfId="6392" xr:uid="{00000000-0005-0000-0000-00006A940000}"/>
    <cellStyle name="Normal 64 7 3 2" xfId="11334" xr:uid="{00000000-0005-0000-0000-00006B940000}"/>
    <cellStyle name="Normal 64 7 3 3" xfId="41536" xr:uid="{00000000-0005-0000-0000-00006C940000}"/>
    <cellStyle name="Normal 64 7 3 4" xfId="41537" xr:uid="{00000000-0005-0000-0000-00006D940000}"/>
    <cellStyle name="Normal 64 7 4" xfId="7900" xr:uid="{00000000-0005-0000-0000-00006E940000}"/>
    <cellStyle name="Normal 64 7 4 2" xfId="41538" xr:uid="{00000000-0005-0000-0000-00006F940000}"/>
    <cellStyle name="Normal 64 7 4 3" xfId="41539" xr:uid="{00000000-0005-0000-0000-000070940000}"/>
    <cellStyle name="Normal 64 7 4 4" xfId="41540" xr:uid="{00000000-0005-0000-0000-000071940000}"/>
    <cellStyle name="Normal 64 7 5" xfId="2938" xr:uid="{00000000-0005-0000-0000-000072940000}"/>
    <cellStyle name="Normal 64 7 5 2" xfId="41541" xr:uid="{00000000-0005-0000-0000-000073940000}"/>
    <cellStyle name="Normal 64 7 5 3" xfId="41542" xr:uid="{00000000-0005-0000-0000-000074940000}"/>
    <cellStyle name="Normal 64 7 5 4" xfId="41543" xr:uid="{00000000-0005-0000-0000-000075940000}"/>
    <cellStyle name="Normal 64 7 6" xfId="41544" xr:uid="{00000000-0005-0000-0000-000076940000}"/>
    <cellStyle name="Normal 64 7 6 2" xfId="41545" xr:uid="{00000000-0005-0000-0000-000077940000}"/>
    <cellStyle name="Normal 64 7 6 3" xfId="41546" xr:uid="{00000000-0005-0000-0000-000078940000}"/>
    <cellStyle name="Normal 64 7 7" xfId="41547" xr:uid="{00000000-0005-0000-0000-000079940000}"/>
    <cellStyle name="Normal 64 7 8" xfId="41548" xr:uid="{00000000-0005-0000-0000-00007A940000}"/>
    <cellStyle name="Normal 64 7 9" xfId="41549" xr:uid="{00000000-0005-0000-0000-00007B940000}"/>
    <cellStyle name="Normal 64 8" xfId="251" xr:uid="{00000000-0005-0000-0000-00007C940000}"/>
    <cellStyle name="Normal 64 8 2" xfId="3881" xr:uid="{00000000-0005-0000-0000-00007D940000}"/>
    <cellStyle name="Normal 64 8 2 2" xfId="8966" xr:uid="{00000000-0005-0000-0000-00007E940000}"/>
    <cellStyle name="Normal 64 8 2 2 2" xfId="41550" xr:uid="{00000000-0005-0000-0000-00007F940000}"/>
    <cellStyle name="Normal 64 8 2 2 3" xfId="41551" xr:uid="{00000000-0005-0000-0000-000080940000}"/>
    <cellStyle name="Normal 64 8 2 2 4" xfId="41552" xr:uid="{00000000-0005-0000-0000-000081940000}"/>
    <cellStyle name="Normal 64 8 2 3" xfId="41553" xr:uid="{00000000-0005-0000-0000-000082940000}"/>
    <cellStyle name="Normal 64 8 2 3 2" xfId="41554" xr:uid="{00000000-0005-0000-0000-000083940000}"/>
    <cellStyle name="Normal 64 8 2 3 3" xfId="41555" xr:uid="{00000000-0005-0000-0000-000084940000}"/>
    <cellStyle name="Normal 64 8 2 4" xfId="41556" xr:uid="{00000000-0005-0000-0000-000085940000}"/>
    <cellStyle name="Normal 64 8 2 5" xfId="41557" xr:uid="{00000000-0005-0000-0000-000086940000}"/>
    <cellStyle name="Normal 64 8 2 6" xfId="41558" xr:uid="{00000000-0005-0000-0000-000087940000}"/>
    <cellStyle name="Normal 64 8 3" xfId="5659" xr:uid="{00000000-0005-0000-0000-000088940000}"/>
    <cellStyle name="Normal 64 8 3 2" xfId="10601" xr:uid="{00000000-0005-0000-0000-000089940000}"/>
    <cellStyle name="Normal 64 8 3 3" xfId="41559" xr:uid="{00000000-0005-0000-0000-00008A940000}"/>
    <cellStyle name="Normal 64 8 3 4" xfId="41560" xr:uid="{00000000-0005-0000-0000-00008B940000}"/>
    <cellStyle name="Normal 64 8 4" xfId="7167" xr:uid="{00000000-0005-0000-0000-00008C940000}"/>
    <cellStyle name="Normal 64 8 4 2" xfId="41561" xr:uid="{00000000-0005-0000-0000-00008D940000}"/>
    <cellStyle name="Normal 64 8 4 3" xfId="41562" xr:uid="{00000000-0005-0000-0000-00008E940000}"/>
    <cellStyle name="Normal 64 8 4 4" xfId="41563" xr:uid="{00000000-0005-0000-0000-00008F940000}"/>
    <cellStyle name="Normal 64 8 5" xfId="2205" xr:uid="{00000000-0005-0000-0000-000090940000}"/>
    <cellStyle name="Normal 64 8 5 2" xfId="41564" xr:uid="{00000000-0005-0000-0000-000091940000}"/>
    <cellStyle name="Normal 64 8 5 3" xfId="41565" xr:uid="{00000000-0005-0000-0000-000092940000}"/>
    <cellStyle name="Normal 64 8 5 4" xfId="41566" xr:uid="{00000000-0005-0000-0000-000093940000}"/>
    <cellStyle name="Normal 64 8 6" xfId="41567" xr:uid="{00000000-0005-0000-0000-000094940000}"/>
    <cellStyle name="Normal 64 8 6 2" xfId="41568" xr:uid="{00000000-0005-0000-0000-000095940000}"/>
    <cellStyle name="Normal 64 8 6 3" xfId="41569" xr:uid="{00000000-0005-0000-0000-000096940000}"/>
    <cellStyle name="Normal 64 8 7" xfId="41570" xr:uid="{00000000-0005-0000-0000-000097940000}"/>
    <cellStyle name="Normal 64 8 8" xfId="41571" xr:uid="{00000000-0005-0000-0000-000098940000}"/>
    <cellStyle name="Normal 64 8 9" xfId="41572" xr:uid="{00000000-0005-0000-0000-000099940000}"/>
    <cellStyle name="Normal 64 9" xfId="2159" xr:uid="{00000000-0005-0000-0000-00009A940000}"/>
    <cellStyle name="Normal 64 9 2" xfId="5378" xr:uid="{00000000-0005-0000-0000-00009B940000}"/>
    <cellStyle name="Normal 64 9 2 2" xfId="10357" xr:uid="{00000000-0005-0000-0000-00009C940000}"/>
    <cellStyle name="Normal 64 9 2 2 2" xfId="41573" xr:uid="{00000000-0005-0000-0000-00009D940000}"/>
    <cellStyle name="Normal 64 9 2 2 3" xfId="41574" xr:uid="{00000000-0005-0000-0000-00009E940000}"/>
    <cellStyle name="Normal 64 9 2 2 4" xfId="41575" xr:uid="{00000000-0005-0000-0000-00009F940000}"/>
    <cellStyle name="Normal 64 9 2 3" xfId="41576" xr:uid="{00000000-0005-0000-0000-0000A0940000}"/>
    <cellStyle name="Normal 64 9 2 3 2" xfId="41577" xr:uid="{00000000-0005-0000-0000-0000A1940000}"/>
    <cellStyle name="Normal 64 9 2 3 3" xfId="41578" xr:uid="{00000000-0005-0000-0000-0000A2940000}"/>
    <cellStyle name="Normal 64 9 2 4" xfId="41579" xr:uid="{00000000-0005-0000-0000-0000A3940000}"/>
    <cellStyle name="Normal 64 9 2 5" xfId="41580" xr:uid="{00000000-0005-0000-0000-0000A4940000}"/>
    <cellStyle name="Normal 64 9 2 6" xfId="41581" xr:uid="{00000000-0005-0000-0000-0000A5940000}"/>
    <cellStyle name="Normal 64 9 3" xfId="8639" xr:uid="{00000000-0005-0000-0000-0000A6940000}"/>
    <cellStyle name="Normal 64 9 3 2" xfId="41582" xr:uid="{00000000-0005-0000-0000-0000A7940000}"/>
    <cellStyle name="Normal 64 9 3 3" xfId="41583" xr:uid="{00000000-0005-0000-0000-0000A8940000}"/>
    <cellStyle name="Normal 64 9 3 4" xfId="41584" xr:uid="{00000000-0005-0000-0000-0000A9940000}"/>
    <cellStyle name="Normal 64 9 4" xfId="41585" xr:uid="{00000000-0005-0000-0000-0000AA940000}"/>
    <cellStyle name="Normal 64 9 4 2" xfId="41586" xr:uid="{00000000-0005-0000-0000-0000AB940000}"/>
    <cellStyle name="Normal 64 9 4 3" xfId="41587" xr:uid="{00000000-0005-0000-0000-0000AC940000}"/>
    <cellStyle name="Normal 64 9 4 4" xfId="41588" xr:uid="{00000000-0005-0000-0000-0000AD940000}"/>
    <cellStyle name="Normal 64 9 5" xfId="41589" xr:uid="{00000000-0005-0000-0000-0000AE940000}"/>
    <cellStyle name="Normal 64 9 5 2" xfId="41590" xr:uid="{00000000-0005-0000-0000-0000AF940000}"/>
    <cellStyle name="Normal 64 9 5 3" xfId="41591" xr:uid="{00000000-0005-0000-0000-0000B0940000}"/>
    <cellStyle name="Normal 64 9 5 4" xfId="41592" xr:uid="{00000000-0005-0000-0000-0000B1940000}"/>
    <cellStyle name="Normal 64 9 6" xfId="41593" xr:uid="{00000000-0005-0000-0000-0000B2940000}"/>
    <cellStyle name="Normal 64 9 6 2" xfId="41594" xr:uid="{00000000-0005-0000-0000-0000B3940000}"/>
    <cellStyle name="Normal 64 9 6 3" xfId="41595" xr:uid="{00000000-0005-0000-0000-0000B4940000}"/>
    <cellStyle name="Normal 64 9 7" xfId="41596" xr:uid="{00000000-0005-0000-0000-0000B5940000}"/>
    <cellStyle name="Normal 64 9 8" xfId="41597" xr:uid="{00000000-0005-0000-0000-0000B6940000}"/>
    <cellStyle name="Normal 64 9 9" xfId="41598" xr:uid="{00000000-0005-0000-0000-0000B7940000}"/>
    <cellStyle name="Normal 65" xfId="253" xr:uid="{00000000-0005-0000-0000-0000B8940000}"/>
    <cellStyle name="Normal 65 2" xfId="640" xr:uid="{00000000-0005-0000-0000-0000B9940000}"/>
    <cellStyle name="Normal 65 2 10" xfId="2389" xr:uid="{00000000-0005-0000-0000-0000BA940000}"/>
    <cellStyle name="Normal 65 2 10 2" xfId="41599" xr:uid="{00000000-0005-0000-0000-0000BB940000}"/>
    <cellStyle name="Normal 65 2 10 3" xfId="41600" xr:uid="{00000000-0005-0000-0000-0000BC940000}"/>
    <cellStyle name="Normal 65 2 10 4" xfId="41601" xr:uid="{00000000-0005-0000-0000-0000BD940000}"/>
    <cellStyle name="Normal 65 2 11" xfId="41602" xr:uid="{00000000-0005-0000-0000-0000BE940000}"/>
    <cellStyle name="Normal 65 2 11 2" xfId="41603" xr:uid="{00000000-0005-0000-0000-0000BF940000}"/>
    <cellStyle name="Normal 65 2 11 3" xfId="41604" xr:uid="{00000000-0005-0000-0000-0000C0940000}"/>
    <cellStyle name="Normal 65 2 12" xfId="41605" xr:uid="{00000000-0005-0000-0000-0000C1940000}"/>
    <cellStyle name="Normal 65 2 13" xfId="41606" xr:uid="{00000000-0005-0000-0000-0000C2940000}"/>
    <cellStyle name="Normal 65 2 14" xfId="41607" xr:uid="{00000000-0005-0000-0000-0000C3940000}"/>
    <cellStyle name="Normal 65 2 2" xfId="781" xr:uid="{00000000-0005-0000-0000-0000C4940000}"/>
    <cellStyle name="Normal 65 2 2 10" xfId="41608" xr:uid="{00000000-0005-0000-0000-0000C5940000}"/>
    <cellStyle name="Normal 65 2 2 11" xfId="41609" xr:uid="{00000000-0005-0000-0000-0000C6940000}"/>
    <cellStyle name="Normal 65 2 2 2" xfId="1246" xr:uid="{00000000-0005-0000-0000-0000C7940000}"/>
    <cellStyle name="Normal 65 2 2 2 10" xfId="41610" xr:uid="{00000000-0005-0000-0000-0000C8940000}"/>
    <cellStyle name="Normal 65 2 2 2 2" xfId="1790" xr:uid="{00000000-0005-0000-0000-0000C9940000}"/>
    <cellStyle name="Normal 65 2 2 2 2 2" xfId="5148" xr:uid="{00000000-0005-0000-0000-0000CA940000}"/>
    <cellStyle name="Normal 65 2 2 2 2 2 2" xfId="10132" xr:uid="{00000000-0005-0000-0000-0000CB940000}"/>
    <cellStyle name="Normal 65 2 2 2 2 2 2 2" xfId="41611" xr:uid="{00000000-0005-0000-0000-0000CC940000}"/>
    <cellStyle name="Normal 65 2 2 2 2 2 2 3" xfId="41612" xr:uid="{00000000-0005-0000-0000-0000CD940000}"/>
    <cellStyle name="Normal 65 2 2 2 2 2 2 4" xfId="41613" xr:uid="{00000000-0005-0000-0000-0000CE940000}"/>
    <cellStyle name="Normal 65 2 2 2 2 2 3" xfId="41614" xr:uid="{00000000-0005-0000-0000-0000CF940000}"/>
    <cellStyle name="Normal 65 2 2 2 2 2 3 2" xfId="41615" xr:uid="{00000000-0005-0000-0000-0000D0940000}"/>
    <cellStyle name="Normal 65 2 2 2 2 2 3 3" xfId="41616" xr:uid="{00000000-0005-0000-0000-0000D1940000}"/>
    <cellStyle name="Normal 65 2 2 2 2 2 4" xfId="41617" xr:uid="{00000000-0005-0000-0000-0000D2940000}"/>
    <cellStyle name="Normal 65 2 2 2 2 2 5" xfId="41618" xr:uid="{00000000-0005-0000-0000-0000D3940000}"/>
    <cellStyle name="Normal 65 2 2 2 2 2 6" xfId="41619" xr:uid="{00000000-0005-0000-0000-0000D4940000}"/>
    <cellStyle name="Normal 65 2 2 2 2 3" xfId="6877" xr:uid="{00000000-0005-0000-0000-0000D5940000}"/>
    <cellStyle name="Normal 65 2 2 2 2 3 2" xfId="11819" xr:uid="{00000000-0005-0000-0000-0000D6940000}"/>
    <cellStyle name="Normal 65 2 2 2 2 3 3" xfId="41620" xr:uid="{00000000-0005-0000-0000-0000D7940000}"/>
    <cellStyle name="Normal 65 2 2 2 2 3 4" xfId="41621" xr:uid="{00000000-0005-0000-0000-0000D8940000}"/>
    <cellStyle name="Normal 65 2 2 2 2 4" xfId="8385" xr:uid="{00000000-0005-0000-0000-0000D9940000}"/>
    <cellStyle name="Normal 65 2 2 2 2 4 2" xfId="41622" xr:uid="{00000000-0005-0000-0000-0000DA940000}"/>
    <cellStyle name="Normal 65 2 2 2 2 4 3" xfId="41623" xr:uid="{00000000-0005-0000-0000-0000DB940000}"/>
    <cellStyle name="Normal 65 2 2 2 2 4 4" xfId="41624" xr:uid="{00000000-0005-0000-0000-0000DC940000}"/>
    <cellStyle name="Normal 65 2 2 2 2 5" xfId="3423" xr:uid="{00000000-0005-0000-0000-0000DD940000}"/>
    <cellStyle name="Normal 65 2 2 2 2 5 2" xfId="41625" xr:uid="{00000000-0005-0000-0000-0000DE940000}"/>
    <cellStyle name="Normal 65 2 2 2 2 5 3" xfId="41626" xr:uid="{00000000-0005-0000-0000-0000DF940000}"/>
    <cellStyle name="Normal 65 2 2 2 2 5 4" xfId="41627" xr:uid="{00000000-0005-0000-0000-0000E0940000}"/>
    <cellStyle name="Normal 65 2 2 2 2 6" xfId="41628" xr:uid="{00000000-0005-0000-0000-0000E1940000}"/>
    <cellStyle name="Normal 65 2 2 2 2 6 2" xfId="41629" xr:uid="{00000000-0005-0000-0000-0000E2940000}"/>
    <cellStyle name="Normal 65 2 2 2 2 6 3" xfId="41630" xr:uid="{00000000-0005-0000-0000-0000E3940000}"/>
    <cellStyle name="Normal 65 2 2 2 2 7" xfId="41631" xr:uid="{00000000-0005-0000-0000-0000E4940000}"/>
    <cellStyle name="Normal 65 2 2 2 2 8" xfId="41632" xr:uid="{00000000-0005-0000-0000-0000E5940000}"/>
    <cellStyle name="Normal 65 2 2 2 2 9" xfId="41633" xr:uid="{00000000-0005-0000-0000-0000E6940000}"/>
    <cellStyle name="Normal 65 2 2 2 3" xfId="4614" xr:uid="{00000000-0005-0000-0000-0000E7940000}"/>
    <cellStyle name="Normal 65 2 2 2 3 2" xfId="9598" xr:uid="{00000000-0005-0000-0000-0000E8940000}"/>
    <cellStyle name="Normal 65 2 2 2 3 2 2" xfId="41634" xr:uid="{00000000-0005-0000-0000-0000E9940000}"/>
    <cellStyle name="Normal 65 2 2 2 3 2 3" xfId="41635" xr:uid="{00000000-0005-0000-0000-0000EA940000}"/>
    <cellStyle name="Normal 65 2 2 2 3 2 4" xfId="41636" xr:uid="{00000000-0005-0000-0000-0000EB940000}"/>
    <cellStyle name="Normal 65 2 2 2 3 3" xfId="41637" xr:uid="{00000000-0005-0000-0000-0000EC940000}"/>
    <cellStyle name="Normal 65 2 2 2 3 3 2" xfId="41638" xr:uid="{00000000-0005-0000-0000-0000ED940000}"/>
    <cellStyle name="Normal 65 2 2 2 3 3 3" xfId="41639" xr:uid="{00000000-0005-0000-0000-0000EE940000}"/>
    <cellStyle name="Normal 65 2 2 2 3 4" xfId="41640" xr:uid="{00000000-0005-0000-0000-0000EF940000}"/>
    <cellStyle name="Normal 65 2 2 2 3 5" xfId="41641" xr:uid="{00000000-0005-0000-0000-0000F0940000}"/>
    <cellStyle name="Normal 65 2 2 2 3 6" xfId="41642" xr:uid="{00000000-0005-0000-0000-0000F1940000}"/>
    <cellStyle name="Normal 65 2 2 2 4" xfId="6345" xr:uid="{00000000-0005-0000-0000-0000F2940000}"/>
    <cellStyle name="Normal 65 2 2 2 4 2" xfId="11287" xr:uid="{00000000-0005-0000-0000-0000F3940000}"/>
    <cellStyle name="Normal 65 2 2 2 4 3" xfId="41643" xr:uid="{00000000-0005-0000-0000-0000F4940000}"/>
    <cellStyle name="Normal 65 2 2 2 4 4" xfId="41644" xr:uid="{00000000-0005-0000-0000-0000F5940000}"/>
    <cellStyle name="Normal 65 2 2 2 5" xfId="7853" xr:uid="{00000000-0005-0000-0000-0000F6940000}"/>
    <cellStyle name="Normal 65 2 2 2 5 2" xfId="41645" xr:uid="{00000000-0005-0000-0000-0000F7940000}"/>
    <cellStyle name="Normal 65 2 2 2 5 3" xfId="41646" xr:uid="{00000000-0005-0000-0000-0000F8940000}"/>
    <cellStyle name="Normal 65 2 2 2 5 4" xfId="41647" xr:uid="{00000000-0005-0000-0000-0000F9940000}"/>
    <cellStyle name="Normal 65 2 2 2 6" xfId="2891" xr:uid="{00000000-0005-0000-0000-0000FA940000}"/>
    <cellStyle name="Normal 65 2 2 2 6 2" xfId="41648" xr:uid="{00000000-0005-0000-0000-0000FB940000}"/>
    <cellStyle name="Normal 65 2 2 2 6 3" xfId="41649" xr:uid="{00000000-0005-0000-0000-0000FC940000}"/>
    <cellStyle name="Normal 65 2 2 2 6 4" xfId="41650" xr:uid="{00000000-0005-0000-0000-0000FD940000}"/>
    <cellStyle name="Normal 65 2 2 2 7" xfId="41651" xr:uid="{00000000-0005-0000-0000-0000FE940000}"/>
    <cellStyle name="Normal 65 2 2 2 7 2" xfId="41652" xr:uid="{00000000-0005-0000-0000-0000FF940000}"/>
    <cellStyle name="Normal 65 2 2 2 7 3" xfId="41653" xr:uid="{00000000-0005-0000-0000-000000950000}"/>
    <cellStyle name="Normal 65 2 2 2 8" xfId="41654" xr:uid="{00000000-0005-0000-0000-000001950000}"/>
    <cellStyle name="Normal 65 2 2 2 9" xfId="41655" xr:uid="{00000000-0005-0000-0000-000002950000}"/>
    <cellStyle name="Normal 65 2 2 3" xfId="1789" xr:uid="{00000000-0005-0000-0000-000003950000}"/>
    <cellStyle name="Normal 65 2 2 3 2" xfId="5147" xr:uid="{00000000-0005-0000-0000-000004950000}"/>
    <cellStyle name="Normal 65 2 2 3 2 2" xfId="10131" xr:uid="{00000000-0005-0000-0000-000005950000}"/>
    <cellStyle name="Normal 65 2 2 3 2 2 2" xfId="41656" xr:uid="{00000000-0005-0000-0000-000006950000}"/>
    <cellStyle name="Normal 65 2 2 3 2 2 3" xfId="41657" xr:uid="{00000000-0005-0000-0000-000007950000}"/>
    <cellStyle name="Normal 65 2 2 3 2 2 4" xfId="41658" xr:uid="{00000000-0005-0000-0000-000008950000}"/>
    <cellStyle name="Normal 65 2 2 3 2 3" xfId="41659" xr:uid="{00000000-0005-0000-0000-000009950000}"/>
    <cellStyle name="Normal 65 2 2 3 2 3 2" xfId="41660" xr:uid="{00000000-0005-0000-0000-00000A950000}"/>
    <cellStyle name="Normal 65 2 2 3 2 3 3" xfId="41661" xr:uid="{00000000-0005-0000-0000-00000B950000}"/>
    <cellStyle name="Normal 65 2 2 3 2 4" xfId="41662" xr:uid="{00000000-0005-0000-0000-00000C950000}"/>
    <cellStyle name="Normal 65 2 2 3 2 5" xfId="41663" xr:uid="{00000000-0005-0000-0000-00000D950000}"/>
    <cellStyle name="Normal 65 2 2 3 2 6" xfId="41664" xr:uid="{00000000-0005-0000-0000-00000E950000}"/>
    <cellStyle name="Normal 65 2 2 3 3" xfId="6876" xr:uid="{00000000-0005-0000-0000-00000F950000}"/>
    <cellStyle name="Normal 65 2 2 3 3 2" xfId="11818" xr:uid="{00000000-0005-0000-0000-000010950000}"/>
    <cellStyle name="Normal 65 2 2 3 3 3" xfId="41665" xr:uid="{00000000-0005-0000-0000-000011950000}"/>
    <cellStyle name="Normal 65 2 2 3 3 4" xfId="41666" xr:uid="{00000000-0005-0000-0000-000012950000}"/>
    <cellStyle name="Normal 65 2 2 3 4" xfId="8384" xr:uid="{00000000-0005-0000-0000-000013950000}"/>
    <cellStyle name="Normal 65 2 2 3 4 2" xfId="41667" xr:uid="{00000000-0005-0000-0000-000014950000}"/>
    <cellStyle name="Normal 65 2 2 3 4 3" xfId="41668" xr:uid="{00000000-0005-0000-0000-000015950000}"/>
    <cellStyle name="Normal 65 2 2 3 4 4" xfId="41669" xr:uid="{00000000-0005-0000-0000-000016950000}"/>
    <cellStyle name="Normal 65 2 2 3 5" xfId="3422" xr:uid="{00000000-0005-0000-0000-000017950000}"/>
    <cellStyle name="Normal 65 2 2 3 5 2" xfId="41670" xr:uid="{00000000-0005-0000-0000-000018950000}"/>
    <cellStyle name="Normal 65 2 2 3 5 3" xfId="41671" xr:uid="{00000000-0005-0000-0000-000019950000}"/>
    <cellStyle name="Normal 65 2 2 3 5 4" xfId="41672" xr:uid="{00000000-0005-0000-0000-00001A950000}"/>
    <cellStyle name="Normal 65 2 2 3 6" xfId="41673" xr:uid="{00000000-0005-0000-0000-00001B950000}"/>
    <cellStyle name="Normal 65 2 2 3 6 2" xfId="41674" xr:uid="{00000000-0005-0000-0000-00001C950000}"/>
    <cellStyle name="Normal 65 2 2 3 6 3" xfId="41675" xr:uid="{00000000-0005-0000-0000-00001D950000}"/>
    <cellStyle name="Normal 65 2 2 3 7" xfId="41676" xr:uid="{00000000-0005-0000-0000-00001E950000}"/>
    <cellStyle name="Normal 65 2 2 3 8" xfId="41677" xr:uid="{00000000-0005-0000-0000-00001F950000}"/>
    <cellStyle name="Normal 65 2 2 3 9" xfId="41678" xr:uid="{00000000-0005-0000-0000-000020950000}"/>
    <cellStyle name="Normal 65 2 2 4" xfId="4231" xr:uid="{00000000-0005-0000-0000-000021950000}"/>
    <cellStyle name="Normal 65 2 2 4 2" xfId="9217" xr:uid="{00000000-0005-0000-0000-000022950000}"/>
    <cellStyle name="Normal 65 2 2 4 2 2" xfId="41679" xr:uid="{00000000-0005-0000-0000-000023950000}"/>
    <cellStyle name="Normal 65 2 2 4 2 3" xfId="41680" xr:uid="{00000000-0005-0000-0000-000024950000}"/>
    <cellStyle name="Normal 65 2 2 4 2 4" xfId="41681" xr:uid="{00000000-0005-0000-0000-000025950000}"/>
    <cellStyle name="Normal 65 2 2 4 3" xfId="41682" xr:uid="{00000000-0005-0000-0000-000026950000}"/>
    <cellStyle name="Normal 65 2 2 4 3 2" xfId="41683" xr:uid="{00000000-0005-0000-0000-000027950000}"/>
    <cellStyle name="Normal 65 2 2 4 3 3" xfId="41684" xr:uid="{00000000-0005-0000-0000-000028950000}"/>
    <cellStyle name="Normal 65 2 2 4 4" xfId="41685" xr:uid="{00000000-0005-0000-0000-000029950000}"/>
    <cellStyle name="Normal 65 2 2 4 5" xfId="41686" xr:uid="{00000000-0005-0000-0000-00002A950000}"/>
    <cellStyle name="Normal 65 2 2 4 6" xfId="41687" xr:uid="{00000000-0005-0000-0000-00002B950000}"/>
    <cellStyle name="Normal 65 2 2 5" xfId="5978" xr:uid="{00000000-0005-0000-0000-00002C950000}"/>
    <cellStyle name="Normal 65 2 2 5 2" xfId="10920" xr:uid="{00000000-0005-0000-0000-00002D950000}"/>
    <cellStyle name="Normal 65 2 2 5 3" xfId="41688" xr:uid="{00000000-0005-0000-0000-00002E950000}"/>
    <cellStyle name="Normal 65 2 2 5 4" xfId="41689" xr:uid="{00000000-0005-0000-0000-00002F950000}"/>
    <cellStyle name="Normal 65 2 2 6" xfId="7486" xr:uid="{00000000-0005-0000-0000-000030950000}"/>
    <cellStyle name="Normal 65 2 2 6 2" xfId="41690" xr:uid="{00000000-0005-0000-0000-000031950000}"/>
    <cellStyle name="Normal 65 2 2 6 3" xfId="41691" xr:uid="{00000000-0005-0000-0000-000032950000}"/>
    <cellStyle name="Normal 65 2 2 6 4" xfId="41692" xr:uid="{00000000-0005-0000-0000-000033950000}"/>
    <cellStyle name="Normal 65 2 2 7" xfId="2524" xr:uid="{00000000-0005-0000-0000-000034950000}"/>
    <cellStyle name="Normal 65 2 2 7 2" xfId="41693" xr:uid="{00000000-0005-0000-0000-000035950000}"/>
    <cellStyle name="Normal 65 2 2 7 3" xfId="41694" xr:uid="{00000000-0005-0000-0000-000036950000}"/>
    <cellStyle name="Normal 65 2 2 7 4" xfId="41695" xr:uid="{00000000-0005-0000-0000-000037950000}"/>
    <cellStyle name="Normal 65 2 2 8" xfId="41696" xr:uid="{00000000-0005-0000-0000-000038950000}"/>
    <cellStyle name="Normal 65 2 2 8 2" xfId="41697" xr:uid="{00000000-0005-0000-0000-000039950000}"/>
    <cellStyle name="Normal 65 2 2 8 3" xfId="41698" xr:uid="{00000000-0005-0000-0000-00003A950000}"/>
    <cellStyle name="Normal 65 2 2 9" xfId="41699" xr:uid="{00000000-0005-0000-0000-00003B950000}"/>
    <cellStyle name="Normal 65 2 3" xfId="934" xr:uid="{00000000-0005-0000-0000-00003C950000}"/>
    <cellStyle name="Normal 65 2 3 10" xfId="41700" xr:uid="{00000000-0005-0000-0000-00003D950000}"/>
    <cellStyle name="Normal 65 2 3 2" xfId="1791" xr:uid="{00000000-0005-0000-0000-00003E950000}"/>
    <cellStyle name="Normal 65 2 3 2 2" xfId="5149" xr:uid="{00000000-0005-0000-0000-00003F950000}"/>
    <cellStyle name="Normal 65 2 3 2 2 2" xfId="10133" xr:uid="{00000000-0005-0000-0000-000040950000}"/>
    <cellStyle name="Normal 65 2 3 2 2 2 2" xfId="41701" xr:uid="{00000000-0005-0000-0000-000041950000}"/>
    <cellStyle name="Normal 65 2 3 2 2 2 3" xfId="41702" xr:uid="{00000000-0005-0000-0000-000042950000}"/>
    <cellStyle name="Normal 65 2 3 2 2 2 4" xfId="41703" xr:uid="{00000000-0005-0000-0000-000043950000}"/>
    <cellStyle name="Normal 65 2 3 2 2 3" xfId="41704" xr:uid="{00000000-0005-0000-0000-000044950000}"/>
    <cellStyle name="Normal 65 2 3 2 2 3 2" xfId="41705" xr:uid="{00000000-0005-0000-0000-000045950000}"/>
    <cellStyle name="Normal 65 2 3 2 2 3 3" xfId="41706" xr:uid="{00000000-0005-0000-0000-000046950000}"/>
    <cellStyle name="Normal 65 2 3 2 2 4" xfId="41707" xr:uid="{00000000-0005-0000-0000-000047950000}"/>
    <cellStyle name="Normal 65 2 3 2 2 5" xfId="41708" xr:uid="{00000000-0005-0000-0000-000048950000}"/>
    <cellStyle name="Normal 65 2 3 2 2 6" xfId="41709" xr:uid="{00000000-0005-0000-0000-000049950000}"/>
    <cellStyle name="Normal 65 2 3 2 3" xfId="6878" xr:uid="{00000000-0005-0000-0000-00004A950000}"/>
    <cellStyle name="Normal 65 2 3 2 3 2" xfId="11820" xr:uid="{00000000-0005-0000-0000-00004B950000}"/>
    <cellStyle name="Normal 65 2 3 2 3 3" xfId="41710" xr:uid="{00000000-0005-0000-0000-00004C950000}"/>
    <cellStyle name="Normal 65 2 3 2 3 4" xfId="41711" xr:uid="{00000000-0005-0000-0000-00004D950000}"/>
    <cellStyle name="Normal 65 2 3 2 4" xfId="8386" xr:uid="{00000000-0005-0000-0000-00004E950000}"/>
    <cellStyle name="Normal 65 2 3 2 4 2" xfId="41712" xr:uid="{00000000-0005-0000-0000-00004F950000}"/>
    <cellStyle name="Normal 65 2 3 2 4 3" xfId="41713" xr:uid="{00000000-0005-0000-0000-000050950000}"/>
    <cellStyle name="Normal 65 2 3 2 4 4" xfId="41714" xr:uid="{00000000-0005-0000-0000-000051950000}"/>
    <cellStyle name="Normal 65 2 3 2 5" xfId="3424" xr:uid="{00000000-0005-0000-0000-000052950000}"/>
    <cellStyle name="Normal 65 2 3 2 5 2" xfId="41715" xr:uid="{00000000-0005-0000-0000-000053950000}"/>
    <cellStyle name="Normal 65 2 3 2 5 3" xfId="41716" xr:uid="{00000000-0005-0000-0000-000054950000}"/>
    <cellStyle name="Normal 65 2 3 2 5 4" xfId="41717" xr:uid="{00000000-0005-0000-0000-000055950000}"/>
    <cellStyle name="Normal 65 2 3 2 6" xfId="41718" xr:uid="{00000000-0005-0000-0000-000056950000}"/>
    <cellStyle name="Normal 65 2 3 2 6 2" xfId="41719" xr:uid="{00000000-0005-0000-0000-000057950000}"/>
    <cellStyle name="Normal 65 2 3 2 6 3" xfId="41720" xr:uid="{00000000-0005-0000-0000-000058950000}"/>
    <cellStyle name="Normal 65 2 3 2 7" xfId="41721" xr:uid="{00000000-0005-0000-0000-000059950000}"/>
    <cellStyle name="Normal 65 2 3 2 8" xfId="41722" xr:uid="{00000000-0005-0000-0000-00005A950000}"/>
    <cellStyle name="Normal 65 2 3 2 9" xfId="41723" xr:uid="{00000000-0005-0000-0000-00005B950000}"/>
    <cellStyle name="Normal 65 2 3 3" xfId="4373" xr:uid="{00000000-0005-0000-0000-00005C950000}"/>
    <cellStyle name="Normal 65 2 3 3 2" xfId="9358" xr:uid="{00000000-0005-0000-0000-00005D950000}"/>
    <cellStyle name="Normal 65 2 3 3 2 2" xfId="41724" xr:uid="{00000000-0005-0000-0000-00005E950000}"/>
    <cellStyle name="Normal 65 2 3 3 2 3" xfId="41725" xr:uid="{00000000-0005-0000-0000-00005F950000}"/>
    <cellStyle name="Normal 65 2 3 3 2 4" xfId="41726" xr:uid="{00000000-0005-0000-0000-000060950000}"/>
    <cellStyle name="Normal 65 2 3 3 3" xfId="41727" xr:uid="{00000000-0005-0000-0000-000061950000}"/>
    <cellStyle name="Normal 65 2 3 3 3 2" xfId="41728" xr:uid="{00000000-0005-0000-0000-000062950000}"/>
    <cellStyle name="Normal 65 2 3 3 3 3" xfId="41729" xr:uid="{00000000-0005-0000-0000-000063950000}"/>
    <cellStyle name="Normal 65 2 3 3 4" xfId="41730" xr:uid="{00000000-0005-0000-0000-000064950000}"/>
    <cellStyle name="Normal 65 2 3 3 5" xfId="41731" xr:uid="{00000000-0005-0000-0000-000065950000}"/>
    <cellStyle name="Normal 65 2 3 3 6" xfId="41732" xr:uid="{00000000-0005-0000-0000-000066950000}"/>
    <cellStyle name="Normal 65 2 3 4" xfId="6116" xr:uid="{00000000-0005-0000-0000-000067950000}"/>
    <cellStyle name="Normal 65 2 3 4 2" xfId="11058" xr:uid="{00000000-0005-0000-0000-000068950000}"/>
    <cellStyle name="Normal 65 2 3 4 3" xfId="41733" xr:uid="{00000000-0005-0000-0000-000069950000}"/>
    <cellStyle name="Normal 65 2 3 4 4" xfId="41734" xr:uid="{00000000-0005-0000-0000-00006A950000}"/>
    <cellStyle name="Normal 65 2 3 5" xfId="7624" xr:uid="{00000000-0005-0000-0000-00006B950000}"/>
    <cellStyle name="Normal 65 2 3 5 2" xfId="41735" xr:uid="{00000000-0005-0000-0000-00006C950000}"/>
    <cellStyle name="Normal 65 2 3 5 3" xfId="41736" xr:uid="{00000000-0005-0000-0000-00006D950000}"/>
    <cellStyle name="Normal 65 2 3 5 4" xfId="41737" xr:uid="{00000000-0005-0000-0000-00006E950000}"/>
    <cellStyle name="Normal 65 2 3 6" xfId="2662" xr:uid="{00000000-0005-0000-0000-00006F950000}"/>
    <cellStyle name="Normal 65 2 3 6 2" xfId="41738" xr:uid="{00000000-0005-0000-0000-000070950000}"/>
    <cellStyle name="Normal 65 2 3 6 3" xfId="41739" xr:uid="{00000000-0005-0000-0000-000071950000}"/>
    <cellStyle name="Normal 65 2 3 6 4" xfId="41740" xr:uid="{00000000-0005-0000-0000-000072950000}"/>
    <cellStyle name="Normal 65 2 3 7" xfId="41741" xr:uid="{00000000-0005-0000-0000-000073950000}"/>
    <cellStyle name="Normal 65 2 3 7 2" xfId="41742" xr:uid="{00000000-0005-0000-0000-000074950000}"/>
    <cellStyle name="Normal 65 2 3 7 3" xfId="41743" xr:uid="{00000000-0005-0000-0000-000075950000}"/>
    <cellStyle name="Normal 65 2 3 8" xfId="41744" xr:uid="{00000000-0005-0000-0000-000076950000}"/>
    <cellStyle name="Normal 65 2 3 9" xfId="41745" xr:uid="{00000000-0005-0000-0000-000077950000}"/>
    <cellStyle name="Normal 65 2 4" xfId="1788" xr:uid="{00000000-0005-0000-0000-000078950000}"/>
    <cellStyle name="Normal 65 2 4 2" xfId="5146" xr:uid="{00000000-0005-0000-0000-000079950000}"/>
    <cellStyle name="Normal 65 2 4 2 2" xfId="10130" xr:uid="{00000000-0005-0000-0000-00007A950000}"/>
    <cellStyle name="Normal 65 2 4 2 2 2" xfId="41746" xr:uid="{00000000-0005-0000-0000-00007B950000}"/>
    <cellStyle name="Normal 65 2 4 2 2 3" xfId="41747" xr:uid="{00000000-0005-0000-0000-00007C950000}"/>
    <cellStyle name="Normal 65 2 4 2 2 4" xfId="41748" xr:uid="{00000000-0005-0000-0000-00007D950000}"/>
    <cellStyle name="Normal 65 2 4 2 3" xfId="41749" xr:uid="{00000000-0005-0000-0000-00007E950000}"/>
    <cellStyle name="Normal 65 2 4 2 3 2" xfId="41750" xr:uid="{00000000-0005-0000-0000-00007F950000}"/>
    <cellStyle name="Normal 65 2 4 2 3 3" xfId="41751" xr:uid="{00000000-0005-0000-0000-000080950000}"/>
    <cellStyle name="Normal 65 2 4 2 4" xfId="41752" xr:uid="{00000000-0005-0000-0000-000081950000}"/>
    <cellStyle name="Normal 65 2 4 2 5" xfId="41753" xr:uid="{00000000-0005-0000-0000-000082950000}"/>
    <cellStyle name="Normal 65 2 4 2 6" xfId="41754" xr:uid="{00000000-0005-0000-0000-000083950000}"/>
    <cellStyle name="Normal 65 2 4 3" xfId="6875" xr:uid="{00000000-0005-0000-0000-000084950000}"/>
    <cellStyle name="Normal 65 2 4 3 2" xfId="11817" xr:uid="{00000000-0005-0000-0000-000085950000}"/>
    <cellStyle name="Normal 65 2 4 3 3" xfId="41755" xr:uid="{00000000-0005-0000-0000-000086950000}"/>
    <cellStyle name="Normal 65 2 4 3 4" xfId="41756" xr:uid="{00000000-0005-0000-0000-000087950000}"/>
    <cellStyle name="Normal 65 2 4 4" xfId="8383" xr:uid="{00000000-0005-0000-0000-000088950000}"/>
    <cellStyle name="Normal 65 2 4 4 2" xfId="41757" xr:uid="{00000000-0005-0000-0000-000089950000}"/>
    <cellStyle name="Normal 65 2 4 4 3" xfId="41758" xr:uid="{00000000-0005-0000-0000-00008A950000}"/>
    <cellStyle name="Normal 65 2 4 4 4" xfId="41759" xr:uid="{00000000-0005-0000-0000-00008B950000}"/>
    <cellStyle name="Normal 65 2 4 5" xfId="3421" xr:uid="{00000000-0005-0000-0000-00008C950000}"/>
    <cellStyle name="Normal 65 2 4 5 2" xfId="41760" xr:uid="{00000000-0005-0000-0000-00008D950000}"/>
    <cellStyle name="Normal 65 2 4 5 3" xfId="41761" xr:uid="{00000000-0005-0000-0000-00008E950000}"/>
    <cellStyle name="Normal 65 2 4 5 4" xfId="41762" xr:uid="{00000000-0005-0000-0000-00008F950000}"/>
    <cellStyle name="Normal 65 2 4 6" xfId="41763" xr:uid="{00000000-0005-0000-0000-000090950000}"/>
    <cellStyle name="Normal 65 2 4 6 2" xfId="41764" xr:uid="{00000000-0005-0000-0000-000091950000}"/>
    <cellStyle name="Normal 65 2 4 6 3" xfId="41765" xr:uid="{00000000-0005-0000-0000-000092950000}"/>
    <cellStyle name="Normal 65 2 4 7" xfId="41766" xr:uid="{00000000-0005-0000-0000-000093950000}"/>
    <cellStyle name="Normal 65 2 4 8" xfId="41767" xr:uid="{00000000-0005-0000-0000-000094950000}"/>
    <cellStyle name="Normal 65 2 4 9" xfId="41768" xr:uid="{00000000-0005-0000-0000-000095950000}"/>
    <cellStyle name="Normal 65 2 5" xfId="3771" xr:uid="{00000000-0005-0000-0000-000096950000}"/>
    <cellStyle name="Normal 65 2 5 2" xfId="3984" xr:uid="{00000000-0005-0000-0000-000097950000}"/>
    <cellStyle name="Normal 65 2 5 2 2" xfId="9056" xr:uid="{00000000-0005-0000-0000-000098950000}"/>
    <cellStyle name="Normal 65 2 5 2 2 2" xfId="41769" xr:uid="{00000000-0005-0000-0000-000099950000}"/>
    <cellStyle name="Normal 65 2 5 2 2 3" xfId="41770" xr:uid="{00000000-0005-0000-0000-00009A950000}"/>
    <cellStyle name="Normal 65 2 5 2 2 4" xfId="41771" xr:uid="{00000000-0005-0000-0000-00009B950000}"/>
    <cellStyle name="Normal 65 2 5 2 3" xfId="41772" xr:uid="{00000000-0005-0000-0000-00009C950000}"/>
    <cellStyle name="Normal 65 2 5 2 3 2" xfId="41773" xr:uid="{00000000-0005-0000-0000-00009D950000}"/>
    <cellStyle name="Normal 65 2 5 2 3 3" xfId="41774" xr:uid="{00000000-0005-0000-0000-00009E950000}"/>
    <cellStyle name="Normal 65 2 5 2 4" xfId="41775" xr:uid="{00000000-0005-0000-0000-00009F950000}"/>
    <cellStyle name="Normal 65 2 5 2 5" xfId="41776" xr:uid="{00000000-0005-0000-0000-0000A0950000}"/>
    <cellStyle name="Normal 65 2 5 2 6" xfId="41777" xr:uid="{00000000-0005-0000-0000-0000A1950000}"/>
    <cellStyle name="Normal 65 2 5 3" xfId="8731" xr:uid="{00000000-0005-0000-0000-0000A2950000}"/>
    <cellStyle name="Normal 65 2 5 3 2" xfId="41778" xr:uid="{00000000-0005-0000-0000-0000A3950000}"/>
    <cellStyle name="Normal 65 2 5 3 3" xfId="41779" xr:uid="{00000000-0005-0000-0000-0000A4950000}"/>
    <cellStyle name="Normal 65 2 5 3 4" xfId="41780" xr:uid="{00000000-0005-0000-0000-0000A5950000}"/>
    <cellStyle name="Normal 65 2 5 4" xfId="41781" xr:uid="{00000000-0005-0000-0000-0000A6950000}"/>
    <cellStyle name="Normal 65 2 5 4 2" xfId="41782" xr:uid="{00000000-0005-0000-0000-0000A7950000}"/>
    <cellStyle name="Normal 65 2 5 4 3" xfId="41783" xr:uid="{00000000-0005-0000-0000-0000A8950000}"/>
    <cellStyle name="Normal 65 2 5 4 4" xfId="41784" xr:uid="{00000000-0005-0000-0000-0000A9950000}"/>
    <cellStyle name="Normal 65 2 5 5" xfId="41785" xr:uid="{00000000-0005-0000-0000-0000AA950000}"/>
    <cellStyle name="Normal 65 2 5 5 2" xfId="41786" xr:uid="{00000000-0005-0000-0000-0000AB950000}"/>
    <cellStyle name="Normal 65 2 5 5 3" xfId="41787" xr:uid="{00000000-0005-0000-0000-0000AC950000}"/>
    <cellStyle name="Normal 65 2 5 5 4" xfId="41788" xr:uid="{00000000-0005-0000-0000-0000AD950000}"/>
    <cellStyle name="Normal 65 2 5 6" xfId="41789" xr:uid="{00000000-0005-0000-0000-0000AE950000}"/>
    <cellStyle name="Normal 65 2 5 6 2" xfId="41790" xr:uid="{00000000-0005-0000-0000-0000AF950000}"/>
    <cellStyle name="Normal 65 2 5 6 3" xfId="41791" xr:uid="{00000000-0005-0000-0000-0000B0950000}"/>
    <cellStyle name="Normal 65 2 5 7" xfId="41792" xr:uid="{00000000-0005-0000-0000-0000B1950000}"/>
    <cellStyle name="Normal 65 2 5 8" xfId="41793" xr:uid="{00000000-0005-0000-0000-0000B2950000}"/>
    <cellStyle name="Normal 65 2 5 9" xfId="41794" xr:uid="{00000000-0005-0000-0000-0000B3950000}"/>
    <cellStyle name="Normal 65 2 6" xfId="4096" xr:uid="{00000000-0005-0000-0000-0000B4950000}"/>
    <cellStyle name="Normal 65 2 6 2" xfId="8867" xr:uid="{00000000-0005-0000-0000-0000B5950000}"/>
    <cellStyle name="Normal 65 2 6 2 2" xfId="41795" xr:uid="{00000000-0005-0000-0000-0000B6950000}"/>
    <cellStyle name="Normal 65 2 6 2 2 2" xfId="41796" xr:uid="{00000000-0005-0000-0000-0000B7950000}"/>
    <cellStyle name="Normal 65 2 6 2 2 3" xfId="41797" xr:uid="{00000000-0005-0000-0000-0000B8950000}"/>
    <cellStyle name="Normal 65 2 6 2 2 4" xfId="41798" xr:uid="{00000000-0005-0000-0000-0000B9950000}"/>
    <cellStyle name="Normal 65 2 6 2 3" xfId="41799" xr:uid="{00000000-0005-0000-0000-0000BA950000}"/>
    <cellStyle name="Normal 65 2 6 2 3 2" xfId="41800" xr:uid="{00000000-0005-0000-0000-0000BB950000}"/>
    <cellStyle name="Normal 65 2 6 2 3 3" xfId="41801" xr:uid="{00000000-0005-0000-0000-0000BC950000}"/>
    <cellStyle name="Normal 65 2 6 2 4" xfId="41802" xr:uid="{00000000-0005-0000-0000-0000BD950000}"/>
    <cellStyle name="Normal 65 2 6 2 5" xfId="41803" xr:uid="{00000000-0005-0000-0000-0000BE950000}"/>
    <cellStyle name="Normal 65 2 6 2 6" xfId="41804" xr:uid="{00000000-0005-0000-0000-0000BF950000}"/>
    <cellStyle name="Normal 65 2 6 3" xfId="41805" xr:uid="{00000000-0005-0000-0000-0000C0950000}"/>
    <cellStyle name="Normal 65 2 6 3 2" xfId="41806" xr:uid="{00000000-0005-0000-0000-0000C1950000}"/>
    <cellStyle name="Normal 65 2 6 3 3" xfId="41807" xr:uid="{00000000-0005-0000-0000-0000C2950000}"/>
    <cellStyle name="Normal 65 2 6 3 4" xfId="41808" xr:uid="{00000000-0005-0000-0000-0000C3950000}"/>
    <cellStyle name="Normal 65 2 6 4" xfId="41809" xr:uid="{00000000-0005-0000-0000-0000C4950000}"/>
    <cellStyle name="Normal 65 2 6 4 2" xfId="41810" xr:uid="{00000000-0005-0000-0000-0000C5950000}"/>
    <cellStyle name="Normal 65 2 6 4 3" xfId="41811" xr:uid="{00000000-0005-0000-0000-0000C6950000}"/>
    <cellStyle name="Normal 65 2 6 4 4" xfId="41812" xr:uid="{00000000-0005-0000-0000-0000C7950000}"/>
    <cellStyle name="Normal 65 2 6 5" xfId="41813" xr:uid="{00000000-0005-0000-0000-0000C8950000}"/>
    <cellStyle name="Normal 65 2 6 5 2" xfId="41814" xr:uid="{00000000-0005-0000-0000-0000C9950000}"/>
    <cellStyle name="Normal 65 2 6 5 3" xfId="41815" xr:uid="{00000000-0005-0000-0000-0000CA950000}"/>
    <cellStyle name="Normal 65 2 6 6" xfId="41816" xr:uid="{00000000-0005-0000-0000-0000CB950000}"/>
    <cellStyle name="Normal 65 2 6 7" xfId="41817" xr:uid="{00000000-0005-0000-0000-0000CC950000}"/>
    <cellStyle name="Normal 65 2 6 8" xfId="41818" xr:uid="{00000000-0005-0000-0000-0000CD950000}"/>
    <cellStyle name="Normal 65 2 7" xfId="5510" xr:uid="{00000000-0005-0000-0000-0000CE950000}"/>
    <cellStyle name="Normal 65 2 7 2" xfId="10464" xr:uid="{00000000-0005-0000-0000-0000CF950000}"/>
    <cellStyle name="Normal 65 2 7 2 2" xfId="41819" xr:uid="{00000000-0005-0000-0000-0000D0950000}"/>
    <cellStyle name="Normal 65 2 7 2 3" xfId="41820" xr:uid="{00000000-0005-0000-0000-0000D1950000}"/>
    <cellStyle name="Normal 65 2 7 2 4" xfId="41821" xr:uid="{00000000-0005-0000-0000-0000D2950000}"/>
    <cellStyle name="Normal 65 2 7 3" xfId="41822" xr:uid="{00000000-0005-0000-0000-0000D3950000}"/>
    <cellStyle name="Normal 65 2 7 3 2" xfId="41823" xr:uid="{00000000-0005-0000-0000-0000D4950000}"/>
    <cellStyle name="Normal 65 2 7 3 3" xfId="41824" xr:uid="{00000000-0005-0000-0000-0000D5950000}"/>
    <cellStyle name="Normal 65 2 7 4" xfId="41825" xr:uid="{00000000-0005-0000-0000-0000D6950000}"/>
    <cellStyle name="Normal 65 2 7 5" xfId="41826" xr:uid="{00000000-0005-0000-0000-0000D7950000}"/>
    <cellStyle name="Normal 65 2 7 6" xfId="41827" xr:uid="{00000000-0005-0000-0000-0000D8950000}"/>
    <cellStyle name="Normal 65 2 8" xfId="5843" xr:uid="{00000000-0005-0000-0000-0000D9950000}"/>
    <cellStyle name="Normal 65 2 8 2" xfId="10785" xr:uid="{00000000-0005-0000-0000-0000DA950000}"/>
    <cellStyle name="Normal 65 2 8 3" xfId="41828" xr:uid="{00000000-0005-0000-0000-0000DB950000}"/>
    <cellStyle name="Normal 65 2 8 4" xfId="41829" xr:uid="{00000000-0005-0000-0000-0000DC950000}"/>
    <cellStyle name="Normal 65 2 9" xfId="7351" xr:uid="{00000000-0005-0000-0000-0000DD950000}"/>
    <cellStyle name="Normal 65 2 9 2" xfId="41830" xr:uid="{00000000-0005-0000-0000-0000DE950000}"/>
    <cellStyle name="Normal 65 2 9 3" xfId="41831" xr:uid="{00000000-0005-0000-0000-0000DF950000}"/>
    <cellStyle name="Normal 65 2 9 4" xfId="41832" xr:uid="{00000000-0005-0000-0000-0000E0950000}"/>
    <cellStyle name="Normal 65 3" xfId="993" xr:uid="{00000000-0005-0000-0000-0000E1950000}"/>
    <cellStyle name="Normal 66" xfId="367" xr:uid="{00000000-0005-0000-0000-0000E2950000}"/>
    <cellStyle name="Normal 66 2" xfId="592" xr:uid="{00000000-0005-0000-0000-0000E3950000}"/>
    <cellStyle name="Normal 66 2 2" xfId="4468" xr:uid="{00000000-0005-0000-0000-0000E4950000}"/>
    <cellStyle name="Normal 66 3" xfId="484" xr:uid="{00000000-0005-0000-0000-0000E5950000}"/>
    <cellStyle name="Normal 66 3 10" xfId="41833" xr:uid="{00000000-0005-0000-0000-0000E6950000}"/>
    <cellStyle name="Normal 66 3 11" xfId="41834" xr:uid="{00000000-0005-0000-0000-0000E7950000}"/>
    <cellStyle name="Normal 66 3 2" xfId="1044" xr:uid="{00000000-0005-0000-0000-0000E8950000}"/>
    <cellStyle name="Normal 66 3 2 10" xfId="41835" xr:uid="{00000000-0005-0000-0000-0000E9950000}"/>
    <cellStyle name="Normal 66 3 2 2" xfId="1793" xr:uid="{00000000-0005-0000-0000-0000EA950000}"/>
    <cellStyle name="Normal 66 3 2 2 2" xfId="5151" xr:uid="{00000000-0005-0000-0000-0000EB950000}"/>
    <cellStyle name="Normal 66 3 2 2 2 2" xfId="10135" xr:uid="{00000000-0005-0000-0000-0000EC950000}"/>
    <cellStyle name="Normal 66 3 2 2 2 2 2" xfId="41836" xr:uid="{00000000-0005-0000-0000-0000ED950000}"/>
    <cellStyle name="Normal 66 3 2 2 2 2 3" xfId="41837" xr:uid="{00000000-0005-0000-0000-0000EE950000}"/>
    <cellStyle name="Normal 66 3 2 2 2 2 4" xfId="41838" xr:uid="{00000000-0005-0000-0000-0000EF950000}"/>
    <cellStyle name="Normal 66 3 2 2 2 3" xfId="41839" xr:uid="{00000000-0005-0000-0000-0000F0950000}"/>
    <cellStyle name="Normal 66 3 2 2 2 3 2" xfId="41840" xr:uid="{00000000-0005-0000-0000-0000F1950000}"/>
    <cellStyle name="Normal 66 3 2 2 2 3 3" xfId="41841" xr:uid="{00000000-0005-0000-0000-0000F2950000}"/>
    <cellStyle name="Normal 66 3 2 2 2 4" xfId="41842" xr:uid="{00000000-0005-0000-0000-0000F3950000}"/>
    <cellStyle name="Normal 66 3 2 2 2 5" xfId="41843" xr:uid="{00000000-0005-0000-0000-0000F4950000}"/>
    <cellStyle name="Normal 66 3 2 2 2 6" xfId="41844" xr:uid="{00000000-0005-0000-0000-0000F5950000}"/>
    <cellStyle name="Normal 66 3 2 2 3" xfId="6880" xr:uid="{00000000-0005-0000-0000-0000F6950000}"/>
    <cellStyle name="Normal 66 3 2 2 3 2" xfId="11822" xr:uid="{00000000-0005-0000-0000-0000F7950000}"/>
    <cellStyle name="Normal 66 3 2 2 3 3" xfId="41845" xr:uid="{00000000-0005-0000-0000-0000F8950000}"/>
    <cellStyle name="Normal 66 3 2 2 3 4" xfId="41846" xr:uid="{00000000-0005-0000-0000-0000F9950000}"/>
    <cellStyle name="Normal 66 3 2 2 4" xfId="8388" xr:uid="{00000000-0005-0000-0000-0000FA950000}"/>
    <cellStyle name="Normal 66 3 2 2 4 2" xfId="41847" xr:uid="{00000000-0005-0000-0000-0000FB950000}"/>
    <cellStyle name="Normal 66 3 2 2 4 3" xfId="41848" xr:uid="{00000000-0005-0000-0000-0000FC950000}"/>
    <cellStyle name="Normal 66 3 2 2 4 4" xfId="41849" xr:uid="{00000000-0005-0000-0000-0000FD950000}"/>
    <cellStyle name="Normal 66 3 2 2 5" xfId="3426" xr:uid="{00000000-0005-0000-0000-0000FE950000}"/>
    <cellStyle name="Normal 66 3 2 2 5 2" xfId="41850" xr:uid="{00000000-0005-0000-0000-0000FF950000}"/>
    <cellStyle name="Normal 66 3 2 2 5 3" xfId="41851" xr:uid="{00000000-0005-0000-0000-000000960000}"/>
    <cellStyle name="Normal 66 3 2 2 5 4" xfId="41852" xr:uid="{00000000-0005-0000-0000-000001960000}"/>
    <cellStyle name="Normal 66 3 2 2 6" xfId="41853" xr:uid="{00000000-0005-0000-0000-000002960000}"/>
    <cellStyle name="Normal 66 3 2 2 6 2" xfId="41854" xr:uid="{00000000-0005-0000-0000-000003960000}"/>
    <cellStyle name="Normal 66 3 2 2 6 3" xfId="41855" xr:uid="{00000000-0005-0000-0000-000004960000}"/>
    <cellStyle name="Normal 66 3 2 2 7" xfId="41856" xr:uid="{00000000-0005-0000-0000-000005960000}"/>
    <cellStyle name="Normal 66 3 2 2 8" xfId="41857" xr:uid="{00000000-0005-0000-0000-000006960000}"/>
    <cellStyle name="Normal 66 3 2 2 9" xfId="41858" xr:uid="{00000000-0005-0000-0000-000007960000}"/>
    <cellStyle name="Normal 66 3 2 3" xfId="4466" xr:uid="{00000000-0005-0000-0000-000008960000}"/>
    <cellStyle name="Normal 66 3 2 3 2" xfId="9451" xr:uid="{00000000-0005-0000-0000-000009960000}"/>
    <cellStyle name="Normal 66 3 2 3 2 2" xfId="41859" xr:uid="{00000000-0005-0000-0000-00000A960000}"/>
    <cellStyle name="Normal 66 3 2 3 2 3" xfId="41860" xr:uid="{00000000-0005-0000-0000-00000B960000}"/>
    <cellStyle name="Normal 66 3 2 3 2 4" xfId="41861" xr:uid="{00000000-0005-0000-0000-00000C960000}"/>
    <cellStyle name="Normal 66 3 2 3 3" xfId="41862" xr:uid="{00000000-0005-0000-0000-00000D960000}"/>
    <cellStyle name="Normal 66 3 2 3 3 2" xfId="41863" xr:uid="{00000000-0005-0000-0000-00000E960000}"/>
    <cellStyle name="Normal 66 3 2 3 3 3" xfId="41864" xr:uid="{00000000-0005-0000-0000-00000F960000}"/>
    <cellStyle name="Normal 66 3 2 3 4" xfId="41865" xr:uid="{00000000-0005-0000-0000-000010960000}"/>
    <cellStyle name="Normal 66 3 2 3 5" xfId="41866" xr:uid="{00000000-0005-0000-0000-000011960000}"/>
    <cellStyle name="Normal 66 3 2 3 6" xfId="41867" xr:uid="{00000000-0005-0000-0000-000012960000}"/>
    <cellStyle name="Normal 66 3 2 4" xfId="6206" xr:uid="{00000000-0005-0000-0000-000013960000}"/>
    <cellStyle name="Normal 66 3 2 4 2" xfId="11148" xr:uid="{00000000-0005-0000-0000-000014960000}"/>
    <cellStyle name="Normal 66 3 2 4 3" xfId="41868" xr:uid="{00000000-0005-0000-0000-000015960000}"/>
    <cellStyle name="Normal 66 3 2 4 4" xfId="41869" xr:uid="{00000000-0005-0000-0000-000016960000}"/>
    <cellStyle name="Normal 66 3 2 5" xfId="7714" xr:uid="{00000000-0005-0000-0000-000017960000}"/>
    <cellStyle name="Normal 66 3 2 5 2" xfId="41870" xr:uid="{00000000-0005-0000-0000-000018960000}"/>
    <cellStyle name="Normal 66 3 2 5 3" xfId="41871" xr:uid="{00000000-0005-0000-0000-000019960000}"/>
    <cellStyle name="Normal 66 3 2 5 4" xfId="41872" xr:uid="{00000000-0005-0000-0000-00001A960000}"/>
    <cellStyle name="Normal 66 3 2 6" xfId="2752" xr:uid="{00000000-0005-0000-0000-00001B960000}"/>
    <cellStyle name="Normal 66 3 2 6 2" xfId="41873" xr:uid="{00000000-0005-0000-0000-00001C960000}"/>
    <cellStyle name="Normal 66 3 2 6 3" xfId="41874" xr:uid="{00000000-0005-0000-0000-00001D960000}"/>
    <cellStyle name="Normal 66 3 2 6 4" xfId="41875" xr:uid="{00000000-0005-0000-0000-00001E960000}"/>
    <cellStyle name="Normal 66 3 2 7" xfId="41876" xr:uid="{00000000-0005-0000-0000-00001F960000}"/>
    <cellStyle name="Normal 66 3 2 7 2" xfId="41877" xr:uid="{00000000-0005-0000-0000-000020960000}"/>
    <cellStyle name="Normal 66 3 2 7 3" xfId="41878" xr:uid="{00000000-0005-0000-0000-000021960000}"/>
    <cellStyle name="Normal 66 3 2 8" xfId="41879" xr:uid="{00000000-0005-0000-0000-000022960000}"/>
    <cellStyle name="Normal 66 3 2 9" xfId="41880" xr:uid="{00000000-0005-0000-0000-000023960000}"/>
    <cellStyle name="Normal 66 3 3" xfId="1792" xr:uid="{00000000-0005-0000-0000-000024960000}"/>
    <cellStyle name="Normal 66 3 3 2" xfId="5150" xr:uid="{00000000-0005-0000-0000-000025960000}"/>
    <cellStyle name="Normal 66 3 3 2 2" xfId="10134" xr:uid="{00000000-0005-0000-0000-000026960000}"/>
    <cellStyle name="Normal 66 3 3 2 2 2" xfId="41881" xr:uid="{00000000-0005-0000-0000-000027960000}"/>
    <cellStyle name="Normal 66 3 3 2 2 3" xfId="41882" xr:uid="{00000000-0005-0000-0000-000028960000}"/>
    <cellStyle name="Normal 66 3 3 2 2 4" xfId="41883" xr:uid="{00000000-0005-0000-0000-000029960000}"/>
    <cellStyle name="Normal 66 3 3 2 3" xfId="41884" xr:uid="{00000000-0005-0000-0000-00002A960000}"/>
    <cellStyle name="Normal 66 3 3 2 3 2" xfId="41885" xr:uid="{00000000-0005-0000-0000-00002B960000}"/>
    <cellStyle name="Normal 66 3 3 2 3 3" xfId="41886" xr:uid="{00000000-0005-0000-0000-00002C960000}"/>
    <cellStyle name="Normal 66 3 3 2 4" xfId="41887" xr:uid="{00000000-0005-0000-0000-00002D960000}"/>
    <cellStyle name="Normal 66 3 3 2 5" xfId="41888" xr:uid="{00000000-0005-0000-0000-00002E960000}"/>
    <cellStyle name="Normal 66 3 3 2 6" xfId="41889" xr:uid="{00000000-0005-0000-0000-00002F960000}"/>
    <cellStyle name="Normal 66 3 3 3" xfId="6879" xr:uid="{00000000-0005-0000-0000-000030960000}"/>
    <cellStyle name="Normal 66 3 3 3 2" xfId="11821" xr:uid="{00000000-0005-0000-0000-000031960000}"/>
    <cellStyle name="Normal 66 3 3 3 3" xfId="41890" xr:uid="{00000000-0005-0000-0000-000032960000}"/>
    <cellStyle name="Normal 66 3 3 3 4" xfId="41891" xr:uid="{00000000-0005-0000-0000-000033960000}"/>
    <cellStyle name="Normal 66 3 3 4" xfId="8387" xr:uid="{00000000-0005-0000-0000-000034960000}"/>
    <cellStyle name="Normal 66 3 3 4 2" xfId="41892" xr:uid="{00000000-0005-0000-0000-000035960000}"/>
    <cellStyle name="Normal 66 3 3 4 3" xfId="41893" xr:uid="{00000000-0005-0000-0000-000036960000}"/>
    <cellStyle name="Normal 66 3 3 4 4" xfId="41894" xr:uid="{00000000-0005-0000-0000-000037960000}"/>
    <cellStyle name="Normal 66 3 3 5" xfId="3425" xr:uid="{00000000-0005-0000-0000-000038960000}"/>
    <cellStyle name="Normal 66 3 3 5 2" xfId="41895" xr:uid="{00000000-0005-0000-0000-000039960000}"/>
    <cellStyle name="Normal 66 3 3 5 3" xfId="41896" xr:uid="{00000000-0005-0000-0000-00003A960000}"/>
    <cellStyle name="Normal 66 3 3 5 4" xfId="41897" xr:uid="{00000000-0005-0000-0000-00003B960000}"/>
    <cellStyle name="Normal 66 3 3 6" xfId="41898" xr:uid="{00000000-0005-0000-0000-00003C960000}"/>
    <cellStyle name="Normal 66 3 3 6 2" xfId="41899" xr:uid="{00000000-0005-0000-0000-00003D960000}"/>
    <cellStyle name="Normal 66 3 3 6 3" xfId="41900" xr:uid="{00000000-0005-0000-0000-00003E960000}"/>
    <cellStyle name="Normal 66 3 3 7" xfId="41901" xr:uid="{00000000-0005-0000-0000-00003F960000}"/>
    <cellStyle name="Normal 66 3 3 8" xfId="41902" xr:uid="{00000000-0005-0000-0000-000040960000}"/>
    <cellStyle name="Normal 66 3 3 9" xfId="41903" xr:uid="{00000000-0005-0000-0000-000041960000}"/>
    <cellStyle name="Normal 66 3 4" xfId="3999" xr:uid="{00000000-0005-0000-0000-000042960000}"/>
    <cellStyle name="Normal 66 3 4 2" xfId="9070" xr:uid="{00000000-0005-0000-0000-000043960000}"/>
    <cellStyle name="Normal 66 3 4 2 2" xfId="41904" xr:uid="{00000000-0005-0000-0000-000044960000}"/>
    <cellStyle name="Normal 66 3 4 2 3" xfId="41905" xr:uid="{00000000-0005-0000-0000-000045960000}"/>
    <cellStyle name="Normal 66 3 4 2 4" xfId="41906" xr:uid="{00000000-0005-0000-0000-000046960000}"/>
    <cellStyle name="Normal 66 3 4 3" xfId="41907" xr:uid="{00000000-0005-0000-0000-000047960000}"/>
    <cellStyle name="Normal 66 3 4 3 2" xfId="41908" xr:uid="{00000000-0005-0000-0000-000048960000}"/>
    <cellStyle name="Normal 66 3 4 3 3" xfId="41909" xr:uid="{00000000-0005-0000-0000-000049960000}"/>
    <cellStyle name="Normal 66 3 4 4" xfId="41910" xr:uid="{00000000-0005-0000-0000-00004A960000}"/>
    <cellStyle name="Normal 66 3 4 5" xfId="41911" xr:uid="{00000000-0005-0000-0000-00004B960000}"/>
    <cellStyle name="Normal 66 3 4 6" xfId="41912" xr:uid="{00000000-0005-0000-0000-00004C960000}"/>
    <cellStyle name="Normal 66 3 5" xfId="5754" xr:uid="{00000000-0005-0000-0000-00004D960000}"/>
    <cellStyle name="Normal 66 3 5 2" xfId="10696" xr:uid="{00000000-0005-0000-0000-00004E960000}"/>
    <cellStyle name="Normal 66 3 5 3" xfId="41913" xr:uid="{00000000-0005-0000-0000-00004F960000}"/>
    <cellStyle name="Normal 66 3 5 4" xfId="41914" xr:uid="{00000000-0005-0000-0000-000050960000}"/>
    <cellStyle name="Normal 66 3 6" xfId="7262" xr:uid="{00000000-0005-0000-0000-000051960000}"/>
    <cellStyle name="Normal 66 3 6 2" xfId="41915" xr:uid="{00000000-0005-0000-0000-000052960000}"/>
    <cellStyle name="Normal 66 3 6 3" xfId="41916" xr:uid="{00000000-0005-0000-0000-000053960000}"/>
    <cellStyle name="Normal 66 3 6 4" xfId="41917" xr:uid="{00000000-0005-0000-0000-000054960000}"/>
    <cellStyle name="Normal 66 3 7" xfId="2300" xr:uid="{00000000-0005-0000-0000-000055960000}"/>
    <cellStyle name="Normal 66 3 7 2" xfId="41918" xr:uid="{00000000-0005-0000-0000-000056960000}"/>
    <cellStyle name="Normal 66 3 7 3" xfId="41919" xr:uid="{00000000-0005-0000-0000-000057960000}"/>
    <cellStyle name="Normal 66 3 7 4" xfId="41920" xr:uid="{00000000-0005-0000-0000-000058960000}"/>
    <cellStyle name="Normal 66 3 8" xfId="41921" xr:uid="{00000000-0005-0000-0000-000059960000}"/>
    <cellStyle name="Normal 66 3 8 2" xfId="41922" xr:uid="{00000000-0005-0000-0000-00005A960000}"/>
    <cellStyle name="Normal 66 3 8 3" xfId="41923" xr:uid="{00000000-0005-0000-0000-00005B960000}"/>
    <cellStyle name="Normal 66 3 9" xfId="41924" xr:uid="{00000000-0005-0000-0000-00005C960000}"/>
    <cellStyle name="Normal 66 4" xfId="691" xr:uid="{00000000-0005-0000-0000-00005D960000}"/>
    <cellStyle name="Normal 66 4 10" xfId="41925" xr:uid="{00000000-0005-0000-0000-00005E960000}"/>
    <cellStyle name="Normal 66 4 11" xfId="41926" xr:uid="{00000000-0005-0000-0000-00005F960000}"/>
    <cellStyle name="Normal 66 4 2" xfId="1157" xr:uid="{00000000-0005-0000-0000-000060960000}"/>
    <cellStyle name="Normal 66 4 2 10" xfId="41927" xr:uid="{00000000-0005-0000-0000-000061960000}"/>
    <cellStyle name="Normal 66 4 2 2" xfId="1795" xr:uid="{00000000-0005-0000-0000-000062960000}"/>
    <cellStyle name="Normal 66 4 2 2 2" xfId="5153" xr:uid="{00000000-0005-0000-0000-000063960000}"/>
    <cellStyle name="Normal 66 4 2 2 2 2" xfId="10137" xr:uid="{00000000-0005-0000-0000-000064960000}"/>
    <cellStyle name="Normal 66 4 2 2 2 2 2" xfId="41928" xr:uid="{00000000-0005-0000-0000-000065960000}"/>
    <cellStyle name="Normal 66 4 2 2 2 2 3" xfId="41929" xr:uid="{00000000-0005-0000-0000-000066960000}"/>
    <cellStyle name="Normal 66 4 2 2 2 2 4" xfId="41930" xr:uid="{00000000-0005-0000-0000-000067960000}"/>
    <cellStyle name="Normal 66 4 2 2 2 3" xfId="41931" xr:uid="{00000000-0005-0000-0000-000068960000}"/>
    <cellStyle name="Normal 66 4 2 2 2 3 2" xfId="41932" xr:uid="{00000000-0005-0000-0000-000069960000}"/>
    <cellStyle name="Normal 66 4 2 2 2 3 3" xfId="41933" xr:uid="{00000000-0005-0000-0000-00006A960000}"/>
    <cellStyle name="Normal 66 4 2 2 2 4" xfId="41934" xr:uid="{00000000-0005-0000-0000-00006B960000}"/>
    <cellStyle name="Normal 66 4 2 2 2 5" xfId="41935" xr:uid="{00000000-0005-0000-0000-00006C960000}"/>
    <cellStyle name="Normal 66 4 2 2 2 6" xfId="41936" xr:uid="{00000000-0005-0000-0000-00006D960000}"/>
    <cellStyle name="Normal 66 4 2 2 3" xfId="6882" xr:uid="{00000000-0005-0000-0000-00006E960000}"/>
    <cellStyle name="Normal 66 4 2 2 3 2" xfId="11824" xr:uid="{00000000-0005-0000-0000-00006F960000}"/>
    <cellStyle name="Normal 66 4 2 2 3 3" xfId="41937" xr:uid="{00000000-0005-0000-0000-000070960000}"/>
    <cellStyle name="Normal 66 4 2 2 3 4" xfId="41938" xr:uid="{00000000-0005-0000-0000-000071960000}"/>
    <cellStyle name="Normal 66 4 2 2 4" xfId="8390" xr:uid="{00000000-0005-0000-0000-000072960000}"/>
    <cellStyle name="Normal 66 4 2 2 4 2" xfId="41939" xr:uid="{00000000-0005-0000-0000-000073960000}"/>
    <cellStyle name="Normal 66 4 2 2 4 3" xfId="41940" xr:uid="{00000000-0005-0000-0000-000074960000}"/>
    <cellStyle name="Normal 66 4 2 2 4 4" xfId="41941" xr:uid="{00000000-0005-0000-0000-000075960000}"/>
    <cellStyle name="Normal 66 4 2 2 5" xfId="3428" xr:uid="{00000000-0005-0000-0000-000076960000}"/>
    <cellStyle name="Normal 66 4 2 2 5 2" xfId="41942" xr:uid="{00000000-0005-0000-0000-000077960000}"/>
    <cellStyle name="Normal 66 4 2 2 5 3" xfId="41943" xr:uid="{00000000-0005-0000-0000-000078960000}"/>
    <cellStyle name="Normal 66 4 2 2 5 4" xfId="41944" xr:uid="{00000000-0005-0000-0000-000079960000}"/>
    <cellStyle name="Normal 66 4 2 2 6" xfId="41945" xr:uid="{00000000-0005-0000-0000-00007A960000}"/>
    <cellStyle name="Normal 66 4 2 2 6 2" xfId="41946" xr:uid="{00000000-0005-0000-0000-00007B960000}"/>
    <cellStyle name="Normal 66 4 2 2 6 3" xfId="41947" xr:uid="{00000000-0005-0000-0000-00007C960000}"/>
    <cellStyle name="Normal 66 4 2 2 7" xfId="41948" xr:uid="{00000000-0005-0000-0000-00007D960000}"/>
    <cellStyle name="Normal 66 4 2 2 8" xfId="41949" xr:uid="{00000000-0005-0000-0000-00007E960000}"/>
    <cellStyle name="Normal 66 4 2 2 9" xfId="41950" xr:uid="{00000000-0005-0000-0000-00007F960000}"/>
    <cellStyle name="Normal 66 4 2 3" xfId="4525" xr:uid="{00000000-0005-0000-0000-000080960000}"/>
    <cellStyle name="Normal 66 4 2 3 2" xfId="9509" xr:uid="{00000000-0005-0000-0000-000081960000}"/>
    <cellStyle name="Normal 66 4 2 3 2 2" xfId="41951" xr:uid="{00000000-0005-0000-0000-000082960000}"/>
    <cellStyle name="Normal 66 4 2 3 2 3" xfId="41952" xr:uid="{00000000-0005-0000-0000-000083960000}"/>
    <cellStyle name="Normal 66 4 2 3 2 4" xfId="41953" xr:uid="{00000000-0005-0000-0000-000084960000}"/>
    <cellStyle name="Normal 66 4 2 3 3" xfId="41954" xr:uid="{00000000-0005-0000-0000-000085960000}"/>
    <cellStyle name="Normal 66 4 2 3 3 2" xfId="41955" xr:uid="{00000000-0005-0000-0000-000086960000}"/>
    <cellStyle name="Normal 66 4 2 3 3 3" xfId="41956" xr:uid="{00000000-0005-0000-0000-000087960000}"/>
    <cellStyle name="Normal 66 4 2 3 4" xfId="41957" xr:uid="{00000000-0005-0000-0000-000088960000}"/>
    <cellStyle name="Normal 66 4 2 3 5" xfId="41958" xr:uid="{00000000-0005-0000-0000-000089960000}"/>
    <cellStyle name="Normal 66 4 2 3 6" xfId="41959" xr:uid="{00000000-0005-0000-0000-00008A960000}"/>
    <cellStyle name="Normal 66 4 2 4" xfId="6256" xr:uid="{00000000-0005-0000-0000-00008B960000}"/>
    <cellStyle name="Normal 66 4 2 4 2" xfId="11198" xr:uid="{00000000-0005-0000-0000-00008C960000}"/>
    <cellStyle name="Normal 66 4 2 4 3" xfId="41960" xr:uid="{00000000-0005-0000-0000-00008D960000}"/>
    <cellStyle name="Normal 66 4 2 4 4" xfId="41961" xr:uid="{00000000-0005-0000-0000-00008E960000}"/>
    <cellStyle name="Normal 66 4 2 5" xfId="7764" xr:uid="{00000000-0005-0000-0000-00008F960000}"/>
    <cellStyle name="Normal 66 4 2 5 2" xfId="41962" xr:uid="{00000000-0005-0000-0000-000090960000}"/>
    <cellStyle name="Normal 66 4 2 5 3" xfId="41963" xr:uid="{00000000-0005-0000-0000-000091960000}"/>
    <cellStyle name="Normal 66 4 2 5 4" xfId="41964" xr:uid="{00000000-0005-0000-0000-000092960000}"/>
    <cellStyle name="Normal 66 4 2 6" xfId="2802" xr:uid="{00000000-0005-0000-0000-000093960000}"/>
    <cellStyle name="Normal 66 4 2 6 2" xfId="41965" xr:uid="{00000000-0005-0000-0000-000094960000}"/>
    <cellStyle name="Normal 66 4 2 6 3" xfId="41966" xr:uid="{00000000-0005-0000-0000-000095960000}"/>
    <cellStyle name="Normal 66 4 2 6 4" xfId="41967" xr:uid="{00000000-0005-0000-0000-000096960000}"/>
    <cellStyle name="Normal 66 4 2 7" xfId="41968" xr:uid="{00000000-0005-0000-0000-000097960000}"/>
    <cellStyle name="Normal 66 4 2 7 2" xfId="41969" xr:uid="{00000000-0005-0000-0000-000098960000}"/>
    <cellStyle name="Normal 66 4 2 7 3" xfId="41970" xr:uid="{00000000-0005-0000-0000-000099960000}"/>
    <cellStyle name="Normal 66 4 2 8" xfId="41971" xr:uid="{00000000-0005-0000-0000-00009A960000}"/>
    <cellStyle name="Normal 66 4 2 9" xfId="41972" xr:uid="{00000000-0005-0000-0000-00009B960000}"/>
    <cellStyle name="Normal 66 4 3" xfId="1794" xr:uid="{00000000-0005-0000-0000-00009C960000}"/>
    <cellStyle name="Normal 66 4 3 2" xfId="5152" xr:uid="{00000000-0005-0000-0000-00009D960000}"/>
    <cellStyle name="Normal 66 4 3 2 2" xfId="10136" xr:uid="{00000000-0005-0000-0000-00009E960000}"/>
    <cellStyle name="Normal 66 4 3 2 2 2" xfId="41973" xr:uid="{00000000-0005-0000-0000-00009F960000}"/>
    <cellStyle name="Normal 66 4 3 2 2 3" xfId="41974" xr:uid="{00000000-0005-0000-0000-0000A0960000}"/>
    <cellStyle name="Normal 66 4 3 2 2 4" xfId="41975" xr:uid="{00000000-0005-0000-0000-0000A1960000}"/>
    <cellStyle name="Normal 66 4 3 2 3" xfId="41976" xr:uid="{00000000-0005-0000-0000-0000A2960000}"/>
    <cellStyle name="Normal 66 4 3 2 3 2" xfId="41977" xr:uid="{00000000-0005-0000-0000-0000A3960000}"/>
    <cellStyle name="Normal 66 4 3 2 3 3" xfId="41978" xr:uid="{00000000-0005-0000-0000-0000A4960000}"/>
    <cellStyle name="Normal 66 4 3 2 4" xfId="41979" xr:uid="{00000000-0005-0000-0000-0000A5960000}"/>
    <cellStyle name="Normal 66 4 3 2 5" xfId="41980" xr:uid="{00000000-0005-0000-0000-0000A6960000}"/>
    <cellStyle name="Normal 66 4 3 2 6" xfId="41981" xr:uid="{00000000-0005-0000-0000-0000A7960000}"/>
    <cellStyle name="Normal 66 4 3 3" xfId="6881" xr:uid="{00000000-0005-0000-0000-0000A8960000}"/>
    <cellStyle name="Normal 66 4 3 3 2" xfId="11823" xr:uid="{00000000-0005-0000-0000-0000A9960000}"/>
    <cellStyle name="Normal 66 4 3 3 3" xfId="41982" xr:uid="{00000000-0005-0000-0000-0000AA960000}"/>
    <cellStyle name="Normal 66 4 3 3 4" xfId="41983" xr:uid="{00000000-0005-0000-0000-0000AB960000}"/>
    <cellStyle name="Normal 66 4 3 4" xfId="8389" xr:uid="{00000000-0005-0000-0000-0000AC960000}"/>
    <cellStyle name="Normal 66 4 3 4 2" xfId="41984" xr:uid="{00000000-0005-0000-0000-0000AD960000}"/>
    <cellStyle name="Normal 66 4 3 4 3" xfId="41985" xr:uid="{00000000-0005-0000-0000-0000AE960000}"/>
    <cellStyle name="Normal 66 4 3 4 4" xfId="41986" xr:uid="{00000000-0005-0000-0000-0000AF960000}"/>
    <cellStyle name="Normal 66 4 3 5" xfId="3427" xr:uid="{00000000-0005-0000-0000-0000B0960000}"/>
    <cellStyle name="Normal 66 4 3 5 2" xfId="41987" xr:uid="{00000000-0005-0000-0000-0000B1960000}"/>
    <cellStyle name="Normal 66 4 3 5 3" xfId="41988" xr:uid="{00000000-0005-0000-0000-0000B2960000}"/>
    <cellStyle name="Normal 66 4 3 5 4" xfId="41989" xr:uid="{00000000-0005-0000-0000-0000B3960000}"/>
    <cellStyle name="Normal 66 4 3 6" xfId="41990" xr:uid="{00000000-0005-0000-0000-0000B4960000}"/>
    <cellStyle name="Normal 66 4 3 6 2" xfId="41991" xr:uid="{00000000-0005-0000-0000-0000B5960000}"/>
    <cellStyle name="Normal 66 4 3 6 3" xfId="41992" xr:uid="{00000000-0005-0000-0000-0000B6960000}"/>
    <cellStyle name="Normal 66 4 3 7" xfId="41993" xr:uid="{00000000-0005-0000-0000-0000B7960000}"/>
    <cellStyle name="Normal 66 4 3 8" xfId="41994" xr:uid="{00000000-0005-0000-0000-0000B8960000}"/>
    <cellStyle name="Normal 66 4 3 9" xfId="41995" xr:uid="{00000000-0005-0000-0000-0000B9960000}"/>
    <cellStyle name="Normal 66 4 4" xfId="4142" xr:uid="{00000000-0005-0000-0000-0000BA960000}"/>
    <cellStyle name="Normal 66 4 4 2" xfId="9128" xr:uid="{00000000-0005-0000-0000-0000BB960000}"/>
    <cellStyle name="Normal 66 4 4 2 2" xfId="41996" xr:uid="{00000000-0005-0000-0000-0000BC960000}"/>
    <cellStyle name="Normal 66 4 4 2 3" xfId="41997" xr:uid="{00000000-0005-0000-0000-0000BD960000}"/>
    <cellStyle name="Normal 66 4 4 2 4" xfId="41998" xr:uid="{00000000-0005-0000-0000-0000BE960000}"/>
    <cellStyle name="Normal 66 4 4 3" xfId="41999" xr:uid="{00000000-0005-0000-0000-0000BF960000}"/>
    <cellStyle name="Normal 66 4 4 3 2" xfId="42000" xr:uid="{00000000-0005-0000-0000-0000C0960000}"/>
    <cellStyle name="Normal 66 4 4 3 3" xfId="42001" xr:uid="{00000000-0005-0000-0000-0000C1960000}"/>
    <cellStyle name="Normal 66 4 4 4" xfId="42002" xr:uid="{00000000-0005-0000-0000-0000C2960000}"/>
    <cellStyle name="Normal 66 4 4 5" xfId="42003" xr:uid="{00000000-0005-0000-0000-0000C3960000}"/>
    <cellStyle name="Normal 66 4 4 6" xfId="42004" xr:uid="{00000000-0005-0000-0000-0000C4960000}"/>
    <cellStyle name="Normal 66 4 5" xfId="5889" xr:uid="{00000000-0005-0000-0000-0000C5960000}"/>
    <cellStyle name="Normal 66 4 5 2" xfId="10831" xr:uid="{00000000-0005-0000-0000-0000C6960000}"/>
    <cellStyle name="Normal 66 4 5 3" xfId="42005" xr:uid="{00000000-0005-0000-0000-0000C7960000}"/>
    <cellStyle name="Normal 66 4 5 4" xfId="42006" xr:uid="{00000000-0005-0000-0000-0000C8960000}"/>
    <cellStyle name="Normal 66 4 6" xfId="7397" xr:uid="{00000000-0005-0000-0000-0000C9960000}"/>
    <cellStyle name="Normal 66 4 6 2" xfId="42007" xr:uid="{00000000-0005-0000-0000-0000CA960000}"/>
    <cellStyle name="Normal 66 4 6 3" xfId="42008" xr:uid="{00000000-0005-0000-0000-0000CB960000}"/>
    <cellStyle name="Normal 66 4 6 4" xfId="42009" xr:uid="{00000000-0005-0000-0000-0000CC960000}"/>
    <cellStyle name="Normal 66 4 7" xfId="2435" xr:uid="{00000000-0005-0000-0000-0000CD960000}"/>
    <cellStyle name="Normal 66 4 7 2" xfId="42010" xr:uid="{00000000-0005-0000-0000-0000CE960000}"/>
    <cellStyle name="Normal 66 4 7 3" xfId="42011" xr:uid="{00000000-0005-0000-0000-0000CF960000}"/>
    <cellStyle name="Normal 66 4 7 4" xfId="42012" xr:uid="{00000000-0005-0000-0000-0000D0960000}"/>
    <cellStyle name="Normal 66 4 8" xfId="42013" xr:uid="{00000000-0005-0000-0000-0000D1960000}"/>
    <cellStyle name="Normal 66 4 8 2" xfId="42014" xr:uid="{00000000-0005-0000-0000-0000D2960000}"/>
    <cellStyle name="Normal 66 4 8 3" xfId="42015" xr:uid="{00000000-0005-0000-0000-0000D3960000}"/>
    <cellStyle name="Normal 66 4 9" xfId="42016" xr:uid="{00000000-0005-0000-0000-0000D4960000}"/>
    <cellStyle name="Normal 66 5" xfId="842" xr:uid="{00000000-0005-0000-0000-0000D5960000}"/>
    <cellStyle name="Normal 66 5 10" xfId="42017" xr:uid="{00000000-0005-0000-0000-0000D6960000}"/>
    <cellStyle name="Normal 66 5 2" xfId="1796" xr:uid="{00000000-0005-0000-0000-0000D7960000}"/>
    <cellStyle name="Normal 66 5 2 2" xfId="5154" xr:uid="{00000000-0005-0000-0000-0000D8960000}"/>
    <cellStyle name="Normal 66 5 2 2 2" xfId="10138" xr:uid="{00000000-0005-0000-0000-0000D9960000}"/>
    <cellStyle name="Normal 66 5 2 2 2 2" xfId="42018" xr:uid="{00000000-0005-0000-0000-0000DA960000}"/>
    <cellStyle name="Normal 66 5 2 2 2 3" xfId="42019" xr:uid="{00000000-0005-0000-0000-0000DB960000}"/>
    <cellStyle name="Normal 66 5 2 2 2 4" xfId="42020" xr:uid="{00000000-0005-0000-0000-0000DC960000}"/>
    <cellStyle name="Normal 66 5 2 2 3" xfId="42021" xr:uid="{00000000-0005-0000-0000-0000DD960000}"/>
    <cellStyle name="Normal 66 5 2 2 3 2" xfId="42022" xr:uid="{00000000-0005-0000-0000-0000DE960000}"/>
    <cellStyle name="Normal 66 5 2 2 3 3" xfId="42023" xr:uid="{00000000-0005-0000-0000-0000DF960000}"/>
    <cellStyle name="Normal 66 5 2 2 4" xfId="42024" xr:uid="{00000000-0005-0000-0000-0000E0960000}"/>
    <cellStyle name="Normal 66 5 2 2 5" xfId="42025" xr:uid="{00000000-0005-0000-0000-0000E1960000}"/>
    <cellStyle name="Normal 66 5 2 2 6" xfId="42026" xr:uid="{00000000-0005-0000-0000-0000E2960000}"/>
    <cellStyle name="Normal 66 5 2 3" xfId="6883" xr:uid="{00000000-0005-0000-0000-0000E3960000}"/>
    <cellStyle name="Normal 66 5 2 3 2" xfId="11825" xr:uid="{00000000-0005-0000-0000-0000E4960000}"/>
    <cellStyle name="Normal 66 5 2 3 3" xfId="42027" xr:uid="{00000000-0005-0000-0000-0000E5960000}"/>
    <cellStyle name="Normal 66 5 2 3 4" xfId="42028" xr:uid="{00000000-0005-0000-0000-0000E6960000}"/>
    <cellStyle name="Normal 66 5 2 4" xfId="8391" xr:uid="{00000000-0005-0000-0000-0000E7960000}"/>
    <cellStyle name="Normal 66 5 2 4 2" xfId="42029" xr:uid="{00000000-0005-0000-0000-0000E8960000}"/>
    <cellStyle name="Normal 66 5 2 4 3" xfId="42030" xr:uid="{00000000-0005-0000-0000-0000E9960000}"/>
    <cellStyle name="Normal 66 5 2 4 4" xfId="42031" xr:uid="{00000000-0005-0000-0000-0000EA960000}"/>
    <cellStyle name="Normal 66 5 2 5" xfId="3429" xr:uid="{00000000-0005-0000-0000-0000EB960000}"/>
    <cellStyle name="Normal 66 5 2 5 2" xfId="42032" xr:uid="{00000000-0005-0000-0000-0000EC960000}"/>
    <cellStyle name="Normal 66 5 2 5 3" xfId="42033" xr:uid="{00000000-0005-0000-0000-0000ED960000}"/>
    <cellStyle name="Normal 66 5 2 5 4" xfId="42034" xr:uid="{00000000-0005-0000-0000-0000EE960000}"/>
    <cellStyle name="Normal 66 5 2 6" xfId="42035" xr:uid="{00000000-0005-0000-0000-0000EF960000}"/>
    <cellStyle name="Normal 66 5 2 6 2" xfId="42036" xr:uid="{00000000-0005-0000-0000-0000F0960000}"/>
    <cellStyle name="Normal 66 5 2 6 3" xfId="42037" xr:uid="{00000000-0005-0000-0000-0000F1960000}"/>
    <cellStyle name="Normal 66 5 2 7" xfId="42038" xr:uid="{00000000-0005-0000-0000-0000F2960000}"/>
    <cellStyle name="Normal 66 5 2 8" xfId="42039" xr:uid="{00000000-0005-0000-0000-0000F3960000}"/>
    <cellStyle name="Normal 66 5 2 9" xfId="42040" xr:uid="{00000000-0005-0000-0000-0000F4960000}"/>
    <cellStyle name="Normal 66 5 3" xfId="4283" xr:uid="{00000000-0005-0000-0000-0000F5960000}"/>
    <cellStyle name="Normal 66 5 3 2" xfId="9269" xr:uid="{00000000-0005-0000-0000-0000F6960000}"/>
    <cellStyle name="Normal 66 5 3 2 2" xfId="42041" xr:uid="{00000000-0005-0000-0000-0000F7960000}"/>
    <cellStyle name="Normal 66 5 3 2 3" xfId="42042" xr:uid="{00000000-0005-0000-0000-0000F8960000}"/>
    <cellStyle name="Normal 66 5 3 2 4" xfId="42043" xr:uid="{00000000-0005-0000-0000-0000F9960000}"/>
    <cellStyle name="Normal 66 5 3 3" xfId="42044" xr:uid="{00000000-0005-0000-0000-0000FA960000}"/>
    <cellStyle name="Normal 66 5 3 3 2" xfId="42045" xr:uid="{00000000-0005-0000-0000-0000FB960000}"/>
    <cellStyle name="Normal 66 5 3 3 3" xfId="42046" xr:uid="{00000000-0005-0000-0000-0000FC960000}"/>
    <cellStyle name="Normal 66 5 3 4" xfId="42047" xr:uid="{00000000-0005-0000-0000-0000FD960000}"/>
    <cellStyle name="Normal 66 5 3 5" xfId="42048" xr:uid="{00000000-0005-0000-0000-0000FE960000}"/>
    <cellStyle name="Normal 66 5 3 6" xfId="42049" xr:uid="{00000000-0005-0000-0000-0000FF960000}"/>
    <cellStyle name="Normal 66 5 4" xfId="6027" xr:uid="{00000000-0005-0000-0000-000000970000}"/>
    <cellStyle name="Normal 66 5 4 2" xfId="10969" xr:uid="{00000000-0005-0000-0000-000001970000}"/>
    <cellStyle name="Normal 66 5 4 3" xfId="42050" xr:uid="{00000000-0005-0000-0000-000002970000}"/>
    <cellStyle name="Normal 66 5 4 4" xfId="42051" xr:uid="{00000000-0005-0000-0000-000003970000}"/>
    <cellStyle name="Normal 66 5 5" xfId="7535" xr:uid="{00000000-0005-0000-0000-000004970000}"/>
    <cellStyle name="Normal 66 5 5 2" xfId="42052" xr:uid="{00000000-0005-0000-0000-000005970000}"/>
    <cellStyle name="Normal 66 5 5 3" xfId="42053" xr:uid="{00000000-0005-0000-0000-000006970000}"/>
    <cellStyle name="Normal 66 5 5 4" xfId="42054" xr:uid="{00000000-0005-0000-0000-000007970000}"/>
    <cellStyle name="Normal 66 5 6" xfId="2573" xr:uid="{00000000-0005-0000-0000-000008970000}"/>
    <cellStyle name="Normal 66 5 6 2" xfId="42055" xr:uid="{00000000-0005-0000-0000-000009970000}"/>
    <cellStyle name="Normal 66 5 6 3" xfId="42056" xr:uid="{00000000-0005-0000-0000-00000A970000}"/>
    <cellStyle name="Normal 66 5 6 4" xfId="42057" xr:uid="{00000000-0005-0000-0000-00000B970000}"/>
    <cellStyle name="Normal 66 5 7" xfId="42058" xr:uid="{00000000-0005-0000-0000-00000C970000}"/>
    <cellStyle name="Normal 66 5 7 2" xfId="42059" xr:uid="{00000000-0005-0000-0000-00000D970000}"/>
    <cellStyle name="Normal 66 5 7 3" xfId="42060" xr:uid="{00000000-0005-0000-0000-00000E970000}"/>
    <cellStyle name="Normal 66 5 8" xfId="42061" xr:uid="{00000000-0005-0000-0000-00000F970000}"/>
    <cellStyle name="Normal 66 5 9" xfId="42062" xr:uid="{00000000-0005-0000-0000-000010970000}"/>
    <cellStyle name="Normal 66 6" xfId="3681" xr:uid="{00000000-0005-0000-0000-000011970000}"/>
    <cellStyle name="Normal 66 6 2" xfId="3887" xr:uid="{00000000-0005-0000-0000-000012970000}"/>
    <cellStyle name="Normal 66 6 2 2" xfId="8970" xr:uid="{00000000-0005-0000-0000-000013970000}"/>
    <cellStyle name="Normal 66 6 2 2 2" xfId="42063" xr:uid="{00000000-0005-0000-0000-000014970000}"/>
    <cellStyle name="Normal 66 6 2 2 3" xfId="42064" xr:uid="{00000000-0005-0000-0000-000015970000}"/>
    <cellStyle name="Normal 66 6 2 2 4" xfId="42065" xr:uid="{00000000-0005-0000-0000-000016970000}"/>
    <cellStyle name="Normal 66 6 2 3" xfId="42066" xr:uid="{00000000-0005-0000-0000-000017970000}"/>
    <cellStyle name="Normal 66 6 2 3 2" xfId="42067" xr:uid="{00000000-0005-0000-0000-000018970000}"/>
    <cellStyle name="Normal 66 6 2 3 3" xfId="42068" xr:uid="{00000000-0005-0000-0000-000019970000}"/>
    <cellStyle name="Normal 66 6 2 4" xfId="42069" xr:uid="{00000000-0005-0000-0000-00001A970000}"/>
    <cellStyle name="Normal 66 6 2 5" xfId="42070" xr:uid="{00000000-0005-0000-0000-00001B970000}"/>
    <cellStyle name="Normal 66 6 2 6" xfId="42071" xr:uid="{00000000-0005-0000-0000-00001C970000}"/>
    <cellStyle name="Normal 66 6 3" xfId="8641" xr:uid="{00000000-0005-0000-0000-00001D970000}"/>
    <cellStyle name="Normal 66 6 3 2" xfId="42072" xr:uid="{00000000-0005-0000-0000-00001E970000}"/>
    <cellStyle name="Normal 66 6 3 3" xfId="42073" xr:uid="{00000000-0005-0000-0000-00001F970000}"/>
    <cellStyle name="Normal 66 6 3 4" xfId="42074" xr:uid="{00000000-0005-0000-0000-000020970000}"/>
    <cellStyle name="Normal 66 6 4" xfId="42075" xr:uid="{00000000-0005-0000-0000-000021970000}"/>
    <cellStyle name="Normal 66 6 4 2" xfId="42076" xr:uid="{00000000-0005-0000-0000-000022970000}"/>
    <cellStyle name="Normal 66 6 4 3" xfId="42077" xr:uid="{00000000-0005-0000-0000-000023970000}"/>
    <cellStyle name="Normal 66 6 4 4" xfId="42078" xr:uid="{00000000-0005-0000-0000-000024970000}"/>
    <cellStyle name="Normal 66 6 5" xfId="42079" xr:uid="{00000000-0005-0000-0000-000025970000}"/>
    <cellStyle name="Normal 66 6 5 2" xfId="42080" xr:uid="{00000000-0005-0000-0000-000026970000}"/>
    <cellStyle name="Normal 66 6 5 3" xfId="42081" xr:uid="{00000000-0005-0000-0000-000027970000}"/>
    <cellStyle name="Normal 66 6 5 4" xfId="42082" xr:uid="{00000000-0005-0000-0000-000028970000}"/>
    <cellStyle name="Normal 66 6 6" xfId="42083" xr:uid="{00000000-0005-0000-0000-000029970000}"/>
    <cellStyle name="Normal 66 6 6 2" xfId="42084" xr:uid="{00000000-0005-0000-0000-00002A970000}"/>
    <cellStyle name="Normal 66 6 6 3" xfId="42085" xr:uid="{00000000-0005-0000-0000-00002B970000}"/>
    <cellStyle name="Normal 66 6 7" xfId="42086" xr:uid="{00000000-0005-0000-0000-00002C970000}"/>
    <cellStyle name="Normal 66 6 8" xfId="42087" xr:uid="{00000000-0005-0000-0000-00002D970000}"/>
    <cellStyle name="Normal 66 6 9" xfId="42088" xr:uid="{00000000-0005-0000-0000-00002E970000}"/>
    <cellStyle name="Normal 66 7" xfId="3886" xr:uid="{00000000-0005-0000-0000-00002F970000}"/>
    <cellStyle name="Normal 66 7 2" xfId="8778" xr:uid="{00000000-0005-0000-0000-000030970000}"/>
    <cellStyle name="Normal 66 7 2 2" xfId="42089" xr:uid="{00000000-0005-0000-0000-000031970000}"/>
    <cellStyle name="Normal 66 7 2 2 2" xfId="42090" xr:uid="{00000000-0005-0000-0000-000032970000}"/>
    <cellStyle name="Normal 66 7 2 2 3" xfId="42091" xr:uid="{00000000-0005-0000-0000-000033970000}"/>
    <cellStyle name="Normal 66 7 2 2 4" xfId="42092" xr:uid="{00000000-0005-0000-0000-000034970000}"/>
    <cellStyle name="Normal 66 7 2 3" xfId="42093" xr:uid="{00000000-0005-0000-0000-000035970000}"/>
    <cellStyle name="Normal 66 7 2 3 2" xfId="42094" xr:uid="{00000000-0005-0000-0000-000036970000}"/>
    <cellStyle name="Normal 66 7 2 3 3" xfId="42095" xr:uid="{00000000-0005-0000-0000-000037970000}"/>
    <cellStyle name="Normal 66 7 2 4" xfId="42096" xr:uid="{00000000-0005-0000-0000-000038970000}"/>
    <cellStyle name="Normal 66 7 2 5" xfId="42097" xr:uid="{00000000-0005-0000-0000-000039970000}"/>
    <cellStyle name="Normal 66 7 2 6" xfId="42098" xr:uid="{00000000-0005-0000-0000-00003A970000}"/>
    <cellStyle name="Normal 66 7 3" xfId="42099" xr:uid="{00000000-0005-0000-0000-00003B970000}"/>
    <cellStyle name="Normal 66 7 3 2" xfId="42100" xr:uid="{00000000-0005-0000-0000-00003C970000}"/>
    <cellStyle name="Normal 66 7 3 3" xfId="42101" xr:uid="{00000000-0005-0000-0000-00003D970000}"/>
    <cellStyle name="Normal 66 7 3 4" xfId="42102" xr:uid="{00000000-0005-0000-0000-00003E970000}"/>
    <cellStyle name="Normal 66 7 4" xfId="42103" xr:uid="{00000000-0005-0000-0000-00003F970000}"/>
    <cellStyle name="Normal 66 7 4 2" xfId="42104" xr:uid="{00000000-0005-0000-0000-000040970000}"/>
    <cellStyle name="Normal 66 7 4 3" xfId="42105" xr:uid="{00000000-0005-0000-0000-000041970000}"/>
    <cellStyle name="Normal 66 7 4 4" xfId="42106" xr:uid="{00000000-0005-0000-0000-000042970000}"/>
    <cellStyle name="Normal 66 7 5" xfId="42107" xr:uid="{00000000-0005-0000-0000-000043970000}"/>
    <cellStyle name="Normal 66 7 5 2" xfId="42108" xr:uid="{00000000-0005-0000-0000-000044970000}"/>
    <cellStyle name="Normal 66 7 5 3" xfId="42109" xr:uid="{00000000-0005-0000-0000-000045970000}"/>
    <cellStyle name="Normal 66 7 6" xfId="42110" xr:uid="{00000000-0005-0000-0000-000046970000}"/>
    <cellStyle name="Normal 66 7 7" xfId="42111" xr:uid="{00000000-0005-0000-0000-000047970000}"/>
    <cellStyle name="Normal 66 7 8" xfId="42112" xr:uid="{00000000-0005-0000-0000-000048970000}"/>
    <cellStyle name="Normal 67" xfId="485" xr:uid="{00000000-0005-0000-0000-000049970000}"/>
    <cellStyle name="Normal 67 10" xfId="7263" xr:uid="{00000000-0005-0000-0000-00004A970000}"/>
    <cellStyle name="Normal 67 10 2" xfId="42113" xr:uid="{00000000-0005-0000-0000-00004B970000}"/>
    <cellStyle name="Normal 67 10 3" xfId="42114" xr:uid="{00000000-0005-0000-0000-00004C970000}"/>
    <cellStyle name="Normal 67 10 4" xfId="42115" xr:uid="{00000000-0005-0000-0000-00004D970000}"/>
    <cellStyle name="Normal 67 11" xfId="2301" xr:uid="{00000000-0005-0000-0000-00004E970000}"/>
    <cellStyle name="Normal 67 11 2" xfId="42116" xr:uid="{00000000-0005-0000-0000-00004F970000}"/>
    <cellStyle name="Normal 67 11 3" xfId="42117" xr:uid="{00000000-0005-0000-0000-000050970000}"/>
    <cellStyle name="Normal 67 11 4" xfId="42118" xr:uid="{00000000-0005-0000-0000-000051970000}"/>
    <cellStyle name="Normal 67 12" xfId="42119" xr:uid="{00000000-0005-0000-0000-000052970000}"/>
    <cellStyle name="Normal 67 12 2" xfId="42120" xr:uid="{00000000-0005-0000-0000-000053970000}"/>
    <cellStyle name="Normal 67 12 3" xfId="42121" xr:uid="{00000000-0005-0000-0000-000054970000}"/>
    <cellStyle name="Normal 67 13" xfId="42122" xr:uid="{00000000-0005-0000-0000-000055970000}"/>
    <cellStyle name="Normal 67 14" xfId="42123" xr:uid="{00000000-0005-0000-0000-000056970000}"/>
    <cellStyle name="Normal 67 15" xfId="42124" xr:uid="{00000000-0005-0000-0000-000057970000}"/>
    <cellStyle name="Normal 67 2" xfId="692" xr:uid="{00000000-0005-0000-0000-000058970000}"/>
    <cellStyle name="Normal 67 2 10" xfId="42125" xr:uid="{00000000-0005-0000-0000-000059970000}"/>
    <cellStyle name="Normal 67 2 11" xfId="42126" xr:uid="{00000000-0005-0000-0000-00005A970000}"/>
    <cellStyle name="Normal 67 2 2" xfId="1158" xr:uid="{00000000-0005-0000-0000-00005B970000}"/>
    <cellStyle name="Normal 67 2 2 10" xfId="42127" xr:uid="{00000000-0005-0000-0000-00005C970000}"/>
    <cellStyle name="Normal 67 2 2 2" xfId="1799" xr:uid="{00000000-0005-0000-0000-00005D970000}"/>
    <cellStyle name="Normal 67 2 2 2 2" xfId="5157" xr:uid="{00000000-0005-0000-0000-00005E970000}"/>
    <cellStyle name="Normal 67 2 2 2 2 2" xfId="10141" xr:uid="{00000000-0005-0000-0000-00005F970000}"/>
    <cellStyle name="Normal 67 2 2 2 2 2 2" xfId="42128" xr:uid="{00000000-0005-0000-0000-000060970000}"/>
    <cellStyle name="Normal 67 2 2 2 2 2 3" xfId="42129" xr:uid="{00000000-0005-0000-0000-000061970000}"/>
    <cellStyle name="Normal 67 2 2 2 2 2 4" xfId="42130" xr:uid="{00000000-0005-0000-0000-000062970000}"/>
    <cellStyle name="Normal 67 2 2 2 2 3" xfId="42131" xr:uid="{00000000-0005-0000-0000-000063970000}"/>
    <cellStyle name="Normal 67 2 2 2 2 3 2" xfId="42132" xr:uid="{00000000-0005-0000-0000-000064970000}"/>
    <cellStyle name="Normal 67 2 2 2 2 3 3" xfId="42133" xr:uid="{00000000-0005-0000-0000-000065970000}"/>
    <cellStyle name="Normal 67 2 2 2 2 4" xfId="42134" xr:uid="{00000000-0005-0000-0000-000066970000}"/>
    <cellStyle name="Normal 67 2 2 2 2 5" xfId="42135" xr:uid="{00000000-0005-0000-0000-000067970000}"/>
    <cellStyle name="Normal 67 2 2 2 2 6" xfId="42136" xr:uid="{00000000-0005-0000-0000-000068970000}"/>
    <cellStyle name="Normal 67 2 2 2 3" xfId="6886" xr:uid="{00000000-0005-0000-0000-000069970000}"/>
    <cellStyle name="Normal 67 2 2 2 3 2" xfId="11828" xr:uid="{00000000-0005-0000-0000-00006A970000}"/>
    <cellStyle name="Normal 67 2 2 2 3 3" xfId="42137" xr:uid="{00000000-0005-0000-0000-00006B970000}"/>
    <cellStyle name="Normal 67 2 2 2 3 4" xfId="42138" xr:uid="{00000000-0005-0000-0000-00006C970000}"/>
    <cellStyle name="Normal 67 2 2 2 4" xfId="8394" xr:uid="{00000000-0005-0000-0000-00006D970000}"/>
    <cellStyle name="Normal 67 2 2 2 4 2" xfId="42139" xr:uid="{00000000-0005-0000-0000-00006E970000}"/>
    <cellStyle name="Normal 67 2 2 2 4 3" xfId="42140" xr:uid="{00000000-0005-0000-0000-00006F970000}"/>
    <cellStyle name="Normal 67 2 2 2 4 4" xfId="42141" xr:uid="{00000000-0005-0000-0000-000070970000}"/>
    <cellStyle name="Normal 67 2 2 2 5" xfId="3432" xr:uid="{00000000-0005-0000-0000-000071970000}"/>
    <cellStyle name="Normal 67 2 2 2 5 2" xfId="42142" xr:uid="{00000000-0005-0000-0000-000072970000}"/>
    <cellStyle name="Normal 67 2 2 2 5 3" xfId="42143" xr:uid="{00000000-0005-0000-0000-000073970000}"/>
    <cellStyle name="Normal 67 2 2 2 5 4" xfId="42144" xr:uid="{00000000-0005-0000-0000-000074970000}"/>
    <cellStyle name="Normal 67 2 2 2 6" xfId="42145" xr:uid="{00000000-0005-0000-0000-000075970000}"/>
    <cellStyle name="Normal 67 2 2 2 6 2" xfId="42146" xr:uid="{00000000-0005-0000-0000-000076970000}"/>
    <cellStyle name="Normal 67 2 2 2 6 3" xfId="42147" xr:uid="{00000000-0005-0000-0000-000077970000}"/>
    <cellStyle name="Normal 67 2 2 2 7" xfId="42148" xr:uid="{00000000-0005-0000-0000-000078970000}"/>
    <cellStyle name="Normal 67 2 2 2 8" xfId="42149" xr:uid="{00000000-0005-0000-0000-000079970000}"/>
    <cellStyle name="Normal 67 2 2 2 9" xfId="42150" xr:uid="{00000000-0005-0000-0000-00007A970000}"/>
    <cellStyle name="Normal 67 2 2 3" xfId="4526" xr:uid="{00000000-0005-0000-0000-00007B970000}"/>
    <cellStyle name="Normal 67 2 2 3 2" xfId="9510" xr:uid="{00000000-0005-0000-0000-00007C970000}"/>
    <cellStyle name="Normal 67 2 2 3 2 2" xfId="42151" xr:uid="{00000000-0005-0000-0000-00007D970000}"/>
    <cellStyle name="Normal 67 2 2 3 2 3" xfId="42152" xr:uid="{00000000-0005-0000-0000-00007E970000}"/>
    <cellStyle name="Normal 67 2 2 3 2 4" xfId="42153" xr:uid="{00000000-0005-0000-0000-00007F970000}"/>
    <cellStyle name="Normal 67 2 2 3 3" xfId="42154" xr:uid="{00000000-0005-0000-0000-000080970000}"/>
    <cellStyle name="Normal 67 2 2 3 3 2" xfId="42155" xr:uid="{00000000-0005-0000-0000-000081970000}"/>
    <cellStyle name="Normal 67 2 2 3 3 3" xfId="42156" xr:uid="{00000000-0005-0000-0000-000082970000}"/>
    <cellStyle name="Normal 67 2 2 3 4" xfId="42157" xr:uid="{00000000-0005-0000-0000-000083970000}"/>
    <cellStyle name="Normal 67 2 2 3 5" xfId="42158" xr:uid="{00000000-0005-0000-0000-000084970000}"/>
    <cellStyle name="Normal 67 2 2 3 6" xfId="42159" xr:uid="{00000000-0005-0000-0000-000085970000}"/>
    <cellStyle name="Normal 67 2 2 4" xfId="6257" xr:uid="{00000000-0005-0000-0000-000086970000}"/>
    <cellStyle name="Normal 67 2 2 4 2" xfId="11199" xr:uid="{00000000-0005-0000-0000-000087970000}"/>
    <cellStyle name="Normal 67 2 2 4 3" xfId="42160" xr:uid="{00000000-0005-0000-0000-000088970000}"/>
    <cellStyle name="Normal 67 2 2 4 4" xfId="42161" xr:uid="{00000000-0005-0000-0000-000089970000}"/>
    <cellStyle name="Normal 67 2 2 5" xfId="7765" xr:uid="{00000000-0005-0000-0000-00008A970000}"/>
    <cellStyle name="Normal 67 2 2 5 2" xfId="42162" xr:uid="{00000000-0005-0000-0000-00008B970000}"/>
    <cellStyle name="Normal 67 2 2 5 3" xfId="42163" xr:uid="{00000000-0005-0000-0000-00008C970000}"/>
    <cellStyle name="Normal 67 2 2 5 4" xfId="42164" xr:uid="{00000000-0005-0000-0000-00008D970000}"/>
    <cellStyle name="Normal 67 2 2 6" xfId="2803" xr:uid="{00000000-0005-0000-0000-00008E970000}"/>
    <cellStyle name="Normal 67 2 2 6 2" xfId="42165" xr:uid="{00000000-0005-0000-0000-00008F970000}"/>
    <cellStyle name="Normal 67 2 2 6 3" xfId="42166" xr:uid="{00000000-0005-0000-0000-000090970000}"/>
    <cellStyle name="Normal 67 2 2 6 4" xfId="42167" xr:uid="{00000000-0005-0000-0000-000091970000}"/>
    <cellStyle name="Normal 67 2 2 7" xfId="42168" xr:uid="{00000000-0005-0000-0000-000092970000}"/>
    <cellStyle name="Normal 67 2 2 7 2" xfId="42169" xr:uid="{00000000-0005-0000-0000-000093970000}"/>
    <cellStyle name="Normal 67 2 2 7 3" xfId="42170" xr:uid="{00000000-0005-0000-0000-000094970000}"/>
    <cellStyle name="Normal 67 2 2 8" xfId="42171" xr:uid="{00000000-0005-0000-0000-000095970000}"/>
    <cellStyle name="Normal 67 2 2 9" xfId="42172" xr:uid="{00000000-0005-0000-0000-000096970000}"/>
    <cellStyle name="Normal 67 2 3" xfId="1798" xr:uid="{00000000-0005-0000-0000-000097970000}"/>
    <cellStyle name="Normal 67 2 3 2" xfId="5156" xr:uid="{00000000-0005-0000-0000-000098970000}"/>
    <cellStyle name="Normal 67 2 3 2 2" xfId="10140" xr:uid="{00000000-0005-0000-0000-000099970000}"/>
    <cellStyle name="Normal 67 2 3 2 2 2" xfId="42173" xr:uid="{00000000-0005-0000-0000-00009A970000}"/>
    <cellStyle name="Normal 67 2 3 2 2 3" xfId="42174" xr:uid="{00000000-0005-0000-0000-00009B970000}"/>
    <cellStyle name="Normal 67 2 3 2 2 4" xfId="42175" xr:uid="{00000000-0005-0000-0000-00009C970000}"/>
    <cellStyle name="Normal 67 2 3 2 3" xfId="42176" xr:uid="{00000000-0005-0000-0000-00009D970000}"/>
    <cellStyle name="Normal 67 2 3 2 3 2" xfId="42177" xr:uid="{00000000-0005-0000-0000-00009E970000}"/>
    <cellStyle name="Normal 67 2 3 2 3 3" xfId="42178" xr:uid="{00000000-0005-0000-0000-00009F970000}"/>
    <cellStyle name="Normal 67 2 3 2 4" xfId="42179" xr:uid="{00000000-0005-0000-0000-0000A0970000}"/>
    <cellStyle name="Normal 67 2 3 2 5" xfId="42180" xr:uid="{00000000-0005-0000-0000-0000A1970000}"/>
    <cellStyle name="Normal 67 2 3 2 6" xfId="42181" xr:uid="{00000000-0005-0000-0000-0000A2970000}"/>
    <cellStyle name="Normal 67 2 3 3" xfId="6885" xr:uid="{00000000-0005-0000-0000-0000A3970000}"/>
    <cellStyle name="Normal 67 2 3 3 2" xfId="11827" xr:uid="{00000000-0005-0000-0000-0000A4970000}"/>
    <cellStyle name="Normal 67 2 3 3 3" xfId="42182" xr:uid="{00000000-0005-0000-0000-0000A5970000}"/>
    <cellStyle name="Normal 67 2 3 3 4" xfId="42183" xr:uid="{00000000-0005-0000-0000-0000A6970000}"/>
    <cellStyle name="Normal 67 2 3 4" xfId="8393" xr:uid="{00000000-0005-0000-0000-0000A7970000}"/>
    <cellStyle name="Normal 67 2 3 4 2" xfId="42184" xr:uid="{00000000-0005-0000-0000-0000A8970000}"/>
    <cellStyle name="Normal 67 2 3 4 3" xfId="42185" xr:uid="{00000000-0005-0000-0000-0000A9970000}"/>
    <cellStyle name="Normal 67 2 3 4 4" xfId="42186" xr:uid="{00000000-0005-0000-0000-0000AA970000}"/>
    <cellStyle name="Normal 67 2 3 5" xfId="3431" xr:uid="{00000000-0005-0000-0000-0000AB970000}"/>
    <cellStyle name="Normal 67 2 3 5 2" xfId="42187" xr:uid="{00000000-0005-0000-0000-0000AC970000}"/>
    <cellStyle name="Normal 67 2 3 5 3" xfId="42188" xr:uid="{00000000-0005-0000-0000-0000AD970000}"/>
    <cellStyle name="Normal 67 2 3 5 4" xfId="42189" xr:uid="{00000000-0005-0000-0000-0000AE970000}"/>
    <cellStyle name="Normal 67 2 3 6" xfId="42190" xr:uid="{00000000-0005-0000-0000-0000AF970000}"/>
    <cellStyle name="Normal 67 2 3 6 2" xfId="42191" xr:uid="{00000000-0005-0000-0000-0000B0970000}"/>
    <cellStyle name="Normal 67 2 3 6 3" xfId="42192" xr:uid="{00000000-0005-0000-0000-0000B1970000}"/>
    <cellStyle name="Normal 67 2 3 7" xfId="42193" xr:uid="{00000000-0005-0000-0000-0000B2970000}"/>
    <cellStyle name="Normal 67 2 3 8" xfId="42194" xr:uid="{00000000-0005-0000-0000-0000B3970000}"/>
    <cellStyle name="Normal 67 2 3 9" xfId="42195" xr:uid="{00000000-0005-0000-0000-0000B4970000}"/>
    <cellStyle name="Normal 67 2 4" xfId="4143" xr:uid="{00000000-0005-0000-0000-0000B5970000}"/>
    <cellStyle name="Normal 67 2 4 2" xfId="9129" xr:uid="{00000000-0005-0000-0000-0000B6970000}"/>
    <cellStyle name="Normal 67 2 4 2 2" xfId="42196" xr:uid="{00000000-0005-0000-0000-0000B7970000}"/>
    <cellStyle name="Normal 67 2 4 2 3" xfId="42197" xr:uid="{00000000-0005-0000-0000-0000B8970000}"/>
    <cellStyle name="Normal 67 2 4 2 4" xfId="42198" xr:uid="{00000000-0005-0000-0000-0000B9970000}"/>
    <cellStyle name="Normal 67 2 4 3" xfId="42199" xr:uid="{00000000-0005-0000-0000-0000BA970000}"/>
    <cellStyle name="Normal 67 2 4 3 2" xfId="42200" xr:uid="{00000000-0005-0000-0000-0000BB970000}"/>
    <cellStyle name="Normal 67 2 4 3 3" xfId="42201" xr:uid="{00000000-0005-0000-0000-0000BC970000}"/>
    <cellStyle name="Normal 67 2 4 4" xfId="42202" xr:uid="{00000000-0005-0000-0000-0000BD970000}"/>
    <cellStyle name="Normal 67 2 4 5" xfId="42203" xr:uid="{00000000-0005-0000-0000-0000BE970000}"/>
    <cellStyle name="Normal 67 2 4 6" xfId="42204" xr:uid="{00000000-0005-0000-0000-0000BF970000}"/>
    <cellStyle name="Normal 67 2 5" xfId="5890" xr:uid="{00000000-0005-0000-0000-0000C0970000}"/>
    <cellStyle name="Normal 67 2 5 2" xfId="10832" xr:uid="{00000000-0005-0000-0000-0000C1970000}"/>
    <cellStyle name="Normal 67 2 5 3" xfId="42205" xr:uid="{00000000-0005-0000-0000-0000C2970000}"/>
    <cellStyle name="Normal 67 2 5 4" xfId="42206" xr:uid="{00000000-0005-0000-0000-0000C3970000}"/>
    <cellStyle name="Normal 67 2 6" xfId="7398" xr:uid="{00000000-0005-0000-0000-0000C4970000}"/>
    <cellStyle name="Normal 67 2 6 2" xfId="42207" xr:uid="{00000000-0005-0000-0000-0000C5970000}"/>
    <cellStyle name="Normal 67 2 6 3" xfId="42208" xr:uid="{00000000-0005-0000-0000-0000C6970000}"/>
    <cellStyle name="Normal 67 2 6 4" xfId="42209" xr:uid="{00000000-0005-0000-0000-0000C7970000}"/>
    <cellStyle name="Normal 67 2 7" xfId="2436" xr:uid="{00000000-0005-0000-0000-0000C8970000}"/>
    <cellStyle name="Normal 67 2 7 2" xfId="42210" xr:uid="{00000000-0005-0000-0000-0000C9970000}"/>
    <cellStyle name="Normal 67 2 7 3" xfId="42211" xr:uid="{00000000-0005-0000-0000-0000CA970000}"/>
    <cellStyle name="Normal 67 2 7 4" xfId="42212" xr:uid="{00000000-0005-0000-0000-0000CB970000}"/>
    <cellStyle name="Normal 67 2 8" xfId="42213" xr:uid="{00000000-0005-0000-0000-0000CC970000}"/>
    <cellStyle name="Normal 67 2 8 2" xfId="42214" xr:uid="{00000000-0005-0000-0000-0000CD970000}"/>
    <cellStyle name="Normal 67 2 8 3" xfId="42215" xr:uid="{00000000-0005-0000-0000-0000CE970000}"/>
    <cellStyle name="Normal 67 2 9" xfId="42216" xr:uid="{00000000-0005-0000-0000-0000CF970000}"/>
    <cellStyle name="Normal 67 3" xfId="843" xr:uid="{00000000-0005-0000-0000-0000D0970000}"/>
    <cellStyle name="Normal 67 3 10" xfId="42217" xr:uid="{00000000-0005-0000-0000-0000D1970000}"/>
    <cellStyle name="Normal 67 3 2" xfId="1800" xr:uid="{00000000-0005-0000-0000-0000D2970000}"/>
    <cellStyle name="Normal 67 3 2 2" xfId="5158" xr:uid="{00000000-0005-0000-0000-0000D3970000}"/>
    <cellStyle name="Normal 67 3 2 2 2" xfId="10142" xr:uid="{00000000-0005-0000-0000-0000D4970000}"/>
    <cellStyle name="Normal 67 3 2 2 2 2" xfId="42218" xr:uid="{00000000-0005-0000-0000-0000D5970000}"/>
    <cellStyle name="Normal 67 3 2 2 2 3" xfId="42219" xr:uid="{00000000-0005-0000-0000-0000D6970000}"/>
    <cellStyle name="Normal 67 3 2 2 2 4" xfId="42220" xr:uid="{00000000-0005-0000-0000-0000D7970000}"/>
    <cellStyle name="Normal 67 3 2 2 3" xfId="42221" xr:uid="{00000000-0005-0000-0000-0000D8970000}"/>
    <cellStyle name="Normal 67 3 2 2 3 2" xfId="42222" xr:uid="{00000000-0005-0000-0000-0000D9970000}"/>
    <cellStyle name="Normal 67 3 2 2 3 3" xfId="42223" xr:uid="{00000000-0005-0000-0000-0000DA970000}"/>
    <cellStyle name="Normal 67 3 2 2 4" xfId="42224" xr:uid="{00000000-0005-0000-0000-0000DB970000}"/>
    <cellStyle name="Normal 67 3 2 2 5" xfId="42225" xr:uid="{00000000-0005-0000-0000-0000DC970000}"/>
    <cellStyle name="Normal 67 3 2 2 6" xfId="42226" xr:uid="{00000000-0005-0000-0000-0000DD970000}"/>
    <cellStyle name="Normal 67 3 2 3" xfId="6887" xr:uid="{00000000-0005-0000-0000-0000DE970000}"/>
    <cellStyle name="Normal 67 3 2 3 2" xfId="11829" xr:uid="{00000000-0005-0000-0000-0000DF970000}"/>
    <cellStyle name="Normal 67 3 2 3 3" xfId="42227" xr:uid="{00000000-0005-0000-0000-0000E0970000}"/>
    <cellStyle name="Normal 67 3 2 3 4" xfId="42228" xr:uid="{00000000-0005-0000-0000-0000E1970000}"/>
    <cellStyle name="Normal 67 3 2 4" xfId="8395" xr:uid="{00000000-0005-0000-0000-0000E2970000}"/>
    <cellStyle name="Normal 67 3 2 4 2" xfId="42229" xr:uid="{00000000-0005-0000-0000-0000E3970000}"/>
    <cellStyle name="Normal 67 3 2 4 3" xfId="42230" xr:uid="{00000000-0005-0000-0000-0000E4970000}"/>
    <cellStyle name="Normal 67 3 2 4 4" xfId="42231" xr:uid="{00000000-0005-0000-0000-0000E5970000}"/>
    <cellStyle name="Normal 67 3 2 5" xfId="3433" xr:uid="{00000000-0005-0000-0000-0000E6970000}"/>
    <cellStyle name="Normal 67 3 2 5 2" xfId="42232" xr:uid="{00000000-0005-0000-0000-0000E7970000}"/>
    <cellStyle name="Normal 67 3 2 5 3" xfId="42233" xr:uid="{00000000-0005-0000-0000-0000E8970000}"/>
    <cellStyle name="Normal 67 3 2 5 4" xfId="42234" xr:uid="{00000000-0005-0000-0000-0000E9970000}"/>
    <cellStyle name="Normal 67 3 2 6" xfId="42235" xr:uid="{00000000-0005-0000-0000-0000EA970000}"/>
    <cellStyle name="Normal 67 3 2 6 2" xfId="42236" xr:uid="{00000000-0005-0000-0000-0000EB970000}"/>
    <cellStyle name="Normal 67 3 2 6 3" xfId="42237" xr:uid="{00000000-0005-0000-0000-0000EC970000}"/>
    <cellStyle name="Normal 67 3 2 7" xfId="42238" xr:uid="{00000000-0005-0000-0000-0000ED970000}"/>
    <cellStyle name="Normal 67 3 2 8" xfId="42239" xr:uid="{00000000-0005-0000-0000-0000EE970000}"/>
    <cellStyle name="Normal 67 3 2 9" xfId="42240" xr:uid="{00000000-0005-0000-0000-0000EF970000}"/>
    <cellStyle name="Normal 67 3 3" xfId="4284" xr:uid="{00000000-0005-0000-0000-0000F0970000}"/>
    <cellStyle name="Normal 67 3 3 2" xfId="9270" xr:uid="{00000000-0005-0000-0000-0000F1970000}"/>
    <cellStyle name="Normal 67 3 3 2 2" xfId="42241" xr:uid="{00000000-0005-0000-0000-0000F2970000}"/>
    <cellStyle name="Normal 67 3 3 2 3" xfId="42242" xr:uid="{00000000-0005-0000-0000-0000F3970000}"/>
    <cellStyle name="Normal 67 3 3 2 4" xfId="42243" xr:uid="{00000000-0005-0000-0000-0000F4970000}"/>
    <cellStyle name="Normal 67 3 3 3" xfId="42244" xr:uid="{00000000-0005-0000-0000-0000F5970000}"/>
    <cellStyle name="Normal 67 3 3 3 2" xfId="42245" xr:uid="{00000000-0005-0000-0000-0000F6970000}"/>
    <cellStyle name="Normal 67 3 3 3 3" xfId="42246" xr:uid="{00000000-0005-0000-0000-0000F7970000}"/>
    <cellStyle name="Normal 67 3 3 4" xfId="42247" xr:uid="{00000000-0005-0000-0000-0000F8970000}"/>
    <cellStyle name="Normal 67 3 3 5" xfId="42248" xr:uid="{00000000-0005-0000-0000-0000F9970000}"/>
    <cellStyle name="Normal 67 3 3 6" xfId="42249" xr:uid="{00000000-0005-0000-0000-0000FA970000}"/>
    <cellStyle name="Normal 67 3 4" xfId="6028" xr:uid="{00000000-0005-0000-0000-0000FB970000}"/>
    <cellStyle name="Normal 67 3 4 2" xfId="10970" xr:uid="{00000000-0005-0000-0000-0000FC970000}"/>
    <cellStyle name="Normal 67 3 4 3" xfId="42250" xr:uid="{00000000-0005-0000-0000-0000FD970000}"/>
    <cellStyle name="Normal 67 3 4 4" xfId="42251" xr:uid="{00000000-0005-0000-0000-0000FE970000}"/>
    <cellStyle name="Normal 67 3 5" xfId="7536" xr:uid="{00000000-0005-0000-0000-0000FF970000}"/>
    <cellStyle name="Normal 67 3 5 2" xfId="42252" xr:uid="{00000000-0005-0000-0000-000000980000}"/>
    <cellStyle name="Normal 67 3 5 3" xfId="42253" xr:uid="{00000000-0005-0000-0000-000001980000}"/>
    <cellStyle name="Normal 67 3 5 4" xfId="42254" xr:uid="{00000000-0005-0000-0000-000002980000}"/>
    <cellStyle name="Normal 67 3 6" xfId="2574" xr:uid="{00000000-0005-0000-0000-000003980000}"/>
    <cellStyle name="Normal 67 3 6 2" xfId="42255" xr:uid="{00000000-0005-0000-0000-000004980000}"/>
    <cellStyle name="Normal 67 3 6 3" xfId="42256" xr:uid="{00000000-0005-0000-0000-000005980000}"/>
    <cellStyle name="Normal 67 3 6 4" xfId="42257" xr:uid="{00000000-0005-0000-0000-000006980000}"/>
    <cellStyle name="Normal 67 3 7" xfId="42258" xr:uid="{00000000-0005-0000-0000-000007980000}"/>
    <cellStyle name="Normal 67 3 7 2" xfId="42259" xr:uid="{00000000-0005-0000-0000-000008980000}"/>
    <cellStyle name="Normal 67 3 7 3" xfId="42260" xr:uid="{00000000-0005-0000-0000-000009980000}"/>
    <cellStyle name="Normal 67 3 8" xfId="42261" xr:uid="{00000000-0005-0000-0000-00000A980000}"/>
    <cellStyle name="Normal 67 3 9" xfId="42262" xr:uid="{00000000-0005-0000-0000-00000B980000}"/>
    <cellStyle name="Normal 67 4" xfId="1797" xr:uid="{00000000-0005-0000-0000-00000C980000}"/>
    <cellStyle name="Normal 67 4 2" xfId="5155" xr:uid="{00000000-0005-0000-0000-00000D980000}"/>
    <cellStyle name="Normal 67 4 2 2" xfId="10139" xr:uid="{00000000-0005-0000-0000-00000E980000}"/>
    <cellStyle name="Normal 67 4 2 2 2" xfId="42263" xr:uid="{00000000-0005-0000-0000-00000F980000}"/>
    <cellStyle name="Normal 67 4 2 2 3" xfId="42264" xr:uid="{00000000-0005-0000-0000-000010980000}"/>
    <cellStyle name="Normal 67 4 2 2 4" xfId="42265" xr:uid="{00000000-0005-0000-0000-000011980000}"/>
    <cellStyle name="Normal 67 4 2 3" xfId="42266" xr:uid="{00000000-0005-0000-0000-000012980000}"/>
    <cellStyle name="Normal 67 4 2 3 2" xfId="42267" xr:uid="{00000000-0005-0000-0000-000013980000}"/>
    <cellStyle name="Normal 67 4 2 3 3" xfId="42268" xr:uid="{00000000-0005-0000-0000-000014980000}"/>
    <cellStyle name="Normal 67 4 2 4" xfId="42269" xr:uid="{00000000-0005-0000-0000-000015980000}"/>
    <cellStyle name="Normal 67 4 2 5" xfId="42270" xr:uid="{00000000-0005-0000-0000-000016980000}"/>
    <cellStyle name="Normal 67 4 2 6" xfId="42271" xr:uid="{00000000-0005-0000-0000-000017980000}"/>
    <cellStyle name="Normal 67 4 3" xfId="6884" xr:uid="{00000000-0005-0000-0000-000018980000}"/>
    <cellStyle name="Normal 67 4 3 2" xfId="11826" xr:uid="{00000000-0005-0000-0000-000019980000}"/>
    <cellStyle name="Normal 67 4 3 3" xfId="42272" xr:uid="{00000000-0005-0000-0000-00001A980000}"/>
    <cellStyle name="Normal 67 4 3 4" xfId="42273" xr:uid="{00000000-0005-0000-0000-00001B980000}"/>
    <cellStyle name="Normal 67 4 4" xfId="8392" xr:uid="{00000000-0005-0000-0000-00001C980000}"/>
    <cellStyle name="Normal 67 4 4 2" xfId="42274" xr:uid="{00000000-0005-0000-0000-00001D980000}"/>
    <cellStyle name="Normal 67 4 4 3" xfId="42275" xr:uid="{00000000-0005-0000-0000-00001E980000}"/>
    <cellStyle name="Normal 67 4 4 4" xfId="42276" xr:uid="{00000000-0005-0000-0000-00001F980000}"/>
    <cellStyle name="Normal 67 4 5" xfId="3430" xr:uid="{00000000-0005-0000-0000-000020980000}"/>
    <cellStyle name="Normal 67 4 5 2" xfId="42277" xr:uid="{00000000-0005-0000-0000-000021980000}"/>
    <cellStyle name="Normal 67 4 5 3" xfId="42278" xr:uid="{00000000-0005-0000-0000-000022980000}"/>
    <cellStyle name="Normal 67 4 5 4" xfId="42279" xr:uid="{00000000-0005-0000-0000-000023980000}"/>
    <cellStyle name="Normal 67 4 6" xfId="42280" xr:uid="{00000000-0005-0000-0000-000024980000}"/>
    <cellStyle name="Normal 67 4 6 2" xfId="42281" xr:uid="{00000000-0005-0000-0000-000025980000}"/>
    <cellStyle name="Normal 67 4 6 3" xfId="42282" xr:uid="{00000000-0005-0000-0000-000026980000}"/>
    <cellStyle name="Normal 67 4 7" xfId="42283" xr:uid="{00000000-0005-0000-0000-000027980000}"/>
    <cellStyle name="Normal 67 4 8" xfId="42284" xr:uid="{00000000-0005-0000-0000-000028980000}"/>
    <cellStyle name="Normal 67 4 9" xfId="42285" xr:uid="{00000000-0005-0000-0000-000029980000}"/>
    <cellStyle name="Normal 67 5" xfId="3682" xr:uid="{00000000-0005-0000-0000-00002A980000}"/>
    <cellStyle name="Normal 67 5 2" xfId="5445" xr:uid="{00000000-0005-0000-0000-00002B980000}"/>
    <cellStyle name="Normal 67 5 2 2" xfId="10411" xr:uid="{00000000-0005-0000-0000-00002C980000}"/>
    <cellStyle name="Normal 67 5 2 2 2" xfId="42286" xr:uid="{00000000-0005-0000-0000-00002D980000}"/>
    <cellStyle name="Normal 67 5 2 2 3" xfId="42287" xr:uid="{00000000-0005-0000-0000-00002E980000}"/>
    <cellStyle name="Normal 67 5 2 2 4" xfId="42288" xr:uid="{00000000-0005-0000-0000-00002F980000}"/>
    <cellStyle name="Normal 67 5 2 3" xfId="42289" xr:uid="{00000000-0005-0000-0000-000030980000}"/>
    <cellStyle name="Normal 67 5 2 3 2" xfId="42290" xr:uid="{00000000-0005-0000-0000-000031980000}"/>
    <cellStyle name="Normal 67 5 2 3 3" xfId="42291" xr:uid="{00000000-0005-0000-0000-000032980000}"/>
    <cellStyle name="Normal 67 5 2 4" xfId="42292" xr:uid="{00000000-0005-0000-0000-000033980000}"/>
    <cellStyle name="Normal 67 5 2 5" xfId="42293" xr:uid="{00000000-0005-0000-0000-000034980000}"/>
    <cellStyle name="Normal 67 5 2 6" xfId="42294" xr:uid="{00000000-0005-0000-0000-000035980000}"/>
    <cellStyle name="Normal 67 5 3" xfId="8642" xr:uid="{00000000-0005-0000-0000-000036980000}"/>
    <cellStyle name="Normal 67 5 3 2" xfId="42295" xr:uid="{00000000-0005-0000-0000-000037980000}"/>
    <cellStyle name="Normal 67 5 3 3" xfId="42296" xr:uid="{00000000-0005-0000-0000-000038980000}"/>
    <cellStyle name="Normal 67 5 3 4" xfId="42297" xr:uid="{00000000-0005-0000-0000-000039980000}"/>
    <cellStyle name="Normal 67 5 4" xfId="42298" xr:uid="{00000000-0005-0000-0000-00003A980000}"/>
    <cellStyle name="Normal 67 5 4 2" xfId="42299" xr:uid="{00000000-0005-0000-0000-00003B980000}"/>
    <cellStyle name="Normal 67 5 4 3" xfId="42300" xr:uid="{00000000-0005-0000-0000-00003C980000}"/>
    <cellStyle name="Normal 67 5 4 4" xfId="42301" xr:uid="{00000000-0005-0000-0000-00003D980000}"/>
    <cellStyle name="Normal 67 5 5" xfId="42302" xr:uid="{00000000-0005-0000-0000-00003E980000}"/>
    <cellStyle name="Normal 67 5 5 2" xfId="42303" xr:uid="{00000000-0005-0000-0000-00003F980000}"/>
    <cellStyle name="Normal 67 5 5 3" xfId="42304" xr:uid="{00000000-0005-0000-0000-000040980000}"/>
    <cellStyle name="Normal 67 5 5 4" xfId="42305" xr:uid="{00000000-0005-0000-0000-000041980000}"/>
    <cellStyle name="Normal 67 5 6" xfId="42306" xr:uid="{00000000-0005-0000-0000-000042980000}"/>
    <cellStyle name="Normal 67 5 6 2" xfId="42307" xr:uid="{00000000-0005-0000-0000-000043980000}"/>
    <cellStyle name="Normal 67 5 6 3" xfId="42308" xr:uid="{00000000-0005-0000-0000-000044980000}"/>
    <cellStyle name="Normal 67 5 7" xfId="42309" xr:uid="{00000000-0005-0000-0000-000045980000}"/>
    <cellStyle name="Normal 67 5 8" xfId="42310" xr:uid="{00000000-0005-0000-0000-000046980000}"/>
    <cellStyle name="Normal 67 5 9" xfId="42311" xr:uid="{00000000-0005-0000-0000-000047980000}"/>
    <cellStyle name="Normal 67 6" xfId="4000" xr:uid="{00000000-0005-0000-0000-000048980000}"/>
    <cellStyle name="Normal 67 6 2" xfId="8732" xr:uid="{00000000-0005-0000-0000-000049980000}"/>
    <cellStyle name="Normal 67 6 3" xfId="9071" xr:uid="{00000000-0005-0000-0000-00004A980000}"/>
    <cellStyle name="Normal 67 7" xfId="3882" xr:uid="{00000000-0005-0000-0000-00004B980000}"/>
    <cellStyle name="Normal 67 7 2" xfId="8779" xr:uid="{00000000-0005-0000-0000-00004C980000}"/>
    <cellStyle name="Normal 67 7 2 2" xfId="42312" xr:uid="{00000000-0005-0000-0000-00004D980000}"/>
    <cellStyle name="Normal 67 7 2 2 2" xfId="42313" xr:uid="{00000000-0005-0000-0000-00004E980000}"/>
    <cellStyle name="Normal 67 7 2 2 3" xfId="42314" xr:uid="{00000000-0005-0000-0000-00004F980000}"/>
    <cellStyle name="Normal 67 7 2 2 4" xfId="42315" xr:uid="{00000000-0005-0000-0000-000050980000}"/>
    <cellStyle name="Normal 67 7 2 3" xfId="42316" xr:uid="{00000000-0005-0000-0000-000051980000}"/>
    <cellStyle name="Normal 67 7 2 3 2" xfId="42317" xr:uid="{00000000-0005-0000-0000-000052980000}"/>
    <cellStyle name="Normal 67 7 2 3 3" xfId="42318" xr:uid="{00000000-0005-0000-0000-000053980000}"/>
    <cellStyle name="Normal 67 7 2 4" xfId="42319" xr:uid="{00000000-0005-0000-0000-000054980000}"/>
    <cellStyle name="Normal 67 7 2 5" xfId="42320" xr:uid="{00000000-0005-0000-0000-000055980000}"/>
    <cellStyle name="Normal 67 7 2 6" xfId="42321" xr:uid="{00000000-0005-0000-0000-000056980000}"/>
    <cellStyle name="Normal 67 7 3" xfId="42322" xr:uid="{00000000-0005-0000-0000-000057980000}"/>
    <cellStyle name="Normal 67 7 3 2" xfId="42323" xr:uid="{00000000-0005-0000-0000-000058980000}"/>
    <cellStyle name="Normal 67 7 3 3" xfId="42324" xr:uid="{00000000-0005-0000-0000-000059980000}"/>
    <cellStyle name="Normal 67 7 3 4" xfId="42325" xr:uid="{00000000-0005-0000-0000-00005A980000}"/>
    <cellStyle name="Normal 67 7 4" xfId="42326" xr:uid="{00000000-0005-0000-0000-00005B980000}"/>
    <cellStyle name="Normal 67 7 4 2" xfId="42327" xr:uid="{00000000-0005-0000-0000-00005C980000}"/>
    <cellStyle name="Normal 67 7 4 3" xfId="42328" xr:uid="{00000000-0005-0000-0000-00005D980000}"/>
    <cellStyle name="Normal 67 7 4 4" xfId="42329" xr:uid="{00000000-0005-0000-0000-00005E980000}"/>
    <cellStyle name="Normal 67 7 5" xfId="42330" xr:uid="{00000000-0005-0000-0000-00005F980000}"/>
    <cellStyle name="Normal 67 7 5 2" xfId="42331" xr:uid="{00000000-0005-0000-0000-000060980000}"/>
    <cellStyle name="Normal 67 7 5 3" xfId="42332" xr:uid="{00000000-0005-0000-0000-000061980000}"/>
    <cellStyle name="Normal 67 7 6" xfId="42333" xr:uid="{00000000-0005-0000-0000-000062980000}"/>
    <cellStyle name="Normal 67 7 7" xfId="42334" xr:uid="{00000000-0005-0000-0000-000063980000}"/>
    <cellStyle name="Normal 67 7 8" xfId="42335" xr:uid="{00000000-0005-0000-0000-000064980000}"/>
    <cellStyle name="Normal 67 8" xfId="4063" xr:uid="{00000000-0005-0000-0000-000065980000}"/>
    <cellStyle name="Normal 67 8 2" xfId="9082" xr:uid="{00000000-0005-0000-0000-000066980000}"/>
    <cellStyle name="Normal 67 8 2 2" xfId="42336" xr:uid="{00000000-0005-0000-0000-000067980000}"/>
    <cellStyle name="Normal 67 8 2 3" xfId="42337" xr:uid="{00000000-0005-0000-0000-000068980000}"/>
    <cellStyle name="Normal 67 8 2 4" xfId="42338" xr:uid="{00000000-0005-0000-0000-000069980000}"/>
    <cellStyle name="Normal 67 8 3" xfId="42339" xr:uid="{00000000-0005-0000-0000-00006A980000}"/>
    <cellStyle name="Normal 67 8 3 2" xfId="42340" xr:uid="{00000000-0005-0000-0000-00006B980000}"/>
    <cellStyle name="Normal 67 8 3 3" xfId="42341" xr:uid="{00000000-0005-0000-0000-00006C980000}"/>
    <cellStyle name="Normal 67 8 4" xfId="42342" xr:uid="{00000000-0005-0000-0000-00006D980000}"/>
    <cellStyle name="Normal 67 8 5" xfId="42343" xr:uid="{00000000-0005-0000-0000-00006E980000}"/>
    <cellStyle name="Normal 67 8 6" xfId="42344" xr:uid="{00000000-0005-0000-0000-00006F980000}"/>
    <cellStyle name="Normal 67 9" xfId="5755" xr:uid="{00000000-0005-0000-0000-000070980000}"/>
    <cellStyle name="Normal 67 9 2" xfId="10697" xr:uid="{00000000-0005-0000-0000-000071980000}"/>
    <cellStyle name="Normal 67 9 3" xfId="42345" xr:uid="{00000000-0005-0000-0000-000072980000}"/>
    <cellStyle name="Normal 67 9 4" xfId="42346" xr:uid="{00000000-0005-0000-0000-000073980000}"/>
    <cellStyle name="Normal 68" xfId="607" xr:uid="{00000000-0005-0000-0000-000074980000}"/>
    <cellStyle name="Normal 68 2" xfId="3892" xr:uid="{00000000-0005-0000-0000-000075980000}"/>
    <cellStyle name="Normal 69" xfId="374" xr:uid="{00000000-0005-0000-0000-000076980000}"/>
    <cellStyle name="Normal 69 2" xfId="5561" xr:uid="{00000000-0005-0000-0000-000077980000}"/>
    <cellStyle name="Normal 69 2 2" xfId="5569" xr:uid="{00000000-0005-0000-0000-000078980000}"/>
    <cellStyle name="Normal 69 2 2 2" xfId="10514" xr:uid="{00000000-0005-0000-0000-000079980000}"/>
    <cellStyle name="Normal 69 2 2 2 2" xfId="42347" xr:uid="{00000000-0005-0000-0000-00007A980000}"/>
    <cellStyle name="Normal 69 2 2 2 3" xfId="42348" xr:uid="{00000000-0005-0000-0000-00007B980000}"/>
    <cellStyle name="Normal 69 2 2 2 4" xfId="42349" xr:uid="{00000000-0005-0000-0000-00007C980000}"/>
    <cellStyle name="Normal 69 2 2 3" xfId="42350" xr:uid="{00000000-0005-0000-0000-00007D980000}"/>
    <cellStyle name="Normal 69 2 2 3 2" xfId="42351" xr:uid="{00000000-0005-0000-0000-00007E980000}"/>
    <cellStyle name="Normal 69 2 2 3 3" xfId="42352" xr:uid="{00000000-0005-0000-0000-00007F980000}"/>
    <cellStyle name="Normal 69 2 2 4" xfId="42353" xr:uid="{00000000-0005-0000-0000-000080980000}"/>
    <cellStyle name="Normal 69 2 2 5" xfId="42354" xr:uid="{00000000-0005-0000-0000-000081980000}"/>
    <cellStyle name="Normal 69 2 2 6" xfId="42355" xr:uid="{00000000-0005-0000-0000-000082980000}"/>
    <cellStyle name="Normal 69 2 3" xfId="8652" xr:uid="{00000000-0005-0000-0000-000083980000}"/>
    <cellStyle name="Normal 69 2 3 2" xfId="42356" xr:uid="{00000000-0005-0000-0000-000084980000}"/>
    <cellStyle name="Normal 69 2 3 3" xfId="42357" xr:uid="{00000000-0005-0000-0000-000085980000}"/>
    <cellStyle name="Normal 69 2 3 4" xfId="42358" xr:uid="{00000000-0005-0000-0000-000086980000}"/>
    <cellStyle name="Normal 69 2 4" xfId="42359" xr:uid="{00000000-0005-0000-0000-000087980000}"/>
    <cellStyle name="Normal 69 2 4 2" xfId="42360" xr:uid="{00000000-0005-0000-0000-000088980000}"/>
    <cellStyle name="Normal 69 2 4 3" xfId="42361" xr:uid="{00000000-0005-0000-0000-000089980000}"/>
    <cellStyle name="Normal 69 2 4 4" xfId="42362" xr:uid="{00000000-0005-0000-0000-00008A980000}"/>
    <cellStyle name="Normal 69 2 5" xfId="42363" xr:uid="{00000000-0005-0000-0000-00008B980000}"/>
    <cellStyle name="Normal 69 2 5 2" xfId="42364" xr:uid="{00000000-0005-0000-0000-00008C980000}"/>
    <cellStyle name="Normal 69 2 5 3" xfId="42365" xr:uid="{00000000-0005-0000-0000-00008D980000}"/>
    <cellStyle name="Normal 69 2 5 4" xfId="42366" xr:uid="{00000000-0005-0000-0000-00008E980000}"/>
    <cellStyle name="Normal 69 2 6" xfId="42367" xr:uid="{00000000-0005-0000-0000-00008F980000}"/>
    <cellStyle name="Normal 69 2 6 2" xfId="42368" xr:uid="{00000000-0005-0000-0000-000090980000}"/>
    <cellStyle name="Normal 69 2 6 3" xfId="42369" xr:uid="{00000000-0005-0000-0000-000091980000}"/>
    <cellStyle name="Normal 69 2 7" xfId="42370" xr:uid="{00000000-0005-0000-0000-000092980000}"/>
    <cellStyle name="Normal 69 2 8" xfId="42371" xr:uid="{00000000-0005-0000-0000-000093980000}"/>
    <cellStyle name="Normal 69 2 9" xfId="42372" xr:uid="{00000000-0005-0000-0000-000094980000}"/>
    <cellStyle name="Normal 7" xfId="25" xr:uid="{00000000-0005-0000-0000-000095980000}"/>
    <cellStyle name="Normal 7 2" xfId="39" xr:uid="{00000000-0005-0000-0000-000096980000}"/>
    <cellStyle name="Normal 7 2 2" xfId="567" xr:uid="{00000000-0005-0000-0000-000097980000}"/>
    <cellStyle name="Normal 7 2 2 2" xfId="1096" xr:uid="{00000000-0005-0000-0000-000098980000}"/>
    <cellStyle name="Normal 7 2 3" xfId="459" xr:uid="{00000000-0005-0000-0000-000099980000}"/>
    <cellStyle name="Normal 7 2 4" xfId="343" xr:uid="{00000000-0005-0000-0000-00009A980000}"/>
    <cellStyle name="Normal 7 3" xfId="566" xr:uid="{00000000-0005-0000-0000-00009B980000}"/>
    <cellStyle name="Normal 7 3 2" xfId="1095" xr:uid="{00000000-0005-0000-0000-00009C980000}"/>
    <cellStyle name="Normal 7 4" xfId="377" xr:uid="{00000000-0005-0000-0000-00009D980000}"/>
    <cellStyle name="Normal 7 5" xfId="261" xr:uid="{00000000-0005-0000-0000-00009E980000}"/>
    <cellStyle name="Normal 70" xfId="478" xr:uid="{00000000-0005-0000-0000-00009F980000}"/>
    <cellStyle name="Normal 71" xfId="641" xr:uid="{00000000-0005-0000-0000-0000A0980000}"/>
    <cellStyle name="Normal 72" xfId="642" xr:uid="{00000000-0005-0000-0000-0000A1980000}"/>
    <cellStyle name="Normal 73" xfId="375" xr:uid="{00000000-0005-0000-0000-0000A2980000}"/>
    <cellStyle name="Normal 74" xfId="644" xr:uid="{00000000-0005-0000-0000-0000A3980000}"/>
    <cellStyle name="Normal 75" xfId="643" xr:uid="{00000000-0005-0000-0000-0000A4980000}"/>
    <cellStyle name="Normal 76" xfId="645" xr:uid="{00000000-0005-0000-0000-0000A5980000}"/>
    <cellStyle name="Normal 77" xfId="725" xr:uid="{00000000-0005-0000-0000-0000A6980000}"/>
    <cellStyle name="Normal 78" xfId="782" xr:uid="{00000000-0005-0000-0000-0000A7980000}"/>
    <cellStyle name="Normal 79" xfId="783" xr:uid="{00000000-0005-0000-0000-0000A8980000}"/>
    <cellStyle name="Normal 8" xfId="40" xr:uid="{00000000-0005-0000-0000-0000A9980000}"/>
    <cellStyle name="Normal 8 2" xfId="56" xr:uid="{00000000-0005-0000-0000-0000AA980000}"/>
    <cellStyle name="Normal 8 2 2" xfId="569" xr:uid="{00000000-0005-0000-0000-0000AB980000}"/>
    <cellStyle name="Normal 8 2 2 2" xfId="1098" xr:uid="{00000000-0005-0000-0000-0000AC980000}"/>
    <cellStyle name="Normal 8 2 3" xfId="461" xr:uid="{00000000-0005-0000-0000-0000AD980000}"/>
    <cellStyle name="Normal 8 2 4" xfId="345" xr:uid="{00000000-0005-0000-0000-0000AE980000}"/>
    <cellStyle name="Normal 8 3" xfId="568" xr:uid="{00000000-0005-0000-0000-0000AF980000}"/>
    <cellStyle name="Normal 8 3 2" xfId="1097" xr:uid="{00000000-0005-0000-0000-0000B0980000}"/>
    <cellStyle name="Normal 8 4" xfId="460" xr:uid="{00000000-0005-0000-0000-0000B1980000}"/>
    <cellStyle name="Normal 8 5" xfId="344" xr:uid="{00000000-0005-0000-0000-0000B2980000}"/>
    <cellStyle name="Normal 80" xfId="259" xr:uid="{00000000-0005-0000-0000-0000B3980000}"/>
    <cellStyle name="Normal 81" xfId="362" xr:uid="{00000000-0005-0000-0000-0000B4980000}"/>
    <cellStyle name="Normal 82" xfId="790" xr:uid="{00000000-0005-0000-0000-0000B5980000}"/>
    <cellStyle name="Normal 83" xfId="791" xr:uid="{00000000-0005-0000-0000-0000B6980000}"/>
    <cellStyle name="Normal 84" xfId="789" xr:uid="{00000000-0005-0000-0000-0000B7980000}"/>
    <cellStyle name="Normal 85" xfId="788" xr:uid="{00000000-0005-0000-0000-0000B8980000}"/>
    <cellStyle name="Normal 86" xfId="787" xr:uid="{00000000-0005-0000-0000-0000B9980000}"/>
    <cellStyle name="Normal 87" xfId="792" xr:uid="{00000000-0005-0000-0000-0000BA980000}"/>
    <cellStyle name="Normal 88" xfId="1254" xr:uid="{00000000-0005-0000-0000-0000BB980000}"/>
    <cellStyle name="Normal 89" xfId="1255" xr:uid="{00000000-0005-0000-0000-0000BC980000}"/>
    <cellStyle name="Normal 9" xfId="47" xr:uid="{00000000-0005-0000-0000-0000BD980000}"/>
    <cellStyle name="Normal 9 2" xfId="570" xr:uid="{00000000-0005-0000-0000-0000BE980000}"/>
    <cellStyle name="Normal 9 2 2" xfId="1099" xr:uid="{00000000-0005-0000-0000-0000BF980000}"/>
    <cellStyle name="Normal 9 3" xfId="378" xr:uid="{00000000-0005-0000-0000-0000C0980000}"/>
    <cellStyle name="Normal 9 4" xfId="262" xr:uid="{00000000-0005-0000-0000-0000C1980000}"/>
    <cellStyle name="Normal 90" xfId="1253" xr:uid="{00000000-0005-0000-0000-0000C2980000}"/>
    <cellStyle name="Normal 91" xfId="971" xr:uid="{00000000-0005-0000-0000-0000C3980000}"/>
    <cellStyle name="Normal 92" xfId="1252" xr:uid="{00000000-0005-0000-0000-0000C4980000}"/>
    <cellStyle name="Normal 93" xfId="1250" xr:uid="{00000000-0005-0000-0000-0000C5980000}"/>
    <cellStyle name="Normal 94" xfId="947" xr:uid="{00000000-0005-0000-0000-0000C6980000}"/>
    <cellStyle name="Normal 95" xfId="1259" xr:uid="{00000000-0005-0000-0000-0000C7980000}"/>
    <cellStyle name="Normal 96" xfId="1251" xr:uid="{00000000-0005-0000-0000-0000C8980000}"/>
    <cellStyle name="Normal 97" xfId="1257" xr:uid="{00000000-0005-0000-0000-0000C9980000}"/>
    <cellStyle name="Normal 98" xfId="1256" xr:uid="{00000000-0005-0000-0000-0000CA980000}"/>
    <cellStyle name="Normal 99" xfId="1260" xr:uid="{00000000-0005-0000-0000-0000CB980000}"/>
    <cellStyle name="Normal1" xfId="82" xr:uid="{00000000-0005-0000-0000-0000CC980000}"/>
    <cellStyle name="Normal2" xfId="83" xr:uid="{00000000-0005-0000-0000-0000CD980000}"/>
    <cellStyle name="Normal3" xfId="84" xr:uid="{00000000-0005-0000-0000-0000CE980000}"/>
    <cellStyle name="Nota 2" xfId="5384" xr:uid="{00000000-0005-0000-0000-0000CF980000}"/>
    <cellStyle name="Nota 2 2" xfId="42373" xr:uid="{00000000-0005-0000-0000-0000D0980000}"/>
    <cellStyle name="Nota 2 2 2" xfId="42374" xr:uid="{00000000-0005-0000-0000-0000D1980000}"/>
    <cellStyle name="Nota 2 2 2 2" xfId="42375" xr:uid="{00000000-0005-0000-0000-0000D2980000}"/>
    <cellStyle name="Nota 2 2 2 2 2" xfId="42376" xr:uid="{00000000-0005-0000-0000-0000D3980000}"/>
    <cellStyle name="Nota 2 2 2 2 3" xfId="42377" xr:uid="{00000000-0005-0000-0000-0000D4980000}"/>
    <cellStyle name="Nota 2 2 2 3" xfId="42378" xr:uid="{00000000-0005-0000-0000-0000D5980000}"/>
    <cellStyle name="Nota 2 2 2 4" xfId="42379" xr:uid="{00000000-0005-0000-0000-0000D6980000}"/>
    <cellStyle name="Nota 2 2 2 5" xfId="42380" xr:uid="{00000000-0005-0000-0000-0000D7980000}"/>
    <cellStyle name="Nota 2 2 3" xfId="42381" xr:uid="{00000000-0005-0000-0000-0000D8980000}"/>
    <cellStyle name="Nota 2 2 3 2" xfId="42382" xr:uid="{00000000-0005-0000-0000-0000D9980000}"/>
    <cellStyle name="Nota 2 2 3 3" xfId="42383" xr:uid="{00000000-0005-0000-0000-0000DA980000}"/>
    <cellStyle name="Nota 2 2 4" xfId="42384" xr:uid="{00000000-0005-0000-0000-0000DB980000}"/>
    <cellStyle name="Nota 2 2 5" xfId="42385" xr:uid="{00000000-0005-0000-0000-0000DC980000}"/>
    <cellStyle name="Nota 2 2 6" xfId="42386" xr:uid="{00000000-0005-0000-0000-0000DD980000}"/>
    <cellStyle name="Nota 3" xfId="54225" xr:uid="{00000000-0005-0000-0000-0000DE980000}"/>
    <cellStyle name="Percent [2]" xfId="85" xr:uid="{00000000-0005-0000-0000-0000DF980000}"/>
    <cellStyle name="Percent [2] 2" xfId="571" xr:uid="{00000000-0005-0000-0000-0000E0980000}"/>
    <cellStyle name="Percent [2] 2 2" xfId="1100" xr:uid="{00000000-0005-0000-0000-0000E1980000}"/>
    <cellStyle name="Percent [2] 3" xfId="462" xr:uid="{00000000-0005-0000-0000-0000E2980000}"/>
    <cellStyle name="Percent [2] 4" xfId="346" xr:uid="{00000000-0005-0000-0000-0000E3980000}"/>
    <cellStyle name="Percent_Sheet1" xfId="86" xr:uid="{00000000-0005-0000-0000-0000E4980000}"/>
    <cellStyle name="Percentagem 2" xfId="54226" xr:uid="{00000000-0005-0000-0000-0000E5980000}"/>
    <cellStyle name="Percentual" xfId="87" xr:uid="{00000000-0005-0000-0000-0000E6980000}"/>
    <cellStyle name="Ponto" xfId="88" xr:uid="{00000000-0005-0000-0000-0000E7980000}"/>
    <cellStyle name="Porcentagem" xfId="54192" builtinId="5"/>
    <cellStyle name="Porcentagem 2" xfId="11" xr:uid="{00000000-0005-0000-0000-0000E9980000}"/>
    <cellStyle name="Porcentagem 2 2" xfId="248" xr:uid="{00000000-0005-0000-0000-0000EA980000}"/>
    <cellStyle name="Porcentagem 2 2 2" xfId="988" xr:uid="{00000000-0005-0000-0000-0000EB980000}"/>
    <cellStyle name="Porcentagem 2 3" xfId="937" xr:uid="{00000000-0005-0000-0000-0000EC980000}"/>
    <cellStyle name="Porcentagem 3" xfId="33" xr:uid="{00000000-0005-0000-0000-0000ED980000}"/>
    <cellStyle name="Porcentagem 3 2" xfId="43" xr:uid="{00000000-0005-0000-0000-0000EE980000}"/>
    <cellStyle name="Porcentagem 3 3" xfId="572" xr:uid="{00000000-0005-0000-0000-0000EF980000}"/>
    <cellStyle name="Porcentagem 4" xfId="29" xr:uid="{00000000-0005-0000-0000-0000F0980000}"/>
    <cellStyle name="Porcentagem 4 2" xfId="34" xr:uid="{00000000-0005-0000-0000-0000F1980000}"/>
    <cellStyle name="Porcentagem 4 2 2" xfId="176" xr:uid="{00000000-0005-0000-0000-0000F2980000}"/>
    <cellStyle name="Porcentagem 4 2 2 2" xfId="986" xr:uid="{00000000-0005-0000-0000-0000F3980000}"/>
    <cellStyle name="Porcentagem 4 2 3" xfId="853" xr:uid="{00000000-0005-0000-0000-0000F4980000}"/>
    <cellStyle name="Porcentagem 5" xfId="61" xr:uid="{00000000-0005-0000-0000-0000F5980000}"/>
    <cellStyle name="Porcentagem 6" xfId="109" xr:uid="{00000000-0005-0000-0000-0000F6980000}"/>
    <cellStyle name="Porcentagem 6 10" xfId="235" xr:uid="{00000000-0005-0000-0000-0000F7980000}"/>
    <cellStyle name="Porcentagem 6 10 2" xfId="3868" xr:uid="{00000000-0005-0000-0000-0000F8980000}"/>
    <cellStyle name="Porcentagem 6 10 2 2" xfId="8955" xr:uid="{00000000-0005-0000-0000-0000F9980000}"/>
    <cellStyle name="Porcentagem 6 10 2 2 2" xfId="42387" xr:uid="{00000000-0005-0000-0000-0000FA980000}"/>
    <cellStyle name="Porcentagem 6 10 2 2 3" xfId="42388" xr:uid="{00000000-0005-0000-0000-0000FB980000}"/>
    <cellStyle name="Porcentagem 6 10 2 2 4" xfId="42389" xr:uid="{00000000-0005-0000-0000-0000FC980000}"/>
    <cellStyle name="Porcentagem 6 10 2 3" xfId="42390" xr:uid="{00000000-0005-0000-0000-0000FD980000}"/>
    <cellStyle name="Porcentagem 6 10 2 3 2" xfId="42391" xr:uid="{00000000-0005-0000-0000-0000FE980000}"/>
    <cellStyle name="Porcentagem 6 10 2 3 3" xfId="42392" xr:uid="{00000000-0005-0000-0000-0000FF980000}"/>
    <cellStyle name="Porcentagem 6 10 2 4" xfId="42393" xr:uid="{00000000-0005-0000-0000-000000990000}"/>
    <cellStyle name="Porcentagem 6 10 2 5" xfId="42394" xr:uid="{00000000-0005-0000-0000-000001990000}"/>
    <cellStyle name="Porcentagem 6 10 2 6" xfId="42395" xr:uid="{00000000-0005-0000-0000-000002990000}"/>
    <cellStyle name="Porcentagem 6 10 3" xfId="5646" xr:uid="{00000000-0005-0000-0000-000003990000}"/>
    <cellStyle name="Porcentagem 6 10 3 2" xfId="10588" xr:uid="{00000000-0005-0000-0000-000004990000}"/>
    <cellStyle name="Porcentagem 6 10 3 3" xfId="42396" xr:uid="{00000000-0005-0000-0000-000005990000}"/>
    <cellStyle name="Porcentagem 6 10 3 4" xfId="42397" xr:uid="{00000000-0005-0000-0000-000006990000}"/>
    <cellStyle name="Porcentagem 6 10 4" xfId="7154" xr:uid="{00000000-0005-0000-0000-000007990000}"/>
    <cellStyle name="Porcentagem 6 10 4 2" xfId="42398" xr:uid="{00000000-0005-0000-0000-000008990000}"/>
    <cellStyle name="Porcentagem 6 10 4 3" xfId="42399" xr:uid="{00000000-0005-0000-0000-000009990000}"/>
    <cellStyle name="Porcentagem 6 10 4 4" xfId="42400" xr:uid="{00000000-0005-0000-0000-00000A990000}"/>
    <cellStyle name="Porcentagem 6 10 5" xfId="2191" xr:uid="{00000000-0005-0000-0000-00000B990000}"/>
    <cellStyle name="Porcentagem 6 10 5 2" xfId="42401" xr:uid="{00000000-0005-0000-0000-00000C990000}"/>
    <cellStyle name="Porcentagem 6 10 5 3" xfId="42402" xr:uid="{00000000-0005-0000-0000-00000D990000}"/>
    <cellStyle name="Porcentagem 6 10 5 4" xfId="42403" xr:uid="{00000000-0005-0000-0000-00000E990000}"/>
    <cellStyle name="Porcentagem 6 10 6" xfId="42404" xr:uid="{00000000-0005-0000-0000-00000F990000}"/>
    <cellStyle name="Porcentagem 6 10 6 2" xfId="42405" xr:uid="{00000000-0005-0000-0000-000010990000}"/>
    <cellStyle name="Porcentagem 6 10 6 3" xfId="42406" xr:uid="{00000000-0005-0000-0000-000011990000}"/>
    <cellStyle name="Porcentagem 6 10 7" xfId="42407" xr:uid="{00000000-0005-0000-0000-000012990000}"/>
    <cellStyle name="Porcentagem 6 10 8" xfId="42408" xr:uid="{00000000-0005-0000-0000-000013990000}"/>
    <cellStyle name="Porcentagem 6 10 9" xfId="42409" xr:uid="{00000000-0005-0000-0000-000014990000}"/>
    <cellStyle name="Porcentagem 6 11" xfId="2116" xr:uid="{00000000-0005-0000-0000-000015990000}"/>
    <cellStyle name="Porcentagem 6 11 2" xfId="5400" xr:uid="{00000000-0005-0000-0000-000016990000}"/>
    <cellStyle name="Porcentagem 6 11 2 2" xfId="10376" xr:uid="{00000000-0005-0000-0000-000017990000}"/>
    <cellStyle name="Porcentagem 6 11 2 2 2" xfId="42410" xr:uid="{00000000-0005-0000-0000-000018990000}"/>
    <cellStyle name="Porcentagem 6 11 2 2 3" xfId="42411" xr:uid="{00000000-0005-0000-0000-000019990000}"/>
    <cellStyle name="Porcentagem 6 11 2 2 4" xfId="42412" xr:uid="{00000000-0005-0000-0000-00001A990000}"/>
    <cellStyle name="Porcentagem 6 11 2 3" xfId="42413" xr:uid="{00000000-0005-0000-0000-00001B990000}"/>
    <cellStyle name="Porcentagem 6 11 2 3 2" xfId="42414" xr:uid="{00000000-0005-0000-0000-00001C990000}"/>
    <cellStyle name="Porcentagem 6 11 2 3 3" xfId="42415" xr:uid="{00000000-0005-0000-0000-00001D990000}"/>
    <cellStyle name="Porcentagem 6 11 2 4" xfId="42416" xr:uid="{00000000-0005-0000-0000-00001E990000}"/>
    <cellStyle name="Porcentagem 6 11 2 5" xfId="42417" xr:uid="{00000000-0005-0000-0000-00001F990000}"/>
    <cellStyle name="Porcentagem 6 11 2 6" xfId="42418" xr:uid="{00000000-0005-0000-0000-000020990000}"/>
    <cellStyle name="Porcentagem 6 11 3" xfId="8626" xr:uid="{00000000-0005-0000-0000-000021990000}"/>
    <cellStyle name="Porcentagem 6 11 3 2" xfId="42419" xr:uid="{00000000-0005-0000-0000-000022990000}"/>
    <cellStyle name="Porcentagem 6 11 3 3" xfId="42420" xr:uid="{00000000-0005-0000-0000-000023990000}"/>
    <cellStyle name="Porcentagem 6 11 3 4" xfId="42421" xr:uid="{00000000-0005-0000-0000-000024990000}"/>
    <cellStyle name="Porcentagem 6 11 4" xfId="42422" xr:uid="{00000000-0005-0000-0000-000025990000}"/>
    <cellStyle name="Porcentagem 6 11 4 2" xfId="42423" xr:uid="{00000000-0005-0000-0000-000026990000}"/>
    <cellStyle name="Porcentagem 6 11 4 3" xfId="42424" xr:uid="{00000000-0005-0000-0000-000027990000}"/>
    <cellStyle name="Porcentagem 6 11 4 4" xfId="42425" xr:uid="{00000000-0005-0000-0000-000028990000}"/>
    <cellStyle name="Porcentagem 6 11 5" xfId="42426" xr:uid="{00000000-0005-0000-0000-000029990000}"/>
    <cellStyle name="Porcentagem 6 11 5 2" xfId="42427" xr:uid="{00000000-0005-0000-0000-00002A990000}"/>
    <cellStyle name="Porcentagem 6 11 5 3" xfId="42428" xr:uid="{00000000-0005-0000-0000-00002B990000}"/>
    <cellStyle name="Porcentagem 6 11 5 4" xfId="42429" xr:uid="{00000000-0005-0000-0000-00002C990000}"/>
    <cellStyle name="Porcentagem 6 11 6" xfId="42430" xr:uid="{00000000-0005-0000-0000-00002D990000}"/>
    <cellStyle name="Porcentagem 6 11 6 2" xfId="42431" xr:uid="{00000000-0005-0000-0000-00002E990000}"/>
    <cellStyle name="Porcentagem 6 11 6 3" xfId="42432" xr:uid="{00000000-0005-0000-0000-00002F990000}"/>
    <cellStyle name="Porcentagem 6 11 7" xfId="42433" xr:uid="{00000000-0005-0000-0000-000030990000}"/>
    <cellStyle name="Porcentagem 6 11 8" xfId="42434" xr:uid="{00000000-0005-0000-0000-000031990000}"/>
    <cellStyle name="Porcentagem 6 11 9" xfId="42435" xr:uid="{00000000-0005-0000-0000-000032990000}"/>
    <cellStyle name="Porcentagem 6 12" xfId="3665" xr:uid="{00000000-0005-0000-0000-000033990000}"/>
    <cellStyle name="Porcentagem 6 12 2" xfId="8763" xr:uid="{00000000-0005-0000-0000-000034990000}"/>
    <cellStyle name="Porcentagem 6 12 2 2" xfId="42436" xr:uid="{00000000-0005-0000-0000-000035990000}"/>
    <cellStyle name="Porcentagem 6 12 2 2 2" xfId="42437" xr:uid="{00000000-0005-0000-0000-000036990000}"/>
    <cellStyle name="Porcentagem 6 12 2 2 3" xfId="42438" xr:uid="{00000000-0005-0000-0000-000037990000}"/>
    <cellStyle name="Porcentagem 6 12 2 2 4" xfId="42439" xr:uid="{00000000-0005-0000-0000-000038990000}"/>
    <cellStyle name="Porcentagem 6 12 2 3" xfId="42440" xr:uid="{00000000-0005-0000-0000-000039990000}"/>
    <cellStyle name="Porcentagem 6 12 2 3 2" xfId="42441" xr:uid="{00000000-0005-0000-0000-00003A990000}"/>
    <cellStyle name="Porcentagem 6 12 2 3 3" xfId="42442" xr:uid="{00000000-0005-0000-0000-00003B990000}"/>
    <cellStyle name="Porcentagem 6 12 2 4" xfId="42443" xr:uid="{00000000-0005-0000-0000-00003C990000}"/>
    <cellStyle name="Porcentagem 6 12 2 5" xfId="42444" xr:uid="{00000000-0005-0000-0000-00003D990000}"/>
    <cellStyle name="Porcentagem 6 12 2 6" xfId="42445" xr:uid="{00000000-0005-0000-0000-00003E990000}"/>
    <cellStyle name="Porcentagem 6 12 3" xfId="42446" xr:uid="{00000000-0005-0000-0000-00003F990000}"/>
    <cellStyle name="Porcentagem 6 12 3 2" xfId="42447" xr:uid="{00000000-0005-0000-0000-000040990000}"/>
    <cellStyle name="Porcentagem 6 12 3 3" xfId="42448" xr:uid="{00000000-0005-0000-0000-000041990000}"/>
    <cellStyle name="Porcentagem 6 12 3 4" xfId="42449" xr:uid="{00000000-0005-0000-0000-000042990000}"/>
    <cellStyle name="Porcentagem 6 12 4" xfId="42450" xr:uid="{00000000-0005-0000-0000-000043990000}"/>
    <cellStyle name="Porcentagem 6 12 4 2" xfId="42451" xr:uid="{00000000-0005-0000-0000-000044990000}"/>
    <cellStyle name="Porcentagem 6 12 4 3" xfId="42452" xr:uid="{00000000-0005-0000-0000-000045990000}"/>
    <cellStyle name="Porcentagem 6 12 4 4" xfId="42453" xr:uid="{00000000-0005-0000-0000-000046990000}"/>
    <cellStyle name="Porcentagem 6 12 5" xfId="42454" xr:uid="{00000000-0005-0000-0000-000047990000}"/>
    <cellStyle name="Porcentagem 6 12 5 2" xfId="42455" xr:uid="{00000000-0005-0000-0000-000048990000}"/>
    <cellStyle name="Porcentagem 6 12 5 3" xfId="42456" xr:uid="{00000000-0005-0000-0000-000049990000}"/>
    <cellStyle name="Porcentagem 6 12 6" xfId="42457" xr:uid="{00000000-0005-0000-0000-00004A990000}"/>
    <cellStyle name="Porcentagem 6 12 7" xfId="42458" xr:uid="{00000000-0005-0000-0000-00004B990000}"/>
    <cellStyle name="Porcentagem 6 12 8" xfId="42459" xr:uid="{00000000-0005-0000-0000-00004C990000}"/>
    <cellStyle name="Porcentagem 6 13" xfId="3809" xr:uid="{00000000-0005-0000-0000-00004D990000}"/>
    <cellStyle name="Porcentagem 6 13 2" xfId="8901" xr:uid="{00000000-0005-0000-0000-00004E990000}"/>
    <cellStyle name="Porcentagem 6 13 2 2" xfId="42460" xr:uid="{00000000-0005-0000-0000-00004F990000}"/>
    <cellStyle name="Porcentagem 6 13 2 3" xfId="42461" xr:uid="{00000000-0005-0000-0000-000050990000}"/>
    <cellStyle name="Porcentagem 6 13 2 4" xfId="42462" xr:uid="{00000000-0005-0000-0000-000051990000}"/>
    <cellStyle name="Porcentagem 6 13 3" xfId="42463" xr:uid="{00000000-0005-0000-0000-000052990000}"/>
    <cellStyle name="Porcentagem 6 13 3 2" xfId="42464" xr:uid="{00000000-0005-0000-0000-000053990000}"/>
    <cellStyle name="Porcentagem 6 13 3 3" xfId="42465" xr:uid="{00000000-0005-0000-0000-000054990000}"/>
    <cellStyle name="Porcentagem 6 13 3 4" xfId="42466" xr:uid="{00000000-0005-0000-0000-000055990000}"/>
    <cellStyle name="Porcentagem 6 13 4" xfId="42467" xr:uid="{00000000-0005-0000-0000-000056990000}"/>
    <cellStyle name="Porcentagem 6 13 4 2" xfId="42468" xr:uid="{00000000-0005-0000-0000-000057990000}"/>
    <cellStyle name="Porcentagem 6 13 4 3" xfId="42469" xr:uid="{00000000-0005-0000-0000-000058990000}"/>
    <cellStyle name="Porcentagem 6 13 5" xfId="42470" xr:uid="{00000000-0005-0000-0000-000059990000}"/>
    <cellStyle name="Porcentagem 6 13 6" xfId="42471" xr:uid="{00000000-0005-0000-0000-00005A990000}"/>
    <cellStyle name="Porcentagem 6 13 7" xfId="42472" xr:uid="{00000000-0005-0000-0000-00005B990000}"/>
    <cellStyle name="Porcentagem 6 14" xfId="5598" xr:uid="{00000000-0005-0000-0000-00005C990000}"/>
    <cellStyle name="Porcentagem 6 14 2" xfId="10540" xr:uid="{00000000-0005-0000-0000-00005D990000}"/>
    <cellStyle name="Porcentagem 6 14 3" xfId="42473" xr:uid="{00000000-0005-0000-0000-00005E990000}"/>
    <cellStyle name="Porcentagem 6 14 4" xfId="42474" xr:uid="{00000000-0005-0000-0000-00005F990000}"/>
    <cellStyle name="Porcentagem 6 15" xfId="7106" xr:uid="{00000000-0005-0000-0000-000060990000}"/>
    <cellStyle name="Porcentagem 6 15 2" xfId="42475" xr:uid="{00000000-0005-0000-0000-000061990000}"/>
    <cellStyle name="Porcentagem 6 15 3" xfId="42476" xr:uid="{00000000-0005-0000-0000-000062990000}"/>
    <cellStyle name="Porcentagem 6 15 4" xfId="42477" xr:uid="{00000000-0005-0000-0000-000063990000}"/>
    <cellStyle name="Porcentagem 6 16" xfId="2085" xr:uid="{00000000-0005-0000-0000-000064990000}"/>
    <cellStyle name="Porcentagem 6 16 2" xfId="42478" xr:uid="{00000000-0005-0000-0000-000065990000}"/>
    <cellStyle name="Porcentagem 6 16 3" xfId="42479" xr:uid="{00000000-0005-0000-0000-000066990000}"/>
    <cellStyle name="Porcentagem 6 16 4" xfId="42480" xr:uid="{00000000-0005-0000-0000-000067990000}"/>
    <cellStyle name="Porcentagem 6 17" xfId="42481" xr:uid="{00000000-0005-0000-0000-000068990000}"/>
    <cellStyle name="Porcentagem 6 17 2" xfId="42482" xr:uid="{00000000-0005-0000-0000-000069990000}"/>
    <cellStyle name="Porcentagem 6 17 3" xfId="42483" xr:uid="{00000000-0005-0000-0000-00006A990000}"/>
    <cellStyle name="Porcentagem 6 18" xfId="42484" xr:uid="{00000000-0005-0000-0000-00006B990000}"/>
    <cellStyle name="Porcentagem 6 19" xfId="42485" xr:uid="{00000000-0005-0000-0000-00006C990000}"/>
    <cellStyle name="Porcentagem 6 2" xfId="146" xr:uid="{00000000-0005-0000-0000-00006D990000}"/>
    <cellStyle name="Porcentagem 6 2 10" xfId="2132" xr:uid="{00000000-0005-0000-0000-00006E990000}"/>
    <cellStyle name="Porcentagem 6 2 10 2" xfId="5429" xr:uid="{00000000-0005-0000-0000-00006F990000}"/>
    <cellStyle name="Porcentagem 6 2 10 2 2" xfId="10398" xr:uid="{00000000-0005-0000-0000-000070990000}"/>
    <cellStyle name="Porcentagem 6 2 10 2 2 2" xfId="42486" xr:uid="{00000000-0005-0000-0000-000071990000}"/>
    <cellStyle name="Porcentagem 6 2 10 2 2 3" xfId="42487" xr:uid="{00000000-0005-0000-0000-000072990000}"/>
    <cellStyle name="Porcentagem 6 2 10 2 2 4" xfId="42488" xr:uid="{00000000-0005-0000-0000-000073990000}"/>
    <cellStyle name="Porcentagem 6 2 10 2 3" xfId="42489" xr:uid="{00000000-0005-0000-0000-000074990000}"/>
    <cellStyle name="Porcentagem 6 2 10 2 3 2" xfId="42490" xr:uid="{00000000-0005-0000-0000-000075990000}"/>
    <cellStyle name="Porcentagem 6 2 10 2 3 3" xfId="42491" xr:uid="{00000000-0005-0000-0000-000076990000}"/>
    <cellStyle name="Porcentagem 6 2 10 2 4" xfId="42492" xr:uid="{00000000-0005-0000-0000-000077990000}"/>
    <cellStyle name="Porcentagem 6 2 10 2 5" xfId="42493" xr:uid="{00000000-0005-0000-0000-000078990000}"/>
    <cellStyle name="Porcentagem 6 2 10 2 6" xfId="42494" xr:uid="{00000000-0005-0000-0000-000079990000}"/>
    <cellStyle name="Porcentagem 6 2 10 3" xfId="8627" xr:uid="{00000000-0005-0000-0000-00007A990000}"/>
    <cellStyle name="Porcentagem 6 2 10 3 2" xfId="42495" xr:uid="{00000000-0005-0000-0000-00007B990000}"/>
    <cellStyle name="Porcentagem 6 2 10 3 3" xfId="42496" xr:uid="{00000000-0005-0000-0000-00007C990000}"/>
    <cellStyle name="Porcentagem 6 2 10 3 4" xfId="42497" xr:uid="{00000000-0005-0000-0000-00007D990000}"/>
    <cellStyle name="Porcentagem 6 2 10 4" xfId="42498" xr:uid="{00000000-0005-0000-0000-00007E990000}"/>
    <cellStyle name="Porcentagem 6 2 10 4 2" xfId="42499" xr:uid="{00000000-0005-0000-0000-00007F990000}"/>
    <cellStyle name="Porcentagem 6 2 10 4 3" xfId="42500" xr:uid="{00000000-0005-0000-0000-000080990000}"/>
    <cellStyle name="Porcentagem 6 2 10 4 4" xfId="42501" xr:uid="{00000000-0005-0000-0000-000081990000}"/>
    <cellStyle name="Porcentagem 6 2 10 5" xfId="42502" xr:uid="{00000000-0005-0000-0000-000082990000}"/>
    <cellStyle name="Porcentagem 6 2 10 5 2" xfId="42503" xr:uid="{00000000-0005-0000-0000-000083990000}"/>
    <cellStyle name="Porcentagem 6 2 10 5 3" xfId="42504" xr:uid="{00000000-0005-0000-0000-000084990000}"/>
    <cellStyle name="Porcentagem 6 2 10 5 4" xfId="42505" xr:uid="{00000000-0005-0000-0000-000085990000}"/>
    <cellStyle name="Porcentagem 6 2 10 6" xfId="42506" xr:uid="{00000000-0005-0000-0000-000086990000}"/>
    <cellStyle name="Porcentagem 6 2 10 6 2" xfId="42507" xr:uid="{00000000-0005-0000-0000-000087990000}"/>
    <cellStyle name="Porcentagem 6 2 10 6 3" xfId="42508" xr:uid="{00000000-0005-0000-0000-000088990000}"/>
    <cellStyle name="Porcentagem 6 2 10 7" xfId="42509" xr:uid="{00000000-0005-0000-0000-000089990000}"/>
    <cellStyle name="Porcentagem 6 2 10 8" xfId="42510" xr:uid="{00000000-0005-0000-0000-00008A990000}"/>
    <cellStyle name="Porcentagem 6 2 10 9" xfId="42511" xr:uid="{00000000-0005-0000-0000-00008B990000}"/>
    <cellStyle name="Porcentagem 6 2 11" xfId="3666" xr:uid="{00000000-0005-0000-0000-00008C990000}"/>
    <cellStyle name="Porcentagem 6 2 11 2" xfId="8764" xr:uid="{00000000-0005-0000-0000-00008D990000}"/>
    <cellStyle name="Porcentagem 6 2 11 2 2" xfId="42512" xr:uid="{00000000-0005-0000-0000-00008E990000}"/>
    <cellStyle name="Porcentagem 6 2 11 2 2 2" xfId="42513" xr:uid="{00000000-0005-0000-0000-00008F990000}"/>
    <cellStyle name="Porcentagem 6 2 11 2 2 3" xfId="42514" xr:uid="{00000000-0005-0000-0000-000090990000}"/>
    <cellStyle name="Porcentagem 6 2 11 2 2 4" xfId="42515" xr:uid="{00000000-0005-0000-0000-000091990000}"/>
    <cellStyle name="Porcentagem 6 2 11 2 3" xfId="42516" xr:uid="{00000000-0005-0000-0000-000092990000}"/>
    <cellStyle name="Porcentagem 6 2 11 2 3 2" xfId="42517" xr:uid="{00000000-0005-0000-0000-000093990000}"/>
    <cellStyle name="Porcentagem 6 2 11 2 3 3" xfId="42518" xr:uid="{00000000-0005-0000-0000-000094990000}"/>
    <cellStyle name="Porcentagem 6 2 11 2 4" xfId="42519" xr:uid="{00000000-0005-0000-0000-000095990000}"/>
    <cellStyle name="Porcentagem 6 2 11 2 5" xfId="42520" xr:uid="{00000000-0005-0000-0000-000096990000}"/>
    <cellStyle name="Porcentagem 6 2 11 2 6" xfId="42521" xr:uid="{00000000-0005-0000-0000-000097990000}"/>
    <cellStyle name="Porcentagem 6 2 11 3" xfId="42522" xr:uid="{00000000-0005-0000-0000-000098990000}"/>
    <cellStyle name="Porcentagem 6 2 11 3 2" xfId="42523" xr:uid="{00000000-0005-0000-0000-000099990000}"/>
    <cellStyle name="Porcentagem 6 2 11 3 3" xfId="42524" xr:uid="{00000000-0005-0000-0000-00009A990000}"/>
    <cellStyle name="Porcentagem 6 2 11 3 4" xfId="42525" xr:uid="{00000000-0005-0000-0000-00009B990000}"/>
    <cellStyle name="Porcentagem 6 2 11 4" xfId="42526" xr:uid="{00000000-0005-0000-0000-00009C990000}"/>
    <cellStyle name="Porcentagem 6 2 11 4 2" xfId="42527" xr:uid="{00000000-0005-0000-0000-00009D990000}"/>
    <cellStyle name="Porcentagem 6 2 11 4 3" xfId="42528" xr:uid="{00000000-0005-0000-0000-00009E990000}"/>
    <cellStyle name="Porcentagem 6 2 11 4 4" xfId="42529" xr:uid="{00000000-0005-0000-0000-00009F990000}"/>
    <cellStyle name="Porcentagem 6 2 11 5" xfId="42530" xr:uid="{00000000-0005-0000-0000-0000A0990000}"/>
    <cellStyle name="Porcentagem 6 2 11 5 2" xfId="42531" xr:uid="{00000000-0005-0000-0000-0000A1990000}"/>
    <cellStyle name="Porcentagem 6 2 11 5 3" xfId="42532" xr:uid="{00000000-0005-0000-0000-0000A2990000}"/>
    <cellStyle name="Porcentagem 6 2 11 6" xfId="42533" xr:uid="{00000000-0005-0000-0000-0000A3990000}"/>
    <cellStyle name="Porcentagem 6 2 11 7" xfId="42534" xr:uid="{00000000-0005-0000-0000-0000A4990000}"/>
    <cellStyle name="Porcentagem 6 2 11 8" xfId="42535" xr:uid="{00000000-0005-0000-0000-0000A5990000}"/>
    <cellStyle name="Porcentagem 6 2 12" xfId="3829" xr:uid="{00000000-0005-0000-0000-0000A6990000}"/>
    <cellStyle name="Porcentagem 6 2 12 2" xfId="8920" xr:uid="{00000000-0005-0000-0000-0000A7990000}"/>
    <cellStyle name="Porcentagem 6 2 12 2 2" xfId="42536" xr:uid="{00000000-0005-0000-0000-0000A8990000}"/>
    <cellStyle name="Porcentagem 6 2 12 2 3" xfId="42537" xr:uid="{00000000-0005-0000-0000-0000A9990000}"/>
    <cellStyle name="Porcentagem 6 2 12 2 4" xfId="42538" xr:uid="{00000000-0005-0000-0000-0000AA990000}"/>
    <cellStyle name="Porcentagem 6 2 12 3" xfId="42539" xr:uid="{00000000-0005-0000-0000-0000AB990000}"/>
    <cellStyle name="Porcentagem 6 2 12 3 2" xfId="42540" xr:uid="{00000000-0005-0000-0000-0000AC990000}"/>
    <cellStyle name="Porcentagem 6 2 12 3 3" xfId="42541" xr:uid="{00000000-0005-0000-0000-0000AD990000}"/>
    <cellStyle name="Porcentagem 6 2 12 3 4" xfId="42542" xr:uid="{00000000-0005-0000-0000-0000AE990000}"/>
    <cellStyle name="Porcentagem 6 2 12 4" xfId="42543" xr:uid="{00000000-0005-0000-0000-0000AF990000}"/>
    <cellStyle name="Porcentagem 6 2 12 4 2" xfId="42544" xr:uid="{00000000-0005-0000-0000-0000B0990000}"/>
    <cellStyle name="Porcentagem 6 2 12 4 3" xfId="42545" xr:uid="{00000000-0005-0000-0000-0000B1990000}"/>
    <cellStyle name="Porcentagem 6 2 12 5" xfId="42546" xr:uid="{00000000-0005-0000-0000-0000B2990000}"/>
    <cellStyle name="Porcentagem 6 2 12 6" xfId="42547" xr:uid="{00000000-0005-0000-0000-0000B3990000}"/>
    <cellStyle name="Porcentagem 6 2 12 7" xfId="42548" xr:uid="{00000000-0005-0000-0000-0000B4990000}"/>
    <cellStyle name="Porcentagem 6 2 13" xfId="5614" xr:uid="{00000000-0005-0000-0000-0000B5990000}"/>
    <cellStyle name="Porcentagem 6 2 13 2" xfId="10556" xr:uid="{00000000-0005-0000-0000-0000B6990000}"/>
    <cellStyle name="Porcentagem 6 2 13 3" xfId="42549" xr:uid="{00000000-0005-0000-0000-0000B7990000}"/>
    <cellStyle name="Porcentagem 6 2 13 4" xfId="42550" xr:uid="{00000000-0005-0000-0000-0000B8990000}"/>
    <cellStyle name="Porcentagem 6 2 14" xfId="7122" xr:uid="{00000000-0005-0000-0000-0000B9990000}"/>
    <cellStyle name="Porcentagem 6 2 14 2" xfId="42551" xr:uid="{00000000-0005-0000-0000-0000BA990000}"/>
    <cellStyle name="Porcentagem 6 2 14 3" xfId="42552" xr:uid="{00000000-0005-0000-0000-0000BB990000}"/>
    <cellStyle name="Porcentagem 6 2 14 4" xfId="42553" xr:uid="{00000000-0005-0000-0000-0000BC990000}"/>
    <cellStyle name="Porcentagem 6 2 15" xfId="2086" xr:uid="{00000000-0005-0000-0000-0000BD990000}"/>
    <cellStyle name="Porcentagem 6 2 15 2" xfId="42554" xr:uid="{00000000-0005-0000-0000-0000BE990000}"/>
    <cellStyle name="Porcentagem 6 2 15 3" xfId="42555" xr:uid="{00000000-0005-0000-0000-0000BF990000}"/>
    <cellStyle name="Porcentagem 6 2 15 4" xfId="42556" xr:uid="{00000000-0005-0000-0000-0000C0990000}"/>
    <cellStyle name="Porcentagem 6 2 16" xfId="42557" xr:uid="{00000000-0005-0000-0000-0000C1990000}"/>
    <cellStyle name="Porcentagem 6 2 16 2" xfId="42558" xr:uid="{00000000-0005-0000-0000-0000C2990000}"/>
    <cellStyle name="Porcentagem 6 2 16 3" xfId="42559" xr:uid="{00000000-0005-0000-0000-0000C3990000}"/>
    <cellStyle name="Porcentagem 6 2 17" xfId="42560" xr:uid="{00000000-0005-0000-0000-0000C4990000}"/>
    <cellStyle name="Porcentagem 6 2 18" xfId="42561" xr:uid="{00000000-0005-0000-0000-0000C5990000}"/>
    <cellStyle name="Porcentagem 6 2 19" xfId="42562" xr:uid="{00000000-0005-0000-0000-0000C6990000}"/>
    <cellStyle name="Porcentagem 6 2 2" xfId="574" xr:uid="{00000000-0005-0000-0000-0000C7990000}"/>
    <cellStyle name="Porcentagem 6 2 2 10" xfId="2333" xr:uid="{00000000-0005-0000-0000-0000C8990000}"/>
    <cellStyle name="Porcentagem 6 2 2 10 2" xfId="42563" xr:uid="{00000000-0005-0000-0000-0000C9990000}"/>
    <cellStyle name="Porcentagem 6 2 2 10 3" xfId="42564" xr:uid="{00000000-0005-0000-0000-0000CA990000}"/>
    <cellStyle name="Porcentagem 6 2 2 10 4" xfId="42565" xr:uid="{00000000-0005-0000-0000-0000CB990000}"/>
    <cellStyle name="Porcentagem 6 2 2 11" xfId="42566" xr:uid="{00000000-0005-0000-0000-0000CC990000}"/>
    <cellStyle name="Porcentagem 6 2 2 11 2" xfId="42567" xr:uid="{00000000-0005-0000-0000-0000CD990000}"/>
    <cellStyle name="Porcentagem 6 2 2 11 3" xfId="42568" xr:uid="{00000000-0005-0000-0000-0000CE990000}"/>
    <cellStyle name="Porcentagem 6 2 2 12" xfId="42569" xr:uid="{00000000-0005-0000-0000-0000CF990000}"/>
    <cellStyle name="Porcentagem 6 2 2 13" xfId="42570" xr:uid="{00000000-0005-0000-0000-0000D0990000}"/>
    <cellStyle name="Porcentagem 6 2 2 14" xfId="42571" xr:uid="{00000000-0005-0000-0000-0000D1990000}"/>
    <cellStyle name="Porcentagem 6 2 2 2" xfId="724" xr:uid="{00000000-0005-0000-0000-0000D2990000}"/>
    <cellStyle name="Porcentagem 6 2 2 2 10" xfId="42572" xr:uid="{00000000-0005-0000-0000-0000D3990000}"/>
    <cellStyle name="Porcentagem 6 2 2 2 11" xfId="42573" xr:uid="{00000000-0005-0000-0000-0000D4990000}"/>
    <cellStyle name="Porcentagem 6 2 2 2 2" xfId="1190" xr:uid="{00000000-0005-0000-0000-0000D5990000}"/>
    <cellStyle name="Porcentagem 6 2 2 2 2 10" xfId="42574" xr:uid="{00000000-0005-0000-0000-0000D6990000}"/>
    <cellStyle name="Porcentagem 6 2 2 2 2 2" xfId="1803" xr:uid="{00000000-0005-0000-0000-0000D7990000}"/>
    <cellStyle name="Porcentagem 6 2 2 2 2 2 2" xfId="5161" xr:uid="{00000000-0005-0000-0000-0000D8990000}"/>
    <cellStyle name="Porcentagem 6 2 2 2 2 2 2 2" xfId="10145" xr:uid="{00000000-0005-0000-0000-0000D9990000}"/>
    <cellStyle name="Porcentagem 6 2 2 2 2 2 2 2 2" xfId="42575" xr:uid="{00000000-0005-0000-0000-0000DA990000}"/>
    <cellStyle name="Porcentagem 6 2 2 2 2 2 2 2 3" xfId="42576" xr:uid="{00000000-0005-0000-0000-0000DB990000}"/>
    <cellStyle name="Porcentagem 6 2 2 2 2 2 2 2 4" xfId="42577" xr:uid="{00000000-0005-0000-0000-0000DC990000}"/>
    <cellStyle name="Porcentagem 6 2 2 2 2 2 2 3" xfId="42578" xr:uid="{00000000-0005-0000-0000-0000DD990000}"/>
    <cellStyle name="Porcentagem 6 2 2 2 2 2 2 3 2" xfId="42579" xr:uid="{00000000-0005-0000-0000-0000DE990000}"/>
    <cellStyle name="Porcentagem 6 2 2 2 2 2 2 3 3" xfId="42580" xr:uid="{00000000-0005-0000-0000-0000DF990000}"/>
    <cellStyle name="Porcentagem 6 2 2 2 2 2 2 4" xfId="42581" xr:uid="{00000000-0005-0000-0000-0000E0990000}"/>
    <cellStyle name="Porcentagem 6 2 2 2 2 2 2 5" xfId="42582" xr:uid="{00000000-0005-0000-0000-0000E1990000}"/>
    <cellStyle name="Porcentagem 6 2 2 2 2 2 2 6" xfId="42583" xr:uid="{00000000-0005-0000-0000-0000E2990000}"/>
    <cellStyle name="Porcentagem 6 2 2 2 2 2 3" xfId="6890" xr:uid="{00000000-0005-0000-0000-0000E3990000}"/>
    <cellStyle name="Porcentagem 6 2 2 2 2 2 3 2" xfId="11832" xr:uid="{00000000-0005-0000-0000-0000E4990000}"/>
    <cellStyle name="Porcentagem 6 2 2 2 2 2 3 3" xfId="42584" xr:uid="{00000000-0005-0000-0000-0000E5990000}"/>
    <cellStyle name="Porcentagem 6 2 2 2 2 2 3 4" xfId="42585" xr:uid="{00000000-0005-0000-0000-0000E6990000}"/>
    <cellStyle name="Porcentagem 6 2 2 2 2 2 4" xfId="8398" xr:uid="{00000000-0005-0000-0000-0000E7990000}"/>
    <cellStyle name="Porcentagem 6 2 2 2 2 2 4 2" xfId="42586" xr:uid="{00000000-0005-0000-0000-0000E8990000}"/>
    <cellStyle name="Porcentagem 6 2 2 2 2 2 4 3" xfId="42587" xr:uid="{00000000-0005-0000-0000-0000E9990000}"/>
    <cellStyle name="Porcentagem 6 2 2 2 2 2 4 4" xfId="42588" xr:uid="{00000000-0005-0000-0000-0000EA990000}"/>
    <cellStyle name="Porcentagem 6 2 2 2 2 2 5" xfId="3436" xr:uid="{00000000-0005-0000-0000-0000EB990000}"/>
    <cellStyle name="Porcentagem 6 2 2 2 2 2 5 2" xfId="42589" xr:uid="{00000000-0005-0000-0000-0000EC990000}"/>
    <cellStyle name="Porcentagem 6 2 2 2 2 2 5 3" xfId="42590" xr:uid="{00000000-0005-0000-0000-0000ED990000}"/>
    <cellStyle name="Porcentagem 6 2 2 2 2 2 5 4" xfId="42591" xr:uid="{00000000-0005-0000-0000-0000EE990000}"/>
    <cellStyle name="Porcentagem 6 2 2 2 2 2 6" xfId="42592" xr:uid="{00000000-0005-0000-0000-0000EF990000}"/>
    <cellStyle name="Porcentagem 6 2 2 2 2 2 6 2" xfId="42593" xr:uid="{00000000-0005-0000-0000-0000F0990000}"/>
    <cellStyle name="Porcentagem 6 2 2 2 2 2 6 3" xfId="42594" xr:uid="{00000000-0005-0000-0000-0000F1990000}"/>
    <cellStyle name="Porcentagem 6 2 2 2 2 2 7" xfId="42595" xr:uid="{00000000-0005-0000-0000-0000F2990000}"/>
    <cellStyle name="Porcentagem 6 2 2 2 2 2 8" xfId="42596" xr:uid="{00000000-0005-0000-0000-0000F3990000}"/>
    <cellStyle name="Porcentagem 6 2 2 2 2 2 9" xfId="42597" xr:uid="{00000000-0005-0000-0000-0000F4990000}"/>
    <cellStyle name="Porcentagem 6 2 2 2 2 3" xfId="4558" xr:uid="{00000000-0005-0000-0000-0000F5990000}"/>
    <cellStyle name="Porcentagem 6 2 2 2 2 3 2" xfId="9542" xr:uid="{00000000-0005-0000-0000-0000F6990000}"/>
    <cellStyle name="Porcentagem 6 2 2 2 2 3 2 2" xfId="42598" xr:uid="{00000000-0005-0000-0000-0000F7990000}"/>
    <cellStyle name="Porcentagem 6 2 2 2 2 3 2 3" xfId="42599" xr:uid="{00000000-0005-0000-0000-0000F8990000}"/>
    <cellStyle name="Porcentagem 6 2 2 2 2 3 2 4" xfId="42600" xr:uid="{00000000-0005-0000-0000-0000F9990000}"/>
    <cellStyle name="Porcentagem 6 2 2 2 2 3 3" xfId="42601" xr:uid="{00000000-0005-0000-0000-0000FA990000}"/>
    <cellStyle name="Porcentagem 6 2 2 2 2 3 3 2" xfId="42602" xr:uid="{00000000-0005-0000-0000-0000FB990000}"/>
    <cellStyle name="Porcentagem 6 2 2 2 2 3 3 3" xfId="42603" xr:uid="{00000000-0005-0000-0000-0000FC990000}"/>
    <cellStyle name="Porcentagem 6 2 2 2 2 3 4" xfId="42604" xr:uid="{00000000-0005-0000-0000-0000FD990000}"/>
    <cellStyle name="Porcentagem 6 2 2 2 2 3 5" xfId="42605" xr:uid="{00000000-0005-0000-0000-0000FE990000}"/>
    <cellStyle name="Porcentagem 6 2 2 2 2 3 6" xfId="42606" xr:uid="{00000000-0005-0000-0000-0000FF990000}"/>
    <cellStyle name="Porcentagem 6 2 2 2 2 4" xfId="6289" xr:uid="{00000000-0005-0000-0000-0000009A0000}"/>
    <cellStyle name="Porcentagem 6 2 2 2 2 4 2" xfId="11231" xr:uid="{00000000-0005-0000-0000-0000019A0000}"/>
    <cellStyle name="Porcentagem 6 2 2 2 2 4 3" xfId="42607" xr:uid="{00000000-0005-0000-0000-0000029A0000}"/>
    <cellStyle name="Porcentagem 6 2 2 2 2 4 4" xfId="42608" xr:uid="{00000000-0005-0000-0000-0000039A0000}"/>
    <cellStyle name="Porcentagem 6 2 2 2 2 5" xfId="7797" xr:uid="{00000000-0005-0000-0000-0000049A0000}"/>
    <cellStyle name="Porcentagem 6 2 2 2 2 5 2" xfId="42609" xr:uid="{00000000-0005-0000-0000-0000059A0000}"/>
    <cellStyle name="Porcentagem 6 2 2 2 2 5 3" xfId="42610" xr:uid="{00000000-0005-0000-0000-0000069A0000}"/>
    <cellStyle name="Porcentagem 6 2 2 2 2 5 4" xfId="42611" xr:uid="{00000000-0005-0000-0000-0000079A0000}"/>
    <cellStyle name="Porcentagem 6 2 2 2 2 6" xfId="2835" xr:uid="{00000000-0005-0000-0000-0000089A0000}"/>
    <cellStyle name="Porcentagem 6 2 2 2 2 6 2" xfId="42612" xr:uid="{00000000-0005-0000-0000-0000099A0000}"/>
    <cellStyle name="Porcentagem 6 2 2 2 2 6 3" xfId="42613" xr:uid="{00000000-0005-0000-0000-00000A9A0000}"/>
    <cellStyle name="Porcentagem 6 2 2 2 2 6 4" xfId="42614" xr:uid="{00000000-0005-0000-0000-00000B9A0000}"/>
    <cellStyle name="Porcentagem 6 2 2 2 2 7" xfId="42615" xr:uid="{00000000-0005-0000-0000-00000C9A0000}"/>
    <cellStyle name="Porcentagem 6 2 2 2 2 7 2" xfId="42616" xr:uid="{00000000-0005-0000-0000-00000D9A0000}"/>
    <cellStyle name="Porcentagem 6 2 2 2 2 7 3" xfId="42617" xr:uid="{00000000-0005-0000-0000-00000E9A0000}"/>
    <cellStyle name="Porcentagem 6 2 2 2 2 8" xfId="42618" xr:uid="{00000000-0005-0000-0000-00000F9A0000}"/>
    <cellStyle name="Porcentagem 6 2 2 2 2 9" xfId="42619" xr:uid="{00000000-0005-0000-0000-0000109A0000}"/>
    <cellStyle name="Porcentagem 6 2 2 2 3" xfId="1802" xr:uid="{00000000-0005-0000-0000-0000119A0000}"/>
    <cellStyle name="Porcentagem 6 2 2 2 3 2" xfId="5160" xr:uid="{00000000-0005-0000-0000-0000129A0000}"/>
    <cellStyle name="Porcentagem 6 2 2 2 3 2 2" xfId="10144" xr:uid="{00000000-0005-0000-0000-0000139A0000}"/>
    <cellStyle name="Porcentagem 6 2 2 2 3 2 2 2" xfId="42620" xr:uid="{00000000-0005-0000-0000-0000149A0000}"/>
    <cellStyle name="Porcentagem 6 2 2 2 3 2 2 3" xfId="42621" xr:uid="{00000000-0005-0000-0000-0000159A0000}"/>
    <cellStyle name="Porcentagem 6 2 2 2 3 2 2 4" xfId="42622" xr:uid="{00000000-0005-0000-0000-0000169A0000}"/>
    <cellStyle name="Porcentagem 6 2 2 2 3 2 3" xfId="42623" xr:uid="{00000000-0005-0000-0000-0000179A0000}"/>
    <cellStyle name="Porcentagem 6 2 2 2 3 2 3 2" xfId="42624" xr:uid="{00000000-0005-0000-0000-0000189A0000}"/>
    <cellStyle name="Porcentagem 6 2 2 2 3 2 3 3" xfId="42625" xr:uid="{00000000-0005-0000-0000-0000199A0000}"/>
    <cellStyle name="Porcentagem 6 2 2 2 3 2 4" xfId="42626" xr:uid="{00000000-0005-0000-0000-00001A9A0000}"/>
    <cellStyle name="Porcentagem 6 2 2 2 3 2 5" xfId="42627" xr:uid="{00000000-0005-0000-0000-00001B9A0000}"/>
    <cellStyle name="Porcentagem 6 2 2 2 3 2 6" xfId="42628" xr:uid="{00000000-0005-0000-0000-00001C9A0000}"/>
    <cellStyle name="Porcentagem 6 2 2 2 3 3" xfId="6889" xr:uid="{00000000-0005-0000-0000-00001D9A0000}"/>
    <cellStyle name="Porcentagem 6 2 2 2 3 3 2" xfId="11831" xr:uid="{00000000-0005-0000-0000-00001E9A0000}"/>
    <cellStyle name="Porcentagem 6 2 2 2 3 3 3" xfId="42629" xr:uid="{00000000-0005-0000-0000-00001F9A0000}"/>
    <cellStyle name="Porcentagem 6 2 2 2 3 3 4" xfId="42630" xr:uid="{00000000-0005-0000-0000-0000209A0000}"/>
    <cellStyle name="Porcentagem 6 2 2 2 3 4" xfId="8397" xr:uid="{00000000-0005-0000-0000-0000219A0000}"/>
    <cellStyle name="Porcentagem 6 2 2 2 3 4 2" xfId="42631" xr:uid="{00000000-0005-0000-0000-0000229A0000}"/>
    <cellStyle name="Porcentagem 6 2 2 2 3 4 3" xfId="42632" xr:uid="{00000000-0005-0000-0000-0000239A0000}"/>
    <cellStyle name="Porcentagem 6 2 2 2 3 4 4" xfId="42633" xr:uid="{00000000-0005-0000-0000-0000249A0000}"/>
    <cellStyle name="Porcentagem 6 2 2 2 3 5" xfId="3435" xr:uid="{00000000-0005-0000-0000-0000259A0000}"/>
    <cellStyle name="Porcentagem 6 2 2 2 3 5 2" xfId="42634" xr:uid="{00000000-0005-0000-0000-0000269A0000}"/>
    <cellStyle name="Porcentagem 6 2 2 2 3 5 3" xfId="42635" xr:uid="{00000000-0005-0000-0000-0000279A0000}"/>
    <cellStyle name="Porcentagem 6 2 2 2 3 5 4" xfId="42636" xr:uid="{00000000-0005-0000-0000-0000289A0000}"/>
    <cellStyle name="Porcentagem 6 2 2 2 3 6" xfId="42637" xr:uid="{00000000-0005-0000-0000-0000299A0000}"/>
    <cellStyle name="Porcentagem 6 2 2 2 3 6 2" xfId="42638" xr:uid="{00000000-0005-0000-0000-00002A9A0000}"/>
    <cellStyle name="Porcentagem 6 2 2 2 3 6 3" xfId="42639" xr:uid="{00000000-0005-0000-0000-00002B9A0000}"/>
    <cellStyle name="Porcentagem 6 2 2 2 3 7" xfId="42640" xr:uid="{00000000-0005-0000-0000-00002C9A0000}"/>
    <cellStyle name="Porcentagem 6 2 2 2 3 8" xfId="42641" xr:uid="{00000000-0005-0000-0000-00002D9A0000}"/>
    <cellStyle name="Porcentagem 6 2 2 2 3 9" xfId="42642" xr:uid="{00000000-0005-0000-0000-00002E9A0000}"/>
    <cellStyle name="Porcentagem 6 2 2 2 4" xfId="4175" xr:uid="{00000000-0005-0000-0000-00002F9A0000}"/>
    <cellStyle name="Porcentagem 6 2 2 2 4 2" xfId="9161" xr:uid="{00000000-0005-0000-0000-0000309A0000}"/>
    <cellStyle name="Porcentagem 6 2 2 2 4 2 2" xfId="42643" xr:uid="{00000000-0005-0000-0000-0000319A0000}"/>
    <cellStyle name="Porcentagem 6 2 2 2 4 2 3" xfId="42644" xr:uid="{00000000-0005-0000-0000-0000329A0000}"/>
    <cellStyle name="Porcentagem 6 2 2 2 4 2 4" xfId="42645" xr:uid="{00000000-0005-0000-0000-0000339A0000}"/>
    <cellStyle name="Porcentagem 6 2 2 2 4 3" xfId="42646" xr:uid="{00000000-0005-0000-0000-0000349A0000}"/>
    <cellStyle name="Porcentagem 6 2 2 2 4 3 2" xfId="42647" xr:uid="{00000000-0005-0000-0000-0000359A0000}"/>
    <cellStyle name="Porcentagem 6 2 2 2 4 3 3" xfId="42648" xr:uid="{00000000-0005-0000-0000-0000369A0000}"/>
    <cellStyle name="Porcentagem 6 2 2 2 4 4" xfId="42649" xr:uid="{00000000-0005-0000-0000-0000379A0000}"/>
    <cellStyle name="Porcentagem 6 2 2 2 4 5" xfId="42650" xr:uid="{00000000-0005-0000-0000-0000389A0000}"/>
    <cellStyle name="Porcentagem 6 2 2 2 4 6" xfId="42651" xr:uid="{00000000-0005-0000-0000-0000399A0000}"/>
    <cellStyle name="Porcentagem 6 2 2 2 5" xfId="5922" xr:uid="{00000000-0005-0000-0000-00003A9A0000}"/>
    <cellStyle name="Porcentagem 6 2 2 2 5 2" xfId="10864" xr:uid="{00000000-0005-0000-0000-00003B9A0000}"/>
    <cellStyle name="Porcentagem 6 2 2 2 5 3" xfId="42652" xr:uid="{00000000-0005-0000-0000-00003C9A0000}"/>
    <cellStyle name="Porcentagem 6 2 2 2 5 4" xfId="42653" xr:uid="{00000000-0005-0000-0000-00003D9A0000}"/>
    <cellStyle name="Porcentagem 6 2 2 2 6" xfId="7430" xr:uid="{00000000-0005-0000-0000-00003E9A0000}"/>
    <cellStyle name="Porcentagem 6 2 2 2 6 2" xfId="42654" xr:uid="{00000000-0005-0000-0000-00003F9A0000}"/>
    <cellStyle name="Porcentagem 6 2 2 2 6 3" xfId="42655" xr:uid="{00000000-0005-0000-0000-0000409A0000}"/>
    <cellStyle name="Porcentagem 6 2 2 2 6 4" xfId="42656" xr:uid="{00000000-0005-0000-0000-0000419A0000}"/>
    <cellStyle name="Porcentagem 6 2 2 2 7" xfId="2468" xr:uid="{00000000-0005-0000-0000-0000429A0000}"/>
    <cellStyle name="Porcentagem 6 2 2 2 7 2" xfId="42657" xr:uid="{00000000-0005-0000-0000-0000439A0000}"/>
    <cellStyle name="Porcentagem 6 2 2 2 7 3" xfId="42658" xr:uid="{00000000-0005-0000-0000-0000449A0000}"/>
    <cellStyle name="Porcentagem 6 2 2 2 7 4" xfId="42659" xr:uid="{00000000-0005-0000-0000-0000459A0000}"/>
    <cellStyle name="Porcentagem 6 2 2 2 8" xfId="42660" xr:uid="{00000000-0005-0000-0000-0000469A0000}"/>
    <cellStyle name="Porcentagem 6 2 2 2 8 2" xfId="42661" xr:uid="{00000000-0005-0000-0000-0000479A0000}"/>
    <cellStyle name="Porcentagem 6 2 2 2 8 3" xfId="42662" xr:uid="{00000000-0005-0000-0000-0000489A0000}"/>
    <cellStyle name="Porcentagem 6 2 2 2 9" xfId="42663" xr:uid="{00000000-0005-0000-0000-0000499A0000}"/>
    <cellStyle name="Porcentagem 6 2 2 3" xfId="877" xr:uid="{00000000-0005-0000-0000-00004A9A0000}"/>
    <cellStyle name="Porcentagem 6 2 2 3 10" xfId="42664" xr:uid="{00000000-0005-0000-0000-00004B9A0000}"/>
    <cellStyle name="Porcentagem 6 2 2 3 2" xfId="1804" xr:uid="{00000000-0005-0000-0000-00004C9A0000}"/>
    <cellStyle name="Porcentagem 6 2 2 3 2 2" xfId="5162" xr:uid="{00000000-0005-0000-0000-00004D9A0000}"/>
    <cellStyle name="Porcentagem 6 2 2 3 2 2 2" xfId="10146" xr:uid="{00000000-0005-0000-0000-00004E9A0000}"/>
    <cellStyle name="Porcentagem 6 2 2 3 2 2 2 2" xfId="42665" xr:uid="{00000000-0005-0000-0000-00004F9A0000}"/>
    <cellStyle name="Porcentagem 6 2 2 3 2 2 2 3" xfId="42666" xr:uid="{00000000-0005-0000-0000-0000509A0000}"/>
    <cellStyle name="Porcentagem 6 2 2 3 2 2 2 4" xfId="42667" xr:uid="{00000000-0005-0000-0000-0000519A0000}"/>
    <cellStyle name="Porcentagem 6 2 2 3 2 2 3" xfId="42668" xr:uid="{00000000-0005-0000-0000-0000529A0000}"/>
    <cellStyle name="Porcentagem 6 2 2 3 2 2 3 2" xfId="42669" xr:uid="{00000000-0005-0000-0000-0000539A0000}"/>
    <cellStyle name="Porcentagem 6 2 2 3 2 2 3 3" xfId="42670" xr:uid="{00000000-0005-0000-0000-0000549A0000}"/>
    <cellStyle name="Porcentagem 6 2 2 3 2 2 4" xfId="42671" xr:uid="{00000000-0005-0000-0000-0000559A0000}"/>
    <cellStyle name="Porcentagem 6 2 2 3 2 2 5" xfId="42672" xr:uid="{00000000-0005-0000-0000-0000569A0000}"/>
    <cellStyle name="Porcentagem 6 2 2 3 2 2 6" xfId="42673" xr:uid="{00000000-0005-0000-0000-0000579A0000}"/>
    <cellStyle name="Porcentagem 6 2 2 3 2 3" xfId="6891" xr:uid="{00000000-0005-0000-0000-0000589A0000}"/>
    <cellStyle name="Porcentagem 6 2 2 3 2 3 2" xfId="11833" xr:uid="{00000000-0005-0000-0000-0000599A0000}"/>
    <cellStyle name="Porcentagem 6 2 2 3 2 3 3" xfId="42674" xr:uid="{00000000-0005-0000-0000-00005A9A0000}"/>
    <cellStyle name="Porcentagem 6 2 2 3 2 3 4" xfId="42675" xr:uid="{00000000-0005-0000-0000-00005B9A0000}"/>
    <cellStyle name="Porcentagem 6 2 2 3 2 4" xfId="8399" xr:uid="{00000000-0005-0000-0000-00005C9A0000}"/>
    <cellStyle name="Porcentagem 6 2 2 3 2 4 2" xfId="42676" xr:uid="{00000000-0005-0000-0000-00005D9A0000}"/>
    <cellStyle name="Porcentagem 6 2 2 3 2 4 3" xfId="42677" xr:uid="{00000000-0005-0000-0000-00005E9A0000}"/>
    <cellStyle name="Porcentagem 6 2 2 3 2 4 4" xfId="42678" xr:uid="{00000000-0005-0000-0000-00005F9A0000}"/>
    <cellStyle name="Porcentagem 6 2 2 3 2 5" xfId="3437" xr:uid="{00000000-0005-0000-0000-0000609A0000}"/>
    <cellStyle name="Porcentagem 6 2 2 3 2 5 2" xfId="42679" xr:uid="{00000000-0005-0000-0000-0000619A0000}"/>
    <cellStyle name="Porcentagem 6 2 2 3 2 5 3" xfId="42680" xr:uid="{00000000-0005-0000-0000-0000629A0000}"/>
    <cellStyle name="Porcentagem 6 2 2 3 2 5 4" xfId="42681" xr:uid="{00000000-0005-0000-0000-0000639A0000}"/>
    <cellStyle name="Porcentagem 6 2 2 3 2 6" xfId="42682" xr:uid="{00000000-0005-0000-0000-0000649A0000}"/>
    <cellStyle name="Porcentagem 6 2 2 3 2 6 2" xfId="42683" xr:uid="{00000000-0005-0000-0000-0000659A0000}"/>
    <cellStyle name="Porcentagem 6 2 2 3 2 6 3" xfId="42684" xr:uid="{00000000-0005-0000-0000-0000669A0000}"/>
    <cellStyle name="Porcentagem 6 2 2 3 2 7" xfId="42685" xr:uid="{00000000-0005-0000-0000-0000679A0000}"/>
    <cellStyle name="Porcentagem 6 2 2 3 2 8" xfId="42686" xr:uid="{00000000-0005-0000-0000-0000689A0000}"/>
    <cellStyle name="Porcentagem 6 2 2 3 2 9" xfId="42687" xr:uid="{00000000-0005-0000-0000-0000699A0000}"/>
    <cellStyle name="Porcentagem 6 2 2 3 3" xfId="4317" xr:uid="{00000000-0005-0000-0000-00006A9A0000}"/>
    <cellStyle name="Porcentagem 6 2 2 3 3 2" xfId="9302" xr:uid="{00000000-0005-0000-0000-00006B9A0000}"/>
    <cellStyle name="Porcentagem 6 2 2 3 3 2 2" xfId="42688" xr:uid="{00000000-0005-0000-0000-00006C9A0000}"/>
    <cellStyle name="Porcentagem 6 2 2 3 3 2 3" xfId="42689" xr:uid="{00000000-0005-0000-0000-00006D9A0000}"/>
    <cellStyle name="Porcentagem 6 2 2 3 3 2 4" xfId="42690" xr:uid="{00000000-0005-0000-0000-00006E9A0000}"/>
    <cellStyle name="Porcentagem 6 2 2 3 3 3" xfId="42691" xr:uid="{00000000-0005-0000-0000-00006F9A0000}"/>
    <cellStyle name="Porcentagem 6 2 2 3 3 3 2" xfId="42692" xr:uid="{00000000-0005-0000-0000-0000709A0000}"/>
    <cellStyle name="Porcentagem 6 2 2 3 3 3 3" xfId="42693" xr:uid="{00000000-0005-0000-0000-0000719A0000}"/>
    <cellStyle name="Porcentagem 6 2 2 3 3 4" xfId="42694" xr:uid="{00000000-0005-0000-0000-0000729A0000}"/>
    <cellStyle name="Porcentagem 6 2 2 3 3 5" xfId="42695" xr:uid="{00000000-0005-0000-0000-0000739A0000}"/>
    <cellStyle name="Porcentagem 6 2 2 3 3 6" xfId="42696" xr:uid="{00000000-0005-0000-0000-0000749A0000}"/>
    <cellStyle name="Porcentagem 6 2 2 3 4" xfId="6060" xr:uid="{00000000-0005-0000-0000-0000759A0000}"/>
    <cellStyle name="Porcentagem 6 2 2 3 4 2" xfId="11002" xr:uid="{00000000-0005-0000-0000-0000769A0000}"/>
    <cellStyle name="Porcentagem 6 2 2 3 4 3" xfId="42697" xr:uid="{00000000-0005-0000-0000-0000779A0000}"/>
    <cellStyle name="Porcentagem 6 2 2 3 4 4" xfId="42698" xr:uid="{00000000-0005-0000-0000-0000789A0000}"/>
    <cellStyle name="Porcentagem 6 2 2 3 5" xfId="7568" xr:uid="{00000000-0005-0000-0000-0000799A0000}"/>
    <cellStyle name="Porcentagem 6 2 2 3 5 2" xfId="42699" xr:uid="{00000000-0005-0000-0000-00007A9A0000}"/>
    <cellStyle name="Porcentagem 6 2 2 3 5 3" xfId="42700" xr:uid="{00000000-0005-0000-0000-00007B9A0000}"/>
    <cellStyle name="Porcentagem 6 2 2 3 5 4" xfId="42701" xr:uid="{00000000-0005-0000-0000-00007C9A0000}"/>
    <cellStyle name="Porcentagem 6 2 2 3 6" xfId="2606" xr:uid="{00000000-0005-0000-0000-00007D9A0000}"/>
    <cellStyle name="Porcentagem 6 2 2 3 6 2" xfId="42702" xr:uid="{00000000-0005-0000-0000-00007E9A0000}"/>
    <cellStyle name="Porcentagem 6 2 2 3 6 3" xfId="42703" xr:uid="{00000000-0005-0000-0000-00007F9A0000}"/>
    <cellStyle name="Porcentagem 6 2 2 3 6 4" xfId="42704" xr:uid="{00000000-0005-0000-0000-0000809A0000}"/>
    <cellStyle name="Porcentagem 6 2 2 3 7" xfId="42705" xr:uid="{00000000-0005-0000-0000-0000819A0000}"/>
    <cellStyle name="Porcentagem 6 2 2 3 7 2" xfId="42706" xr:uid="{00000000-0005-0000-0000-0000829A0000}"/>
    <cellStyle name="Porcentagem 6 2 2 3 7 3" xfId="42707" xr:uid="{00000000-0005-0000-0000-0000839A0000}"/>
    <cellStyle name="Porcentagem 6 2 2 3 8" xfId="42708" xr:uid="{00000000-0005-0000-0000-0000849A0000}"/>
    <cellStyle name="Porcentagem 6 2 2 3 9" xfId="42709" xr:uid="{00000000-0005-0000-0000-0000859A0000}"/>
    <cellStyle name="Porcentagem 6 2 2 4" xfId="1801" xr:uid="{00000000-0005-0000-0000-0000869A0000}"/>
    <cellStyle name="Porcentagem 6 2 2 4 2" xfId="5159" xr:uid="{00000000-0005-0000-0000-0000879A0000}"/>
    <cellStyle name="Porcentagem 6 2 2 4 2 2" xfId="10143" xr:uid="{00000000-0005-0000-0000-0000889A0000}"/>
    <cellStyle name="Porcentagem 6 2 2 4 2 2 2" xfId="42710" xr:uid="{00000000-0005-0000-0000-0000899A0000}"/>
    <cellStyle name="Porcentagem 6 2 2 4 2 2 3" xfId="42711" xr:uid="{00000000-0005-0000-0000-00008A9A0000}"/>
    <cellStyle name="Porcentagem 6 2 2 4 2 2 4" xfId="42712" xr:uid="{00000000-0005-0000-0000-00008B9A0000}"/>
    <cellStyle name="Porcentagem 6 2 2 4 2 3" xfId="42713" xr:uid="{00000000-0005-0000-0000-00008C9A0000}"/>
    <cellStyle name="Porcentagem 6 2 2 4 2 3 2" xfId="42714" xr:uid="{00000000-0005-0000-0000-00008D9A0000}"/>
    <cellStyle name="Porcentagem 6 2 2 4 2 3 3" xfId="42715" xr:uid="{00000000-0005-0000-0000-00008E9A0000}"/>
    <cellStyle name="Porcentagem 6 2 2 4 2 4" xfId="42716" xr:uid="{00000000-0005-0000-0000-00008F9A0000}"/>
    <cellStyle name="Porcentagem 6 2 2 4 2 5" xfId="42717" xr:uid="{00000000-0005-0000-0000-0000909A0000}"/>
    <cellStyle name="Porcentagem 6 2 2 4 2 6" xfId="42718" xr:uid="{00000000-0005-0000-0000-0000919A0000}"/>
    <cellStyle name="Porcentagem 6 2 2 4 3" xfId="6888" xr:uid="{00000000-0005-0000-0000-0000929A0000}"/>
    <cellStyle name="Porcentagem 6 2 2 4 3 2" xfId="11830" xr:uid="{00000000-0005-0000-0000-0000939A0000}"/>
    <cellStyle name="Porcentagem 6 2 2 4 3 3" xfId="42719" xr:uid="{00000000-0005-0000-0000-0000949A0000}"/>
    <cellStyle name="Porcentagem 6 2 2 4 3 4" xfId="42720" xr:uid="{00000000-0005-0000-0000-0000959A0000}"/>
    <cellStyle name="Porcentagem 6 2 2 4 4" xfId="8396" xr:uid="{00000000-0005-0000-0000-0000969A0000}"/>
    <cellStyle name="Porcentagem 6 2 2 4 4 2" xfId="42721" xr:uid="{00000000-0005-0000-0000-0000979A0000}"/>
    <cellStyle name="Porcentagem 6 2 2 4 4 3" xfId="42722" xr:uid="{00000000-0005-0000-0000-0000989A0000}"/>
    <cellStyle name="Porcentagem 6 2 2 4 4 4" xfId="42723" xr:uid="{00000000-0005-0000-0000-0000999A0000}"/>
    <cellStyle name="Porcentagem 6 2 2 4 5" xfId="3434" xr:uid="{00000000-0005-0000-0000-00009A9A0000}"/>
    <cellStyle name="Porcentagem 6 2 2 4 5 2" xfId="42724" xr:uid="{00000000-0005-0000-0000-00009B9A0000}"/>
    <cellStyle name="Porcentagem 6 2 2 4 5 3" xfId="42725" xr:uid="{00000000-0005-0000-0000-00009C9A0000}"/>
    <cellStyle name="Porcentagem 6 2 2 4 5 4" xfId="42726" xr:uid="{00000000-0005-0000-0000-00009D9A0000}"/>
    <cellStyle name="Porcentagem 6 2 2 4 6" xfId="42727" xr:uid="{00000000-0005-0000-0000-00009E9A0000}"/>
    <cellStyle name="Porcentagem 6 2 2 4 6 2" xfId="42728" xr:uid="{00000000-0005-0000-0000-00009F9A0000}"/>
    <cellStyle name="Porcentagem 6 2 2 4 6 3" xfId="42729" xr:uid="{00000000-0005-0000-0000-0000A09A0000}"/>
    <cellStyle name="Porcentagem 6 2 2 4 7" xfId="42730" xr:uid="{00000000-0005-0000-0000-0000A19A0000}"/>
    <cellStyle name="Porcentagem 6 2 2 4 8" xfId="42731" xr:uid="{00000000-0005-0000-0000-0000A29A0000}"/>
    <cellStyle name="Porcentagem 6 2 2 4 9" xfId="42732" xr:uid="{00000000-0005-0000-0000-0000A39A0000}"/>
    <cellStyle name="Porcentagem 6 2 2 5" xfId="3715" xr:uid="{00000000-0005-0000-0000-0000A49A0000}"/>
    <cellStyle name="Porcentagem 6 2 2 5 2" xfId="5507" xr:uid="{00000000-0005-0000-0000-0000A59A0000}"/>
    <cellStyle name="Porcentagem 6 2 2 5 2 2" xfId="10462" xr:uid="{00000000-0005-0000-0000-0000A69A0000}"/>
    <cellStyle name="Porcentagem 6 2 2 5 2 2 2" xfId="42733" xr:uid="{00000000-0005-0000-0000-0000A79A0000}"/>
    <cellStyle name="Porcentagem 6 2 2 5 2 2 3" xfId="42734" xr:uid="{00000000-0005-0000-0000-0000A89A0000}"/>
    <cellStyle name="Porcentagem 6 2 2 5 2 2 4" xfId="42735" xr:uid="{00000000-0005-0000-0000-0000A99A0000}"/>
    <cellStyle name="Porcentagem 6 2 2 5 2 3" xfId="42736" xr:uid="{00000000-0005-0000-0000-0000AA9A0000}"/>
    <cellStyle name="Porcentagem 6 2 2 5 2 3 2" xfId="42737" xr:uid="{00000000-0005-0000-0000-0000AB9A0000}"/>
    <cellStyle name="Porcentagem 6 2 2 5 2 3 3" xfId="42738" xr:uid="{00000000-0005-0000-0000-0000AC9A0000}"/>
    <cellStyle name="Porcentagem 6 2 2 5 2 4" xfId="42739" xr:uid="{00000000-0005-0000-0000-0000AD9A0000}"/>
    <cellStyle name="Porcentagem 6 2 2 5 2 5" xfId="42740" xr:uid="{00000000-0005-0000-0000-0000AE9A0000}"/>
    <cellStyle name="Porcentagem 6 2 2 5 2 6" xfId="42741" xr:uid="{00000000-0005-0000-0000-0000AF9A0000}"/>
    <cellStyle name="Porcentagem 6 2 2 5 3" xfId="8675" xr:uid="{00000000-0005-0000-0000-0000B09A0000}"/>
    <cellStyle name="Porcentagem 6 2 2 5 3 2" xfId="42742" xr:uid="{00000000-0005-0000-0000-0000B19A0000}"/>
    <cellStyle name="Porcentagem 6 2 2 5 3 3" xfId="42743" xr:uid="{00000000-0005-0000-0000-0000B29A0000}"/>
    <cellStyle name="Porcentagem 6 2 2 5 3 4" xfId="42744" xr:uid="{00000000-0005-0000-0000-0000B39A0000}"/>
    <cellStyle name="Porcentagem 6 2 2 5 4" xfId="42745" xr:uid="{00000000-0005-0000-0000-0000B49A0000}"/>
    <cellStyle name="Porcentagem 6 2 2 5 4 2" xfId="42746" xr:uid="{00000000-0005-0000-0000-0000B59A0000}"/>
    <cellStyle name="Porcentagem 6 2 2 5 4 3" xfId="42747" xr:uid="{00000000-0005-0000-0000-0000B69A0000}"/>
    <cellStyle name="Porcentagem 6 2 2 5 4 4" xfId="42748" xr:uid="{00000000-0005-0000-0000-0000B79A0000}"/>
    <cellStyle name="Porcentagem 6 2 2 5 5" xfId="42749" xr:uid="{00000000-0005-0000-0000-0000B89A0000}"/>
    <cellStyle name="Porcentagem 6 2 2 5 5 2" xfId="42750" xr:uid="{00000000-0005-0000-0000-0000B99A0000}"/>
    <cellStyle name="Porcentagem 6 2 2 5 5 3" xfId="42751" xr:uid="{00000000-0005-0000-0000-0000BA9A0000}"/>
    <cellStyle name="Porcentagem 6 2 2 5 5 4" xfId="42752" xr:uid="{00000000-0005-0000-0000-0000BB9A0000}"/>
    <cellStyle name="Porcentagem 6 2 2 5 6" xfId="42753" xr:uid="{00000000-0005-0000-0000-0000BC9A0000}"/>
    <cellStyle name="Porcentagem 6 2 2 5 6 2" xfId="42754" xr:uid="{00000000-0005-0000-0000-0000BD9A0000}"/>
    <cellStyle name="Porcentagem 6 2 2 5 6 3" xfId="42755" xr:uid="{00000000-0005-0000-0000-0000BE9A0000}"/>
    <cellStyle name="Porcentagem 6 2 2 5 7" xfId="42756" xr:uid="{00000000-0005-0000-0000-0000BF9A0000}"/>
    <cellStyle name="Porcentagem 6 2 2 5 8" xfId="42757" xr:uid="{00000000-0005-0000-0000-0000C09A0000}"/>
    <cellStyle name="Porcentagem 6 2 2 5 9" xfId="42758" xr:uid="{00000000-0005-0000-0000-0000C19A0000}"/>
    <cellStyle name="Porcentagem 6 2 2 6" xfId="4039" xr:uid="{00000000-0005-0000-0000-0000C29A0000}"/>
    <cellStyle name="Porcentagem 6 2 2 6 2" xfId="8811" xr:uid="{00000000-0005-0000-0000-0000C39A0000}"/>
    <cellStyle name="Porcentagem 6 2 2 6 2 2" xfId="42759" xr:uid="{00000000-0005-0000-0000-0000C49A0000}"/>
    <cellStyle name="Porcentagem 6 2 2 6 2 2 2" xfId="42760" xr:uid="{00000000-0005-0000-0000-0000C59A0000}"/>
    <cellStyle name="Porcentagem 6 2 2 6 2 2 3" xfId="42761" xr:uid="{00000000-0005-0000-0000-0000C69A0000}"/>
    <cellStyle name="Porcentagem 6 2 2 6 2 2 4" xfId="42762" xr:uid="{00000000-0005-0000-0000-0000C79A0000}"/>
    <cellStyle name="Porcentagem 6 2 2 6 2 3" xfId="42763" xr:uid="{00000000-0005-0000-0000-0000C89A0000}"/>
    <cellStyle name="Porcentagem 6 2 2 6 2 3 2" xfId="42764" xr:uid="{00000000-0005-0000-0000-0000C99A0000}"/>
    <cellStyle name="Porcentagem 6 2 2 6 2 3 3" xfId="42765" xr:uid="{00000000-0005-0000-0000-0000CA9A0000}"/>
    <cellStyle name="Porcentagem 6 2 2 6 2 4" xfId="42766" xr:uid="{00000000-0005-0000-0000-0000CB9A0000}"/>
    <cellStyle name="Porcentagem 6 2 2 6 2 5" xfId="42767" xr:uid="{00000000-0005-0000-0000-0000CC9A0000}"/>
    <cellStyle name="Porcentagem 6 2 2 6 2 6" xfId="42768" xr:uid="{00000000-0005-0000-0000-0000CD9A0000}"/>
    <cellStyle name="Porcentagem 6 2 2 6 3" xfId="42769" xr:uid="{00000000-0005-0000-0000-0000CE9A0000}"/>
    <cellStyle name="Porcentagem 6 2 2 6 3 2" xfId="42770" xr:uid="{00000000-0005-0000-0000-0000CF9A0000}"/>
    <cellStyle name="Porcentagem 6 2 2 6 3 3" xfId="42771" xr:uid="{00000000-0005-0000-0000-0000D09A0000}"/>
    <cellStyle name="Porcentagem 6 2 2 6 3 4" xfId="42772" xr:uid="{00000000-0005-0000-0000-0000D19A0000}"/>
    <cellStyle name="Porcentagem 6 2 2 6 4" xfId="42773" xr:uid="{00000000-0005-0000-0000-0000D29A0000}"/>
    <cellStyle name="Porcentagem 6 2 2 6 4 2" xfId="42774" xr:uid="{00000000-0005-0000-0000-0000D39A0000}"/>
    <cellStyle name="Porcentagem 6 2 2 6 4 3" xfId="42775" xr:uid="{00000000-0005-0000-0000-0000D49A0000}"/>
    <cellStyle name="Porcentagem 6 2 2 6 4 4" xfId="42776" xr:uid="{00000000-0005-0000-0000-0000D59A0000}"/>
    <cellStyle name="Porcentagem 6 2 2 6 5" xfId="42777" xr:uid="{00000000-0005-0000-0000-0000D69A0000}"/>
    <cellStyle name="Porcentagem 6 2 2 6 5 2" xfId="42778" xr:uid="{00000000-0005-0000-0000-0000D79A0000}"/>
    <cellStyle name="Porcentagem 6 2 2 6 5 3" xfId="42779" xr:uid="{00000000-0005-0000-0000-0000D89A0000}"/>
    <cellStyle name="Porcentagem 6 2 2 6 6" xfId="42780" xr:uid="{00000000-0005-0000-0000-0000D99A0000}"/>
    <cellStyle name="Porcentagem 6 2 2 6 7" xfId="42781" xr:uid="{00000000-0005-0000-0000-0000DA9A0000}"/>
    <cellStyle name="Porcentagem 6 2 2 6 8" xfId="42782" xr:uid="{00000000-0005-0000-0000-0000DB9A0000}"/>
    <cellStyle name="Porcentagem 6 2 2 7" xfId="5557" xr:uid="{00000000-0005-0000-0000-0000DC9A0000}"/>
    <cellStyle name="Porcentagem 6 2 2 7 2" xfId="10504" xr:uid="{00000000-0005-0000-0000-0000DD9A0000}"/>
    <cellStyle name="Porcentagem 6 2 2 7 2 2" xfId="42783" xr:uid="{00000000-0005-0000-0000-0000DE9A0000}"/>
    <cellStyle name="Porcentagem 6 2 2 7 2 3" xfId="42784" xr:uid="{00000000-0005-0000-0000-0000DF9A0000}"/>
    <cellStyle name="Porcentagem 6 2 2 7 2 4" xfId="42785" xr:uid="{00000000-0005-0000-0000-0000E09A0000}"/>
    <cellStyle name="Porcentagem 6 2 2 7 3" xfId="42786" xr:uid="{00000000-0005-0000-0000-0000E19A0000}"/>
    <cellStyle name="Porcentagem 6 2 2 7 3 2" xfId="42787" xr:uid="{00000000-0005-0000-0000-0000E29A0000}"/>
    <cellStyle name="Porcentagem 6 2 2 7 3 3" xfId="42788" xr:uid="{00000000-0005-0000-0000-0000E39A0000}"/>
    <cellStyle name="Porcentagem 6 2 2 7 4" xfId="42789" xr:uid="{00000000-0005-0000-0000-0000E49A0000}"/>
    <cellStyle name="Porcentagem 6 2 2 7 5" xfId="42790" xr:uid="{00000000-0005-0000-0000-0000E59A0000}"/>
    <cellStyle name="Porcentagem 6 2 2 7 6" xfId="42791" xr:uid="{00000000-0005-0000-0000-0000E69A0000}"/>
    <cellStyle name="Porcentagem 6 2 2 8" xfId="5787" xr:uid="{00000000-0005-0000-0000-0000E79A0000}"/>
    <cellStyle name="Porcentagem 6 2 2 8 2" xfId="10729" xr:uid="{00000000-0005-0000-0000-0000E89A0000}"/>
    <cellStyle name="Porcentagem 6 2 2 8 3" xfId="42792" xr:uid="{00000000-0005-0000-0000-0000E99A0000}"/>
    <cellStyle name="Porcentagem 6 2 2 8 4" xfId="42793" xr:uid="{00000000-0005-0000-0000-0000EA9A0000}"/>
    <cellStyle name="Porcentagem 6 2 2 9" xfId="7295" xr:uid="{00000000-0005-0000-0000-0000EB9A0000}"/>
    <cellStyle name="Porcentagem 6 2 2 9 2" xfId="42794" xr:uid="{00000000-0005-0000-0000-0000EC9A0000}"/>
    <cellStyle name="Porcentagem 6 2 2 9 3" xfId="42795" xr:uid="{00000000-0005-0000-0000-0000ED9A0000}"/>
    <cellStyle name="Porcentagem 6 2 2 9 4" xfId="42796" xr:uid="{00000000-0005-0000-0000-0000EE9A0000}"/>
    <cellStyle name="Porcentagem 6 2 3" xfId="626" xr:uid="{00000000-0005-0000-0000-0000EF9A0000}"/>
    <cellStyle name="Porcentagem 6 2 3 10" xfId="2375" xr:uid="{00000000-0005-0000-0000-0000F09A0000}"/>
    <cellStyle name="Porcentagem 6 2 3 10 2" xfId="42797" xr:uid="{00000000-0005-0000-0000-0000F19A0000}"/>
    <cellStyle name="Porcentagem 6 2 3 10 3" xfId="42798" xr:uid="{00000000-0005-0000-0000-0000F29A0000}"/>
    <cellStyle name="Porcentagem 6 2 3 10 4" xfId="42799" xr:uid="{00000000-0005-0000-0000-0000F39A0000}"/>
    <cellStyle name="Porcentagem 6 2 3 11" xfId="42800" xr:uid="{00000000-0005-0000-0000-0000F49A0000}"/>
    <cellStyle name="Porcentagem 6 2 3 11 2" xfId="42801" xr:uid="{00000000-0005-0000-0000-0000F59A0000}"/>
    <cellStyle name="Porcentagem 6 2 3 11 3" xfId="42802" xr:uid="{00000000-0005-0000-0000-0000F69A0000}"/>
    <cellStyle name="Porcentagem 6 2 3 12" xfId="42803" xr:uid="{00000000-0005-0000-0000-0000F79A0000}"/>
    <cellStyle name="Porcentagem 6 2 3 13" xfId="42804" xr:uid="{00000000-0005-0000-0000-0000F89A0000}"/>
    <cellStyle name="Porcentagem 6 2 3 14" xfId="42805" xr:uid="{00000000-0005-0000-0000-0000F99A0000}"/>
    <cellStyle name="Porcentagem 6 2 3 2" xfId="767" xr:uid="{00000000-0005-0000-0000-0000FA9A0000}"/>
    <cellStyle name="Porcentagem 6 2 3 2 10" xfId="42806" xr:uid="{00000000-0005-0000-0000-0000FB9A0000}"/>
    <cellStyle name="Porcentagem 6 2 3 2 11" xfId="42807" xr:uid="{00000000-0005-0000-0000-0000FC9A0000}"/>
    <cellStyle name="Porcentagem 6 2 3 2 2" xfId="1232" xr:uid="{00000000-0005-0000-0000-0000FD9A0000}"/>
    <cellStyle name="Porcentagem 6 2 3 2 2 10" xfId="42808" xr:uid="{00000000-0005-0000-0000-0000FE9A0000}"/>
    <cellStyle name="Porcentagem 6 2 3 2 2 2" xfId="1807" xr:uid="{00000000-0005-0000-0000-0000FF9A0000}"/>
    <cellStyle name="Porcentagem 6 2 3 2 2 2 2" xfId="5165" xr:uid="{00000000-0005-0000-0000-0000009B0000}"/>
    <cellStyle name="Porcentagem 6 2 3 2 2 2 2 2" xfId="10149" xr:uid="{00000000-0005-0000-0000-0000019B0000}"/>
    <cellStyle name="Porcentagem 6 2 3 2 2 2 2 2 2" xfId="42809" xr:uid="{00000000-0005-0000-0000-0000029B0000}"/>
    <cellStyle name="Porcentagem 6 2 3 2 2 2 2 2 3" xfId="42810" xr:uid="{00000000-0005-0000-0000-0000039B0000}"/>
    <cellStyle name="Porcentagem 6 2 3 2 2 2 2 2 4" xfId="42811" xr:uid="{00000000-0005-0000-0000-0000049B0000}"/>
    <cellStyle name="Porcentagem 6 2 3 2 2 2 2 3" xfId="42812" xr:uid="{00000000-0005-0000-0000-0000059B0000}"/>
    <cellStyle name="Porcentagem 6 2 3 2 2 2 2 3 2" xfId="42813" xr:uid="{00000000-0005-0000-0000-0000069B0000}"/>
    <cellStyle name="Porcentagem 6 2 3 2 2 2 2 3 3" xfId="42814" xr:uid="{00000000-0005-0000-0000-0000079B0000}"/>
    <cellStyle name="Porcentagem 6 2 3 2 2 2 2 4" xfId="42815" xr:uid="{00000000-0005-0000-0000-0000089B0000}"/>
    <cellStyle name="Porcentagem 6 2 3 2 2 2 2 5" xfId="42816" xr:uid="{00000000-0005-0000-0000-0000099B0000}"/>
    <cellStyle name="Porcentagem 6 2 3 2 2 2 2 6" xfId="42817" xr:uid="{00000000-0005-0000-0000-00000A9B0000}"/>
    <cellStyle name="Porcentagem 6 2 3 2 2 2 3" xfId="6894" xr:uid="{00000000-0005-0000-0000-00000B9B0000}"/>
    <cellStyle name="Porcentagem 6 2 3 2 2 2 3 2" xfId="11836" xr:uid="{00000000-0005-0000-0000-00000C9B0000}"/>
    <cellStyle name="Porcentagem 6 2 3 2 2 2 3 3" xfId="42818" xr:uid="{00000000-0005-0000-0000-00000D9B0000}"/>
    <cellStyle name="Porcentagem 6 2 3 2 2 2 3 4" xfId="42819" xr:uid="{00000000-0005-0000-0000-00000E9B0000}"/>
    <cellStyle name="Porcentagem 6 2 3 2 2 2 4" xfId="8402" xr:uid="{00000000-0005-0000-0000-00000F9B0000}"/>
    <cellStyle name="Porcentagem 6 2 3 2 2 2 4 2" xfId="42820" xr:uid="{00000000-0005-0000-0000-0000109B0000}"/>
    <cellStyle name="Porcentagem 6 2 3 2 2 2 4 3" xfId="42821" xr:uid="{00000000-0005-0000-0000-0000119B0000}"/>
    <cellStyle name="Porcentagem 6 2 3 2 2 2 4 4" xfId="42822" xr:uid="{00000000-0005-0000-0000-0000129B0000}"/>
    <cellStyle name="Porcentagem 6 2 3 2 2 2 5" xfId="3440" xr:uid="{00000000-0005-0000-0000-0000139B0000}"/>
    <cellStyle name="Porcentagem 6 2 3 2 2 2 5 2" xfId="42823" xr:uid="{00000000-0005-0000-0000-0000149B0000}"/>
    <cellStyle name="Porcentagem 6 2 3 2 2 2 5 3" xfId="42824" xr:uid="{00000000-0005-0000-0000-0000159B0000}"/>
    <cellStyle name="Porcentagem 6 2 3 2 2 2 5 4" xfId="42825" xr:uid="{00000000-0005-0000-0000-0000169B0000}"/>
    <cellStyle name="Porcentagem 6 2 3 2 2 2 6" xfId="42826" xr:uid="{00000000-0005-0000-0000-0000179B0000}"/>
    <cellStyle name="Porcentagem 6 2 3 2 2 2 6 2" xfId="42827" xr:uid="{00000000-0005-0000-0000-0000189B0000}"/>
    <cellStyle name="Porcentagem 6 2 3 2 2 2 6 3" xfId="42828" xr:uid="{00000000-0005-0000-0000-0000199B0000}"/>
    <cellStyle name="Porcentagem 6 2 3 2 2 2 7" xfId="42829" xr:uid="{00000000-0005-0000-0000-00001A9B0000}"/>
    <cellStyle name="Porcentagem 6 2 3 2 2 2 8" xfId="42830" xr:uid="{00000000-0005-0000-0000-00001B9B0000}"/>
    <cellStyle name="Porcentagem 6 2 3 2 2 2 9" xfId="42831" xr:uid="{00000000-0005-0000-0000-00001C9B0000}"/>
    <cellStyle name="Porcentagem 6 2 3 2 2 3" xfId="4600" xr:uid="{00000000-0005-0000-0000-00001D9B0000}"/>
    <cellStyle name="Porcentagem 6 2 3 2 2 3 2" xfId="9584" xr:uid="{00000000-0005-0000-0000-00001E9B0000}"/>
    <cellStyle name="Porcentagem 6 2 3 2 2 3 2 2" xfId="42832" xr:uid="{00000000-0005-0000-0000-00001F9B0000}"/>
    <cellStyle name="Porcentagem 6 2 3 2 2 3 2 3" xfId="42833" xr:uid="{00000000-0005-0000-0000-0000209B0000}"/>
    <cellStyle name="Porcentagem 6 2 3 2 2 3 2 4" xfId="42834" xr:uid="{00000000-0005-0000-0000-0000219B0000}"/>
    <cellStyle name="Porcentagem 6 2 3 2 2 3 3" xfId="42835" xr:uid="{00000000-0005-0000-0000-0000229B0000}"/>
    <cellStyle name="Porcentagem 6 2 3 2 2 3 3 2" xfId="42836" xr:uid="{00000000-0005-0000-0000-0000239B0000}"/>
    <cellStyle name="Porcentagem 6 2 3 2 2 3 3 3" xfId="42837" xr:uid="{00000000-0005-0000-0000-0000249B0000}"/>
    <cellStyle name="Porcentagem 6 2 3 2 2 3 4" xfId="42838" xr:uid="{00000000-0005-0000-0000-0000259B0000}"/>
    <cellStyle name="Porcentagem 6 2 3 2 2 3 5" xfId="42839" xr:uid="{00000000-0005-0000-0000-0000269B0000}"/>
    <cellStyle name="Porcentagem 6 2 3 2 2 3 6" xfId="42840" xr:uid="{00000000-0005-0000-0000-0000279B0000}"/>
    <cellStyle name="Porcentagem 6 2 3 2 2 4" xfId="6331" xr:uid="{00000000-0005-0000-0000-0000289B0000}"/>
    <cellStyle name="Porcentagem 6 2 3 2 2 4 2" xfId="11273" xr:uid="{00000000-0005-0000-0000-0000299B0000}"/>
    <cellStyle name="Porcentagem 6 2 3 2 2 4 3" xfId="42841" xr:uid="{00000000-0005-0000-0000-00002A9B0000}"/>
    <cellStyle name="Porcentagem 6 2 3 2 2 4 4" xfId="42842" xr:uid="{00000000-0005-0000-0000-00002B9B0000}"/>
    <cellStyle name="Porcentagem 6 2 3 2 2 5" xfId="7839" xr:uid="{00000000-0005-0000-0000-00002C9B0000}"/>
    <cellStyle name="Porcentagem 6 2 3 2 2 5 2" xfId="42843" xr:uid="{00000000-0005-0000-0000-00002D9B0000}"/>
    <cellStyle name="Porcentagem 6 2 3 2 2 5 3" xfId="42844" xr:uid="{00000000-0005-0000-0000-00002E9B0000}"/>
    <cellStyle name="Porcentagem 6 2 3 2 2 5 4" xfId="42845" xr:uid="{00000000-0005-0000-0000-00002F9B0000}"/>
    <cellStyle name="Porcentagem 6 2 3 2 2 6" xfId="2877" xr:uid="{00000000-0005-0000-0000-0000309B0000}"/>
    <cellStyle name="Porcentagem 6 2 3 2 2 6 2" xfId="42846" xr:uid="{00000000-0005-0000-0000-0000319B0000}"/>
    <cellStyle name="Porcentagem 6 2 3 2 2 6 3" xfId="42847" xr:uid="{00000000-0005-0000-0000-0000329B0000}"/>
    <cellStyle name="Porcentagem 6 2 3 2 2 6 4" xfId="42848" xr:uid="{00000000-0005-0000-0000-0000339B0000}"/>
    <cellStyle name="Porcentagem 6 2 3 2 2 7" xfId="42849" xr:uid="{00000000-0005-0000-0000-0000349B0000}"/>
    <cellStyle name="Porcentagem 6 2 3 2 2 7 2" xfId="42850" xr:uid="{00000000-0005-0000-0000-0000359B0000}"/>
    <cellStyle name="Porcentagem 6 2 3 2 2 7 3" xfId="42851" xr:uid="{00000000-0005-0000-0000-0000369B0000}"/>
    <cellStyle name="Porcentagem 6 2 3 2 2 8" xfId="42852" xr:uid="{00000000-0005-0000-0000-0000379B0000}"/>
    <cellStyle name="Porcentagem 6 2 3 2 2 9" xfId="42853" xr:uid="{00000000-0005-0000-0000-0000389B0000}"/>
    <cellStyle name="Porcentagem 6 2 3 2 3" xfId="1806" xr:uid="{00000000-0005-0000-0000-0000399B0000}"/>
    <cellStyle name="Porcentagem 6 2 3 2 3 2" xfId="5164" xr:uid="{00000000-0005-0000-0000-00003A9B0000}"/>
    <cellStyle name="Porcentagem 6 2 3 2 3 2 2" xfId="10148" xr:uid="{00000000-0005-0000-0000-00003B9B0000}"/>
    <cellStyle name="Porcentagem 6 2 3 2 3 2 2 2" xfId="42854" xr:uid="{00000000-0005-0000-0000-00003C9B0000}"/>
    <cellStyle name="Porcentagem 6 2 3 2 3 2 2 3" xfId="42855" xr:uid="{00000000-0005-0000-0000-00003D9B0000}"/>
    <cellStyle name="Porcentagem 6 2 3 2 3 2 2 4" xfId="42856" xr:uid="{00000000-0005-0000-0000-00003E9B0000}"/>
    <cellStyle name="Porcentagem 6 2 3 2 3 2 3" xfId="42857" xr:uid="{00000000-0005-0000-0000-00003F9B0000}"/>
    <cellStyle name="Porcentagem 6 2 3 2 3 2 3 2" xfId="42858" xr:uid="{00000000-0005-0000-0000-0000409B0000}"/>
    <cellStyle name="Porcentagem 6 2 3 2 3 2 3 3" xfId="42859" xr:uid="{00000000-0005-0000-0000-0000419B0000}"/>
    <cellStyle name="Porcentagem 6 2 3 2 3 2 4" xfId="42860" xr:uid="{00000000-0005-0000-0000-0000429B0000}"/>
    <cellStyle name="Porcentagem 6 2 3 2 3 2 5" xfId="42861" xr:uid="{00000000-0005-0000-0000-0000439B0000}"/>
    <cellStyle name="Porcentagem 6 2 3 2 3 2 6" xfId="42862" xr:uid="{00000000-0005-0000-0000-0000449B0000}"/>
    <cellStyle name="Porcentagem 6 2 3 2 3 3" xfId="6893" xr:uid="{00000000-0005-0000-0000-0000459B0000}"/>
    <cellStyle name="Porcentagem 6 2 3 2 3 3 2" xfId="11835" xr:uid="{00000000-0005-0000-0000-0000469B0000}"/>
    <cellStyle name="Porcentagem 6 2 3 2 3 3 3" xfId="42863" xr:uid="{00000000-0005-0000-0000-0000479B0000}"/>
    <cellStyle name="Porcentagem 6 2 3 2 3 3 4" xfId="42864" xr:uid="{00000000-0005-0000-0000-0000489B0000}"/>
    <cellStyle name="Porcentagem 6 2 3 2 3 4" xfId="8401" xr:uid="{00000000-0005-0000-0000-0000499B0000}"/>
    <cellStyle name="Porcentagem 6 2 3 2 3 4 2" xfId="42865" xr:uid="{00000000-0005-0000-0000-00004A9B0000}"/>
    <cellStyle name="Porcentagem 6 2 3 2 3 4 3" xfId="42866" xr:uid="{00000000-0005-0000-0000-00004B9B0000}"/>
    <cellStyle name="Porcentagem 6 2 3 2 3 4 4" xfId="42867" xr:uid="{00000000-0005-0000-0000-00004C9B0000}"/>
    <cellStyle name="Porcentagem 6 2 3 2 3 5" xfId="3439" xr:uid="{00000000-0005-0000-0000-00004D9B0000}"/>
    <cellStyle name="Porcentagem 6 2 3 2 3 5 2" xfId="42868" xr:uid="{00000000-0005-0000-0000-00004E9B0000}"/>
    <cellStyle name="Porcentagem 6 2 3 2 3 5 3" xfId="42869" xr:uid="{00000000-0005-0000-0000-00004F9B0000}"/>
    <cellStyle name="Porcentagem 6 2 3 2 3 5 4" xfId="42870" xr:uid="{00000000-0005-0000-0000-0000509B0000}"/>
    <cellStyle name="Porcentagem 6 2 3 2 3 6" xfId="42871" xr:uid="{00000000-0005-0000-0000-0000519B0000}"/>
    <cellStyle name="Porcentagem 6 2 3 2 3 6 2" xfId="42872" xr:uid="{00000000-0005-0000-0000-0000529B0000}"/>
    <cellStyle name="Porcentagem 6 2 3 2 3 6 3" xfId="42873" xr:uid="{00000000-0005-0000-0000-0000539B0000}"/>
    <cellStyle name="Porcentagem 6 2 3 2 3 7" xfId="42874" xr:uid="{00000000-0005-0000-0000-0000549B0000}"/>
    <cellStyle name="Porcentagem 6 2 3 2 3 8" xfId="42875" xr:uid="{00000000-0005-0000-0000-0000559B0000}"/>
    <cellStyle name="Porcentagem 6 2 3 2 3 9" xfId="42876" xr:uid="{00000000-0005-0000-0000-0000569B0000}"/>
    <cellStyle name="Porcentagem 6 2 3 2 4" xfId="4217" xr:uid="{00000000-0005-0000-0000-0000579B0000}"/>
    <cellStyle name="Porcentagem 6 2 3 2 4 2" xfId="9203" xr:uid="{00000000-0005-0000-0000-0000589B0000}"/>
    <cellStyle name="Porcentagem 6 2 3 2 4 2 2" xfId="42877" xr:uid="{00000000-0005-0000-0000-0000599B0000}"/>
    <cellStyle name="Porcentagem 6 2 3 2 4 2 3" xfId="42878" xr:uid="{00000000-0005-0000-0000-00005A9B0000}"/>
    <cellStyle name="Porcentagem 6 2 3 2 4 2 4" xfId="42879" xr:uid="{00000000-0005-0000-0000-00005B9B0000}"/>
    <cellStyle name="Porcentagem 6 2 3 2 4 3" xfId="42880" xr:uid="{00000000-0005-0000-0000-00005C9B0000}"/>
    <cellStyle name="Porcentagem 6 2 3 2 4 3 2" xfId="42881" xr:uid="{00000000-0005-0000-0000-00005D9B0000}"/>
    <cellStyle name="Porcentagem 6 2 3 2 4 3 3" xfId="42882" xr:uid="{00000000-0005-0000-0000-00005E9B0000}"/>
    <cellStyle name="Porcentagem 6 2 3 2 4 4" xfId="42883" xr:uid="{00000000-0005-0000-0000-00005F9B0000}"/>
    <cellStyle name="Porcentagem 6 2 3 2 4 5" xfId="42884" xr:uid="{00000000-0005-0000-0000-0000609B0000}"/>
    <cellStyle name="Porcentagem 6 2 3 2 4 6" xfId="42885" xr:uid="{00000000-0005-0000-0000-0000619B0000}"/>
    <cellStyle name="Porcentagem 6 2 3 2 5" xfId="5964" xr:uid="{00000000-0005-0000-0000-0000629B0000}"/>
    <cellStyle name="Porcentagem 6 2 3 2 5 2" xfId="10906" xr:uid="{00000000-0005-0000-0000-0000639B0000}"/>
    <cellStyle name="Porcentagem 6 2 3 2 5 3" xfId="42886" xr:uid="{00000000-0005-0000-0000-0000649B0000}"/>
    <cellStyle name="Porcentagem 6 2 3 2 5 4" xfId="42887" xr:uid="{00000000-0005-0000-0000-0000659B0000}"/>
    <cellStyle name="Porcentagem 6 2 3 2 6" xfId="7472" xr:uid="{00000000-0005-0000-0000-0000669B0000}"/>
    <cellStyle name="Porcentagem 6 2 3 2 6 2" xfId="42888" xr:uid="{00000000-0005-0000-0000-0000679B0000}"/>
    <cellStyle name="Porcentagem 6 2 3 2 6 3" xfId="42889" xr:uid="{00000000-0005-0000-0000-0000689B0000}"/>
    <cellStyle name="Porcentagem 6 2 3 2 6 4" xfId="42890" xr:uid="{00000000-0005-0000-0000-0000699B0000}"/>
    <cellStyle name="Porcentagem 6 2 3 2 7" xfId="2510" xr:uid="{00000000-0005-0000-0000-00006A9B0000}"/>
    <cellStyle name="Porcentagem 6 2 3 2 7 2" xfId="42891" xr:uid="{00000000-0005-0000-0000-00006B9B0000}"/>
    <cellStyle name="Porcentagem 6 2 3 2 7 3" xfId="42892" xr:uid="{00000000-0005-0000-0000-00006C9B0000}"/>
    <cellStyle name="Porcentagem 6 2 3 2 7 4" xfId="42893" xr:uid="{00000000-0005-0000-0000-00006D9B0000}"/>
    <cellStyle name="Porcentagem 6 2 3 2 8" xfId="42894" xr:uid="{00000000-0005-0000-0000-00006E9B0000}"/>
    <cellStyle name="Porcentagem 6 2 3 2 8 2" xfId="42895" xr:uid="{00000000-0005-0000-0000-00006F9B0000}"/>
    <cellStyle name="Porcentagem 6 2 3 2 8 3" xfId="42896" xr:uid="{00000000-0005-0000-0000-0000709B0000}"/>
    <cellStyle name="Porcentagem 6 2 3 2 9" xfId="42897" xr:uid="{00000000-0005-0000-0000-0000719B0000}"/>
    <cellStyle name="Porcentagem 6 2 3 3" xfId="920" xr:uid="{00000000-0005-0000-0000-0000729B0000}"/>
    <cellStyle name="Porcentagem 6 2 3 3 10" xfId="42898" xr:uid="{00000000-0005-0000-0000-0000739B0000}"/>
    <cellStyle name="Porcentagem 6 2 3 3 2" xfId="1808" xr:uid="{00000000-0005-0000-0000-0000749B0000}"/>
    <cellStyle name="Porcentagem 6 2 3 3 2 2" xfId="5166" xr:uid="{00000000-0005-0000-0000-0000759B0000}"/>
    <cellStyle name="Porcentagem 6 2 3 3 2 2 2" xfId="10150" xr:uid="{00000000-0005-0000-0000-0000769B0000}"/>
    <cellStyle name="Porcentagem 6 2 3 3 2 2 2 2" xfId="42899" xr:uid="{00000000-0005-0000-0000-0000779B0000}"/>
    <cellStyle name="Porcentagem 6 2 3 3 2 2 2 3" xfId="42900" xr:uid="{00000000-0005-0000-0000-0000789B0000}"/>
    <cellStyle name="Porcentagem 6 2 3 3 2 2 2 4" xfId="42901" xr:uid="{00000000-0005-0000-0000-0000799B0000}"/>
    <cellStyle name="Porcentagem 6 2 3 3 2 2 3" xfId="42902" xr:uid="{00000000-0005-0000-0000-00007A9B0000}"/>
    <cellStyle name="Porcentagem 6 2 3 3 2 2 3 2" xfId="42903" xr:uid="{00000000-0005-0000-0000-00007B9B0000}"/>
    <cellStyle name="Porcentagem 6 2 3 3 2 2 3 3" xfId="42904" xr:uid="{00000000-0005-0000-0000-00007C9B0000}"/>
    <cellStyle name="Porcentagem 6 2 3 3 2 2 4" xfId="42905" xr:uid="{00000000-0005-0000-0000-00007D9B0000}"/>
    <cellStyle name="Porcentagem 6 2 3 3 2 2 5" xfId="42906" xr:uid="{00000000-0005-0000-0000-00007E9B0000}"/>
    <cellStyle name="Porcentagem 6 2 3 3 2 2 6" xfId="42907" xr:uid="{00000000-0005-0000-0000-00007F9B0000}"/>
    <cellStyle name="Porcentagem 6 2 3 3 2 3" xfId="6895" xr:uid="{00000000-0005-0000-0000-0000809B0000}"/>
    <cellStyle name="Porcentagem 6 2 3 3 2 3 2" xfId="11837" xr:uid="{00000000-0005-0000-0000-0000819B0000}"/>
    <cellStyle name="Porcentagem 6 2 3 3 2 3 3" xfId="42908" xr:uid="{00000000-0005-0000-0000-0000829B0000}"/>
    <cellStyle name="Porcentagem 6 2 3 3 2 3 4" xfId="42909" xr:uid="{00000000-0005-0000-0000-0000839B0000}"/>
    <cellStyle name="Porcentagem 6 2 3 3 2 4" xfId="8403" xr:uid="{00000000-0005-0000-0000-0000849B0000}"/>
    <cellStyle name="Porcentagem 6 2 3 3 2 4 2" xfId="42910" xr:uid="{00000000-0005-0000-0000-0000859B0000}"/>
    <cellStyle name="Porcentagem 6 2 3 3 2 4 3" xfId="42911" xr:uid="{00000000-0005-0000-0000-0000869B0000}"/>
    <cellStyle name="Porcentagem 6 2 3 3 2 4 4" xfId="42912" xr:uid="{00000000-0005-0000-0000-0000879B0000}"/>
    <cellStyle name="Porcentagem 6 2 3 3 2 5" xfId="3441" xr:uid="{00000000-0005-0000-0000-0000889B0000}"/>
    <cellStyle name="Porcentagem 6 2 3 3 2 5 2" xfId="42913" xr:uid="{00000000-0005-0000-0000-0000899B0000}"/>
    <cellStyle name="Porcentagem 6 2 3 3 2 5 3" xfId="42914" xr:uid="{00000000-0005-0000-0000-00008A9B0000}"/>
    <cellStyle name="Porcentagem 6 2 3 3 2 5 4" xfId="42915" xr:uid="{00000000-0005-0000-0000-00008B9B0000}"/>
    <cellStyle name="Porcentagem 6 2 3 3 2 6" xfId="42916" xr:uid="{00000000-0005-0000-0000-00008C9B0000}"/>
    <cellStyle name="Porcentagem 6 2 3 3 2 6 2" xfId="42917" xr:uid="{00000000-0005-0000-0000-00008D9B0000}"/>
    <cellStyle name="Porcentagem 6 2 3 3 2 6 3" xfId="42918" xr:uid="{00000000-0005-0000-0000-00008E9B0000}"/>
    <cellStyle name="Porcentagem 6 2 3 3 2 7" xfId="42919" xr:uid="{00000000-0005-0000-0000-00008F9B0000}"/>
    <cellStyle name="Porcentagem 6 2 3 3 2 8" xfId="42920" xr:uid="{00000000-0005-0000-0000-0000909B0000}"/>
    <cellStyle name="Porcentagem 6 2 3 3 2 9" xfId="42921" xr:uid="{00000000-0005-0000-0000-0000919B0000}"/>
    <cellStyle name="Porcentagem 6 2 3 3 3" xfId="4359" xr:uid="{00000000-0005-0000-0000-0000929B0000}"/>
    <cellStyle name="Porcentagem 6 2 3 3 3 2" xfId="9344" xr:uid="{00000000-0005-0000-0000-0000939B0000}"/>
    <cellStyle name="Porcentagem 6 2 3 3 3 2 2" xfId="42922" xr:uid="{00000000-0005-0000-0000-0000949B0000}"/>
    <cellStyle name="Porcentagem 6 2 3 3 3 2 3" xfId="42923" xr:uid="{00000000-0005-0000-0000-0000959B0000}"/>
    <cellStyle name="Porcentagem 6 2 3 3 3 2 4" xfId="42924" xr:uid="{00000000-0005-0000-0000-0000969B0000}"/>
    <cellStyle name="Porcentagem 6 2 3 3 3 3" xfId="42925" xr:uid="{00000000-0005-0000-0000-0000979B0000}"/>
    <cellStyle name="Porcentagem 6 2 3 3 3 3 2" xfId="42926" xr:uid="{00000000-0005-0000-0000-0000989B0000}"/>
    <cellStyle name="Porcentagem 6 2 3 3 3 3 3" xfId="42927" xr:uid="{00000000-0005-0000-0000-0000999B0000}"/>
    <cellStyle name="Porcentagem 6 2 3 3 3 4" xfId="42928" xr:uid="{00000000-0005-0000-0000-00009A9B0000}"/>
    <cellStyle name="Porcentagem 6 2 3 3 3 5" xfId="42929" xr:uid="{00000000-0005-0000-0000-00009B9B0000}"/>
    <cellStyle name="Porcentagem 6 2 3 3 3 6" xfId="42930" xr:uid="{00000000-0005-0000-0000-00009C9B0000}"/>
    <cellStyle name="Porcentagem 6 2 3 3 4" xfId="6102" xr:uid="{00000000-0005-0000-0000-00009D9B0000}"/>
    <cellStyle name="Porcentagem 6 2 3 3 4 2" xfId="11044" xr:uid="{00000000-0005-0000-0000-00009E9B0000}"/>
    <cellStyle name="Porcentagem 6 2 3 3 4 3" xfId="42931" xr:uid="{00000000-0005-0000-0000-00009F9B0000}"/>
    <cellStyle name="Porcentagem 6 2 3 3 4 4" xfId="42932" xr:uid="{00000000-0005-0000-0000-0000A09B0000}"/>
    <cellStyle name="Porcentagem 6 2 3 3 5" xfId="7610" xr:uid="{00000000-0005-0000-0000-0000A19B0000}"/>
    <cellStyle name="Porcentagem 6 2 3 3 5 2" xfId="42933" xr:uid="{00000000-0005-0000-0000-0000A29B0000}"/>
    <cellStyle name="Porcentagem 6 2 3 3 5 3" xfId="42934" xr:uid="{00000000-0005-0000-0000-0000A39B0000}"/>
    <cellStyle name="Porcentagem 6 2 3 3 5 4" xfId="42935" xr:uid="{00000000-0005-0000-0000-0000A49B0000}"/>
    <cellStyle name="Porcentagem 6 2 3 3 6" xfId="2648" xr:uid="{00000000-0005-0000-0000-0000A59B0000}"/>
    <cellStyle name="Porcentagem 6 2 3 3 6 2" xfId="42936" xr:uid="{00000000-0005-0000-0000-0000A69B0000}"/>
    <cellStyle name="Porcentagem 6 2 3 3 6 3" xfId="42937" xr:uid="{00000000-0005-0000-0000-0000A79B0000}"/>
    <cellStyle name="Porcentagem 6 2 3 3 6 4" xfId="42938" xr:uid="{00000000-0005-0000-0000-0000A89B0000}"/>
    <cellStyle name="Porcentagem 6 2 3 3 7" xfId="42939" xr:uid="{00000000-0005-0000-0000-0000A99B0000}"/>
    <cellStyle name="Porcentagem 6 2 3 3 7 2" xfId="42940" xr:uid="{00000000-0005-0000-0000-0000AA9B0000}"/>
    <cellStyle name="Porcentagem 6 2 3 3 7 3" xfId="42941" xr:uid="{00000000-0005-0000-0000-0000AB9B0000}"/>
    <cellStyle name="Porcentagem 6 2 3 3 8" xfId="42942" xr:uid="{00000000-0005-0000-0000-0000AC9B0000}"/>
    <cellStyle name="Porcentagem 6 2 3 3 9" xfId="42943" xr:uid="{00000000-0005-0000-0000-0000AD9B0000}"/>
    <cellStyle name="Porcentagem 6 2 3 4" xfId="1805" xr:uid="{00000000-0005-0000-0000-0000AE9B0000}"/>
    <cellStyle name="Porcentagem 6 2 3 4 2" xfId="5163" xr:uid="{00000000-0005-0000-0000-0000AF9B0000}"/>
    <cellStyle name="Porcentagem 6 2 3 4 2 2" xfId="10147" xr:uid="{00000000-0005-0000-0000-0000B09B0000}"/>
    <cellStyle name="Porcentagem 6 2 3 4 2 2 2" xfId="42944" xr:uid="{00000000-0005-0000-0000-0000B19B0000}"/>
    <cellStyle name="Porcentagem 6 2 3 4 2 2 3" xfId="42945" xr:uid="{00000000-0005-0000-0000-0000B29B0000}"/>
    <cellStyle name="Porcentagem 6 2 3 4 2 2 4" xfId="42946" xr:uid="{00000000-0005-0000-0000-0000B39B0000}"/>
    <cellStyle name="Porcentagem 6 2 3 4 2 3" xfId="42947" xr:uid="{00000000-0005-0000-0000-0000B49B0000}"/>
    <cellStyle name="Porcentagem 6 2 3 4 2 3 2" xfId="42948" xr:uid="{00000000-0005-0000-0000-0000B59B0000}"/>
    <cellStyle name="Porcentagem 6 2 3 4 2 3 3" xfId="42949" xr:uid="{00000000-0005-0000-0000-0000B69B0000}"/>
    <cellStyle name="Porcentagem 6 2 3 4 2 4" xfId="42950" xr:uid="{00000000-0005-0000-0000-0000B79B0000}"/>
    <cellStyle name="Porcentagem 6 2 3 4 2 5" xfId="42951" xr:uid="{00000000-0005-0000-0000-0000B89B0000}"/>
    <cellStyle name="Porcentagem 6 2 3 4 2 6" xfId="42952" xr:uid="{00000000-0005-0000-0000-0000B99B0000}"/>
    <cellStyle name="Porcentagem 6 2 3 4 3" xfId="6892" xr:uid="{00000000-0005-0000-0000-0000BA9B0000}"/>
    <cellStyle name="Porcentagem 6 2 3 4 3 2" xfId="11834" xr:uid="{00000000-0005-0000-0000-0000BB9B0000}"/>
    <cellStyle name="Porcentagem 6 2 3 4 3 3" xfId="42953" xr:uid="{00000000-0005-0000-0000-0000BC9B0000}"/>
    <cellStyle name="Porcentagem 6 2 3 4 3 4" xfId="42954" xr:uid="{00000000-0005-0000-0000-0000BD9B0000}"/>
    <cellStyle name="Porcentagem 6 2 3 4 4" xfId="8400" xr:uid="{00000000-0005-0000-0000-0000BE9B0000}"/>
    <cellStyle name="Porcentagem 6 2 3 4 4 2" xfId="42955" xr:uid="{00000000-0005-0000-0000-0000BF9B0000}"/>
    <cellStyle name="Porcentagem 6 2 3 4 4 3" xfId="42956" xr:uid="{00000000-0005-0000-0000-0000C09B0000}"/>
    <cellStyle name="Porcentagem 6 2 3 4 4 4" xfId="42957" xr:uid="{00000000-0005-0000-0000-0000C19B0000}"/>
    <cellStyle name="Porcentagem 6 2 3 4 5" xfId="3438" xr:uid="{00000000-0005-0000-0000-0000C29B0000}"/>
    <cellStyle name="Porcentagem 6 2 3 4 5 2" xfId="42958" xr:uid="{00000000-0005-0000-0000-0000C39B0000}"/>
    <cellStyle name="Porcentagem 6 2 3 4 5 3" xfId="42959" xr:uid="{00000000-0005-0000-0000-0000C49B0000}"/>
    <cellStyle name="Porcentagem 6 2 3 4 5 4" xfId="42960" xr:uid="{00000000-0005-0000-0000-0000C59B0000}"/>
    <cellStyle name="Porcentagem 6 2 3 4 6" xfId="42961" xr:uid="{00000000-0005-0000-0000-0000C69B0000}"/>
    <cellStyle name="Porcentagem 6 2 3 4 6 2" xfId="42962" xr:uid="{00000000-0005-0000-0000-0000C79B0000}"/>
    <cellStyle name="Porcentagem 6 2 3 4 6 3" xfId="42963" xr:uid="{00000000-0005-0000-0000-0000C89B0000}"/>
    <cellStyle name="Porcentagem 6 2 3 4 7" xfId="42964" xr:uid="{00000000-0005-0000-0000-0000C99B0000}"/>
    <cellStyle name="Porcentagem 6 2 3 4 8" xfId="42965" xr:uid="{00000000-0005-0000-0000-0000CA9B0000}"/>
    <cellStyle name="Porcentagem 6 2 3 4 9" xfId="42966" xr:uid="{00000000-0005-0000-0000-0000CB9B0000}"/>
    <cellStyle name="Porcentagem 6 2 3 5" xfId="3757" xr:uid="{00000000-0005-0000-0000-0000CC9B0000}"/>
    <cellStyle name="Porcentagem 6 2 3 5 2" xfId="5523" xr:uid="{00000000-0005-0000-0000-0000CD9B0000}"/>
    <cellStyle name="Porcentagem 6 2 3 5 2 2" xfId="10473" xr:uid="{00000000-0005-0000-0000-0000CE9B0000}"/>
    <cellStyle name="Porcentagem 6 2 3 5 2 2 2" xfId="42967" xr:uid="{00000000-0005-0000-0000-0000CF9B0000}"/>
    <cellStyle name="Porcentagem 6 2 3 5 2 2 3" xfId="42968" xr:uid="{00000000-0005-0000-0000-0000D09B0000}"/>
    <cellStyle name="Porcentagem 6 2 3 5 2 2 4" xfId="42969" xr:uid="{00000000-0005-0000-0000-0000D19B0000}"/>
    <cellStyle name="Porcentagem 6 2 3 5 2 3" xfId="42970" xr:uid="{00000000-0005-0000-0000-0000D29B0000}"/>
    <cellStyle name="Porcentagem 6 2 3 5 2 3 2" xfId="42971" xr:uid="{00000000-0005-0000-0000-0000D39B0000}"/>
    <cellStyle name="Porcentagem 6 2 3 5 2 3 3" xfId="42972" xr:uid="{00000000-0005-0000-0000-0000D49B0000}"/>
    <cellStyle name="Porcentagem 6 2 3 5 2 4" xfId="42973" xr:uid="{00000000-0005-0000-0000-0000D59B0000}"/>
    <cellStyle name="Porcentagem 6 2 3 5 2 5" xfId="42974" xr:uid="{00000000-0005-0000-0000-0000D69B0000}"/>
    <cellStyle name="Porcentagem 6 2 3 5 2 6" xfId="42975" xr:uid="{00000000-0005-0000-0000-0000D79B0000}"/>
    <cellStyle name="Porcentagem 6 2 3 5 3" xfId="8717" xr:uid="{00000000-0005-0000-0000-0000D89B0000}"/>
    <cellStyle name="Porcentagem 6 2 3 5 3 2" xfId="42976" xr:uid="{00000000-0005-0000-0000-0000D99B0000}"/>
    <cellStyle name="Porcentagem 6 2 3 5 3 3" xfId="42977" xr:uid="{00000000-0005-0000-0000-0000DA9B0000}"/>
    <cellStyle name="Porcentagem 6 2 3 5 3 4" xfId="42978" xr:uid="{00000000-0005-0000-0000-0000DB9B0000}"/>
    <cellStyle name="Porcentagem 6 2 3 5 4" xfId="42979" xr:uid="{00000000-0005-0000-0000-0000DC9B0000}"/>
    <cellStyle name="Porcentagem 6 2 3 5 4 2" xfId="42980" xr:uid="{00000000-0005-0000-0000-0000DD9B0000}"/>
    <cellStyle name="Porcentagem 6 2 3 5 4 3" xfId="42981" xr:uid="{00000000-0005-0000-0000-0000DE9B0000}"/>
    <cellStyle name="Porcentagem 6 2 3 5 4 4" xfId="42982" xr:uid="{00000000-0005-0000-0000-0000DF9B0000}"/>
    <cellStyle name="Porcentagem 6 2 3 5 5" xfId="42983" xr:uid="{00000000-0005-0000-0000-0000E09B0000}"/>
    <cellStyle name="Porcentagem 6 2 3 5 5 2" xfId="42984" xr:uid="{00000000-0005-0000-0000-0000E19B0000}"/>
    <cellStyle name="Porcentagem 6 2 3 5 5 3" xfId="42985" xr:uid="{00000000-0005-0000-0000-0000E29B0000}"/>
    <cellStyle name="Porcentagem 6 2 3 5 5 4" xfId="42986" xr:uid="{00000000-0005-0000-0000-0000E39B0000}"/>
    <cellStyle name="Porcentagem 6 2 3 5 6" xfId="42987" xr:uid="{00000000-0005-0000-0000-0000E49B0000}"/>
    <cellStyle name="Porcentagem 6 2 3 5 6 2" xfId="42988" xr:uid="{00000000-0005-0000-0000-0000E59B0000}"/>
    <cellStyle name="Porcentagem 6 2 3 5 6 3" xfId="42989" xr:uid="{00000000-0005-0000-0000-0000E69B0000}"/>
    <cellStyle name="Porcentagem 6 2 3 5 7" xfId="42990" xr:uid="{00000000-0005-0000-0000-0000E79B0000}"/>
    <cellStyle name="Porcentagem 6 2 3 5 8" xfId="42991" xr:uid="{00000000-0005-0000-0000-0000E89B0000}"/>
    <cellStyle name="Porcentagem 6 2 3 5 9" xfId="42992" xr:uid="{00000000-0005-0000-0000-0000E99B0000}"/>
    <cellStyle name="Porcentagem 6 2 3 6" xfId="4082" xr:uid="{00000000-0005-0000-0000-0000EA9B0000}"/>
    <cellStyle name="Porcentagem 6 2 3 6 2" xfId="8853" xr:uid="{00000000-0005-0000-0000-0000EB9B0000}"/>
    <cellStyle name="Porcentagem 6 2 3 6 2 2" xfId="42993" xr:uid="{00000000-0005-0000-0000-0000EC9B0000}"/>
    <cellStyle name="Porcentagem 6 2 3 6 2 2 2" xfId="42994" xr:uid="{00000000-0005-0000-0000-0000ED9B0000}"/>
    <cellStyle name="Porcentagem 6 2 3 6 2 2 3" xfId="42995" xr:uid="{00000000-0005-0000-0000-0000EE9B0000}"/>
    <cellStyle name="Porcentagem 6 2 3 6 2 2 4" xfId="42996" xr:uid="{00000000-0005-0000-0000-0000EF9B0000}"/>
    <cellStyle name="Porcentagem 6 2 3 6 2 3" xfId="42997" xr:uid="{00000000-0005-0000-0000-0000F09B0000}"/>
    <cellStyle name="Porcentagem 6 2 3 6 2 3 2" xfId="42998" xr:uid="{00000000-0005-0000-0000-0000F19B0000}"/>
    <cellStyle name="Porcentagem 6 2 3 6 2 3 3" xfId="42999" xr:uid="{00000000-0005-0000-0000-0000F29B0000}"/>
    <cellStyle name="Porcentagem 6 2 3 6 2 4" xfId="43000" xr:uid="{00000000-0005-0000-0000-0000F39B0000}"/>
    <cellStyle name="Porcentagem 6 2 3 6 2 5" xfId="43001" xr:uid="{00000000-0005-0000-0000-0000F49B0000}"/>
    <cellStyle name="Porcentagem 6 2 3 6 2 6" xfId="43002" xr:uid="{00000000-0005-0000-0000-0000F59B0000}"/>
    <cellStyle name="Porcentagem 6 2 3 6 3" xfId="43003" xr:uid="{00000000-0005-0000-0000-0000F69B0000}"/>
    <cellStyle name="Porcentagem 6 2 3 6 3 2" xfId="43004" xr:uid="{00000000-0005-0000-0000-0000F79B0000}"/>
    <cellStyle name="Porcentagem 6 2 3 6 3 3" xfId="43005" xr:uid="{00000000-0005-0000-0000-0000F89B0000}"/>
    <cellStyle name="Porcentagem 6 2 3 6 3 4" xfId="43006" xr:uid="{00000000-0005-0000-0000-0000F99B0000}"/>
    <cellStyle name="Porcentagem 6 2 3 6 4" xfId="43007" xr:uid="{00000000-0005-0000-0000-0000FA9B0000}"/>
    <cellStyle name="Porcentagem 6 2 3 6 4 2" xfId="43008" xr:uid="{00000000-0005-0000-0000-0000FB9B0000}"/>
    <cellStyle name="Porcentagem 6 2 3 6 4 3" xfId="43009" xr:uid="{00000000-0005-0000-0000-0000FC9B0000}"/>
    <cellStyle name="Porcentagem 6 2 3 6 4 4" xfId="43010" xr:uid="{00000000-0005-0000-0000-0000FD9B0000}"/>
    <cellStyle name="Porcentagem 6 2 3 6 5" xfId="43011" xr:uid="{00000000-0005-0000-0000-0000FE9B0000}"/>
    <cellStyle name="Porcentagem 6 2 3 6 5 2" xfId="43012" xr:uid="{00000000-0005-0000-0000-0000FF9B0000}"/>
    <cellStyle name="Porcentagem 6 2 3 6 5 3" xfId="43013" xr:uid="{00000000-0005-0000-0000-0000009C0000}"/>
    <cellStyle name="Porcentagem 6 2 3 6 6" xfId="43014" xr:uid="{00000000-0005-0000-0000-0000019C0000}"/>
    <cellStyle name="Porcentagem 6 2 3 6 7" xfId="43015" xr:uid="{00000000-0005-0000-0000-0000029C0000}"/>
    <cellStyle name="Porcentagem 6 2 3 6 8" xfId="43016" xr:uid="{00000000-0005-0000-0000-0000039C0000}"/>
    <cellStyle name="Porcentagem 6 2 3 7" xfId="3833" xr:uid="{00000000-0005-0000-0000-0000049C0000}"/>
    <cellStyle name="Porcentagem 6 2 3 7 2" xfId="8923" xr:uid="{00000000-0005-0000-0000-0000059C0000}"/>
    <cellStyle name="Porcentagem 6 2 3 7 2 2" xfId="43017" xr:uid="{00000000-0005-0000-0000-0000069C0000}"/>
    <cellStyle name="Porcentagem 6 2 3 7 2 3" xfId="43018" xr:uid="{00000000-0005-0000-0000-0000079C0000}"/>
    <cellStyle name="Porcentagem 6 2 3 7 2 4" xfId="43019" xr:uid="{00000000-0005-0000-0000-0000089C0000}"/>
    <cellStyle name="Porcentagem 6 2 3 7 3" xfId="43020" xr:uid="{00000000-0005-0000-0000-0000099C0000}"/>
    <cellStyle name="Porcentagem 6 2 3 7 3 2" xfId="43021" xr:uid="{00000000-0005-0000-0000-00000A9C0000}"/>
    <cellStyle name="Porcentagem 6 2 3 7 3 3" xfId="43022" xr:uid="{00000000-0005-0000-0000-00000B9C0000}"/>
    <cellStyle name="Porcentagem 6 2 3 7 4" xfId="43023" xr:uid="{00000000-0005-0000-0000-00000C9C0000}"/>
    <cellStyle name="Porcentagem 6 2 3 7 5" xfId="43024" xr:uid="{00000000-0005-0000-0000-00000D9C0000}"/>
    <cellStyle name="Porcentagem 6 2 3 7 6" xfId="43025" xr:uid="{00000000-0005-0000-0000-00000E9C0000}"/>
    <cellStyle name="Porcentagem 6 2 3 8" xfId="5829" xr:uid="{00000000-0005-0000-0000-00000F9C0000}"/>
    <cellStyle name="Porcentagem 6 2 3 8 2" xfId="10771" xr:uid="{00000000-0005-0000-0000-0000109C0000}"/>
    <cellStyle name="Porcentagem 6 2 3 8 3" xfId="43026" xr:uid="{00000000-0005-0000-0000-0000119C0000}"/>
    <cellStyle name="Porcentagem 6 2 3 8 4" xfId="43027" xr:uid="{00000000-0005-0000-0000-0000129C0000}"/>
    <cellStyle name="Porcentagem 6 2 3 9" xfId="7337" xr:uid="{00000000-0005-0000-0000-0000139C0000}"/>
    <cellStyle name="Porcentagem 6 2 3 9 2" xfId="43028" xr:uid="{00000000-0005-0000-0000-0000149C0000}"/>
    <cellStyle name="Porcentagem 6 2 3 9 3" xfId="43029" xr:uid="{00000000-0005-0000-0000-0000159C0000}"/>
    <cellStyle name="Porcentagem 6 2 3 9 4" xfId="43030" xr:uid="{00000000-0005-0000-0000-0000169C0000}"/>
    <cellStyle name="Porcentagem 6 2 4" xfId="464" xr:uid="{00000000-0005-0000-0000-0000179C0000}"/>
    <cellStyle name="Porcentagem 6 2 4 10" xfId="43031" xr:uid="{00000000-0005-0000-0000-0000189C0000}"/>
    <cellStyle name="Porcentagem 6 2 4 11" xfId="43032" xr:uid="{00000000-0005-0000-0000-0000199C0000}"/>
    <cellStyle name="Porcentagem 6 2 4 2" xfId="1030" xr:uid="{00000000-0005-0000-0000-00001A9C0000}"/>
    <cellStyle name="Porcentagem 6 2 4 2 10" xfId="43033" xr:uid="{00000000-0005-0000-0000-00001B9C0000}"/>
    <cellStyle name="Porcentagem 6 2 4 2 2" xfId="1810" xr:uid="{00000000-0005-0000-0000-00001C9C0000}"/>
    <cellStyle name="Porcentagem 6 2 4 2 2 2" xfId="5168" xr:uid="{00000000-0005-0000-0000-00001D9C0000}"/>
    <cellStyle name="Porcentagem 6 2 4 2 2 2 2" xfId="10152" xr:uid="{00000000-0005-0000-0000-00001E9C0000}"/>
    <cellStyle name="Porcentagem 6 2 4 2 2 2 2 2" xfId="43034" xr:uid="{00000000-0005-0000-0000-00001F9C0000}"/>
    <cellStyle name="Porcentagem 6 2 4 2 2 2 2 3" xfId="43035" xr:uid="{00000000-0005-0000-0000-0000209C0000}"/>
    <cellStyle name="Porcentagem 6 2 4 2 2 2 2 4" xfId="43036" xr:uid="{00000000-0005-0000-0000-0000219C0000}"/>
    <cellStyle name="Porcentagem 6 2 4 2 2 2 3" xfId="43037" xr:uid="{00000000-0005-0000-0000-0000229C0000}"/>
    <cellStyle name="Porcentagem 6 2 4 2 2 2 3 2" xfId="43038" xr:uid="{00000000-0005-0000-0000-0000239C0000}"/>
    <cellStyle name="Porcentagem 6 2 4 2 2 2 3 3" xfId="43039" xr:uid="{00000000-0005-0000-0000-0000249C0000}"/>
    <cellStyle name="Porcentagem 6 2 4 2 2 2 4" xfId="43040" xr:uid="{00000000-0005-0000-0000-0000259C0000}"/>
    <cellStyle name="Porcentagem 6 2 4 2 2 2 5" xfId="43041" xr:uid="{00000000-0005-0000-0000-0000269C0000}"/>
    <cellStyle name="Porcentagem 6 2 4 2 2 2 6" xfId="43042" xr:uid="{00000000-0005-0000-0000-0000279C0000}"/>
    <cellStyle name="Porcentagem 6 2 4 2 2 3" xfId="6897" xr:uid="{00000000-0005-0000-0000-0000289C0000}"/>
    <cellStyle name="Porcentagem 6 2 4 2 2 3 2" xfId="11839" xr:uid="{00000000-0005-0000-0000-0000299C0000}"/>
    <cellStyle name="Porcentagem 6 2 4 2 2 3 3" xfId="43043" xr:uid="{00000000-0005-0000-0000-00002A9C0000}"/>
    <cellStyle name="Porcentagem 6 2 4 2 2 3 4" xfId="43044" xr:uid="{00000000-0005-0000-0000-00002B9C0000}"/>
    <cellStyle name="Porcentagem 6 2 4 2 2 4" xfId="8405" xr:uid="{00000000-0005-0000-0000-00002C9C0000}"/>
    <cellStyle name="Porcentagem 6 2 4 2 2 4 2" xfId="43045" xr:uid="{00000000-0005-0000-0000-00002D9C0000}"/>
    <cellStyle name="Porcentagem 6 2 4 2 2 4 3" xfId="43046" xr:uid="{00000000-0005-0000-0000-00002E9C0000}"/>
    <cellStyle name="Porcentagem 6 2 4 2 2 4 4" xfId="43047" xr:uid="{00000000-0005-0000-0000-00002F9C0000}"/>
    <cellStyle name="Porcentagem 6 2 4 2 2 5" xfId="3443" xr:uid="{00000000-0005-0000-0000-0000309C0000}"/>
    <cellStyle name="Porcentagem 6 2 4 2 2 5 2" xfId="43048" xr:uid="{00000000-0005-0000-0000-0000319C0000}"/>
    <cellStyle name="Porcentagem 6 2 4 2 2 5 3" xfId="43049" xr:uid="{00000000-0005-0000-0000-0000329C0000}"/>
    <cellStyle name="Porcentagem 6 2 4 2 2 5 4" xfId="43050" xr:uid="{00000000-0005-0000-0000-0000339C0000}"/>
    <cellStyle name="Porcentagem 6 2 4 2 2 6" xfId="43051" xr:uid="{00000000-0005-0000-0000-0000349C0000}"/>
    <cellStyle name="Porcentagem 6 2 4 2 2 6 2" xfId="43052" xr:uid="{00000000-0005-0000-0000-0000359C0000}"/>
    <cellStyle name="Porcentagem 6 2 4 2 2 6 3" xfId="43053" xr:uid="{00000000-0005-0000-0000-0000369C0000}"/>
    <cellStyle name="Porcentagem 6 2 4 2 2 7" xfId="43054" xr:uid="{00000000-0005-0000-0000-0000379C0000}"/>
    <cellStyle name="Porcentagem 6 2 4 2 2 8" xfId="43055" xr:uid="{00000000-0005-0000-0000-0000389C0000}"/>
    <cellStyle name="Porcentagem 6 2 4 2 2 9" xfId="43056" xr:uid="{00000000-0005-0000-0000-0000399C0000}"/>
    <cellStyle name="Porcentagem 6 2 4 2 3" xfId="4452" xr:uid="{00000000-0005-0000-0000-00003A9C0000}"/>
    <cellStyle name="Porcentagem 6 2 4 2 3 2" xfId="9437" xr:uid="{00000000-0005-0000-0000-00003B9C0000}"/>
    <cellStyle name="Porcentagem 6 2 4 2 3 2 2" xfId="43057" xr:uid="{00000000-0005-0000-0000-00003C9C0000}"/>
    <cellStyle name="Porcentagem 6 2 4 2 3 2 3" xfId="43058" xr:uid="{00000000-0005-0000-0000-00003D9C0000}"/>
    <cellStyle name="Porcentagem 6 2 4 2 3 2 4" xfId="43059" xr:uid="{00000000-0005-0000-0000-00003E9C0000}"/>
    <cellStyle name="Porcentagem 6 2 4 2 3 3" xfId="43060" xr:uid="{00000000-0005-0000-0000-00003F9C0000}"/>
    <cellStyle name="Porcentagem 6 2 4 2 3 3 2" xfId="43061" xr:uid="{00000000-0005-0000-0000-0000409C0000}"/>
    <cellStyle name="Porcentagem 6 2 4 2 3 3 3" xfId="43062" xr:uid="{00000000-0005-0000-0000-0000419C0000}"/>
    <cellStyle name="Porcentagem 6 2 4 2 3 4" xfId="43063" xr:uid="{00000000-0005-0000-0000-0000429C0000}"/>
    <cellStyle name="Porcentagem 6 2 4 2 3 5" xfId="43064" xr:uid="{00000000-0005-0000-0000-0000439C0000}"/>
    <cellStyle name="Porcentagem 6 2 4 2 3 6" xfId="43065" xr:uid="{00000000-0005-0000-0000-0000449C0000}"/>
    <cellStyle name="Porcentagem 6 2 4 2 4" xfId="6192" xr:uid="{00000000-0005-0000-0000-0000459C0000}"/>
    <cellStyle name="Porcentagem 6 2 4 2 4 2" xfId="11134" xr:uid="{00000000-0005-0000-0000-0000469C0000}"/>
    <cellStyle name="Porcentagem 6 2 4 2 4 3" xfId="43066" xr:uid="{00000000-0005-0000-0000-0000479C0000}"/>
    <cellStyle name="Porcentagem 6 2 4 2 4 4" xfId="43067" xr:uid="{00000000-0005-0000-0000-0000489C0000}"/>
    <cellStyle name="Porcentagem 6 2 4 2 5" xfId="7700" xr:uid="{00000000-0005-0000-0000-0000499C0000}"/>
    <cellStyle name="Porcentagem 6 2 4 2 5 2" xfId="43068" xr:uid="{00000000-0005-0000-0000-00004A9C0000}"/>
    <cellStyle name="Porcentagem 6 2 4 2 5 3" xfId="43069" xr:uid="{00000000-0005-0000-0000-00004B9C0000}"/>
    <cellStyle name="Porcentagem 6 2 4 2 5 4" xfId="43070" xr:uid="{00000000-0005-0000-0000-00004C9C0000}"/>
    <cellStyle name="Porcentagem 6 2 4 2 6" xfId="2738" xr:uid="{00000000-0005-0000-0000-00004D9C0000}"/>
    <cellStyle name="Porcentagem 6 2 4 2 6 2" xfId="43071" xr:uid="{00000000-0005-0000-0000-00004E9C0000}"/>
    <cellStyle name="Porcentagem 6 2 4 2 6 3" xfId="43072" xr:uid="{00000000-0005-0000-0000-00004F9C0000}"/>
    <cellStyle name="Porcentagem 6 2 4 2 6 4" xfId="43073" xr:uid="{00000000-0005-0000-0000-0000509C0000}"/>
    <cellStyle name="Porcentagem 6 2 4 2 7" xfId="43074" xr:uid="{00000000-0005-0000-0000-0000519C0000}"/>
    <cellStyle name="Porcentagem 6 2 4 2 7 2" xfId="43075" xr:uid="{00000000-0005-0000-0000-0000529C0000}"/>
    <cellStyle name="Porcentagem 6 2 4 2 7 3" xfId="43076" xr:uid="{00000000-0005-0000-0000-0000539C0000}"/>
    <cellStyle name="Porcentagem 6 2 4 2 8" xfId="43077" xr:uid="{00000000-0005-0000-0000-0000549C0000}"/>
    <cellStyle name="Porcentagem 6 2 4 2 9" xfId="43078" xr:uid="{00000000-0005-0000-0000-0000559C0000}"/>
    <cellStyle name="Porcentagem 6 2 4 3" xfId="1809" xr:uid="{00000000-0005-0000-0000-0000569C0000}"/>
    <cellStyle name="Porcentagem 6 2 4 3 2" xfId="5167" xr:uid="{00000000-0005-0000-0000-0000579C0000}"/>
    <cellStyle name="Porcentagem 6 2 4 3 2 2" xfId="10151" xr:uid="{00000000-0005-0000-0000-0000589C0000}"/>
    <cellStyle name="Porcentagem 6 2 4 3 2 2 2" xfId="43079" xr:uid="{00000000-0005-0000-0000-0000599C0000}"/>
    <cellStyle name="Porcentagem 6 2 4 3 2 2 3" xfId="43080" xr:uid="{00000000-0005-0000-0000-00005A9C0000}"/>
    <cellStyle name="Porcentagem 6 2 4 3 2 2 4" xfId="43081" xr:uid="{00000000-0005-0000-0000-00005B9C0000}"/>
    <cellStyle name="Porcentagem 6 2 4 3 2 3" xfId="43082" xr:uid="{00000000-0005-0000-0000-00005C9C0000}"/>
    <cellStyle name="Porcentagem 6 2 4 3 2 3 2" xfId="43083" xr:uid="{00000000-0005-0000-0000-00005D9C0000}"/>
    <cellStyle name="Porcentagem 6 2 4 3 2 3 3" xfId="43084" xr:uid="{00000000-0005-0000-0000-00005E9C0000}"/>
    <cellStyle name="Porcentagem 6 2 4 3 2 4" xfId="43085" xr:uid="{00000000-0005-0000-0000-00005F9C0000}"/>
    <cellStyle name="Porcentagem 6 2 4 3 2 5" xfId="43086" xr:uid="{00000000-0005-0000-0000-0000609C0000}"/>
    <cellStyle name="Porcentagem 6 2 4 3 2 6" xfId="43087" xr:uid="{00000000-0005-0000-0000-0000619C0000}"/>
    <cellStyle name="Porcentagem 6 2 4 3 3" xfId="6896" xr:uid="{00000000-0005-0000-0000-0000629C0000}"/>
    <cellStyle name="Porcentagem 6 2 4 3 3 2" xfId="11838" xr:uid="{00000000-0005-0000-0000-0000639C0000}"/>
    <cellStyle name="Porcentagem 6 2 4 3 3 3" xfId="43088" xr:uid="{00000000-0005-0000-0000-0000649C0000}"/>
    <cellStyle name="Porcentagem 6 2 4 3 3 4" xfId="43089" xr:uid="{00000000-0005-0000-0000-0000659C0000}"/>
    <cellStyle name="Porcentagem 6 2 4 3 4" xfId="8404" xr:uid="{00000000-0005-0000-0000-0000669C0000}"/>
    <cellStyle name="Porcentagem 6 2 4 3 4 2" xfId="43090" xr:uid="{00000000-0005-0000-0000-0000679C0000}"/>
    <cellStyle name="Porcentagem 6 2 4 3 4 3" xfId="43091" xr:uid="{00000000-0005-0000-0000-0000689C0000}"/>
    <cellStyle name="Porcentagem 6 2 4 3 4 4" xfId="43092" xr:uid="{00000000-0005-0000-0000-0000699C0000}"/>
    <cellStyle name="Porcentagem 6 2 4 3 5" xfId="3442" xr:uid="{00000000-0005-0000-0000-00006A9C0000}"/>
    <cellStyle name="Porcentagem 6 2 4 3 5 2" xfId="43093" xr:uid="{00000000-0005-0000-0000-00006B9C0000}"/>
    <cellStyle name="Porcentagem 6 2 4 3 5 3" xfId="43094" xr:uid="{00000000-0005-0000-0000-00006C9C0000}"/>
    <cellStyle name="Porcentagem 6 2 4 3 5 4" xfId="43095" xr:uid="{00000000-0005-0000-0000-00006D9C0000}"/>
    <cellStyle name="Porcentagem 6 2 4 3 6" xfId="43096" xr:uid="{00000000-0005-0000-0000-00006E9C0000}"/>
    <cellStyle name="Porcentagem 6 2 4 3 6 2" xfId="43097" xr:uid="{00000000-0005-0000-0000-00006F9C0000}"/>
    <cellStyle name="Porcentagem 6 2 4 3 6 3" xfId="43098" xr:uid="{00000000-0005-0000-0000-0000709C0000}"/>
    <cellStyle name="Porcentagem 6 2 4 3 7" xfId="43099" xr:uid="{00000000-0005-0000-0000-0000719C0000}"/>
    <cellStyle name="Porcentagem 6 2 4 3 8" xfId="43100" xr:uid="{00000000-0005-0000-0000-0000729C0000}"/>
    <cellStyle name="Porcentagem 6 2 4 3 9" xfId="43101" xr:uid="{00000000-0005-0000-0000-0000739C0000}"/>
    <cellStyle name="Porcentagem 6 2 4 4" xfId="3983" xr:uid="{00000000-0005-0000-0000-0000749C0000}"/>
    <cellStyle name="Porcentagem 6 2 4 4 2" xfId="9055" xr:uid="{00000000-0005-0000-0000-0000759C0000}"/>
    <cellStyle name="Porcentagem 6 2 4 4 2 2" xfId="43102" xr:uid="{00000000-0005-0000-0000-0000769C0000}"/>
    <cellStyle name="Porcentagem 6 2 4 4 2 3" xfId="43103" xr:uid="{00000000-0005-0000-0000-0000779C0000}"/>
    <cellStyle name="Porcentagem 6 2 4 4 2 4" xfId="43104" xr:uid="{00000000-0005-0000-0000-0000789C0000}"/>
    <cellStyle name="Porcentagem 6 2 4 4 3" xfId="43105" xr:uid="{00000000-0005-0000-0000-0000799C0000}"/>
    <cellStyle name="Porcentagem 6 2 4 4 3 2" xfId="43106" xr:uid="{00000000-0005-0000-0000-00007A9C0000}"/>
    <cellStyle name="Porcentagem 6 2 4 4 3 3" xfId="43107" xr:uid="{00000000-0005-0000-0000-00007B9C0000}"/>
    <cellStyle name="Porcentagem 6 2 4 4 4" xfId="43108" xr:uid="{00000000-0005-0000-0000-00007C9C0000}"/>
    <cellStyle name="Porcentagem 6 2 4 4 5" xfId="43109" xr:uid="{00000000-0005-0000-0000-00007D9C0000}"/>
    <cellStyle name="Porcentagem 6 2 4 4 6" xfId="43110" xr:uid="{00000000-0005-0000-0000-00007E9C0000}"/>
    <cellStyle name="Porcentagem 6 2 4 5" xfId="5740" xr:uid="{00000000-0005-0000-0000-00007F9C0000}"/>
    <cellStyle name="Porcentagem 6 2 4 5 2" xfId="10682" xr:uid="{00000000-0005-0000-0000-0000809C0000}"/>
    <cellStyle name="Porcentagem 6 2 4 5 3" xfId="43111" xr:uid="{00000000-0005-0000-0000-0000819C0000}"/>
    <cellStyle name="Porcentagem 6 2 4 5 4" xfId="43112" xr:uid="{00000000-0005-0000-0000-0000829C0000}"/>
    <cellStyle name="Porcentagem 6 2 4 6" xfId="7248" xr:uid="{00000000-0005-0000-0000-0000839C0000}"/>
    <cellStyle name="Porcentagem 6 2 4 6 2" xfId="43113" xr:uid="{00000000-0005-0000-0000-0000849C0000}"/>
    <cellStyle name="Porcentagem 6 2 4 6 3" xfId="43114" xr:uid="{00000000-0005-0000-0000-0000859C0000}"/>
    <cellStyle name="Porcentagem 6 2 4 6 4" xfId="43115" xr:uid="{00000000-0005-0000-0000-0000869C0000}"/>
    <cellStyle name="Porcentagem 6 2 4 7" xfId="2286" xr:uid="{00000000-0005-0000-0000-0000879C0000}"/>
    <cellStyle name="Porcentagem 6 2 4 7 2" xfId="43116" xr:uid="{00000000-0005-0000-0000-0000889C0000}"/>
    <cellStyle name="Porcentagem 6 2 4 7 3" xfId="43117" xr:uid="{00000000-0005-0000-0000-0000899C0000}"/>
    <cellStyle name="Porcentagem 6 2 4 7 4" xfId="43118" xr:uid="{00000000-0005-0000-0000-00008A9C0000}"/>
    <cellStyle name="Porcentagem 6 2 4 8" xfId="43119" xr:uid="{00000000-0005-0000-0000-00008B9C0000}"/>
    <cellStyle name="Porcentagem 6 2 4 8 2" xfId="43120" xr:uid="{00000000-0005-0000-0000-00008C9C0000}"/>
    <cellStyle name="Porcentagem 6 2 4 8 3" xfId="43121" xr:uid="{00000000-0005-0000-0000-00008D9C0000}"/>
    <cellStyle name="Porcentagem 6 2 4 9" xfId="43122" xr:uid="{00000000-0005-0000-0000-00008E9C0000}"/>
    <cellStyle name="Porcentagem 6 2 5" xfId="677" xr:uid="{00000000-0005-0000-0000-00008F9C0000}"/>
    <cellStyle name="Porcentagem 6 2 5 10" xfId="43123" xr:uid="{00000000-0005-0000-0000-0000909C0000}"/>
    <cellStyle name="Porcentagem 6 2 5 11" xfId="43124" xr:uid="{00000000-0005-0000-0000-0000919C0000}"/>
    <cellStyle name="Porcentagem 6 2 5 2" xfId="1143" xr:uid="{00000000-0005-0000-0000-0000929C0000}"/>
    <cellStyle name="Porcentagem 6 2 5 2 10" xfId="43125" xr:uid="{00000000-0005-0000-0000-0000939C0000}"/>
    <cellStyle name="Porcentagem 6 2 5 2 2" xfId="1812" xr:uid="{00000000-0005-0000-0000-0000949C0000}"/>
    <cellStyle name="Porcentagem 6 2 5 2 2 2" xfId="5170" xr:uid="{00000000-0005-0000-0000-0000959C0000}"/>
    <cellStyle name="Porcentagem 6 2 5 2 2 2 2" xfId="10154" xr:uid="{00000000-0005-0000-0000-0000969C0000}"/>
    <cellStyle name="Porcentagem 6 2 5 2 2 2 2 2" xfId="43126" xr:uid="{00000000-0005-0000-0000-0000979C0000}"/>
    <cellStyle name="Porcentagem 6 2 5 2 2 2 2 3" xfId="43127" xr:uid="{00000000-0005-0000-0000-0000989C0000}"/>
    <cellStyle name="Porcentagem 6 2 5 2 2 2 2 4" xfId="43128" xr:uid="{00000000-0005-0000-0000-0000999C0000}"/>
    <cellStyle name="Porcentagem 6 2 5 2 2 2 3" xfId="43129" xr:uid="{00000000-0005-0000-0000-00009A9C0000}"/>
    <cellStyle name="Porcentagem 6 2 5 2 2 2 3 2" xfId="43130" xr:uid="{00000000-0005-0000-0000-00009B9C0000}"/>
    <cellStyle name="Porcentagem 6 2 5 2 2 2 3 3" xfId="43131" xr:uid="{00000000-0005-0000-0000-00009C9C0000}"/>
    <cellStyle name="Porcentagem 6 2 5 2 2 2 4" xfId="43132" xr:uid="{00000000-0005-0000-0000-00009D9C0000}"/>
    <cellStyle name="Porcentagem 6 2 5 2 2 2 5" xfId="43133" xr:uid="{00000000-0005-0000-0000-00009E9C0000}"/>
    <cellStyle name="Porcentagem 6 2 5 2 2 2 6" xfId="43134" xr:uid="{00000000-0005-0000-0000-00009F9C0000}"/>
    <cellStyle name="Porcentagem 6 2 5 2 2 3" xfId="6899" xr:uid="{00000000-0005-0000-0000-0000A09C0000}"/>
    <cellStyle name="Porcentagem 6 2 5 2 2 3 2" xfId="11841" xr:uid="{00000000-0005-0000-0000-0000A19C0000}"/>
    <cellStyle name="Porcentagem 6 2 5 2 2 3 3" xfId="43135" xr:uid="{00000000-0005-0000-0000-0000A29C0000}"/>
    <cellStyle name="Porcentagem 6 2 5 2 2 3 4" xfId="43136" xr:uid="{00000000-0005-0000-0000-0000A39C0000}"/>
    <cellStyle name="Porcentagem 6 2 5 2 2 4" xfId="8407" xr:uid="{00000000-0005-0000-0000-0000A49C0000}"/>
    <cellStyle name="Porcentagem 6 2 5 2 2 4 2" xfId="43137" xr:uid="{00000000-0005-0000-0000-0000A59C0000}"/>
    <cellStyle name="Porcentagem 6 2 5 2 2 4 3" xfId="43138" xr:uid="{00000000-0005-0000-0000-0000A69C0000}"/>
    <cellStyle name="Porcentagem 6 2 5 2 2 4 4" xfId="43139" xr:uid="{00000000-0005-0000-0000-0000A79C0000}"/>
    <cellStyle name="Porcentagem 6 2 5 2 2 5" xfId="3445" xr:uid="{00000000-0005-0000-0000-0000A89C0000}"/>
    <cellStyle name="Porcentagem 6 2 5 2 2 5 2" xfId="43140" xr:uid="{00000000-0005-0000-0000-0000A99C0000}"/>
    <cellStyle name="Porcentagem 6 2 5 2 2 5 3" xfId="43141" xr:uid="{00000000-0005-0000-0000-0000AA9C0000}"/>
    <cellStyle name="Porcentagem 6 2 5 2 2 5 4" xfId="43142" xr:uid="{00000000-0005-0000-0000-0000AB9C0000}"/>
    <cellStyle name="Porcentagem 6 2 5 2 2 6" xfId="43143" xr:uid="{00000000-0005-0000-0000-0000AC9C0000}"/>
    <cellStyle name="Porcentagem 6 2 5 2 2 6 2" xfId="43144" xr:uid="{00000000-0005-0000-0000-0000AD9C0000}"/>
    <cellStyle name="Porcentagem 6 2 5 2 2 6 3" xfId="43145" xr:uid="{00000000-0005-0000-0000-0000AE9C0000}"/>
    <cellStyle name="Porcentagem 6 2 5 2 2 7" xfId="43146" xr:uid="{00000000-0005-0000-0000-0000AF9C0000}"/>
    <cellStyle name="Porcentagem 6 2 5 2 2 8" xfId="43147" xr:uid="{00000000-0005-0000-0000-0000B09C0000}"/>
    <cellStyle name="Porcentagem 6 2 5 2 2 9" xfId="43148" xr:uid="{00000000-0005-0000-0000-0000B19C0000}"/>
    <cellStyle name="Porcentagem 6 2 5 2 3" xfId="4511" xr:uid="{00000000-0005-0000-0000-0000B29C0000}"/>
    <cellStyle name="Porcentagem 6 2 5 2 3 2" xfId="9495" xr:uid="{00000000-0005-0000-0000-0000B39C0000}"/>
    <cellStyle name="Porcentagem 6 2 5 2 3 2 2" xfId="43149" xr:uid="{00000000-0005-0000-0000-0000B49C0000}"/>
    <cellStyle name="Porcentagem 6 2 5 2 3 2 3" xfId="43150" xr:uid="{00000000-0005-0000-0000-0000B59C0000}"/>
    <cellStyle name="Porcentagem 6 2 5 2 3 2 4" xfId="43151" xr:uid="{00000000-0005-0000-0000-0000B69C0000}"/>
    <cellStyle name="Porcentagem 6 2 5 2 3 3" xfId="43152" xr:uid="{00000000-0005-0000-0000-0000B79C0000}"/>
    <cellStyle name="Porcentagem 6 2 5 2 3 3 2" xfId="43153" xr:uid="{00000000-0005-0000-0000-0000B89C0000}"/>
    <cellStyle name="Porcentagem 6 2 5 2 3 3 3" xfId="43154" xr:uid="{00000000-0005-0000-0000-0000B99C0000}"/>
    <cellStyle name="Porcentagem 6 2 5 2 3 4" xfId="43155" xr:uid="{00000000-0005-0000-0000-0000BA9C0000}"/>
    <cellStyle name="Porcentagem 6 2 5 2 3 5" xfId="43156" xr:uid="{00000000-0005-0000-0000-0000BB9C0000}"/>
    <cellStyle name="Porcentagem 6 2 5 2 3 6" xfId="43157" xr:uid="{00000000-0005-0000-0000-0000BC9C0000}"/>
    <cellStyle name="Porcentagem 6 2 5 2 4" xfId="6242" xr:uid="{00000000-0005-0000-0000-0000BD9C0000}"/>
    <cellStyle name="Porcentagem 6 2 5 2 4 2" xfId="11184" xr:uid="{00000000-0005-0000-0000-0000BE9C0000}"/>
    <cellStyle name="Porcentagem 6 2 5 2 4 3" xfId="43158" xr:uid="{00000000-0005-0000-0000-0000BF9C0000}"/>
    <cellStyle name="Porcentagem 6 2 5 2 4 4" xfId="43159" xr:uid="{00000000-0005-0000-0000-0000C09C0000}"/>
    <cellStyle name="Porcentagem 6 2 5 2 5" xfId="7750" xr:uid="{00000000-0005-0000-0000-0000C19C0000}"/>
    <cellStyle name="Porcentagem 6 2 5 2 5 2" xfId="43160" xr:uid="{00000000-0005-0000-0000-0000C29C0000}"/>
    <cellStyle name="Porcentagem 6 2 5 2 5 3" xfId="43161" xr:uid="{00000000-0005-0000-0000-0000C39C0000}"/>
    <cellStyle name="Porcentagem 6 2 5 2 5 4" xfId="43162" xr:uid="{00000000-0005-0000-0000-0000C49C0000}"/>
    <cellStyle name="Porcentagem 6 2 5 2 6" xfId="2788" xr:uid="{00000000-0005-0000-0000-0000C59C0000}"/>
    <cellStyle name="Porcentagem 6 2 5 2 6 2" xfId="43163" xr:uid="{00000000-0005-0000-0000-0000C69C0000}"/>
    <cellStyle name="Porcentagem 6 2 5 2 6 3" xfId="43164" xr:uid="{00000000-0005-0000-0000-0000C79C0000}"/>
    <cellStyle name="Porcentagem 6 2 5 2 6 4" xfId="43165" xr:uid="{00000000-0005-0000-0000-0000C89C0000}"/>
    <cellStyle name="Porcentagem 6 2 5 2 7" xfId="43166" xr:uid="{00000000-0005-0000-0000-0000C99C0000}"/>
    <cellStyle name="Porcentagem 6 2 5 2 7 2" xfId="43167" xr:uid="{00000000-0005-0000-0000-0000CA9C0000}"/>
    <cellStyle name="Porcentagem 6 2 5 2 7 3" xfId="43168" xr:uid="{00000000-0005-0000-0000-0000CB9C0000}"/>
    <cellStyle name="Porcentagem 6 2 5 2 8" xfId="43169" xr:uid="{00000000-0005-0000-0000-0000CC9C0000}"/>
    <cellStyle name="Porcentagem 6 2 5 2 9" xfId="43170" xr:uid="{00000000-0005-0000-0000-0000CD9C0000}"/>
    <cellStyle name="Porcentagem 6 2 5 3" xfId="1811" xr:uid="{00000000-0005-0000-0000-0000CE9C0000}"/>
    <cellStyle name="Porcentagem 6 2 5 3 2" xfId="5169" xr:uid="{00000000-0005-0000-0000-0000CF9C0000}"/>
    <cellStyle name="Porcentagem 6 2 5 3 2 2" xfId="10153" xr:uid="{00000000-0005-0000-0000-0000D09C0000}"/>
    <cellStyle name="Porcentagem 6 2 5 3 2 2 2" xfId="43171" xr:uid="{00000000-0005-0000-0000-0000D19C0000}"/>
    <cellStyle name="Porcentagem 6 2 5 3 2 2 3" xfId="43172" xr:uid="{00000000-0005-0000-0000-0000D29C0000}"/>
    <cellStyle name="Porcentagem 6 2 5 3 2 2 4" xfId="43173" xr:uid="{00000000-0005-0000-0000-0000D39C0000}"/>
    <cellStyle name="Porcentagem 6 2 5 3 2 3" xfId="43174" xr:uid="{00000000-0005-0000-0000-0000D49C0000}"/>
    <cellStyle name="Porcentagem 6 2 5 3 2 3 2" xfId="43175" xr:uid="{00000000-0005-0000-0000-0000D59C0000}"/>
    <cellStyle name="Porcentagem 6 2 5 3 2 3 3" xfId="43176" xr:uid="{00000000-0005-0000-0000-0000D69C0000}"/>
    <cellStyle name="Porcentagem 6 2 5 3 2 4" xfId="43177" xr:uid="{00000000-0005-0000-0000-0000D79C0000}"/>
    <cellStyle name="Porcentagem 6 2 5 3 2 5" xfId="43178" xr:uid="{00000000-0005-0000-0000-0000D89C0000}"/>
    <cellStyle name="Porcentagem 6 2 5 3 2 6" xfId="43179" xr:uid="{00000000-0005-0000-0000-0000D99C0000}"/>
    <cellStyle name="Porcentagem 6 2 5 3 3" xfId="6898" xr:uid="{00000000-0005-0000-0000-0000DA9C0000}"/>
    <cellStyle name="Porcentagem 6 2 5 3 3 2" xfId="11840" xr:uid="{00000000-0005-0000-0000-0000DB9C0000}"/>
    <cellStyle name="Porcentagem 6 2 5 3 3 3" xfId="43180" xr:uid="{00000000-0005-0000-0000-0000DC9C0000}"/>
    <cellStyle name="Porcentagem 6 2 5 3 3 4" xfId="43181" xr:uid="{00000000-0005-0000-0000-0000DD9C0000}"/>
    <cellStyle name="Porcentagem 6 2 5 3 4" xfId="8406" xr:uid="{00000000-0005-0000-0000-0000DE9C0000}"/>
    <cellStyle name="Porcentagem 6 2 5 3 4 2" xfId="43182" xr:uid="{00000000-0005-0000-0000-0000DF9C0000}"/>
    <cellStyle name="Porcentagem 6 2 5 3 4 3" xfId="43183" xr:uid="{00000000-0005-0000-0000-0000E09C0000}"/>
    <cellStyle name="Porcentagem 6 2 5 3 4 4" xfId="43184" xr:uid="{00000000-0005-0000-0000-0000E19C0000}"/>
    <cellStyle name="Porcentagem 6 2 5 3 5" xfId="3444" xr:uid="{00000000-0005-0000-0000-0000E29C0000}"/>
    <cellStyle name="Porcentagem 6 2 5 3 5 2" xfId="43185" xr:uid="{00000000-0005-0000-0000-0000E39C0000}"/>
    <cellStyle name="Porcentagem 6 2 5 3 5 3" xfId="43186" xr:uid="{00000000-0005-0000-0000-0000E49C0000}"/>
    <cellStyle name="Porcentagem 6 2 5 3 5 4" xfId="43187" xr:uid="{00000000-0005-0000-0000-0000E59C0000}"/>
    <cellStyle name="Porcentagem 6 2 5 3 6" xfId="43188" xr:uid="{00000000-0005-0000-0000-0000E69C0000}"/>
    <cellStyle name="Porcentagem 6 2 5 3 6 2" xfId="43189" xr:uid="{00000000-0005-0000-0000-0000E79C0000}"/>
    <cellStyle name="Porcentagem 6 2 5 3 6 3" xfId="43190" xr:uid="{00000000-0005-0000-0000-0000E89C0000}"/>
    <cellStyle name="Porcentagem 6 2 5 3 7" xfId="43191" xr:uid="{00000000-0005-0000-0000-0000E99C0000}"/>
    <cellStyle name="Porcentagem 6 2 5 3 8" xfId="43192" xr:uid="{00000000-0005-0000-0000-0000EA9C0000}"/>
    <cellStyle name="Porcentagem 6 2 5 3 9" xfId="43193" xr:uid="{00000000-0005-0000-0000-0000EB9C0000}"/>
    <cellStyle name="Porcentagem 6 2 5 4" xfId="4128" xr:uid="{00000000-0005-0000-0000-0000EC9C0000}"/>
    <cellStyle name="Porcentagem 6 2 5 4 2" xfId="9114" xr:uid="{00000000-0005-0000-0000-0000ED9C0000}"/>
    <cellStyle name="Porcentagem 6 2 5 4 2 2" xfId="43194" xr:uid="{00000000-0005-0000-0000-0000EE9C0000}"/>
    <cellStyle name="Porcentagem 6 2 5 4 2 3" xfId="43195" xr:uid="{00000000-0005-0000-0000-0000EF9C0000}"/>
    <cellStyle name="Porcentagem 6 2 5 4 2 4" xfId="43196" xr:uid="{00000000-0005-0000-0000-0000F09C0000}"/>
    <cellStyle name="Porcentagem 6 2 5 4 3" xfId="43197" xr:uid="{00000000-0005-0000-0000-0000F19C0000}"/>
    <cellStyle name="Porcentagem 6 2 5 4 3 2" xfId="43198" xr:uid="{00000000-0005-0000-0000-0000F29C0000}"/>
    <cellStyle name="Porcentagem 6 2 5 4 3 3" xfId="43199" xr:uid="{00000000-0005-0000-0000-0000F39C0000}"/>
    <cellStyle name="Porcentagem 6 2 5 4 4" xfId="43200" xr:uid="{00000000-0005-0000-0000-0000F49C0000}"/>
    <cellStyle name="Porcentagem 6 2 5 4 5" xfId="43201" xr:uid="{00000000-0005-0000-0000-0000F59C0000}"/>
    <cellStyle name="Porcentagem 6 2 5 4 6" xfId="43202" xr:uid="{00000000-0005-0000-0000-0000F69C0000}"/>
    <cellStyle name="Porcentagem 6 2 5 5" xfId="5875" xr:uid="{00000000-0005-0000-0000-0000F79C0000}"/>
    <cellStyle name="Porcentagem 6 2 5 5 2" xfId="10817" xr:uid="{00000000-0005-0000-0000-0000F89C0000}"/>
    <cellStyle name="Porcentagem 6 2 5 5 3" xfId="43203" xr:uid="{00000000-0005-0000-0000-0000F99C0000}"/>
    <cellStyle name="Porcentagem 6 2 5 5 4" xfId="43204" xr:uid="{00000000-0005-0000-0000-0000FA9C0000}"/>
    <cellStyle name="Porcentagem 6 2 5 6" xfId="7383" xr:uid="{00000000-0005-0000-0000-0000FB9C0000}"/>
    <cellStyle name="Porcentagem 6 2 5 6 2" xfId="43205" xr:uid="{00000000-0005-0000-0000-0000FC9C0000}"/>
    <cellStyle name="Porcentagem 6 2 5 6 3" xfId="43206" xr:uid="{00000000-0005-0000-0000-0000FD9C0000}"/>
    <cellStyle name="Porcentagem 6 2 5 6 4" xfId="43207" xr:uid="{00000000-0005-0000-0000-0000FE9C0000}"/>
    <cellStyle name="Porcentagem 6 2 5 7" xfId="2421" xr:uid="{00000000-0005-0000-0000-0000FF9C0000}"/>
    <cellStyle name="Porcentagem 6 2 5 7 2" xfId="43208" xr:uid="{00000000-0005-0000-0000-0000009D0000}"/>
    <cellStyle name="Porcentagem 6 2 5 7 3" xfId="43209" xr:uid="{00000000-0005-0000-0000-0000019D0000}"/>
    <cellStyle name="Porcentagem 6 2 5 7 4" xfId="43210" xr:uid="{00000000-0005-0000-0000-0000029D0000}"/>
    <cellStyle name="Porcentagem 6 2 5 8" xfId="43211" xr:uid="{00000000-0005-0000-0000-0000039D0000}"/>
    <cellStyle name="Porcentagem 6 2 5 8 2" xfId="43212" xr:uid="{00000000-0005-0000-0000-0000049D0000}"/>
    <cellStyle name="Porcentagem 6 2 5 8 3" xfId="43213" xr:uid="{00000000-0005-0000-0000-0000059D0000}"/>
    <cellStyle name="Porcentagem 6 2 5 9" xfId="43214" xr:uid="{00000000-0005-0000-0000-0000069D0000}"/>
    <cellStyle name="Porcentagem 6 2 6" xfId="348" xr:uid="{00000000-0005-0000-0000-0000079D0000}"/>
    <cellStyle name="Porcentagem 6 2 6 10" xfId="43215" xr:uid="{00000000-0005-0000-0000-0000089D0000}"/>
    <cellStyle name="Porcentagem 6 2 6 11" xfId="43216" xr:uid="{00000000-0005-0000-0000-0000099D0000}"/>
    <cellStyle name="Porcentagem 6 2 6 2" xfId="973" xr:uid="{00000000-0005-0000-0000-00000A9D0000}"/>
    <cellStyle name="Porcentagem 6 2 6 2 10" xfId="43217" xr:uid="{00000000-0005-0000-0000-00000B9D0000}"/>
    <cellStyle name="Porcentagem 6 2 6 2 2" xfId="1814" xr:uid="{00000000-0005-0000-0000-00000C9D0000}"/>
    <cellStyle name="Porcentagem 6 2 6 2 2 2" xfId="5172" xr:uid="{00000000-0005-0000-0000-00000D9D0000}"/>
    <cellStyle name="Porcentagem 6 2 6 2 2 2 2" xfId="10156" xr:uid="{00000000-0005-0000-0000-00000E9D0000}"/>
    <cellStyle name="Porcentagem 6 2 6 2 2 2 2 2" xfId="43218" xr:uid="{00000000-0005-0000-0000-00000F9D0000}"/>
    <cellStyle name="Porcentagem 6 2 6 2 2 2 2 3" xfId="43219" xr:uid="{00000000-0005-0000-0000-0000109D0000}"/>
    <cellStyle name="Porcentagem 6 2 6 2 2 2 2 4" xfId="43220" xr:uid="{00000000-0005-0000-0000-0000119D0000}"/>
    <cellStyle name="Porcentagem 6 2 6 2 2 2 3" xfId="43221" xr:uid="{00000000-0005-0000-0000-0000129D0000}"/>
    <cellStyle name="Porcentagem 6 2 6 2 2 2 3 2" xfId="43222" xr:uid="{00000000-0005-0000-0000-0000139D0000}"/>
    <cellStyle name="Porcentagem 6 2 6 2 2 2 3 3" xfId="43223" xr:uid="{00000000-0005-0000-0000-0000149D0000}"/>
    <cellStyle name="Porcentagem 6 2 6 2 2 2 4" xfId="43224" xr:uid="{00000000-0005-0000-0000-0000159D0000}"/>
    <cellStyle name="Porcentagem 6 2 6 2 2 2 5" xfId="43225" xr:uid="{00000000-0005-0000-0000-0000169D0000}"/>
    <cellStyle name="Porcentagem 6 2 6 2 2 2 6" xfId="43226" xr:uid="{00000000-0005-0000-0000-0000179D0000}"/>
    <cellStyle name="Porcentagem 6 2 6 2 2 3" xfId="6901" xr:uid="{00000000-0005-0000-0000-0000189D0000}"/>
    <cellStyle name="Porcentagem 6 2 6 2 2 3 2" xfId="11843" xr:uid="{00000000-0005-0000-0000-0000199D0000}"/>
    <cellStyle name="Porcentagem 6 2 6 2 2 3 3" xfId="43227" xr:uid="{00000000-0005-0000-0000-00001A9D0000}"/>
    <cellStyle name="Porcentagem 6 2 6 2 2 3 4" xfId="43228" xr:uid="{00000000-0005-0000-0000-00001B9D0000}"/>
    <cellStyle name="Porcentagem 6 2 6 2 2 4" xfId="8409" xr:uid="{00000000-0005-0000-0000-00001C9D0000}"/>
    <cellStyle name="Porcentagem 6 2 6 2 2 4 2" xfId="43229" xr:uid="{00000000-0005-0000-0000-00001D9D0000}"/>
    <cellStyle name="Porcentagem 6 2 6 2 2 4 3" xfId="43230" xr:uid="{00000000-0005-0000-0000-00001E9D0000}"/>
    <cellStyle name="Porcentagem 6 2 6 2 2 4 4" xfId="43231" xr:uid="{00000000-0005-0000-0000-00001F9D0000}"/>
    <cellStyle name="Porcentagem 6 2 6 2 2 5" xfId="3447" xr:uid="{00000000-0005-0000-0000-0000209D0000}"/>
    <cellStyle name="Porcentagem 6 2 6 2 2 5 2" xfId="43232" xr:uid="{00000000-0005-0000-0000-0000219D0000}"/>
    <cellStyle name="Porcentagem 6 2 6 2 2 5 3" xfId="43233" xr:uid="{00000000-0005-0000-0000-0000229D0000}"/>
    <cellStyle name="Porcentagem 6 2 6 2 2 5 4" xfId="43234" xr:uid="{00000000-0005-0000-0000-0000239D0000}"/>
    <cellStyle name="Porcentagem 6 2 6 2 2 6" xfId="43235" xr:uid="{00000000-0005-0000-0000-0000249D0000}"/>
    <cellStyle name="Porcentagem 6 2 6 2 2 6 2" xfId="43236" xr:uid="{00000000-0005-0000-0000-0000259D0000}"/>
    <cellStyle name="Porcentagem 6 2 6 2 2 6 3" xfId="43237" xr:uid="{00000000-0005-0000-0000-0000269D0000}"/>
    <cellStyle name="Porcentagem 6 2 6 2 2 7" xfId="43238" xr:uid="{00000000-0005-0000-0000-0000279D0000}"/>
    <cellStyle name="Porcentagem 6 2 6 2 2 8" xfId="43239" xr:uid="{00000000-0005-0000-0000-0000289D0000}"/>
    <cellStyle name="Porcentagem 6 2 6 2 2 9" xfId="43240" xr:uid="{00000000-0005-0000-0000-0000299D0000}"/>
    <cellStyle name="Porcentagem 6 2 6 2 3" xfId="4406" xr:uid="{00000000-0005-0000-0000-00002A9D0000}"/>
    <cellStyle name="Porcentagem 6 2 6 2 3 2" xfId="9391" xr:uid="{00000000-0005-0000-0000-00002B9D0000}"/>
    <cellStyle name="Porcentagem 6 2 6 2 3 2 2" xfId="43241" xr:uid="{00000000-0005-0000-0000-00002C9D0000}"/>
    <cellStyle name="Porcentagem 6 2 6 2 3 2 3" xfId="43242" xr:uid="{00000000-0005-0000-0000-00002D9D0000}"/>
    <cellStyle name="Porcentagem 6 2 6 2 3 2 4" xfId="43243" xr:uid="{00000000-0005-0000-0000-00002E9D0000}"/>
    <cellStyle name="Porcentagem 6 2 6 2 3 3" xfId="43244" xr:uid="{00000000-0005-0000-0000-00002F9D0000}"/>
    <cellStyle name="Porcentagem 6 2 6 2 3 3 2" xfId="43245" xr:uid="{00000000-0005-0000-0000-0000309D0000}"/>
    <cellStyle name="Porcentagem 6 2 6 2 3 3 3" xfId="43246" xr:uid="{00000000-0005-0000-0000-0000319D0000}"/>
    <cellStyle name="Porcentagem 6 2 6 2 3 4" xfId="43247" xr:uid="{00000000-0005-0000-0000-0000329D0000}"/>
    <cellStyle name="Porcentagem 6 2 6 2 3 5" xfId="43248" xr:uid="{00000000-0005-0000-0000-0000339D0000}"/>
    <cellStyle name="Porcentagem 6 2 6 2 3 6" xfId="43249" xr:uid="{00000000-0005-0000-0000-0000349D0000}"/>
    <cellStyle name="Porcentagem 6 2 6 2 4" xfId="6148" xr:uid="{00000000-0005-0000-0000-0000359D0000}"/>
    <cellStyle name="Porcentagem 6 2 6 2 4 2" xfId="11090" xr:uid="{00000000-0005-0000-0000-0000369D0000}"/>
    <cellStyle name="Porcentagem 6 2 6 2 4 3" xfId="43250" xr:uid="{00000000-0005-0000-0000-0000379D0000}"/>
    <cellStyle name="Porcentagem 6 2 6 2 4 4" xfId="43251" xr:uid="{00000000-0005-0000-0000-0000389D0000}"/>
    <cellStyle name="Porcentagem 6 2 6 2 5" xfId="7656" xr:uid="{00000000-0005-0000-0000-0000399D0000}"/>
    <cellStyle name="Porcentagem 6 2 6 2 5 2" xfId="43252" xr:uid="{00000000-0005-0000-0000-00003A9D0000}"/>
    <cellStyle name="Porcentagem 6 2 6 2 5 3" xfId="43253" xr:uid="{00000000-0005-0000-0000-00003B9D0000}"/>
    <cellStyle name="Porcentagem 6 2 6 2 5 4" xfId="43254" xr:uid="{00000000-0005-0000-0000-00003C9D0000}"/>
    <cellStyle name="Porcentagem 6 2 6 2 6" xfId="2694" xr:uid="{00000000-0005-0000-0000-00003D9D0000}"/>
    <cellStyle name="Porcentagem 6 2 6 2 6 2" xfId="43255" xr:uid="{00000000-0005-0000-0000-00003E9D0000}"/>
    <cellStyle name="Porcentagem 6 2 6 2 6 3" xfId="43256" xr:uid="{00000000-0005-0000-0000-00003F9D0000}"/>
    <cellStyle name="Porcentagem 6 2 6 2 6 4" xfId="43257" xr:uid="{00000000-0005-0000-0000-0000409D0000}"/>
    <cellStyle name="Porcentagem 6 2 6 2 7" xfId="43258" xr:uid="{00000000-0005-0000-0000-0000419D0000}"/>
    <cellStyle name="Porcentagem 6 2 6 2 7 2" xfId="43259" xr:uid="{00000000-0005-0000-0000-0000429D0000}"/>
    <cellStyle name="Porcentagem 6 2 6 2 7 3" xfId="43260" xr:uid="{00000000-0005-0000-0000-0000439D0000}"/>
    <cellStyle name="Porcentagem 6 2 6 2 8" xfId="43261" xr:uid="{00000000-0005-0000-0000-0000449D0000}"/>
    <cellStyle name="Porcentagem 6 2 6 2 9" xfId="43262" xr:uid="{00000000-0005-0000-0000-0000459D0000}"/>
    <cellStyle name="Porcentagem 6 2 6 3" xfId="1813" xr:uid="{00000000-0005-0000-0000-0000469D0000}"/>
    <cellStyle name="Porcentagem 6 2 6 3 2" xfId="5171" xr:uid="{00000000-0005-0000-0000-0000479D0000}"/>
    <cellStyle name="Porcentagem 6 2 6 3 2 2" xfId="10155" xr:uid="{00000000-0005-0000-0000-0000489D0000}"/>
    <cellStyle name="Porcentagem 6 2 6 3 2 2 2" xfId="43263" xr:uid="{00000000-0005-0000-0000-0000499D0000}"/>
    <cellStyle name="Porcentagem 6 2 6 3 2 2 3" xfId="43264" xr:uid="{00000000-0005-0000-0000-00004A9D0000}"/>
    <cellStyle name="Porcentagem 6 2 6 3 2 2 4" xfId="43265" xr:uid="{00000000-0005-0000-0000-00004B9D0000}"/>
    <cellStyle name="Porcentagem 6 2 6 3 2 3" xfId="43266" xr:uid="{00000000-0005-0000-0000-00004C9D0000}"/>
    <cellStyle name="Porcentagem 6 2 6 3 2 3 2" xfId="43267" xr:uid="{00000000-0005-0000-0000-00004D9D0000}"/>
    <cellStyle name="Porcentagem 6 2 6 3 2 3 3" xfId="43268" xr:uid="{00000000-0005-0000-0000-00004E9D0000}"/>
    <cellStyle name="Porcentagem 6 2 6 3 2 4" xfId="43269" xr:uid="{00000000-0005-0000-0000-00004F9D0000}"/>
    <cellStyle name="Porcentagem 6 2 6 3 2 5" xfId="43270" xr:uid="{00000000-0005-0000-0000-0000509D0000}"/>
    <cellStyle name="Porcentagem 6 2 6 3 2 6" xfId="43271" xr:uid="{00000000-0005-0000-0000-0000519D0000}"/>
    <cellStyle name="Porcentagem 6 2 6 3 3" xfId="6900" xr:uid="{00000000-0005-0000-0000-0000529D0000}"/>
    <cellStyle name="Porcentagem 6 2 6 3 3 2" xfId="11842" xr:uid="{00000000-0005-0000-0000-0000539D0000}"/>
    <cellStyle name="Porcentagem 6 2 6 3 3 3" xfId="43272" xr:uid="{00000000-0005-0000-0000-0000549D0000}"/>
    <cellStyle name="Porcentagem 6 2 6 3 3 4" xfId="43273" xr:uid="{00000000-0005-0000-0000-0000559D0000}"/>
    <cellStyle name="Porcentagem 6 2 6 3 4" xfId="8408" xr:uid="{00000000-0005-0000-0000-0000569D0000}"/>
    <cellStyle name="Porcentagem 6 2 6 3 4 2" xfId="43274" xr:uid="{00000000-0005-0000-0000-0000579D0000}"/>
    <cellStyle name="Porcentagem 6 2 6 3 4 3" xfId="43275" xr:uid="{00000000-0005-0000-0000-0000589D0000}"/>
    <cellStyle name="Porcentagem 6 2 6 3 4 4" xfId="43276" xr:uid="{00000000-0005-0000-0000-0000599D0000}"/>
    <cellStyle name="Porcentagem 6 2 6 3 5" xfId="3446" xr:uid="{00000000-0005-0000-0000-00005A9D0000}"/>
    <cellStyle name="Porcentagem 6 2 6 3 5 2" xfId="43277" xr:uid="{00000000-0005-0000-0000-00005B9D0000}"/>
    <cellStyle name="Porcentagem 6 2 6 3 5 3" xfId="43278" xr:uid="{00000000-0005-0000-0000-00005C9D0000}"/>
    <cellStyle name="Porcentagem 6 2 6 3 5 4" xfId="43279" xr:uid="{00000000-0005-0000-0000-00005D9D0000}"/>
    <cellStyle name="Porcentagem 6 2 6 3 6" xfId="43280" xr:uid="{00000000-0005-0000-0000-00005E9D0000}"/>
    <cellStyle name="Porcentagem 6 2 6 3 6 2" xfId="43281" xr:uid="{00000000-0005-0000-0000-00005F9D0000}"/>
    <cellStyle name="Porcentagem 6 2 6 3 6 3" xfId="43282" xr:uid="{00000000-0005-0000-0000-0000609D0000}"/>
    <cellStyle name="Porcentagem 6 2 6 3 7" xfId="43283" xr:uid="{00000000-0005-0000-0000-0000619D0000}"/>
    <cellStyle name="Porcentagem 6 2 6 3 8" xfId="43284" xr:uid="{00000000-0005-0000-0000-0000629D0000}"/>
    <cellStyle name="Porcentagem 6 2 6 3 9" xfId="43285" xr:uid="{00000000-0005-0000-0000-0000639D0000}"/>
    <cellStyle name="Porcentagem 6 2 6 4" xfId="3924" xr:uid="{00000000-0005-0000-0000-0000649D0000}"/>
    <cellStyle name="Porcentagem 6 2 6 4 2" xfId="9004" xr:uid="{00000000-0005-0000-0000-0000659D0000}"/>
    <cellStyle name="Porcentagem 6 2 6 4 2 2" xfId="43286" xr:uid="{00000000-0005-0000-0000-0000669D0000}"/>
    <cellStyle name="Porcentagem 6 2 6 4 2 3" xfId="43287" xr:uid="{00000000-0005-0000-0000-0000679D0000}"/>
    <cellStyle name="Porcentagem 6 2 6 4 2 4" xfId="43288" xr:uid="{00000000-0005-0000-0000-0000689D0000}"/>
    <cellStyle name="Porcentagem 6 2 6 4 3" xfId="43289" xr:uid="{00000000-0005-0000-0000-0000699D0000}"/>
    <cellStyle name="Porcentagem 6 2 6 4 3 2" xfId="43290" xr:uid="{00000000-0005-0000-0000-00006A9D0000}"/>
    <cellStyle name="Porcentagem 6 2 6 4 3 3" xfId="43291" xr:uid="{00000000-0005-0000-0000-00006B9D0000}"/>
    <cellStyle name="Porcentagem 6 2 6 4 4" xfId="43292" xr:uid="{00000000-0005-0000-0000-00006C9D0000}"/>
    <cellStyle name="Porcentagem 6 2 6 4 5" xfId="43293" xr:uid="{00000000-0005-0000-0000-00006D9D0000}"/>
    <cellStyle name="Porcentagem 6 2 6 4 6" xfId="43294" xr:uid="{00000000-0005-0000-0000-00006E9D0000}"/>
    <cellStyle name="Porcentagem 6 2 6 5" xfId="5691" xr:uid="{00000000-0005-0000-0000-00006F9D0000}"/>
    <cellStyle name="Porcentagem 6 2 6 5 2" xfId="10633" xr:uid="{00000000-0005-0000-0000-0000709D0000}"/>
    <cellStyle name="Porcentagem 6 2 6 5 3" xfId="43295" xr:uid="{00000000-0005-0000-0000-0000719D0000}"/>
    <cellStyle name="Porcentagem 6 2 6 5 4" xfId="43296" xr:uid="{00000000-0005-0000-0000-0000729D0000}"/>
    <cellStyle name="Porcentagem 6 2 6 6" xfId="7199" xr:uid="{00000000-0005-0000-0000-0000739D0000}"/>
    <cellStyle name="Porcentagem 6 2 6 6 2" xfId="43297" xr:uid="{00000000-0005-0000-0000-0000749D0000}"/>
    <cellStyle name="Porcentagem 6 2 6 6 3" xfId="43298" xr:uid="{00000000-0005-0000-0000-0000759D0000}"/>
    <cellStyle name="Porcentagem 6 2 6 6 4" xfId="43299" xr:uid="{00000000-0005-0000-0000-0000769D0000}"/>
    <cellStyle name="Porcentagem 6 2 6 7" xfId="2237" xr:uid="{00000000-0005-0000-0000-0000779D0000}"/>
    <cellStyle name="Porcentagem 6 2 6 7 2" xfId="43300" xr:uid="{00000000-0005-0000-0000-0000789D0000}"/>
    <cellStyle name="Porcentagem 6 2 6 7 3" xfId="43301" xr:uid="{00000000-0005-0000-0000-0000799D0000}"/>
    <cellStyle name="Porcentagem 6 2 6 7 4" xfId="43302" xr:uid="{00000000-0005-0000-0000-00007A9D0000}"/>
    <cellStyle name="Porcentagem 6 2 6 8" xfId="43303" xr:uid="{00000000-0005-0000-0000-00007B9D0000}"/>
    <cellStyle name="Porcentagem 6 2 6 8 2" xfId="43304" xr:uid="{00000000-0005-0000-0000-00007C9D0000}"/>
    <cellStyle name="Porcentagem 6 2 6 8 3" xfId="43305" xr:uid="{00000000-0005-0000-0000-00007D9D0000}"/>
    <cellStyle name="Porcentagem 6 2 6 9" xfId="43306" xr:uid="{00000000-0005-0000-0000-00007E9D0000}"/>
    <cellStyle name="Porcentagem 6 2 7" xfId="826" xr:uid="{00000000-0005-0000-0000-00007F9D0000}"/>
    <cellStyle name="Porcentagem 6 2 7 10" xfId="43307" xr:uid="{00000000-0005-0000-0000-0000809D0000}"/>
    <cellStyle name="Porcentagem 6 2 7 2" xfId="1815" xr:uid="{00000000-0005-0000-0000-0000819D0000}"/>
    <cellStyle name="Porcentagem 6 2 7 2 2" xfId="5173" xr:uid="{00000000-0005-0000-0000-0000829D0000}"/>
    <cellStyle name="Porcentagem 6 2 7 2 2 2" xfId="10157" xr:uid="{00000000-0005-0000-0000-0000839D0000}"/>
    <cellStyle name="Porcentagem 6 2 7 2 2 2 2" xfId="43308" xr:uid="{00000000-0005-0000-0000-0000849D0000}"/>
    <cellStyle name="Porcentagem 6 2 7 2 2 2 3" xfId="43309" xr:uid="{00000000-0005-0000-0000-0000859D0000}"/>
    <cellStyle name="Porcentagem 6 2 7 2 2 2 4" xfId="43310" xr:uid="{00000000-0005-0000-0000-0000869D0000}"/>
    <cellStyle name="Porcentagem 6 2 7 2 2 3" xfId="43311" xr:uid="{00000000-0005-0000-0000-0000879D0000}"/>
    <cellStyle name="Porcentagem 6 2 7 2 2 3 2" xfId="43312" xr:uid="{00000000-0005-0000-0000-0000889D0000}"/>
    <cellStyle name="Porcentagem 6 2 7 2 2 3 3" xfId="43313" xr:uid="{00000000-0005-0000-0000-0000899D0000}"/>
    <cellStyle name="Porcentagem 6 2 7 2 2 4" xfId="43314" xr:uid="{00000000-0005-0000-0000-00008A9D0000}"/>
    <cellStyle name="Porcentagem 6 2 7 2 2 5" xfId="43315" xr:uid="{00000000-0005-0000-0000-00008B9D0000}"/>
    <cellStyle name="Porcentagem 6 2 7 2 2 6" xfId="43316" xr:uid="{00000000-0005-0000-0000-00008C9D0000}"/>
    <cellStyle name="Porcentagem 6 2 7 2 3" xfId="6902" xr:uid="{00000000-0005-0000-0000-00008D9D0000}"/>
    <cellStyle name="Porcentagem 6 2 7 2 3 2" xfId="11844" xr:uid="{00000000-0005-0000-0000-00008E9D0000}"/>
    <cellStyle name="Porcentagem 6 2 7 2 3 3" xfId="43317" xr:uid="{00000000-0005-0000-0000-00008F9D0000}"/>
    <cellStyle name="Porcentagem 6 2 7 2 3 4" xfId="43318" xr:uid="{00000000-0005-0000-0000-0000909D0000}"/>
    <cellStyle name="Porcentagem 6 2 7 2 4" xfId="8410" xr:uid="{00000000-0005-0000-0000-0000919D0000}"/>
    <cellStyle name="Porcentagem 6 2 7 2 4 2" xfId="43319" xr:uid="{00000000-0005-0000-0000-0000929D0000}"/>
    <cellStyle name="Porcentagem 6 2 7 2 4 3" xfId="43320" xr:uid="{00000000-0005-0000-0000-0000939D0000}"/>
    <cellStyle name="Porcentagem 6 2 7 2 4 4" xfId="43321" xr:uid="{00000000-0005-0000-0000-0000949D0000}"/>
    <cellStyle name="Porcentagem 6 2 7 2 5" xfId="3448" xr:uid="{00000000-0005-0000-0000-0000959D0000}"/>
    <cellStyle name="Porcentagem 6 2 7 2 5 2" xfId="43322" xr:uid="{00000000-0005-0000-0000-0000969D0000}"/>
    <cellStyle name="Porcentagem 6 2 7 2 5 3" xfId="43323" xr:uid="{00000000-0005-0000-0000-0000979D0000}"/>
    <cellStyle name="Porcentagem 6 2 7 2 5 4" xfId="43324" xr:uid="{00000000-0005-0000-0000-0000989D0000}"/>
    <cellStyle name="Porcentagem 6 2 7 2 6" xfId="43325" xr:uid="{00000000-0005-0000-0000-0000999D0000}"/>
    <cellStyle name="Porcentagem 6 2 7 2 6 2" xfId="43326" xr:uid="{00000000-0005-0000-0000-00009A9D0000}"/>
    <cellStyle name="Porcentagem 6 2 7 2 6 3" xfId="43327" xr:uid="{00000000-0005-0000-0000-00009B9D0000}"/>
    <cellStyle name="Porcentagem 6 2 7 2 7" xfId="43328" xr:uid="{00000000-0005-0000-0000-00009C9D0000}"/>
    <cellStyle name="Porcentagem 6 2 7 2 8" xfId="43329" xr:uid="{00000000-0005-0000-0000-00009D9D0000}"/>
    <cellStyle name="Porcentagem 6 2 7 2 9" xfId="43330" xr:uid="{00000000-0005-0000-0000-00009E9D0000}"/>
    <cellStyle name="Porcentagem 6 2 7 3" xfId="4268" xr:uid="{00000000-0005-0000-0000-00009F9D0000}"/>
    <cellStyle name="Porcentagem 6 2 7 3 2" xfId="9254" xr:uid="{00000000-0005-0000-0000-0000A09D0000}"/>
    <cellStyle name="Porcentagem 6 2 7 3 2 2" xfId="43331" xr:uid="{00000000-0005-0000-0000-0000A19D0000}"/>
    <cellStyle name="Porcentagem 6 2 7 3 2 3" xfId="43332" xr:uid="{00000000-0005-0000-0000-0000A29D0000}"/>
    <cellStyle name="Porcentagem 6 2 7 3 2 4" xfId="43333" xr:uid="{00000000-0005-0000-0000-0000A39D0000}"/>
    <cellStyle name="Porcentagem 6 2 7 3 3" xfId="43334" xr:uid="{00000000-0005-0000-0000-0000A49D0000}"/>
    <cellStyle name="Porcentagem 6 2 7 3 3 2" xfId="43335" xr:uid="{00000000-0005-0000-0000-0000A59D0000}"/>
    <cellStyle name="Porcentagem 6 2 7 3 3 3" xfId="43336" xr:uid="{00000000-0005-0000-0000-0000A69D0000}"/>
    <cellStyle name="Porcentagem 6 2 7 3 4" xfId="43337" xr:uid="{00000000-0005-0000-0000-0000A79D0000}"/>
    <cellStyle name="Porcentagem 6 2 7 3 5" xfId="43338" xr:uid="{00000000-0005-0000-0000-0000A89D0000}"/>
    <cellStyle name="Porcentagem 6 2 7 3 6" xfId="43339" xr:uid="{00000000-0005-0000-0000-0000A99D0000}"/>
    <cellStyle name="Porcentagem 6 2 7 4" xfId="6013" xr:uid="{00000000-0005-0000-0000-0000AA9D0000}"/>
    <cellStyle name="Porcentagem 6 2 7 4 2" xfId="10955" xr:uid="{00000000-0005-0000-0000-0000AB9D0000}"/>
    <cellStyle name="Porcentagem 6 2 7 4 3" xfId="43340" xr:uid="{00000000-0005-0000-0000-0000AC9D0000}"/>
    <cellStyle name="Porcentagem 6 2 7 4 4" xfId="43341" xr:uid="{00000000-0005-0000-0000-0000AD9D0000}"/>
    <cellStyle name="Porcentagem 6 2 7 5" xfId="7521" xr:uid="{00000000-0005-0000-0000-0000AE9D0000}"/>
    <cellStyle name="Porcentagem 6 2 7 5 2" xfId="43342" xr:uid="{00000000-0005-0000-0000-0000AF9D0000}"/>
    <cellStyle name="Porcentagem 6 2 7 5 3" xfId="43343" xr:uid="{00000000-0005-0000-0000-0000B09D0000}"/>
    <cellStyle name="Porcentagem 6 2 7 5 4" xfId="43344" xr:uid="{00000000-0005-0000-0000-0000B19D0000}"/>
    <cellStyle name="Porcentagem 6 2 7 6" xfId="2559" xr:uid="{00000000-0005-0000-0000-0000B29D0000}"/>
    <cellStyle name="Porcentagem 6 2 7 6 2" xfId="43345" xr:uid="{00000000-0005-0000-0000-0000B39D0000}"/>
    <cellStyle name="Porcentagem 6 2 7 6 3" xfId="43346" xr:uid="{00000000-0005-0000-0000-0000B49D0000}"/>
    <cellStyle name="Porcentagem 6 2 7 6 4" xfId="43347" xr:uid="{00000000-0005-0000-0000-0000B59D0000}"/>
    <cellStyle name="Porcentagem 6 2 7 7" xfId="43348" xr:uid="{00000000-0005-0000-0000-0000B69D0000}"/>
    <cellStyle name="Porcentagem 6 2 7 7 2" xfId="43349" xr:uid="{00000000-0005-0000-0000-0000B79D0000}"/>
    <cellStyle name="Porcentagem 6 2 7 7 3" xfId="43350" xr:uid="{00000000-0005-0000-0000-0000B89D0000}"/>
    <cellStyle name="Porcentagem 6 2 7 8" xfId="43351" xr:uid="{00000000-0005-0000-0000-0000B99D0000}"/>
    <cellStyle name="Porcentagem 6 2 7 9" xfId="43352" xr:uid="{00000000-0005-0000-0000-0000BA9D0000}"/>
    <cellStyle name="Porcentagem 6 2 8" xfId="1293" xr:uid="{00000000-0005-0000-0000-0000BB9D0000}"/>
    <cellStyle name="Porcentagem 6 2 8 2" xfId="4651" xr:uid="{00000000-0005-0000-0000-0000BC9D0000}"/>
    <cellStyle name="Porcentagem 6 2 8 2 2" xfId="9635" xr:uid="{00000000-0005-0000-0000-0000BD9D0000}"/>
    <cellStyle name="Porcentagem 6 2 8 2 2 2" xfId="43353" xr:uid="{00000000-0005-0000-0000-0000BE9D0000}"/>
    <cellStyle name="Porcentagem 6 2 8 2 2 3" xfId="43354" xr:uid="{00000000-0005-0000-0000-0000BF9D0000}"/>
    <cellStyle name="Porcentagem 6 2 8 2 2 4" xfId="43355" xr:uid="{00000000-0005-0000-0000-0000C09D0000}"/>
    <cellStyle name="Porcentagem 6 2 8 2 3" xfId="43356" xr:uid="{00000000-0005-0000-0000-0000C19D0000}"/>
    <cellStyle name="Porcentagem 6 2 8 2 3 2" xfId="43357" xr:uid="{00000000-0005-0000-0000-0000C29D0000}"/>
    <cellStyle name="Porcentagem 6 2 8 2 3 3" xfId="43358" xr:uid="{00000000-0005-0000-0000-0000C39D0000}"/>
    <cellStyle name="Porcentagem 6 2 8 2 4" xfId="43359" xr:uid="{00000000-0005-0000-0000-0000C49D0000}"/>
    <cellStyle name="Porcentagem 6 2 8 2 5" xfId="43360" xr:uid="{00000000-0005-0000-0000-0000C59D0000}"/>
    <cellStyle name="Porcentagem 6 2 8 2 6" xfId="43361" xr:uid="{00000000-0005-0000-0000-0000C69D0000}"/>
    <cellStyle name="Porcentagem 6 2 8 3" xfId="6380" xr:uid="{00000000-0005-0000-0000-0000C79D0000}"/>
    <cellStyle name="Porcentagem 6 2 8 3 2" xfId="11322" xr:uid="{00000000-0005-0000-0000-0000C89D0000}"/>
    <cellStyle name="Porcentagem 6 2 8 3 3" xfId="43362" xr:uid="{00000000-0005-0000-0000-0000C99D0000}"/>
    <cellStyle name="Porcentagem 6 2 8 3 4" xfId="43363" xr:uid="{00000000-0005-0000-0000-0000CA9D0000}"/>
    <cellStyle name="Porcentagem 6 2 8 4" xfId="7888" xr:uid="{00000000-0005-0000-0000-0000CB9D0000}"/>
    <cellStyle name="Porcentagem 6 2 8 4 2" xfId="43364" xr:uid="{00000000-0005-0000-0000-0000CC9D0000}"/>
    <cellStyle name="Porcentagem 6 2 8 4 3" xfId="43365" xr:uid="{00000000-0005-0000-0000-0000CD9D0000}"/>
    <cellStyle name="Porcentagem 6 2 8 4 4" xfId="43366" xr:uid="{00000000-0005-0000-0000-0000CE9D0000}"/>
    <cellStyle name="Porcentagem 6 2 8 5" xfId="2926" xr:uid="{00000000-0005-0000-0000-0000CF9D0000}"/>
    <cellStyle name="Porcentagem 6 2 8 5 2" xfId="43367" xr:uid="{00000000-0005-0000-0000-0000D09D0000}"/>
    <cellStyle name="Porcentagem 6 2 8 5 3" xfId="43368" xr:uid="{00000000-0005-0000-0000-0000D19D0000}"/>
    <cellStyle name="Porcentagem 6 2 8 5 4" xfId="43369" xr:uid="{00000000-0005-0000-0000-0000D29D0000}"/>
    <cellStyle name="Porcentagem 6 2 8 6" xfId="43370" xr:uid="{00000000-0005-0000-0000-0000D39D0000}"/>
    <cellStyle name="Porcentagem 6 2 8 6 2" xfId="43371" xr:uid="{00000000-0005-0000-0000-0000D49D0000}"/>
    <cellStyle name="Porcentagem 6 2 8 6 3" xfId="43372" xr:uid="{00000000-0005-0000-0000-0000D59D0000}"/>
    <cellStyle name="Porcentagem 6 2 8 7" xfId="43373" xr:uid="{00000000-0005-0000-0000-0000D69D0000}"/>
    <cellStyle name="Porcentagem 6 2 8 8" xfId="43374" xr:uid="{00000000-0005-0000-0000-0000D79D0000}"/>
    <cellStyle name="Porcentagem 6 2 8 9" xfId="43375" xr:uid="{00000000-0005-0000-0000-0000D89D0000}"/>
    <cellStyle name="Porcentagem 6 2 9" xfId="236" xr:uid="{00000000-0005-0000-0000-0000D99D0000}"/>
    <cellStyle name="Porcentagem 6 2 9 2" xfId="3869" xr:uid="{00000000-0005-0000-0000-0000DA9D0000}"/>
    <cellStyle name="Porcentagem 6 2 9 2 2" xfId="8956" xr:uid="{00000000-0005-0000-0000-0000DB9D0000}"/>
    <cellStyle name="Porcentagem 6 2 9 2 2 2" xfId="43376" xr:uid="{00000000-0005-0000-0000-0000DC9D0000}"/>
    <cellStyle name="Porcentagem 6 2 9 2 2 3" xfId="43377" xr:uid="{00000000-0005-0000-0000-0000DD9D0000}"/>
    <cellStyle name="Porcentagem 6 2 9 2 2 4" xfId="43378" xr:uid="{00000000-0005-0000-0000-0000DE9D0000}"/>
    <cellStyle name="Porcentagem 6 2 9 2 3" xfId="43379" xr:uid="{00000000-0005-0000-0000-0000DF9D0000}"/>
    <cellStyle name="Porcentagem 6 2 9 2 3 2" xfId="43380" xr:uid="{00000000-0005-0000-0000-0000E09D0000}"/>
    <cellStyle name="Porcentagem 6 2 9 2 3 3" xfId="43381" xr:uid="{00000000-0005-0000-0000-0000E19D0000}"/>
    <cellStyle name="Porcentagem 6 2 9 2 4" xfId="43382" xr:uid="{00000000-0005-0000-0000-0000E29D0000}"/>
    <cellStyle name="Porcentagem 6 2 9 2 5" xfId="43383" xr:uid="{00000000-0005-0000-0000-0000E39D0000}"/>
    <cellStyle name="Porcentagem 6 2 9 2 6" xfId="43384" xr:uid="{00000000-0005-0000-0000-0000E49D0000}"/>
    <cellStyle name="Porcentagem 6 2 9 3" xfId="5647" xr:uid="{00000000-0005-0000-0000-0000E59D0000}"/>
    <cellStyle name="Porcentagem 6 2 9 3 2" xfId="10589" xr:uid="{00000000-0005-0000-0000-0000E69D0000}"/>
    <cellStyle name="Porcentagem 6 2 9 3 3" xfId="43385" xr:uid="{00000000-0005-0000-0000-0000E79D0000}"/>
    <cellStyle name="Porcentagem 6 2 9 3 4" xfId="43386" xr:uid="{00000000-0005-0000-0000-0000E89D0000}"/>
    <cellStyle name="Porcentagem 6 2 9 4" xfId="7155" xr:uid="{00000000-0005-0000-0000-0000E99D0000}"/>
    <cellStyle name="Porcentagem 6 2 9 4 2" xfId="43387" xr:uid="{00000000-0005-0000-0000-0000EA9D0000}"/>
    <cellStyle name="Porcentagem 6 2 9 4 3" xfId="43388" xr:uid="{00000000-0005-0000-0000-0000EB9D0000}"/>
    <cellStyle name="Porcentagem 6 2 9 4 4" xfId="43389" xr:uid="{00000000-0005-0000-0000-0000EC9D0000}"/>
    <cellStyle name="Porcentagem 6 2 9 5" xfId="2192" xr:uid="{00000000-0005-0000-0000-0000ED9D0000}"/>
    <cellStyle name="Porcentagem 6 2 9 5 2" xfId="43390" xr:uid="{00000000-0005-0000-0000-0000EE9D0000}"/>
    <cellStyle name="Porcentagem 6 2 9 5 3" xfId="43391" xr:uid="{00000000-0005-0000-0000-0000EF9D0000}"/>
    <cellStyle name="Porcentagem 6 2 9 5 4" xfId="43392" xr:uid="{00000000-0005-0000-0000-0000F09D0000}"/>
    <cellStyle name="Porcentagem 6 2 9 6" xfId="43393" xr:uid="{00000000-0005-0000-0000-0000F19D0000}"/>
    <cellStyle name="Porcentagem 6 2 9 6 2" xfId="43394" xr:uid="{00000000-0005-0000-0000-0000F29D0000}"/>
    <cellStyle name="Porcentagem 6 2 9 6 3" xfId="43395" xr:uid="{00000000-0005-0000-0000-0000F39D0000}"/>
    <cellStyle name="Porcentagem 6 2 9 7" xfId="43396" xr:uid="{00000000-0005-0000-0000-0000F49D0000}"/>
    <cellStyle name="Porcentagem 6 2 9 8" xfId="43397" xr:uid="{00000000-0005-0000-0000-0000F59D0000}"/>
    <cellStyle name="Porcentagem 6 2 9 9" xfId="43398" xr:uid="{00000000-0005-0000-0000-0000F69D0000}"/>
    <cellStyle name="Porcentagem 6 20" xfId="43399" xr:uid="{00000000-0005-0000-0000-0000F79D0000}"/>
    <cellStyle name="Porcentagem 6 3" xfId="573" xr:uid="{00000000-0005-0000-0000-0000F89D0000}"/>
    <cellStyle name="Porcentagem 6 3 10" xfId="2332" xr:uid="{00000000-0005-0000-0000-0000F99D0000}"/>
    <cellStyle name="Porcentagem 6 3 10 2" xfId="43400" xr:uid="{00000000-0005-0000-0000-0000FA9D0000}"/>
    <cellStyle name="Porcentagem 6 3 10 3" xfId="43401" xr:uid="{00000000-0005-0000-0000-0000FB9D0000}"/>
    <cellStyle name="Porcentagem 6 3 10 4" xfId="43402" xr:uid="{00000000-0005-0000-0000-0000FC9D0000}"/>
    <cellStyle name="Porcentagem 6 3 11" xfId="43403" xr:uid="{00000000-0005-0000-0000-0000FD9D0000}"/>
    <cellStyle name="Porcentagem 6 3 11 2" xfId="43404" xr:uid="{00000000-0005-0000-0000-0000FE9D0000}"/>
    <cellStyle name="Porcentagem 6 3 11 3" xfId="43405" xr:uid="{00000000-0005-0000-0000-0000FF9D0000}"/>
    <cellStyle name="Porcentagem 6 3 12" xfId="43406" xr:uid="{00000000-0005-0000-0000-0000009E0000}"/>
    <cellStyle name="Porcentagem 6 3 13" xfId="43407" xr:uid="{00000000-0005-0000-0000-0000019E0000}"/>
    <cellStyle name="Porcentagem 6 3 14" xfId="43408" xr:uid="{00000000-0005-0000-0000-0000029E0000}"/>
    <cellStyle name="Porcentagem 6 3 2" xfId="723" xr:uid="{00000000-0005-0000-0000-0000039E0000}"/>
    <cellStyle name="Porcentagem 6 3 2 10" xfId="43409" xr:uid="{00000000-0005-0000-0000-0000049E0000}"/>
    <cellStyle name="Porcentagem 6 3 2 11" xfId="43410" xr:uid="{00000000-0005-0000-0000-0000059E0000}"/>
    <cellStyle name="Porcentagem 6 3 2 2" xfId="1189" xr:uid="{00000000-0005-0000-0000-0000069E0000}"/>
    <cellStyle name="Porcentagem 6 3 2 2 10" xfId="43411" xr:uid="{00000000-0005-0000-0000-0000079E0000}"/>
    <cellStyle name="Porcentagem 6 3 2 2 2" xfId="1818" xr:uid="{00000000-0005-0000-0000-0000089E0000}"/>
    <cellStyle name="Porcentagem 6 3 2 2 2 2" xfId="5176" xr:uid="{00000000-0005-0000-0000-0000099E0000}"/>
    <cellStyle name="Porcentagem 6 3 2 2 2 2 2" xfId="10160" xr:uid="{00000000-0005-0000-0000-00000A9E0000}"/>
    <cellStyle name="Porcentagem 6 3 2 2 2 2 2 2" xfId="43412" xr:uid="{00000000-0005-0000-0000-00000B9E0000}"/>
    <cellStyle name="Porcentagem 6 3 2 2 2 2 2 3" xfId="43413" xr:uid="{00000000-0005-0000-0000-00000C9E0000}"/>
    <cellStyle name="Porcentagem 6 3 2 2 2 2 2 4" xfId="43414" xr:uid="{00000000-0005-0000-0000-00000D9E0000}"/>
    <cellStyle name="Porcentagem 6 3 2 2 2 2 3" xfId="43415" xr:uid="{00000000-0005-0000-0000-00000E9E0000}"/>
    <cellStyle name="Porcentagem 6 3 2 2 2 2 3 2" xfId="43416" xr:uid="{00000000-0005-0000-0000-00000F9E0000}"/>
    <cellStyle name="Porcentagem 6 3 2 2 2 2 3 3" xfId="43417" xr:uid="{00000000-0005-0000-0000-0000109E0000}"/>
    <cellStyle name="Porcentagem 6 3 2 2 2 2 4" xfId="43418" xr:uid="{00000000-0005-0000-0000-0000119E0000}"/>
    <cellStyle name="Porcentagem 6 3 2 2 2 2 5" xfId="43419" xr:uid="{00000000-0005-0000-0000-0000129E0000}"/>
    <cellStyle name="Porcentagem 6 3 2 2 2 2 6" xfId="43420" xr:uid="{00000000-0005-0000-0000-0000139E0000}"/>
    <cellStyle name="Porcentagem 6 3 2 2 2 3" xfId="6905" xr:uid="{00000000-0005-0000-0000-0000149E0000}"/>
    <cellStyle name="Porcentagem 6 3 2 2 2 3 2" xfId="11847" xr:uid="{00000000-0005-0000-0000-0000159E0000}"/>
    <cellStyle name="Porcentagem 6 3 2 2 2 3 3" xfId="43421" xr:uid="{00000000-0005-0000-0000-0000169E0000}"/>
    <cellStyle name="Porcentagem 6 3 2 2 2 3 4" xfId="43422" xr:uid="{00000000-0005-0000-0000-0000179E0000}"/>
    <cellStyle name="Porcentagem 6 3 2 2 2 4" xfId="8413" xr:uid="{00000000-0005-0000-0000-0000189E0000}"/>
    <cellStyle name="Porcentagem 6 3 2 2 2 4 2" xfId="43423" xr:uid="{00000000-0005-0000-0000-0000199E0000}"/>
    <cellStyle name="Porcentagem 6 3 2 2 2 4 3" xfId="43424" xr:uid="{00000000-0005-0000-0000-00001A9E0000}"/>
    <cellStyle name="Porcentagem 6 3 2 2 2 4 4" xfId="43425" xr:uid="{00000000-0005-0000-0000-00001B9E0000}"/>
    <cellStyle name="Porcentagem 6 3 2 2 2 5" xfId="3451" xr:uid="{00000000-0005-0000-0000-00001C9E0000}"/>
    <cellStyle name="Porcentagem 6 3 2 2 2 5 2" xfId="43426" xr:uid="{00000000-0005-0000-0000-00001D9E0000}"/>
    <cellStyle name="Porcentagem 6 3 2 2 2 5 3" xfId="43427" xr:uid="{00000000-0005-0000-0000-00001E9E0000}"/>
    <cellStyle name="Porcentagem 6 3 2 2 2 5 4" xfId="43428" xr:uid="{00000000-0005-0000-0000-00001F9E0000}"/>
    <cellStyle name="Porcentagem 6 3 2 2 2 6" xfId="43429" xr:uid="{00000000-0005-0000-0000-0000209E0000}"/>
    <cellStyle name="Porcentagem 6 3 2 2 2 6 2" xfId="43430" xr:uid="{00000000-0005-0000-0000-0000219E0000}"/>
    <cellStyle name="Porcentagem 6 3 2 2 2 6 3" xfId="43431" xr:uid="{00000000-0005-0000-0000-0000229E0000}"/>
    <cellStyle name="Porcentagem 6 3 2 2 2 7" xfId="43432" xr:uid="{00000000-0005-0000-0000-0000239E0000}"/>
    <cellStyle name="Porcentagem 6 3 2 2 2 8" xfId="43433" xr:uid="{00000000-0005-0000-0000-0000249E0000}"/>
    <cellStyle name="Porcentagem 6 3 2 2 2 9" xfId="43434" xr:uid="{00000000-0005-0000-0000-0000259E0000}"/>
    <cellStyle name="Porcentagem 6 3 2 2 3" xfId="4557" xr:uid="{00000000-0005-0000-0000-0000269E0000}"/>
    <cellStyle name="Porcentagem 6 3 2 2 3 2" xfId="9541" xr:uid="{00000000-0005-0000-0000-0000279E0000}"/>
    <cellStyle name="Porcentagem 6 3 2 2 3 2 2" xfId="43435" xr:uid="{00000000-0005-0000-0000-0000289E0000}"/>
    <cellStyle name="Porcentagem 6 3 2 2 3 2 3" xfId="43436" xr:uid="{00000000-0005-0000-0000-0000299E0000}"/>
    <cellStyle name="Porcentagem 6 3 2 2 3 2 4" xfId="43437" xr:uid="{00000000-0005-0000-0000-00002A9E0000}"/>
    <cellStyle name="Porcentagem 6 3 2 2 3 3" xfId="43438" xr:uid="{00000000-0005-0000-0000-00002B9E0000}"/>
    <cellStyle name="Porcentagem 6 3 2 2 3 3 2" xfId="43439" xr:uid="{00000000-0005-0000-0000-00002C9E0000}"/>
    <cellStyle name="Porcentagem 6 3 2 2 3 3 3" xfId="43440" xr:uid="{00000000-0005-0000-0000-00002D9E0000}"/>
    <cellStyle name="Porcentagem 6 3 2 2 3 4" xfId="43441" xr:uid="{00000000-0005-0000-0000-00002E9E0000}"/>
    <cellStyle name="Porcentagem 6 3 2 2 3 5" xfId="43442" xr:uid="{00000000-0005-0000-0000-00002F9E0000}"/>
    <cellStyle name="Porcentagem 6 3 2 2 3 6" xfId="43443" xr:uid="{00000000-0005-0000-0000-0000309E0000}"/>
    <cellStyle name="Porcentagem 6 3 2 2 4" xfId="6288" xr:uid="{00000000-0005-0000-0000-0000319E0000}"/>
    <cellStyle name="Porcentagem 6 3 2 2 4 2" xfId="11230" xr:uid="{00000000-0005-0000-0000-0000329E0000}"/>
    <cellStyle name="Porcentagem 6 3 2 2 4 3" xfId="43444" xr:uid="{00000000-0005-0000-0000-0000339E0000}"/>
    <cellStyle name="Porcentagem 6 3 2 2 4 4" xfId="43445" xr:uid="{00000000-0005-0000-0000-0000349E0000}"/>
    <cellStyle name="Porcentagem 6 3 2 2 5" xfId="7796" xr:uid="{00000000-0005-0000-0000-0000359E0000}"/>
    <cellStyle name="Porcentagem 6 3 2 2 5 2" xfId="43446" xr:uid="{00000000-0005-0000-0000-0000369E0000}"/>
    <cellStyle name="Porcentagem 6 3 2 2 5 3" xfId="43447" xr:uid="{00000000-0005-0000-0000-0000379E0000}"/>
    <cellStyle name="Porcentagem 6 3 2 2 5 4" xfId="43448" xr:uid="{00000000-0005-0000-0000-0000389E0000}"/>
    <cellStyle name="Porcentagem 6 3 2 2 6" xfId="2834" xr:uid="{00000000-0005-0000-0000-0000399E0000}"/>
    <cellStyle name="Porcentagem 6 3 2 2 6 2" xfId="43449" xr:uid="{00000000-0005-0000-0000-00003A9E0000}"/>
    <cellStyle name="Porcentagem 6 3 2 2 6 3" xfId="43450" xr:uid="{00000000-0005-0000-0000-00003B9E0000}"/>
    <cellStyle name="Porcentagem 6 3 2 2 6 4" xfId="43451" xr:uid="{00000000-0005-0000-0000-00003C9E0000}"/>
    <cellStyle name="Porcentagem 6 3 2 2 7" xfId="43452" xr:uid="{00000000-0005-0000-0000-00003D9E0000}"/>
    <cellStyle name="Porcentagem 6 3 2 2 7 2" xfId="43453" xr:uid="{00000000-0005-0000-0000-00003E9E0000}"/>
    <cellStyle name="Porcentagem 6 3 2 2 7 3" xfId="43454" xr:uid="{00000000-0005-0000-0000-00003F9E0000}"/>
    <cellStyle name="Porcentagem 6 3 2 2 8" xfId="43455" xr:uid="{00000000-0005-0000-0000-0000409E0000}"/>
    <cellStyle name="Porcentagem 6 3 2 2 9" xfId="43456" xr:uid="{00000000-0005-0000-0000-0000419E0000}"/>
    <cellStyle name="Porcentagem 6 3 2 3" xfId="1817" xr:uid="{00000000-0005-0000-0000-0000429E0000}"/>
    <cellStyle name="Porcentagem 6 3 2 3 2" xfId="5175" xr:uid="{00000000-0005-0000-0000-0000439E0000}"/>
    <cellStyle name="Porcentagem 6 3 2 3 2 2" xfId="10159" xr:uid="{00000000-0005-0000-0000-0000449E0000}"/>
    <cellStyle name="Porcentagem 6 3 2 3 2 2 2" xfId="43457" xr:uid="{00000000-0005-0000-0000-0000459E0000}"/>
    <cellStyle name="Porcentagem 6 3 2 3 2 2 3" xfId="43458" xr:uid="{00000000-0005-0000-0000-0000469E0000}"/>
    <cellStyle name="Porcentagem 6 3 2 3 2 2 4" xfId="43459" xr:uid="{00000000-0005-0000-0000-0000479E0000}"/>
    <cellStyle name="Porcentagem 6 3 2 3 2 3" xfId="43460" xr:uid="{00000000-0005-0000-0000-0000489E0000}"/>
    <cellStyle name="Porcentagem 6 3 2 3 2 3 2" xfId="43461" xr:uid="{00000000-0005-0000-0000-0000499E0000}"/>
    <cellStyle name="Porcentagem 6 3 2 3 2 3 3" xfId="43462" xr:uid="{00000000-0005-0000-0000-00004A9E0000}"/>
    <cellStyle name="Porcentagem 6 3 2 3 2 4" xfId="43463" xr:uid="{00000000-0005-0000-0000-00004B9E0000}"/>
    <cellStyle name="Porcentagem 6 3 2 3 2 5" xfId="43464" xr:uid="{00000000-0005-0000-0000-00004C9E0000}"/>
    <cellStyle name="Porcentagem 6 3 2 3 2 6" xfId="43465" xr:uid="{00000000-0005-0000-0000-00004D9E0000}"/>
    <cellStyle name="Porcentagem 6 3 2 3 3" xfId="6904" xr:uid="{00000000-0005-0000-0000-00004E9E0000}"/>
    <cellStyle name="Porcentagem 6 3 2 3 3 2" xfId="11846" xr:uid="{00000000-0005-0000-0000-00004F9E0000}"/>
    <cellStyle name="Porcentagem 6 3 2 3 3 3" xfId="43466" xr:uid="{00000000-0005-0000-0000-0000509E0000}"/>
    <cellStyle name="Porcentagem 6 3 2 3 3 4" xfId="43467" xr:uid="{00000000-0005-0000-0000-0000519E0000}"/>
    <cellStyle name="Porcentagem 6 3 2 3 4" xfId="8412" xr:uid="{00000000-0005-0000-0000-0000529E0000}"/>
    <cellStyle name="Porcentagem 6 3 2 3 4 2" xfId="43468" xr:uid="{00000000-0005-0000-0000-0000539E0000}"/>
    <cellStyle name="Porcentagem 6 3 2 3 4 3" xfId="43469" xr:uid="{00000000-0005-0000-0000-0000549E0000}"/>
    <cellStyle name="Porcentagem 6 3 2 3 4 4" xfId="43470" xr:uid="{00000000-0005-0000-0000-0000559E0000}"/>
    <cellStyle name="Porcentagem 6 3 2 3 5" xfId="3450" xr:uid="{00000000-0005-0000-0000-0000569E0000}"/>
    <cellStyle name="Porcentagem 6 3 2 3 5 2" xfId="43471" xr:uid="{00000000-0005-0000-0000-0000579E0000}"/>
    <cellStyle name="Porcentagem 6 3 2 3 5 3" xfId="43472" xr:uid="{00000000-0005-0000-0000-0000589E0000}"/>
    <cellStyle name="Porcentagem 6 3 2 3 5 4" xfId="43473" xr:uid="{00000000-0005-0000-0000-0000599E0000}"/>
    <cellStyle name="Porcentagem 6 3 2 3 6" xfId="43474" xr:uid="{00000000-0005-0000-0000-00005A9E0000}"/>
    <cellStyle name="Porcentagem 6 3 2 3 6 2" xfId="43475" xr:uid="{00000000-0005-0000-0000-00005B9E0000}"/>
    <cellStyle name="Porcentagem 6 3 2 3 6 3" xfId="43476" xr:uid="{00000000-0005-0000-0000-00005C9E0000}"/>
    <cellStyle name="Porcentagem 6 3 2 3 7" xfId="43477" xr:uid="{00000000-0005-0000-0000-00005D9E0000}"/>
    <cellStyle name="Porcentagem 6 3 2 3 8" xfId="43478" xr:uid="{00000000-0005-0000-0000-00005E9E0000}"/>
    <cellStyle name="Porcentagem 6 3 2 3 9" xfId="43479" xr:uid="{00000000-0005-0000-0000-00005F9E0000}"/>
    <cellStyle name="Porcentagem 6 3 2 4" xfId="4174" xr:uid="{00000000-0005-0000-0000-0000609E0000}"/>
    <cellStyle name="Porcentagem 6 3 2 4 2" xfId="9160" xr:uid="{00000000-0005-0000-0000-0000619E0000}"/>
    <cellStyle name="Porcentagem 6 3 2 4 2 2" xfId="43480" xr:uid="{00000000-0005-0000-0000-0000629E0000}"/>
    <cellStyle name="Porcentagem 6 3 2 4 2 3" xfId="43481" xr:uid="{00000000-0005-0000-0000-0000639E0000}"/>
    <cellStyle name="Porcentagem 6 3 2 4 2 4" xfId="43482" xr:uid="{00000000-0005-0000-0000-0000649E0000}"/>
    <cellStyle name="Porcentagem 6 3 2 4 3" xfId="43483" xr:uid="{00000000-0005-0000-0000-0000659E0000}"/>
    <cellStyle name="Porcentagem 6 3 2 4 3 2" xfId="43484" xr:uid="{00000000-0005-0000-0000-0000669E0000}"/>
    <cellStyle name="Porcentagem 6 3 2 4 3 3" xfId="43485" xr:uid="{00000000-0005-0000-0000-0000679E0000}"/>
    <cellStyle name="Porcentagem 6 3 2 4 4" xfId="43486" xr:uid="{00000000-0005-0000-0000-0000689E0000}"/>
    <cellStyle name="Porcentagem 6 3 2 4 5" xfId="43487" xr:uid="{00000000-0005-0000-0000-0000699E0000}"/>
    <cellStyle name="Porcentagem 6 3 2 4 6" xfId="43488" xr:uid="{00000000-0005-0000-0000-00006A9E0000}"/>
    <cellStyle name="Porcentagem 6 3 2 5" xfId="5921" xr:uid="{00000000-0005-0000-0000-00006B9E0000}"/>
    <cellStyle name="Porcentagem 6 3 2 5 2" xfId="10863" xr:uid="{00000000-0005-0000-0000-00006C9E0000}"/>
    <cellStyle name="Porcentagem 6 3 2 5 3" xfId="43489" xr:uid="{00000000-0005-0000-0000-00006D9E0000}"/>
    <cellStyle name="Porcentagem 6 3 2 5 4" xfId="43490" xr:uid="{00000000-0005-0000-0000-00006E9E0000}"/>
    <cellStyle name="Porcentagem 6 3 2 6" xfId="7429" xr:uid="{00000000-0005-0000-0000-00006F9E0000}"/>
    <cellStyle name="Porcentagem 6 3 2 6 2" xfId="43491" xr:uid="{00000000-0005-0000-0000-0000709E0000}"/>
    <cellStyle name="Porcentagem 6 3 2 6 3" xfId="43492" xr:uid="{00000000-0005-0000-0000-0000719E0000}"/>
    <cellStyle name="Porcentagem 6 3 2 6 4" xfId="43493" xr:uid="{00000000-0005-0000-0000-0000729E0000}"/>
    <cellStyle name="Porcentagem 6 3 2 7" xfId="2467" xr:uid="{00000000-0005-0000-0000-0000739E0000}"/>
    <cellStyle name="Porcentagem 6 3 2 7 2" xfId="43494" xr:uid="{00000000-0005-0000-0000-0000749E0000}"/>
    <cellStyle name="Porcentagem 6 3 2 7 3" xfId="43495" xr:uid="{00000000-0005-0000-0000-0000759E0000}"/>
    <cellStyle name="Porcentagem 6 3 2 7 4" xfId="43496" xr:uid="{00000000-0005-0000-0000-0000769E0000}"/>
    <cellStyle name="Porcentagem 6 3 2 8" xfId="43497" xr:uid="{00000000-0005-0000-0000-0000779E0000}"/>
    <cellStyle name="Porcentagem 6 3 2 8 2" xfId="43498" xr:uid="{00000000-0005-0000-0000-0000789E0000}"/>
    <cellStyle name="Porcentagem 6 3 2 8 3" xfId="43499" xr:uid="{00000000-0005-0000-0000-0000799E0000}"/>
    <cellStyle name="Porcentagem 6 3 2 9" xfId="43500" xr:uid="{00000000-0005-0000-0000-00007A9E0000}"/>
    <cellStyle name="Porcentagem 6 3 3" xfId="876" xr:uid="{00000000-0005-0000-0000-00007B9E0000}"/>
    <cellStyle name="Porcentagem 6 3 3 10" xfId="43501" xr:uid="{00000000-0005-0000-0000-00007C9E0000}"/>
    <cellStyle name="Porcentagem 6 3 3 2" xfId="1819" xr:uid="{00000000-0005-0000-0000-00007D9E0000}"/>
    <cellStyle name="Porcentagem 6 3 3 2 2" xfId="5177" xr:uid="{00000000-0005-0000-0000-00007E9E0000}"/>
    <cellStyle name="Porcentagem 6 3 3 2 2 2" xfId="10161" xr:uid="{00000000-0005-0000-0000-00007F9E0000}"/>
    <cellStyle name="Porcentagem 6 3 3 2 2 2 2" xfId="43502" xr:uid="{00000000-0005-0000-0000-0000809E0000}"/>
    <cellStyle name="Porcentagem 6 3 3 2 2 2 3" xfId="43503" xr:uid="{00000000-0005-0000-0000-0000819E0000}"/>
    <cellStyle name="Porcentagem 6 3 3 2 2 2 4" xfId="43504" xr:uid="{00000000-0005-0000-0000-0000829E0000}"/>
    <cellStyle name="Porcentagem 6 3 3 2 2 3" xfId="43505" xr:uid="{00000000-0005-0000-0000-0000839E0000}"/>
    <cellStyle name="Porcentagem 6 3 3 2 2 3 2" xfId="43506" xr:uid="{00000000-0005-0000-0000-0000849E0000}"/>
    <cellStyle name="Porcentagem 6 3 3 2 2 3 3" xfId="43507" xr:uid="{00000000-0005-0000-0000-0000859E0000}"/>
    <cellStyle name="Porcentagem 6 3 3 2 2 4" xfId="43508" xr:uid="{00000000-0005-0000-0000-0000869E0000}"/>
    <cellStyle name="Porcentagem 6 3 3 2 2 5" xfId="43509" xr:uid="{00000000-0005-0000-0000-0000879E0000}"/>
    <cellStyle name="Porcentagem 6 3 3 2 2 6" xfId="43510" xr:uid="{00000000-0005-0000-0000-0000889E0000}"/>
    <cellStyle name="Porcentagem 6 3 3 2 3" xfId="6906" xr:uid="{00000000-0005-0000-0000-0000899E0000}"/>
    <cellStyle name="Porcentagem 6 3 3 2 3 2" xfId="11848" xr:uid="{00000000-0005-0000-0000-00008A9E0000}"/>
    <cellStyle name="Porcentagem 6 3 3 2 3 3" xfId="43511" xr:uid="{00000000-0005-0000-0000-00008B9E0000}"/>
    <cellStyle name="Porcentagem 6 3 3 2 3 4" xfId="43512" xr:uid="{00000000-0005-0000-0000-00008C9E0000}"/>
    <cellStyle name="Porcentagem 6 3 3 2 4" xfId="8414" xr:uid="{00000000-0005-0000-0000-00008D9E0000}"/>
    <cellStyle name="Porcentagem 6 3 3 2 4 2" xfId="43513" xr:uid="{00000000-0005-0000-0000-00008E9E0000}"/>
    <cellStyle name="Porcentagem 6 3 3 2 4 3" xfId="43514" xr:uid="{00000000-0005-0000-0000-00008F9E0000}"/>
    <cellStyle name="Porcentagem 6 3 3 2 4 4" xfId="43515" xr:uid="{00000000-0005-0000-0000-0000909E0000}"/>
    <cellStyle name="Porcentagem 6 3 3 2 5" xfId="3452" xr:uid="{00000000-0005-0000-0000-0000919E0000}"/>
    <cellStyle name="Porcentagem 6 3 3 2 5 2" xfId="43516" xr:uid="{00000000-0005-0000-0000-0000929E0000}"/>
    <cellStyle name="Porcentagem 6 3 3 2 5 3" xfId="43517" xr:uid="{00000000-0005-0000-0000-0000939E0000}"/>
    <cellStyle name="Porcentagem 6 3 3 2 5 4" xfId="43518" xr:uid="{00000000-0005-0000-0000-0000949E0000}"/>
    <cellStyle name="Porcentagem 6 3 3 2 6" xfId="43519" xr:uid="{00000000-0005-0000-0000-0000959E0000}"/>
    <cellStyle name="Porcentagem 6 3 3 2 6 2" xfId="43520" xr:uid="{00000000-0005-0000-0000-0000969E0000}"/>
    <cellStyle name="Porcentagem 6 3 3 2 6 3" xfId="43521" xr:uid="{00000000-0005-0000-0000-0000979E0000}"/>
    <cellStyle name="Porcentagem 6 3 3 2 7" xfId="43522" xr:uid="{00000000-0005-0000-0000-0000989E0000}"/>
    <cellStyle name="Porcentagem 6 3 3 2 8" xfId="43523" xr:uid="{00000000-0005-0000-0000-0000999E0000}"/>
    <cellStyle name="Porcentagem 6 3 3 2 9" xfId="43524" xr:uid="{00000000-0005-0000-0000-00009A9E0000}"/>
    <cellStyle name="Porcentagem 6 3 3 3" xfId="4316" xr:uid="{00000000-0005-0000-0000-00009B9E0000}"/>
    <cellStyle name="Porcentagem 6 3 3 3 2" xfId="9301" xr:uid="{00000000-0005-0000-0000-00009C9E0000}"/>
    <cellStyle name="Porcentagem 6 3 3 3 2 2" xfId="43525" xr:uid="{00000000-0005-0000-0000-00009D9E0000}"/>
    <cellStyle name="Porcentagem 6 3 3 3 2 3" xfId="43526" xr:uid="{00000000-0005-0000-0000-00009E9E0000}"/>
    <cellStyle name="Porcentagem 6 3 3 3 2 4" xfId="43527" xr:uid="{00000000-0005-0000-0000-00009F9E0000}"/>
    <cellStyle name="Porcentagem 6 3 3 3 3" xfId="43528" xr:uid="{00000000-0005-0000-0000-0000A09E0000}"/>
    <cellStyle name="Porcentagem 6 3 3 3 3 2" xfId="43529" xr:uid="{00000000-0005-0000-0000-0000A19E0000}"/>
    <cellStyle name="Porcentagem 6 3 3 3 3 3" xfId="43530" xr:uid="{00000000-0005-0000-0000-0000A29E0000}"/>
    <cellStyle name="Porcentagem 6 3 3 3 4" xfId="43531" xr:uid="{00000000-0005-0000-0000-0000A39E0000}"/>
    <cellStyle name="Porcentagem 6 3 3 3 5" xfId="43532" xr:uid="{00000000-0005-0000-0000-0000A49E0000}"/>
    <cellStyle name="Porcentagem 6 3 3 3 6" xfId="43533" xr:uid="{00000000-0005-0000-0000-0000A59E0000}"/>
    <cellStyle name="Porcentagem 6 3 3 4" xfId="6059" xr:uid="{00000000-0005-0000-0000-0000A69E0000}"/>
    <cellStyle name="Porcentagem 6 3 3 4 2" xfId="11001" xr:uid="{00000000-0005-0000-0000-0000A79E0000}"/>
    <cellStyle name="Porcentagem 6 3 3 4 3" xfId="43534" xr:uid="{00000000-0005-0000-0000-0000A89E0000}"/>
    <cellStyle name="Porcentagem 6 3 3 4 4" xfId="43535" xr:uid="{00000000-0005-0000-0000-0000A99E0000}"/>
    <cellStyle name="Porcentagem 6 3 3 5" xfId="7567" xr:uid="{00000000-0005-0000-0000-0000AA9E0000}"/>
    <cellStyle name="Porcentagem 6 3 3 5 2" xfId="43536" xr:uid="{00000000-0005-0000-0000-0000AB9E0000}"/>
    <cellStyle name="Porcentagem 6 3 3 5 3" xfId="43537" xr:uid="{00000000-0005-0000-0000-0000AC9E0000}"/>
    <cellStyle name="Porcentagem 6 3 3 5 4" xfId="43538" xr:uid="{00000000-0005-0000-0000-0000AD9E0000}"/>
    <cellStyle name="Porcentagem 6 3 3 6" xfId="2605" xr:uid="{00000000-0005-0000-0000-0000AE9E0000}"/>
    <cellStyle name="Porcentagem 6 3 3 6 2" xfId="43539" xr:uid="{00000000-0005-0000-0000-0000AF9E0000}"/>
    <cellStyle name="Porcentagem 6 3 3 6 3" xfId="43540" xr:uid="{00000000-0005-0000-0000-0000B09E0000}"/>
    <cellStyle name="Porcentagem 6 3 3 6 4" xfId="43541" xr:uid="{00000000-0005-0000-0000-0000B19E0000}"/>
    <cellStyle name="Porcentagem 6 3 3 7" xfId="43542" xr:uid="{00000000-0005-0000-0000-0000B29E0000}"/>
    <cellStyle name="Porcentagem 6 3 3 7 2" xfId="43543" xr:uid="{00000000-0005-0000-0000-0000B39E0000}"/>
    <cellStyle name="Porcentagem 6 3 3 7 3" xfId="43544" xr:uid="{00000000-0005-0000-0000-0000B49E0000}"/>
    <cellStyle name="Porcentagem 6 3 3 8" xfId="43545" xr:uid="{00000000-0005-0000-0000-0000B59E0000}"/>
    <cellStyle name="Porcentagem 6 3 3 9" xfId="43546" xr:uid="{00000000-0005-0000-0000-0000B69E0000}"/>
    <cellStyle name="Porcentagem 6 3 4" xfId="1816" xr:uid="{00000000-0005-0000-0000-0000B79E0000}"/>
    <cellStyle name="Porcentagem 6 3 4 2" xfId="5174" xr:uid="{00000000-0005-0000-0000-0000B89E0000}"/>
    <cellStyle name="Porcentagem 6 3 4 2 2" xfId="10158" xr:uid="{00000000-0005-0000-0000-0000B99E0000}"/>
    <cellStyle name="Porcentagem 6 3 4 2 2 2" xfId="43547" xr:uid="{00000000-0005-0000-0000-0000BA9E0000}"/>
    <cellStyle name="Porcentagem 6 3 4 2 2 3" xfId="43548" xr:uid="{00000000-0005-0000-0000-0000BB9E0000}"/>
    <cellStyle name="Porcentagem 6 3 4 2 2 4" xfId="43549" xr:uid="{00000000-0005-0000-0000-0000BC9E0000}"/>
    <cellStyle name="Porcentagem 6 3 4 2 3" xfId="43550" xr:uid="{00000000-0005-0000-0000-0000BD9E0000}"/>
    <cellStyle name="Porcentagem 6 3 4 2 3 2" xfId="43551" xr:uid="{00000000-0005-0000-0000-0000BE9E0000}"/>
    <cellStyle name="Porcentagem 6 3 4 2 3 3" xfId="43552" xr:uid="{00000000-0005-0000-0000-0000BF9E0000}"/>
    <cellStyle name="Porcentagem 6 3 4 2 4" xfId="43553" xr:uid="{00000000-0005-0000-0000-0000C09E0000}"/>
    <cellStyle name="Porcentagem 6 3 4 2 5" xfId="43554" xr:uid="{00000000-0005-0000-0000-0000C19E0000}"/>
    <cellStyle name="Porcentagem 6 3 4 2 6" xfId="43555" xr:uid="{00000000-0005-0000-0000-0000C29E0000}"/>
    <cellStyle name="Porcentagem 6 3 4 3" xfId="6903" xr:uid="{00000000-0005-0000-0000-0000C39E0000}"/>
    <cellStyle name="Porcentagem 6 3 4 3 2" xfId="11845" xr:uid="{00000000-0005-0000-0000-0000C49E0000}"/>
    <cellStyle name="Porcentagem 6 3 4 3 3" xfId="43556" xr:uid="{00000000-0005-0000-0000-0000C59E0000}"/>
    <cellStyle name="Porcentagem 6 3 4 3 4" xfId="43557" xr:uid="{00000000-0005-0000-0000-0000C69E0000}"/>
    <cellStyle name="Porcentagem 6 3 4 4" xfId="8411" xr:uid="{00000000-0005-0000-0000-0000C79E0000}"/>
    <cellStyle name="Porcentagem 6 3 4 4 2" xfId="43558" xr:uid="{00000000-0005-0000-0000-0000C89E0000}"/>
    <cellStyle name="Porcentagem 6 3 4 4 3" xfId="43559" xr:uid="{00000000-0005-0000-0000-0000C99E0000}"/>
    <cellStyle name="Porcentagem 6 3 4 4 4" xfId="43560" xr:uid="{00000000-0005-0000-0000-0000CA9E0000}"/>
    <cellStyle name="Porcentagem 6 3 4 5" xfId="3449" xr:uid="{00000000-0005-0000-0000-0000CB9E0000}"/>
    <cellStyle name="Porcentagem 6 3 4 5 2" xfId="43561" xr:uid="{00000000-0005-0000-0000-0000CC9E0000}"/>
    <cellStyle name="Porcentagem 6 3 4 5 3" xfId="43562" xr:uid="{00000000-0005-0000-0000-0000CD9E0000}"/>
    <cellStyle name="Porcentagem 6 3 4 5 4" xfId="43563" xr:uid="{00000000-0005-0000-0000-0000CE9E0000}"/>
    <cellStyle name="Porcentagem 6 3 4 6" xfId="43564" xr:uid="{00000000-0005-0000-0000-0000CF9E0000}"/>
    <cellStyle name="Porcentagem 6 3 4 6 2" xfId="43565" xr:uid="{00000000-0005-0000-0000-0000D09E0000}"/>
    <cellStyle name="Porcentagem 6 3 4 6 3" xfId="43566" xr:uid="{00000000-0005-0000-0000-0000D19E0000}"/>
    <cellStyle name="Porcentagem 6 3 4 7" xfId="43567" xr:uid="{00000000-0005-0000-0000-0000D29E0000}"/>
    <cellStyle name="Porcentagem 6 3 4 8" xfId="43568" xr:uid="{00000000-0005-0000-0000-0000D39E0000}"/>
    <cellStyle name="Porcentagem 6 3 4 9" xfId="43569" xr:uid="{00000000-0005-0000-0000-0000D49E0000}"/>
    <cellStyle name="Porcentagem 6 3 5" xfId="3714" xr:uid="{00000000-0005-0000-0000-0000D59E0000}"/>
    <cellStyle name="Porcentagem 6 3 5 2" xfId="5419" xr:uid="{00000000-0005-0000-0000-0000D69E0000}"/>
    <cellStyle name="Porcentagem 6 3 5 2 2" xfId="10392" xr:uid="{00000000-0005-0000-0000-0000D79E0000}"/>
    <cellStyle name="Porcentagem 6 3 5 2 2 2" xfId="43570" xr:uid="{00000000-0005-0000-0000-0000D89E0000}"/>
    <cellStyle name="Porcentagem 6 3 5 2 2 3" xfId="43571" xr:uid="{00000000-0005-0000-0000-0000D99E0000}"/>
    <cellStyle name="Porcentagem 6 3 5 2 2 4" xfId="43572" xr:uid="{00000000-0005-0000-0000-0000DA9E0000}"/>
    <cellStyle name="Porcentagem 6 3 5 2 3" xfId="43573" xr:uid="{00000000-0005-0000-0000-0000DB9E0000}"/>
    <cellStyle name="Porcentagem 6 3 5 2 3 2" xfId="43574" xr:uid="{00000000-0005-0000-0000-0000DC9E0000}"/>
    <cellStyle name="Porcentagem 6 3 5 2 3 3" xfId="43575" xr:uid="{00000000-0005-0000-0000-0000DD9E0000}"/>
    <cellStyle name="Porcentagem 6 3 5 2 4" xfId="43576" xr:uid="{00000000-0005-0000-0000-0000DE9E0000}"/>
    <cellStyle name="Porcentagem 6 3 5 2 5" xfId="43577" xr:uid="{00000000-0005-0000-0000-0000DF9E0000}"/>
    <cellStyle name="Porcentagem 6 3 5 2 6" xfId="43578" xr:uid="{00000000-0005-0000-0000-0000E09E0000}"/>
    <cellStyle name="Porcentagem 6 3 5 3" xfId="8674" xr:uid="{00000000-0005-0000-0000-0000E19E0000}"/>
    <cellStyle name="Porcentagem 6 3 5 3 2" xfId="43579" xr:uid="{00000000-0005-0000-0000-0000E29E0000}"/>
    <cellStyle name="Porcentagem 6 3 5 3 3" xfId="43580" xr:uid="{00000000-0005-0000-0000-0000E39E0000}"/>
    <cellStyle name="Porcentagem 6 3 5 3 4" xfId="43581" xr:uid="{00000000-0005-0000-0000-0000E49E0000}"/>
    <cellStyle name="Porcentagem 6 3 5 4" xfId="43582" xr:uid="{00000000-0005-0000-0000-0000E59E0000}"/>
    <cellStyle name="Porcentagem 6 3 5 4 2" xfId="43583" xr:uid="{00000000-0005-0000-0000-0000E69E0000}"/>
    <cellStyle name="Porcentagem 6 3 5 4 3" xfId="43584" xr:uid="{00000000-0005-0000-0000-0000E79E0000}"/>
    <cellStyle name="Porcentagem 6 3 5 4 4" xfId="43585" xr:uid="{00000000-0005-0000-0000-0000E89E0000}"/>
    <cellStyle name="Porcentagem 6 3 5 5" xfId="43586" xr:uid="{00000000-0005-0000-0000-0000E99E0000}"/>
    <cellStyle name="Porcentagem 6 3 5 5 2" xfId="43587" xr:uid="{00000000-0005-0000-0000-0000EA9E0000}"/>
    <cellStyle name="Porcentagem 6 3 5 5 3" xfId="43588" xr:uid="{00000000-0005-0000-0000-0000EB9E0000}"/>
    <cellStyle name="Porcentagem 6 3 5 5 4" xfId="43589" xr:uid="{00000000-0005-0000-0000-0000EC9E0000}"/>
    <cellStyle name="Porcentagem 6 3 5 6" xfId="43590" xr:uid="{00000000-0005-0000-0000-0000ED9E0000}"/>
    <cellStyle name="Porcentagem 6 3 5 6 2" xfId="43591" xr:uid="{00000000-0005-0000-0000-0000EE9E0000}"/>
    <cellStyle name="Porcentagem 6 3 5 6 3" xfId="43592" xr:uid="{00000000-0005-0000-0000-0000EF9E0000}"/>
    <cellStyle name="Porcentagem 6 3 5 7" xfId="43593" xr:uid="{00000000-0005-0000-0000-0000F09E0000}"/>
    <cellStyle name="Porcentagem 6 3 5 8" xfId="43594" xr:uid="{00000000-0005-0000-0000-0000F19E0000}"/>
    <cellStyle name="Porcentagem 6 3 5 9" xfId="43595" xr:uid="{00000000-0005-0000-0000-0000F29E0000}"/>
    <cellStyle name="Porcentagem 6 3 6" xfId="4038" xr:uid="{00000000-0005-0000-0000-0000F39E0000}"/>
    <cellStyle name="Porcentagem 6 3 6 2" xfId="8810" xr:uid="{00000000-0005-0000-0000-0000F49E0000}"/>
    <cellStyle name="Porcentagem 6 3 6 2 2" xfId="43596" xr:uid="{00000000-0005-0000-0000-0000F59E0000}"/>
    <cellStyle name="Porcentagem 6 3 6 2 2 2" xfId="43597" xr:uid="{00000000-0005-0000-0000-0000F69E0000}"/>
    <cellStyle name="Porcentagem 6 3 6 2 2 3" xfId="43598" xr:uid="{00000000-0005-0000-0000-0000F79E0000}"/>
    <cellStyle name="Porcentagem 6 3 6 2 2 4" xfId="43599" xr:uid="{00000000-0005-0000-0000-0000F89E0000}"/>
    <cellStyle name="Porcentagem 6 3 6 2 3" xfId="43600" xr:uid="{00000000-0005-0000-0000-0000F99E0000}"/>
    <cellStyle name="Porcentagem 6 3 6 2 3 2" xfId="43601" xr:uid="{00000000-0005-0000-0000-0000FA9E0000}"/>
    <cellStyle name="Porcentagem 6 3 6 2 3 3" xfId="43602" xr:uid="{00000000-0005-0000-0000-0000FB9E0000}"/>
    <cellStyle name="Porcentagem 6 3 6 2 4" xfId="43603" xr:uid="{00000000-0005-0000-0000-0000FC9E0000}"/>
    <cellStyle name="Porcentagem 6 3 6 2 5" xfId="43604" xr:uid="{00000000-0005-0000-0000-0000FD9E0000}"/>
    <cellStyle name="Porcentagem 6 3 6 2 6" xfId="43605" xr:uid="{00000000-0005-0000-0000-0000FE9E0000}"/>
    <cellStyle name="Porcentagem 6 3 6 3" xfId="43606" xr:uid="{00000000-0005-0000-0000-0000FF9E0000}"/>
    <cellStyle name="Porcentagem 6 3 6 3 2" xfId="43607" xr:uid="{00000000-0005-0000-0000-0000009F0000}"/>
    <cellStyle name="Porcentagem 6 3 6 3 3" xfId="43608" xr:uid="{00000000-0005-0000-0000-0000019F0000}"/>
    <cellStyle name="Porcentagem 6 3 6 3 4" xfId="43609" xr:uid="{00000000-0005-0000-0000-0000029F0000}"/>
    <cellStyle name="Porcentagem 6 3 6 4" xfId="43610" xr:uid="{00000000-0005-0000-0000-0000039F0000}"/>
    <cellStyle name="Porcentagem 6 3 6 4 2" xfId="43611" xr:uid="{00000000-0005-0000-0000-0000049F0000}"/>
    <cellStyle name="Porcentagem 6 3 6 4 3" xfId="43612" xr:uid="{00000000-0005-0000-0000-0000059F0000}"/>
    <cellStyle name="Porcentagem 6 3 6 4 4" xfId="43613" xr:uid="{00000000-0005-0000-0000-0000069F0000}"/>
    <cellStyle name="Porcentagem 6 3 6 5" xfId="43614" xr:uid="{00000000-0005-0000-0000-0000079F0000}"/>
    <cellStyle name="Porcentagem 6 3 6 5 2" xfId="43615" xr:uid="{00000000-0005-0000-0000-0000089F0000}"/>
    <cellStyle name="Porcentagem 6 3 6 5 3" xfId="43616" xr:uid="{00000000-0005-0000-0000-0000099F0000}"/>
    <cellStyle name="Porcentagem 6 3 6 6" xfId="43617" xr:uid="{00000000-0005-0000-0000-00000A9F0000}"/>
    <cellStyle name="Porcentagem 6 3 6 7" xfId="43618" xr:uid="{00000000-0005-0000-0000-00000B9F0000}"/>
    <cellStyle name="Porcentagem 6 3 6 8" xfId="43619" xr:uid="{00000000-0005-0000-0000-00000C9F0000}"/>
    <cellStyle name="Porcentagem 6 3 7" xfId="5457" xr:uid="{00000000-0005-0000-0000-00000D9F0000}"/>
    <cellStyle name="Porcentagem 6 3 7 2" xfId="10421" xr:uid="{00000000-0005-0000-0000-00000E9F0000}"/>
    <cellStyle name="Porcentagem 6 3 7 2 2" xfId="43620" xr:uid="{00000000-0005-0000-0000-00000F9F0000}"/>
    <cellStyle name="Porcentagem 6 3 7 2 3" xfId="43621" xr:uid="{00000000-0005-0000-0000-0000109F0000}"/>
    <cellStyle name="Porcentagem 6 3 7 2 4" xfId="43622" xr:uid="{00000000-0005-0000-0000-0000119F0000}"/>
    <cellStyle name="Porcentagem 6 3 7 3" xfId="43623" xr:uid="{00000000-0005-0000-0000-0000129F0000}"/>
    <cellStyle name="Porcentagem 6 3 7 3 2" xfId="43624" xr:uid="{00000000-0005-0000-0000-0000139F0000}"/>
    <cellStyle name="Porcentagem 6 3 7 3 3" xfId="43625" xr:uid="{00000000-0005-0000-0000-0000149F0000}"/>
    <cellStyle name="Porcentagem 6 3 7 4" xfId="43626" xr:uid="{00000000-0005-0000-0000-0000159F0000}"/>
    <cellStyle name="Porcentagem 6 3 7 5" xfId="43627" xr:uid="{00000000-0005-0000-0000-0000169F0000}"/>
    <cellStyle name="Porcentagem 6 3 7 6" xfId="43628" xr:uid="{00000000-0005-0000-0000-0000179F0000}"/>
    <cellStyle name="Porcentagem 6 3 8" xfId="5786" xr:uid="{00000000-0005-0000-0000-0000189F0000}"/>
    <cellStyle name="Porcentagem 6 3 8 2" xfId="10728" xr:uid="{00000000-0005-0000-0000-0000199F0000}"/>
    <cellStyle name="Porcentagem 6 3 8 3" xfId="43629" xr:uid="{00000000-0005-0000-0000-00001A9F0000}"/>
    <cellStyle name="Porcentagem 6 3 8 4" xfId="43630" xr:uid="{00000000-0005-0000-0000-00001B9F0000}"/>
    <cellStyle name="Porcentagem 6 3 9" xfId="7294" xr:uid="{00000000-0005-0000-0000-00001C9F0000}"/>
    <cellStyle name="Porcentagem 6 3 9 2" xfId="43631" xr:uid="{00000000-0005-0000-0000-00001D9F0000}"/>
    <cellStyle name="Porcentagem 6 3 9 3" xfId="43632" xr:uid="{00000000-0005-0000-0000-00001E9F0000}"/>
    <cellStyle name="Porcentagem 6 3 9 4" xfId="43633" xr:uid="{00000000-0005-0000-0000-00001F9F0000}"/>
    <cellStyle name="Porcentagem 6 4" xfId="625" xr:uid="{00000000-0005-0000-0000-0000209F0000}"/>
    <cellStyle name="Porcentagem 6 4 10" xfId="2374" xr:uid="{00000000-0005-0000-0000-0000219F0000}"/>
    <cellStyle name="Porcentagem 6 4 10 2" xfId="43634" xr:uid="{00000000-0005-0000-0000-0000229F0000}"/>
    <cellStyle name="Porcentagem 6 4 10 3" xfId="43635" xr:uid="{00000000-0005-0000-0000-0000239F0000}"/>
    <cellStyle name="Porcentagem 6 4 10 4" xfId="43636" xr:uid="{00000000-0005-0000-0000-0000249F0000}"/>
    <cellStyle name="Porcentagem 6 4 11" xfId="43637" xr:uid="{00000000-0005-0000-0000-0000259F0000}"/>
    <cellStyle name="Porcentagem 6 4 11 2" xfId="43638" xr:uid="{00000000-0005-0000-0000-0000269F0000}"/>
    <cellStyle name="Porcentagem 6 4 11 3" xfId="43639" xr:uid="{00000000-0005-0000-0000-0000279F0000}"/>
    <cellStyle name="Porcentagem 6 4 12" xfId="43640" xr:uid="{00000000-0005-0000-0000-0000289F0000}"/>
    <cellStyle name="Porcentagem 6 4 13" xfId="43641" xr:uid="{00000000-0005-0000-0000-0000299F0000}"/>
    <cellStyle name="Porcentagem 6 4 14" xfId="43642" xr:uid="{00000000-0005-0000-0000-00002A9F0000}"/>
    <cellStyle name="Porcentagem 6 4 2" xfId="766" xr:uid="{00000000-0005-0000-0000-00002B9F0000}"/>
    <cellStyle name="Porcentagem 6 4 2 10" xfId="43643" xr:uid="{00000000-0005-0000-0000-00002C9F0000}"/>
    <cellStyle name="Porcentagem 6 4 2 11" xfId="43644" xr:uid="{00000000-0005-0000-0000-00002D9F0000}"/>
    <cellStyle name="Porcentagem 6 4 2 2" xfId="1231" xr:uid="{00000000-0005-0000-0000-00002E9F0000}"/>
    <cellStyle name="Porcentagem 6 4 2 2 10" xfId="43645" xr:uid="{00000000-0005-0000-0000-00002F9F0000}"/>
    <cellStyle name="Porcentagem 6 4 2 2 2" xfId="1822" xr:uid="{00000000-0005-0000-0000-0000309F0000}"/>
    <cellStyle name="Porcentagem 6 4 2 2 2 2" xfId="5180" xr:uid="{00000000-0005-0000-0000-0000319F0000}"/>
    <cellStyle name="Porcentagem 6 4 2 2 2 2 2" xfId="10164" xr:uid="{00000000-0005-0000-0000-0000329F0000}"/>
    <cellStyle name="Porcentagem 6 4 2 2 2 2 2 2" xfId="43646" xr:uid="{00000000-0005-0000-0000-0000339F0000}"/>
    <cellStyle name="Porcentagem 6 4 2 2 2 2 2 3" xfId="43647" xr:uid="{00000000-0005-0000-0000-0000349F0000}"/>
    <cellStyle name="Porcentagem 6 4 2 2 2 2 2 4" xfId="43648" xr:uid="{00000000-0005-0000-0000-0000359F0000}"/>
    <cellStyle name="Porcentagem 6 4 2 2 2 2 3" xfId="43649" xr:uid="{00000000-0005-0000-0000-0000369F0000}"/>
    <cellStyle name="Porcentagem 6 4 2 2 2 2 3 2" xfId="43650" xr:uid="{00000000-0005-0000-0000-0000379F0000}"/>
    <cellStyle name="Porcentagem 6 4 2 2 2 2 3 3" xfId="43651" xr:uid="{00000000-0005-0000-0000-0000389F0000}"/>
    <cellStyle name="Porcentagem 6 4 2 2 2 2 4" xfId="43652" xr:uid="{00000000-0005-0000-0000-0000399F0000}"/>
    <cellStyle name="Porcentagem 6 4 2 2 2 2 5" xfId="43653" xr:uid="{00000000-0005-0000-0000-00003A9F0000}"/>
    <cellStyle name="Porcentagem 6 4 2 2 2 2 6" xfId="43654" xr:uid="{00000000-0005-0000-0000-00003B9F0000}"/>
    <cellStyle name="Porcentagem 6 4 2 2 2 3" xfId="6909" xr:uid="{00000000-0005-0000-0000-00003C9F0000}"/>
    <cellStyle name="Porcentagem 6 4 2 2 2 3 2" xfId="11851" xr:uid="{00000000-0005-0000-0000-00003D9F0000}"/>
    <cellStyle name="Porcentagem 6 4 2 2 2 3 3" xfId="43655" xr:uid="{00000000-0005-0000-0000-00003E9F0000}"/>
    <cellStyle name="Porcentagem 6 4 2 2 2 3 4" xfId="43656" xr:uid="{00000000-0005-0000-0000-00003F9F0000}"/>
    <cellStyle name="Porcentagem 6 4 2 2 2 4" xfId="8417" xr:uid="{00000000-0005-0000-0000-0000409F0000}"/>
    <cellStyle name="Porcentagem 6 4 2 2 2 4 2" xfId="43657" xr:uid="{00000000-0005-0000-0000-0000419F0000}"/>
    <cellStyle name="Porcentagem 6 4 2 2 2 4 3" xfId="43658" xr:uid="{00000000-0005-0000-0000-0000429F0000}"/>
    <cellStyle name="Porcentagem 6 4 2 2 2 4 4" xfId="43659" xr:uid="{00000000-0005-0000-0000-0000439F0000}"/>
    <cellStyle name="Porcentagem 6 4 2 2 2 5" xfId="3455" xr:uid="{00000000-0005-0000-0000-0000449F0000}"/>
    <cellStyle name="Porcentagem 6 4 2 2 2 5 2" xfId="43660" xr:uid="{00000000-0005-0000-0000-0000459F0000}"/>
    <cellStyle name="Porcentagem 6 4 2 2 2 5 3" xfId="43661" xr:uid="{00000000-0005-0000-0000-0000469F0000}"/>
    <cellStyle name="Porcentagem 6 4 2 2 2 5 4" xfId="43662" xr:uid="{00000000-0005-0000-0000-0000479F0000}"/>
    <cellStyle name="Porcentagem 6 4 2 2 2 6" xfId="43663" xr:uid="{00000000-0005-0000-0000-0000489F0000}"/>
    <cellStyle name="Porcentagem 6 4 2 2 2 6 2" xfId="43664" xr:uid="{00000000-0005-0000-0000-0000499F0000}"/>
    <cellStyle name="Porcentagem 6 4 2 2 2 6 3" xfId="43665" xr:uid="{00000000-0005-0000-0000-00004A9F0000}"/>
    <cellStyle name="Porcentagem 6 4 2 2 2 7" xfId="43666" xr:uid="{00000000-0005-0000-0000-00004B9F0000}"/>
    <cellStyle name="Porcentagem 6 4 2 2 2 8" xfId="43667" xr:uid="{00000000-0005-0000-0000-00004C9F0000}"/>
    <cellStyle name="Porcentagem 6 4 2 2 2 9" xfId="43668" xr:uid="{00000000-0005-0000-0000-00004D9F0000}"/>
    <cellStyle name="Porcentagem 6 4 2 2 3" xfId="4599" xr:uid="{00000000-0005-0000-0000-00004E9F0000}"/>
    <cellStyle name="Porcentagem 6 4 2 2 3 2" xfId="9583" xr:uid="{00000000-0005-0000-0000-00004F9F0000}"/>
    <cellStyle name="Porcentagem 6 4 2 2 3 2 2" xfId="43669" xr:uid="{00000000-0005-0000-0000-0000509F0000}"/>
    <cellStyle name="Porcentagem 6 4 2 2 3 2 3" xfId="43670" xr:uid="{00000000-0005-0000-0000-0000519F0000}"/>
    <cellStyle name="Porcentagem 6 4 2 2 3 2 4" xfId="43671" xr:uid="{00000000-0005-0000-0000-0000529F0000}"/>
    <cellStyle name="Porcentagem 6 4 2 2 3 3" xfId="43672" xr:uid="{00000000-0005-0000-0000-0000539F0000}"/>
    <cellStyle name="Porcentagem 6 4 2 2 3 3 2" xfId="43673" xr:uid="{00000000-0005-0000-0000-0000549F0000}"/>
    <cellStyle name="Porcentagem 6 4 2 2 3 3 3" xfId="43674" xr:uid="{00000000-0005-0000-0000-0000559F0000}"/>
    <cellStyle name="Porcentagem 6 4 2 2 3 4" xfId="43675" xr:uid="{00000000-0005-0000-0000-0000569F0000}"/>
    <cellStyle name="Porcentagem 6 4 2 2 3 5" xfId="43676" xr:uid="{00000000-0005-0000-0000-0000579F0000}"/>
    <cellStyle name="Porcentagem 6 4 2 2 3 6" xfId="43677" xr:uid="{00000000-0005-0000-0000-0000589F0000}"/>
    <cellStyle name="Porcentagem 6 4 2 2 4" xfId="6330" xr:uid="{00000000-0005-0000-0000-0000599F0000}"/>
    <cellStyle name="Porcentagem 6 4 2 2 4 2" xfId="11272" xr:uid="{00000000-0005-0000-0000-00005A9F0000}"/>
    <cellStyle name="Porcentagem 6 4 2 2 4 3" xfId="43678" xr:uid="{00000000-0005-0000-0000-00005B9F0000}"/>
    <cellStyle name="Porcentagem 6 4 2 2 4 4" xfId="43679" xr:uid="{00000000-0005-0000-0000-00005C9F0000}"/>
    <cellStyle name="Porcentagem 6 4 2 2 5" xfId="7838" xr:uid="{00000000-0005-0000-0000-00005D9F0000}"/>
    <cellStyle name="Porcentagem 6 4 2 2 5 2" xfId="43680" xr:uid="{00000000-0005-0000-0000-00005E9F0000}"/>
    <cellStyle name="Porcentagem 6 4 2 2 5 3" xfId="43681" xr:uid="{00000000-0005-0000-0000-00005F9F0000}"/>
    <cellStyle name="Porcentagem 6 4 2 2 5 4" xfId="43682" xr:uid="{00000000-0005-0000-0000-0000609F0000}"/>
    <cellStyle name="Porcentagem 6 4 2 2 6" xfId="2876" xr:uid="{00000000-0005-0000-0000-0000619F0000}"/>
    <cellStyle name="Porcentagem 6 4 2 2 6 2" xfId="43683" xr:uid="{00000000-0005-0000-0000-0000629F0000}"/>
    <cellStyle name="Porcentagem 6 4 2 2 6 3" xfId="43684" xr:uid="{00000000-0005-0000-0000-0000639F0000}"/>
    <cellStyle name="Porcentagem 6 4 2 2 6 4" xfId="43685" xr:uid="{00000000-0005-0000-0000-0000649F0000}"/>
    <cellStyle name="Porcentagem 6 4 2 2 7" xfId="43686" xr:uid="{00000000-0005-0000-0000-0000659F0000}"/>
    <cellStyle name="Porcentagem 6 4 2 2 7 2" xfId="43687" xr:uid="{00000000-0005-0000-0000-0000669F0000}"/>
    <cellStyle name="Porcentagem 6 4 2 2 7 3" xfId="43688" xr:uid="{00000000-0005-0000-0000-0000679F0000}"/>
    <cellStyle name="Porcentagem 6 4 2 2 8" xfId="43689" xr:uid="{00000000-0005-0000-0000-0000689F0000}"/>
    <cellStyle name="Porcentagem 6 4 2 2 9" xfId="43690" xr:uid="{00000000-0005-0000-0000-0000699F0000}"/>
    <cellStyle name="Porcentagem 6 4 2 3" xfId="1821" xr:uid="{00000000-0005-0000-0000-00006A9F0000}"/>
    <cellStyle name="Porcentagem 6 4 2 3 2" xfId="5179" xr:uid="{00000000-0005-0000-0000-00006B9F0000}"/>
    <cellStyle name="Porcentagem 6 4 2 3 2 2" xfId="10163" xr:uid="{00000000-0005-0000-0000-00006C9F0000}"/>
    <cellStyle name="Porcentagem 6 4 2 3 2 2 2" xfId="43691" xr:uid="{00000000-0005-0000-0000-00006D9F0000}"/>
    <cellStyle name="Porcentagem 6 4 2 3 2 2 3" xfId="43692" xr:uid="{00000000-0005-0000-0000-00006E9F0000}"/>
    <cellStyle name="Porcentagem 6 4 2 3 2 2 4" xfId="43693" xr:uid="{00000000-0005-0000-0000-00006F9F0000}"/>
    <cellStyle name="Porcentagem 6 4 2 3 2 3" xfId="43694" xr:uid="{00000000-0005-0000-0000-0000709F0000}"/>
    <cellStyle name="Porcentagem 6 4 2 3 2 3 2" xfId="43695" xr:uid="{00000000-0005-0000-0000-0000719F0000}"/>
    <cellStyle name="Porcentagem 6 4 2 3 2 3 3" xfId="43696" xr:uid="{00000000-0005-0000-0000-0000729F0000}"/>
    <cellStyle name="Porcentagem 6 4 2 3 2 4" xfId="43697" xr:uid="{00000000-0005-0000-0000-0000739F0000}"/>
    <cellStyle name="Porcentagem 6 4 2 3 2 5" xfId="43698" xr:uid="{00000000-0005-0000-0000-0000749F0000}"/>
    <cellStyle name="Porcentagem 6 4 2 3 2 6" xfId="43699" xr:uid="{00000000-0005-0000-0000-0000759F0000}"/>
    <cellStyle name="Porcentagem 6 4 2 3 3" xfId="6908" xr:uid="{00000000-0005-0000-0000-0000769F0000}"/>
    <cellStyle name="Porcentagem 6 4 2 3 3 2" xfId="11850" xr:uid="{00000000-0005-0000-0000-0000779F0000}"/>
    <cellStyle name="Porcentagem 6 4 2 3 3 3" xfId="43700" xr:uid="{00000000-0005-0000-0000-0000789F0000}"/>
    <cellStyle name="Porcentagem 6 4 2 3 3 4" xfId="43701" xr:uid="{00000000-0005-0000-0000-0000799F0000}"/>
    <cellStyle name="Porcentagem 6 4 2 3 4" xfId="8416" xr:uid="{00000000-0005-0000-0000-00007A9F0000}"/>
    <cellStyle name="Porcentagem 6 4 2 3 4 2" xfId="43702" xr:uid="{00000000-0005-0000-0000-00007B9F0000}"/>
    <cellStyle name="Porcentagem 6 4 2 3 4 3" xfId="43703" xr:uid="{00000000-0005-0000-0000-00007C9F0000}"/>
    <cellStyle name="Porcentagem 6 4 2 3 4 4" xfId="43704" xr:uid="{00000000-0005-0000-0000-00007D9F0000}"/>
    <cellStyle name="Porcentagem 6 4 2 3 5" xfId="3454" xr:uid="{00000000-0005-0000-0000-00007E9F0000}"/>
    <cellStyle name="Porcentagem 6 4 2 3 5 2" xfId="43705" xr:uid="{00000000-0005-0000-0000-00007F9F0000}"/>
    <cellStyle name="Porcentagem 6 4 2 3 5 3" xfId="43706" xr:uid="{00000000-0005-0000-0000-0000809F0000}"/>
    <cellStyle name="Porcentagem 6 4 2 3 5 4" xfId="43707" xr:uid="{00000000-0005-0000-0000-0000819F0000}"/>
    <cellStyle name="Porcentagem 6 4 2 3 6" xfId="43708" xr:uid="{00000000-0005-0000-0000-0000829F0000}"/>
    <cellStyle name="Porcentagem 6 4 2 3 6 2" xfId="43709" xr:uid="{00000000-0005-0000-0000-0000839F0000}"/>
    <cellStyle name="Porcentagem 6 4 2 3 6 3" xfId="43710" xr:uid="{00000000-0005-0000-0000-0000849F0000}"/>
    <cellStyle name="Porcentagem 6 4 2 3 7" xfId="43711" xr:uid="{00000000-0005-0000-0000-0000859F0000}"/>
    <cellStyle name="Porcentagem 6 4 2 3 8" xfId="43712" xr:uid="{00000000-0005-0000-0000-0000869F0000}"/>
    <cellStyle name="Porcentagem 6 4 2 3 9" xfId="43713" xr:uid="{00000000-0005-0000-0000-0000879F0000}"/>
    <cellStyle name="Porcentagem 6 4 2 4" xfId="4216" xr:uid="{00000000-0005-0000-0000-0000889F0000}"/>
    <cellStyle name="Porcentagem 6 4 2 4 2" xfId="9202" xr:uid="{00000000-0005-0000-0000-0000899F0000}"/>
    <cellStyle name="Porcentagem 6 4 2 4 2 2" xfId="43714" xr:uid="{00000000-0005-0000-0000-00008A9F0000}"/>
    <cellStyle name="Porcentagem 6 4 2 4 2 3" xfId="43715" xr:uid="{00000000-0005-0000-0000-00008B9F0000}"/>
    <cellStyle name="Porcentagem 6 4 2 4 2 4" xfId="43716" xr:uid="{00000000-0005-0000-0000-00008C9F0000}"/>
    <cellStyle name="Porcentagem 6 4 2 4 3" xfId="43717" xr:uid="{00000000-0005-0000-0000-00008D9F0000}"/>
    <cellStyle name="Porcentagem 6 4 2 4 3 2" xfId="43718" xr:uid="{00000000-0005-0000-0000-00008E9F0000}"/>
    <cellStyle name="Porcentagem 6 4 2 4 3 3" xfId="43719" xr:uid="{00000000-0005-0000-0000-00008F9F0000}"/>
    <cellStyle name="Porcentagem 6 4 2 4 4" xfId="43720" xr:uid="{00000000-0005-0000-0000-0000909F0000}"/>
    <cellStyle name="Porcentagem 6 4 2 4 5" xfId="43721" xr:uid="{00000000-0005-0000-0000-0000919F0000}"/>
    <cellStyle name="Porcentagem 6 4 2 4 6" xfId="43722" xr:uid="{00000000-0005-0000-0000-0000929F0000}"/>
    <cellStyle name="Porcentagem 6 4 2 5" xfId="5963" xr:uid="{00000000-0005-0000-0000-0000939F0000}"/>
    <cellStyle name="Porcentagem 6 4 2 5 2" xfId="10905" xr:uid="{00000000-0005-0000-0000-0000949F0000}"/>
    <cellStyle name="Porcentagem 6 4 2 5 3" xfId="43723" xr:uid="{00000000-0005-0000-0000-0000959F0000}"/>
    <cellStyle name="Porcentagem 6 4 2 5 4" xfId="43724" xr:uid="{00000000-0005-0000-0000-0000969F0000}"/>
    <cellStyle name="Porcentagem 6 4 2 6" xfId="7471" xr:uid="{00000000-0005-0000-0000-0000979F0000}"/>
    <cellStyle name="Porcentagem 6 4 2 6 2" xfId="43725" xr:uid="{00000000-0005-0000-0000-0000989F0000}"/>
    <cellStyle name="Porcentagem 6 4 2 6 3" xfId="43726" xr:uid="{00000000-0005-0000-0000-0000999F0000}"/>
    <cellStyle name="Porcentagem 6 4 2 6 4" xfId="43727" xr:uid="{00000000-0005-0000-0000-00009A9F0000}"/>
    <cellStyle name="Porcentagem 6 4 2 7" xfId="2509" xr:uid="{00000000-0005-0000-0000-00009B9F0000}"/>
    <cellStyle name="Porcentagem 6 4 2 7 2" xfId="43728" xr:uid="{00000000-0005-0000-0000-00009C9F0000}"/>
    <cellStyle name="Porcentagem 6 4 2 7 3" xfId="43729" xr:uid="{00000000-0005-0000-0000-00009D9F0000}"/>
    <cellStyle name="Porcentagem 6 4 2 7 4" xfId="43730" xr:uid="{00000000-0005-0000-0000-00009E9F0000}"/>
    <cellStyle name="Porcentagem 6 4 2 8" xfId="43731" xr:uid="{00000000-0005-0000-0000-00009F9F0000}"/>
    <cellStyle name="Porcentagem 6 4 2 8 2" xfId="43732" xr:uid="{00000000-0005-0000-0000-0000A09F0000}"/>
    <cellStyle name="Porcentagem 6 4 2 8 3" xfId="43733" xr:uid="{00000000-0005-0000-0000-0000A19F0000}"/>
    <cellStyle name="Porcentagem 6 4 2 9" xfId="43734" xr:uid="{00000000-0005-0000-0000-0000A29F0000}"/>
    <cellStyle name="Porcentagem 6 4 3" xfId="919" xr:uid="{00000000-0005-0000-0000-0000A39F0000}"/>
    <cellStyle name="Porcentagem 6 4 3 10" xfId="43735" xr:uid="{00000000-0005-0000-0000-0000A49F0000}"/>
    <cellStyle name="Porcentagem 6 4 3 2" xfId="1823" xr:uid="{00000000-0005-0000-0000-0000A59F0000}"/>
    <cellStyle name="Porcentagem 6 4 3 2 2" xfId="5181" xr:uid="{00000000-0005-0000-0000-0000A69F0000}"/>
    <cellStyle name="Porcentagem 6 4 3 2 2 2" xfId="10165" xr:uid="{00000000-0005-0000-0000-0000A79F0000}"/>
    <cellStyle name="Porcentagem 6 4 3 2 2 2 2" xfId="43736" xr:uid="{00000000-0005-0000-0000-0000A89F0000}"/>
    <cellStyle name="Porcentagem 6 4 3 2 2 2 3" xfId="43737" xr:uid="{00000000-0005-0000-0000-0000A99F0000}"/>
    <cellStyle name="Porcentagem 6 4 3 2 2 2 4" xfId="43738" xr:uid="{00000000-0005-0000-0000-0000AA9F0000}"/>
    <cellStyle name="Porcentagem 6 4 3 2 2 3" xfId="43739" xr:uid="{00000000-0005-0000-0000-0000AB9F0000}"/>
    <cellStyle name="Porcentagem 6 4 3 2 2 3 2" xfId="43740" xr:uid="{00000000-0005-0000-0000-0000AC9F0000}"/>
    <cellStyle name="Porcentagem 6 4 3 2 2 3 3" xfId="43741" xr:uid="{00000000-0005-0000-0000-0000AD9F0000}"/>
    <cellStyle name="Porcentagem 6 4 3 2 2 4" xfId="43742" xr:uid="{00000000-0005-0000-0000-0000AE9F0000}"/>
    <cellStyle name="Porcentagem 6 4 3 2 2 5" xfId="43743" xr:uid="{00000000-0005-0000-0000-0000AF9F0000}"/>
    <cellStyle name="Porcentagem 6 4 3 2 2 6" xfId="43744" xr:uid="{00000000-0005-0000-0000-0000B09F0000}"/>
    <cellStyle name="Porcentagem 6 4 3 2 3" xfId="6910" xr:uid="{00000000-0005-0000-0000-0000B19F0000}"/>
    <cellStyle name="Porcentagem 6 4 3 2 3 2" xfId="11852" xr:uid="{00000000-0005-0000-0000-0000B29F0000}"/>
    <cellStyle name="Porcentagem 6 4 3 2 3 3" xfId="43745" xr:uid="{00000000-0005-0000-0000-0000B39F0000}"/>
    <cellStyle name="Porcentagem 6 4 3 2 3 4" xfId="43746" xr:uid="{00000000-0005-0000-0000-0000B49F0000}"/>
    <cellStyle name="Porcentagem 6 4 3 2 4" xfId="8418" xr:uid="{00000000-0005-0000-0000-0000B59F0000}"/>
    <cellStyle name="Porcentagem 6 4 3 2 4 2" xfId="43747" xr:uid="{00000000-0005-0000-0000-0000B69F0000}"/>
    <cellStyle name="Porcentagem 6 4 3 2 4 3" xfId="43748" xr:uid="{00000000-0005-0000-0000-0000B79F0000}"/>
    <cellStyle name="Porcentagem 6 4 3 2 4 4" xfId="43749" xr:uid="{00000000-0005-0000-0000-0000B89F0000}"/>
    <cellStyle name="Porcentagem 6 4 3 2 5" xfId="3456" xr:uid="{00000000-0005-0000-0000-0000B99F0000}"/>
    <cellStyle name="Porcentagem 6 4 3 2 5 2" xfId="43750" xr:uid="{00000000-0005-0000-0000-0000BA9F0000}"/>
    <cellStyle name="Porcentagem 6 4 3 2 5 3" xfId="43751" xr:uid="{00000000-0005-0000-0000-0000BB9F0000}"/>
    <cellStyle name="Porcentagem 6 4 3 2 5 4" xfId="43752" xr:uid="{00000000-0005-0000-0000-0000BC9F0000}"/>
    <cellStyle name="Porcentagem 6 4 3 2 6" xfId="43753" xr:uid="{00000000-0005-0000-0000-0000BD9F0000}"/>
    <cellStyle name="Porcentagem 6 4 3 2 6 2" xfId="43754" xr:uid="{00000000-0005-0000-0000-0000BE9F0000}"/>
    <cellStyle name="Porcentagem 6 4 3 2 6 3" xfId="43755" xr:uid="{00000000-0005-0000-0000-0000BF9F0000}"/>
    <cellStyle name="Porcentagem 6 4 3 2 7" xfId="43756" xr:uid="{00000000-0005-0000-0000-0000C09F0000}"/>
    <cellStyle name="Porcentagem 6 4 3 2 8" xfId="43757" xr:uid="{00000000-0005-0000-0000-0000C19F0000}"/>
    <cellStyle name="Porcentagem 6 4 3 2 9" xfId="43758" xr:uid="{00000000-0005-0000-0000-0000C29F0000}"/>
    <cellStyle name="Porcentagem 6 4 3 3" xfId="4358" xr:uid="{00000000-0005-0000-0000-0000C39F0000}"/>
    <cellStyle name="Porcentagem 6 4 3 3 2" xfId="9343" xr:uid="{00000000-0005-0000-0000-0000C49F0000}"/>
    <cellStyle name="Porcentagem 6 4 3 3 2 2" xfId="43759" xr:uid="{00000000-0005-0000-0000-0000C59F0000}"/>
    <cellStyle name="Porcentagem 6 4 3 3 2 3" xfId="43760" xr:uid="{00000000-0005-0000-0000-0000C69F0000}"/>
    <cellStyle name="Porcentagem 6 4 3 3 2 4" xfId="43761" xr:uid="{00000000-0005-0000-0000-0000C79F0000}"/>
    <cellStyle name="Porcentagem 6 4 3 3 3" xfId="43762" xr:uid="{00000000-0005-0000-0000-0000C89F0000}"/>
    <cellStyle name="Porcentagem 6 4 3 3 3 2" xfId="43763" xr:uid="{00000000-0005-0000-0000-0000C99F0000}"/>
    <cellStyle name="Porcentagem 6 4 3 3 3 3" xfId="43764" xr:uid="{00000000-0005-0000-0000-0000CA9F0000}"/>
    <cellStyle name="Porcentagem 6 4 3 3 4" xfId="43765" xr:uid="{00000000-0005-0000-0000-0000CB9F0000}"/>
    <cellStyle name="Porcentagem 6 4 3 3 5" xfId="43766" xr:uid="{00000000-0005-0000-0000-0000CC9F0000}"/>
    <cellStyle name="Porcentagem 6 4 3 3 6" xfId="43767" xr:uid="{00000000-0005-0000-0000-0000CD9F0000}"/>
    <cellStyle name="Porcentagem 6 4 3 4" xfId="6101" xr:uid="{00000000-0005-0000-0000-0000CE9F0000}"/>
    <cellStyle name="Porcentagem 6 4 3 4 2" xfId="11043" xr:uid="{00000000-0005-0000-0000-0000CF9F0000}"/>
    <cellStyle name="Porcentagem 6 4 3 4 3" xfId="43768" xr:uid="{00000000-0005-0000-0000-0000D09F0000}"/>
    <cellStyle name="Porcentagem 6 4 3 4 4" xfId="43769" xr:uid="{00000000-0005-0000-0000-0000D19F0000}"/>
    <cellStyle name="Porcentagem 6 4 3 5" xfId="7609" xr:uid="{00000000-0005-0000-0000-0000D29F0000}"/>
    <cellStyle name="Porcentagem 6 4 3 5 2" xfId="43770" xr:uid="{00000000-0005-0000-0000-0000D39F0000}"/>
    <cellStyle name="Porcentagem 6 4 3 5 3" xfId="43771" xr:uid="{00000000-0005-0000-0000-0000D49F0000}"/>
    <cellStyle name="Porcentagem 6 4 3 5 4" xfId="43772" xr:uid="{00000000-0005-0000-0000-0000D59F0000}"/>
    <cellStyle name="Porcentagem 6 4 3 6" xfId="2647" xr:uid="{00000000-0005-0000-0000-0000D69F0000}"/>
    <cellStyle name="Porcentagem 6 4 3 6 2" xfId="43773" xr:uid="{00000000-0005-0000-0000-0000D79F0000}"/>
    <cellStyle name="Porcentagem 6 4 3 6 3" xfId="43774" xr:uid="{00000000-0005-0000-0000-0000D89F0000}"/>
    <cellStyle name="Porcentagem 6 4 3 6 4" xfId="43775" xr:uid="{00000000-0005-0000-0000-0000D99F0000}"/>
    <cellStyle name="Porcentagem 6 4 3 7" xfId="43776" xr:uid="{00000000-0005-0000-0000-0000DA9F0000}"/>
    <cellStyle name="Porcentagem 6 4 3 7 2" xfId="43777" xr:uid="{00000000-0005-0000-0000-0000DB9F0000}"/>
    <cellStyle name="Porcentagem 6 4 3 7 3" xfId="43778" xr:uid="{00000000-0005-0000-0000-0000DC9F0000}"/>
    <cellStyle name="Porcentagem 6 4 3 8" xfId="43779" xr:uid="{00000000-0005-0000-0000-0000DD9F0000}"/>
    <cellStyle name="Porcentagem 6 4 3 9" xfId="43780" xr:uid="{00000000-0005-0000-0000-0000DE9F0000}"/>
    <cellStyle name="Porcentagem 6 4 4" xfId="1820" xr:uid="{00000000-0005-0000-0000-0000DF9F0000}"/>
    <cellStyle name="Porcentagem 6 4 4 2" xfId="5178" xr:uid="{00000000-0005-0000-0000-0000E09F0000}"/>
    <cellStyle name="Porcentagem 6 4 4 2 2" xfId="10162" xr:uid="{00000000-0005-0000-0000-0000E19F0000}"/>
    <cellStyle name="Porcentagem 6 4 4 2 2 2" xfId="43781" xr:uid="{00000000-0005-0000-0000-0000E29F0000}"/>
    <cellStyle name="Porcentagem 6 4 4 2 2 3" xfId="43782" xr:uid="{00000000-0005-0000-0000-0000E39F0000}"/>
    <cellStyle name="Porcentagem 6 4 4 2 2 4" xfId="43783" xr:uid="{00000000-0005-0000-0000-0000E49F0000}"/>
    <cellStyle name="Porcentagem 6 4 4 2 3" xfId="43784" xr:uid="{00000000-0005-0000-0000-0000E59F0000}"/>
    <cellStyle name="Porcentagem 6 4 4 2 3 2" xfId="43785" xr:uid="{00000000-0005-0000-0000-0000E69F0000}"/>
    <cellStyle name="Porcentagem 6 4 4 2 3 3" xfId="43786" xr:uid="{00000000-0005-0000-0000-0000E79F0000}"/>
    <cellStyle name="Porcentagem 6 4 4 2 4" xfId="43787" xr:uid="{00000000-0005-0000-0000-0000E89F0000}"/>
    <cellStyle name="Porcentagem 6 4 4 2 5" xfId="43788" xr:uid="{00000000-0005-0000-0000-0000E99F0000}"/>
    <cellStyle name="Porcentagem 6 4 4 2 6" xfId="43789" xr:uid="{00000000-0005-0000-0000-0000EA9F0000}"/>
    <cellStyle name="Porcentagem 6 4 4 3" xfId="6907" xr:uid="{00000000-0005-0000-0000-0000EB9F0000}"/>
    <cellStyle name="Porcentagem 6 4 4 3 2" xfId="11849" xr:uid="{00000000-0005-0000-0000-0000EC9F0000}"/>
    <cellStyle name="Porcentagem 6 4 4 3 3" xfId="43790" xr:uid="{00000000-0005-0000-0000-0000ED9F0000}"/>
    <cellStyle name="Porcentagem 6 4 4 3 4" xfId="43791" xr:uid="{00000000-0005-0000-0000-0000EE9F0000}"/>
    <cellStyle name="Porcentagem 6 4 4 4" xfId="8415" xr:uid="{00000000-0005-0000-0000-0000EF9F0000}"/>
    <cellStyle name="Porcentagem 6 4 4 4 2" xfId="43792" xr:uid="{00000000-0005-0000-0000-0000F09F0000}"/>
    <cellStyle name="Porcentagem 6 4 4 4 3" xfId="43793" xr:uid="{00000000-0005-0000-0000-0000F19F0000}"/>
    <cellStyle name="Porcentagem 6 4 4 4 4" xfId="43794" xr:uid="{00000000-0005-0000-0000-0000F29F0000}"/>
    <cellStyle name="Porcentagem 6 4 4 5" xfId="3453" xr:uid="{00000000-0005-0000-0000-0000F39F0000}"/>
    <cellStyle name="Porcentagem 6 4 4 5 2" xfId="43795" xr:uid="{00000000-0005-0000-0000-0000F49F0000}"/>
    <cellStyle name="Porcentagem 6 4 4 5 3" xfId="43796" xr:uid="{00000000-0005-0000-0000-0000F59F0000}"/>
    <cellStyle name="Porcentagem 6 4 4 5 4" xfId="43797" xr:uid="{00000000-0005-0000-0000-0000F69F0000}"/>
    <cellStyle name="Porcentagem 6 4 4 6" xfId="43798" xr:uid="{00000000-0005-0000-0000-0000F79F0000}"/>
    <cellStyle name="Porcentagem 6 4 4 6 2" xfId="43799" xr:uid="{00000000-0005-0000-0000-0000F89F0000}"/>
    <cellStyle name="Porcentagem 6 4 4 6 3" xfId="43800" xr:uid="{00000000-0005-0000-0000-0000F99F0000}"/>
    <cellStyle name="Porcentagem 6 4 4 7" xfId="43801" xr:uid="{00000000-0005-0000-0000-0000FA9F0000}"/>
    <cellStyle name="Porcentagem 6 4 4 8" xfId="43802" xr:uid="{00000000-0005-0000-0000-0000FB9F0000}"/>
    <cellStyle name="Porcentagem 6 4 4 9" xfId="43803" xr:uid="{00000000-0005-0000-0000-0000FC9F0000}"/>
    <cellStyle name="Porcentagem 6 4 5" xfId="3756" xr:uid="{00000000-0005-0000-0000-0000FD9F0000}"/>
    <cellStyle name="Porcentagem 6 4 5 2" xfId="5524" xr:uid="{00000000-0005-0000-0000-0000FE9F0000}"/>
    <cellStyle name="Porcentagem 6 4 5 2 2" xfId="10474" xr:uid="{00000000-0005-0000-0000-0000FF9F0000}"/>
    <cellStyle name="Porcentagem 6 4 5 2 2 2" xfId="43804" xr:uid="{00000000-0005-0000-0000-000000A00000}"/>
    <cellStyle name="Porcentagem 6 4 5 2 2 3" xfId="43805" xr:uid="{00000000-0005-0000-0000-000001A00000}"/>
    <cellStyle name="Porcentagem 6 4 5 2 2 4" xfId="43806" xr:uid="{00000000-0005-0000-0000-000002A00000}"/>
    <cellStyle name="Porcentagem 6 4 5 2 3" xfId="43807" xr:uid="{00000000-0005-0000-0000-000003A00000}"/>
    <cellStyle name="Porcentagem 6 4 5 2 3 2" xfId="43808" xr:uid="{00000000-0005-0000-0000-000004A00000}"/>
    <cellStyle name="Porcentagem 6 4 5 2 3 3" xfId="43809" xr:uid="{00000000-0005-0000-0000-000005A00000}"/>
    <cellStyle name="Porcentagem 6 4 5 2 4" xfId="43810" xr:uid="{00000000-0005-0000-0000-000006A00000}"/>
    <cellStyle name="Porcentagem 6 4 5 2 5" xfId="43811" xr:uid="{00000000-0005-0000-0000-000007A00000}"/>
    <cellStyle name="Porcentagem 6 4 5 2 6" xfId="43812" xr:uid="{00000000-0005-0000-0000-000008A00000}"/>
    <cellStyle name="Porcentagem 6 4 5 3" xfId="8716" xr:uid="{00000000-0005-0000-0000-000009A00000}"/>
    <cellStyle name="Porcentagem 6 4 5 3 2" xfId="43813" xr:uid="{00000000-0005-0000-0000-00000AA00000}"/>
    <cellStyle name="Porcentagem 6 4 5 3 3" xfId="43814" xr:uid="{00000000-0005-0000-0000-00000BA00000}"/>
    <cellStyle name="Porcentagem 6 4 5 3 4" xfId="43815" xr:uid="{00000000-0005-0000-0000-00000CA00000}"/>
    <cellStyle name="Porcentagem 6 4 5 4" xfId="43816" xr:uid="{00000000-0005-0000-0000-00000DA00000}"/>
    <cellStyle name="Porcentagem 6 4 5 4 2" xfId="43817" xr:uid="{00000000-0005-0000-0000-00000EA00000}"/>
    <cellStyle name="Porcentagem 6 4 5 4 3" xfId="43818" xr:uid="{00000000-0005-0000-0000-00000FA00000}"/>
    <cellStyle name="Porcentagem 6 4 5 4 4" xfId="43819" xr:uid="{00000000-0005-0000-0000-000010A00000}"/>
    <cellStyle name="Porcentagem 6 4 5 5" xfId="43820" xr:uid="{00000000-0005-0000-0000-000011A00000}"/>
    <cellStyle name="Porcentagem 6 4 5 5 2" xfId="43821" xr:uid="{00000000-0005-0000-0000-000012A00000}"/>
    <cellStyle name="Porcentagem 6 4 5 5 3" xfId="43822" xr:uid="{00000000-0005-0000-0000-000013A00000}"/>
    <cellStyle name="Porcentagem 6 4 5 5 4" xfId="43823" xr:uid="{00000000-0005-0000-0000-000014A00000}"/>
    <cellStyle name="Porcentagem 6 4 5 6" xfId="43824" xr:uid="{00000000-0005-0000-0000-000015A00000}"/>
    <cellStyle name="Porcentagem 6 4 5 6 2" xfId="43825" xr:uid="{00000000-0005-0000-0000-000016A00000}"/>
    <cellStyle name="Porcentagem 6 4 5 6 3" xfId="43826" xr:uid="{00000000-0005-0000-0000-000017A00000}"/>
    <cellStyle name="Porcentagem 6 4 5 7" xfId="43827" xr:uid="{00000000-0005-0000-0000-000018A00000}"/>
    <cellStyle name="Porcentagem 6 4 5 8" xfId="43828" xr:uid="{00000000-0005-0000-0000-000019A00000}"/>
    <cellStyle name="Porcentagem 6 4 5 9" xfId="43829" xr:uid="{00000000-0005-0000-0000-00001AA00000}"/>
    <cellStyle name="Porcentagem 6 4 6" xfId="4081" xr:uid="{00000000-0005-0000-0000-00001BA00000}"/>
    <cellStyle name="Porcentagem 6 4 6 2" xfId="8852" xr:uid="{00000000-0005-0000-0000-00001CA00000}"/>
    <cellStyle name="Porcentagem 6 4 6 2 2" xfId="43830" xr:uid="{00000000-0005-0000-0000-00001DA00000}"/>
    <cellStyle name="Porcentagem 6 4 6 2 2 2" xfId="43831" xr:uid="{00000000-0005-0000-0000-00001EA00000}"/>
    <cellStyle name="Porcentagem 6 4 6 2 2 3" xfId="43832" xr:uid="{00000000-0005-0000-0000-00001FA00000}"/>
    <cellStyle name="Porcentagem 6 4 6 2 2 4" xfId="43833" xr:uid="{00000000-0005-0000-0000-000020A00000}"/>
    <cellStyle name="Porcentagem 6 4 6 2 3" xfId="43834" xr:uid="{00000000-0005-0000-0000-000021A00000}"/>
    <cellStyle name="Porcentagem 6 4 6 2 3 2" xfId="43835" xr:uid="{00000000-0005-0000-0000-000022A00000}"/>
    <cellStyle name="Porcentagem 6 4 6 2 3 3" xfId="43836" xr:uid="{00000000-0005-0000-0000-000023A00000}"/>
    <cellStyle name="Porcentagem 6 4 6 2 4" xfId="43837" xr:uid="{00000000-0005-0000-0000-000024A00000}"/>
    <cellStyle name="Porcentagem 6 4 6 2 5" xfId="43838" xr:uid="{00000000-0005-0000-0000-000025A00000}"/>
    <cellStyle name="Porcentagem 6 4 6 2 6" xfId="43839" xr:uid="{00000000-0005-0000-0000-000026A00000}"/>
    <cellStyle name="Porcentagem 6 4 6 3" xfId="43840" xr:uid="{00000000-0005-0000-0000-000027A00000}"/>
    <cellStyle name="Porcentagem 6 4 6 3 2" xfId="43841" xr:uid="{00000000-0005-0000-0000-000028A00000}"/>
    <cellStyle name="Porcentagem 6 4 6 3 3" xfId="43842" xr:uid="{00000000-0005-0000-0000-000029A00000}"/>
    <cellStyle name="Porcentagem 6 4 6 3 4" xfId="43843" xr:uid="{00000000-0005-0000-0000-00002AA00000}"/>
    <cellStyle name="Porcentagem 6 4 6 4" xfId="43844" xr:uid="{00000000-0005-0000-0000-00002BA00000}"/>
    <cellStyle name="Porcentagem 6 4 6 4 2" xfId="43845" xr:uid="{00000000-0005-0000-0000-00002CA00000}"/>
    <cellStyle name="Porcentagem 6 4 6 4 3" xfId="43846" xr:uid="{00000000-0005-0000-0000-00002DA00000}"/>
    <cellStyle name="Porcentagem 6 4 6 4 4" xfId="43847" xr:uid="{00000000-0005-0000-0000-00002EA00000}"/>
    <cellStyle name="Porcentagem 6 4 6 5" xfId="43848" xr:uid="{00000000-0005-0000-0000-00002FA00000}"/>
    <cellStyle name="Porcentagem 6 4 6 5 2" xfId="43849" xr:uid="{00000000-0005-0000-0000-000030A00000}"/>
    <cellStyle name="Porcentagem 6 4 6 5 3" xfId="43850" xr:uid="{00000000-0005-0000-0000-000031A00000}"/>
    <cellStyle name="Porcentagem 6 4 6 6" xfId="43851" xr:uid="{00000000-0005-0000-0000-000032A00000}"/>
    <cellStyle name="Porcentagem 6 4 6 7" xfId="43852" xr:uid="{00000000-0005-0000-0000-000033A00000}"/>
    <cellStyle name="Porcentagem 6 4 6 8" xfId="43853" xr:uid="{00000000-0005-0000-0000-000034A00000}"/>
    <cellStyle name="Porcentagem 6 4 7" xfId="5563" xr:uid="{00000000-0005-0000-0000-000035A00000}"/>
    <cellStyle name="Porcentagem 6 4 7 2" xfId="10509" xr:uid="{00000000-0005-0000-0000-000036A00000}"/>
    <cellStyle name="Porcentagem 6 4 7 2 2" xfId="43854" xr:uid="{00000000-0005-0000-0000-000037A00000}"/>
    <cellStyle name="Porcentagem 6 4 7 2 3" xfId="43855" xr:uid="{00000000-0005-0000-0000-000038A00000}"/>
    <cellStyle name="Porcentagem 6 4 7 2 4" xfId="43856" xr:uid="{00000000-0005-0000-0000-000039A00000}"/>
    <cellStyle name="Porcentagem 6 4 7 3" xfId="43857" xr:uid="{00000000-0005-0000-0000-00003AA00000}"/>
    <cellStyle name="Porcentagem 6 4 7 3 2" xfId="43858" xr:uid="{00000000-0005-0000-0000-00003BA00000}"/>
    <cellStyle name="Porcentagem 6 4 7 3 3" xfId="43859" xr:uid="{00000000-0005-0000-0000-00003CA00000}"/>
    <cellStyle name="Porcentagem 6 4 7 4" xfId="43860" xr:uid="{00000000-0005-0000-0000-00003DA00000}"/>
    <cellStyle name="Porcentagem 6 4 7 5" xfId="43861" xr:uid="{00000000-0005-0000-0000-00003EA00000}"/>
    <cellStyle name="Porcentagem 6 4 7 6" xfId="43862" xr:uid="{00000000-0005-0000-0000-00003FA00000}"/>
    <cellStyle name="Porcentagem 6 4 8" xfId="5828" xr:uid="{00000000-0005-0000-0000-000040A00000}"/>
    <cellStyle name="Porcentagem 6 4 8 2" xfId="10770" xr:uid="{00000000-0005-0000-0000-000041A00000}"/>
    <cellStyle name="Porcentagem 6 4 8 3" xfId="43863" xr:uid="{00000000-0005-0000-0000-000042A00000}"/>
    <cellStyle name="Porcentagem 6 4 8 4" xfId="43864" xr:uid="{00000000-0005-0000-0000-000043A00000}"/>
    <cellStyle name="Porcentagem 6 4 9" xfId="7336" xr:uid="{00000000-0005-0000-0000-000044A00000}"/>
    <cellStyle name="Porcentagem 6 4 9 2" xfId="43865" xr:uid="{00000000-0005-0000-0000-000045A00000}"/>
    <cellStyle name="Porcentagem 6 4 9 3" xfId="43866" xr:uid="{00000000-0005-0000-0000-000046A00000}"/>
    <cellStyle name="Porcentagem 6 4 9 4" xfId="43867" xr:uid="{00000000-0005-0000-0000-000047A00000}"/>
    <cellStyle name="Porcentagem 6 5" xfId="463" xr:uid="{00000000-0005-0000-0000-000048A00000}"/>
    <cellStyle name="Porcentagem 6 5 10" xfId="43868" xr:uid="{00000000-0005-0000-0000-000049A00000}"/>
    <cellStyle name="Porcentagem 6 5 11" xfId="43869" xr:uid="{00000000-0005-0000-0000-00004AA00000}"/>
    <cellStyle name="Porcentagem 6 5 2" xfId="1029" xr:uid="{00000000-0005-0000-0000-00004BA00000}"/>
    <cellStyle name="Porcentagem 6 5 2 10" xfId="43870" xr:uid="{00000000-0005-0000-0000-00004CA00000}"/>
    <cellStyle name="Porcentagem 6 5 2 2" xfId="1825" xr:uid="{00000000-0005-0000-0000-00004DA00000}"/>
    <cellStyle name="Porcentagem 6 5 2 2 2" xfId="5183" xr:uid="{00000000-0005-0000-0000-00004EA00000}"/>
    <cellStyle name="Porcentagem 6 5 2 2 2 2" xfId="10167" xr:uid="{00000000-0005-0000-0000-00004FA00000}"/>
    <cellStyle name="Porcentagem 6 5 2 2 2 2 2" xfId="43871" xr:uid="{00000000-0005-0000-0000-000050A00000}"/>
    <cellStyle name="Porcentagem 6 5 2 2 2 2 3" xfId="43872" xr:uid="{00000000-0005-0000-0000-000051A00000}"/>
    <cellStyle name="Porcentagem 6 5 2 2 2 2 4" xfId="43873" xr:uid="{00000000-0005-0000-0000-000052A00000}"/>
    <cellStyle name="Porcentagem 6 5 2 2 2 3" xfId="43874" xr:uid="{00000000-0005-0000-0000-000053A00000}"/>
    <cellStyle name="Porcentagem 6 5 2 2 2 3 2" xfId="43875" xr:uid="{00000000-0005-0000-0000-000054A00000}"/>
    <cellStyle name="Porcentagem 6 5 2 2 2 3 3" xfId="43876" xr:uid="{00000000-0005-0000-0000-000055A00000}"/>
    <cellStyle name="Porcentagem 6 5 2 2 2 4" xfId="43877" xr:uid="{00000000-0005-0000-0000-000056A00000}"/>
    <cellStyle name="Porcentagem 6 5 2 2 2 5" xfId="43878" xr:uid="{00000000-0005-0000-0000-000057A00000}"/>
    <cellStyle name="Porcentagem 6 5 2 2 2 6" xfId="43879" xr:uid="{00000000-0005-0000-0000-000058A00000}"/>
    <cellStyle name="Porcentagem 6 5 2 2 3" xfId="6912" xr:uid="{00000000-0005-0000-0000-000059A00000}"/>
    <cellStyle name="Porcentagem 6 5 2 2 3 2" xfId="11854" xr:uid="{00000000-0005-0000-0000-00005AA00000}"/>
    <cellStyle name="Porcentagem 6 5 2 2 3 3" xfId="43880" xr:uid="{00000000-0005-0000-0000-00005BA00000}"/>
    <cellStyle name="Porcentagem 6 5 2 2 3 4" xfId="43881" xr:uid="{00000000-0005-0000-0000-00005CA00000}"/>
    <cellStyle name="Porcentagem 6 5 2 2 4" xfId="8420" xr:uid="{00000000-0005-0000-0000-00005DA00000}"/>
    <cellStyle name="Porcentagem 6 5 2 2 4 2" xfId="43882" xr:uid="{00000000-0005-0000-0000-00005EA00000}"/>
    <cellStyle name="Porcentagem 6 5 2 2 4 3" xfId="43883" xr:uid="{00000000-0005-0000-0000-00005FA00000}"/>
    <cellStyle name="Porcentagem 6 5 2 2 4 4" xfId="43884" xr:uid="{00000000-0005-0000-0000-000060A00000}"/>
    <cellStyle name="Porcentagem 6 5 2 2 5" xfId="3458" xr:uid="{00000000-0005-0000-0000-000061A00000}"/>
    <cellStyle name="Porcentagem 6 5 2 2 5 2" xfId="43885" xr:uid="{00000000-0005-0000-0000-000062A00000}"/>
    <cellStyle name="Porcentagem 6 5 2 2 5 3" xfId="43886" xr:uid="{00000000-0005-0000-0000-000063A00000}"/>
    <cellStyle name="Porcentagem 6 5 2 2 5 4" xfId="43887" xr:uid="{00000000-0005-0000-0000-000064A00000}"/>
    <cellStyle name="Porcentagem 6 5 2 2 6" xfId="43888" xr:uid="{00000000-0005-0000-0000-000065A00000}"/>
    <cellStyle name="Porcentagem 6 5 2 2 6 2" xfId="43889" xr:uid="{00000000-0005-0000-0000-000066A00000}"/>
    <cellStyle name="Porcentagem 6 5 2 2 6 3" xfId="43890" xr:uid="{00000000-0005-0000-0000-000067A00000}"/>
    <cellStyle name="Porcentagem 6 5 2 2 7" xfId="43891" xr:uid="{00000000-0005-0000-0000-000068A00000}"/>
    <cellStyle name="Porcentagem 6 5 2 2 8" xfId="43892" xr:uid="{00000000-0005-0000-0000-000069A00000}"/>
    <cellStyle name="Porcentagem 6 5 2 2 9" xfId="43893" xr:uid="{00000000-0005-0000-0000-00006AA00000}"/>
    <cellStyle name="Porcentagem 6 5 2 3" xfId="4451" xr:uid="{00000000-0005-0000-0000-00006BA00000}"/>
    <cellStyle name="Porcentagem 6 5 2 3 2" xfId="9436" xr:uid="{00000000-0005-0000-0000-00006CA00000}"/>
    <cellStyle name="Porcentagem 6 5 2 3 2 2" xfId="43894" xr:uid="{00000000-0005-0000-0000-00006DA00000}"/>
    <cellStyle name="Porcentagem 6 5 2 3 2 3" xfId="43895" xr:uid="{00000000-0005-0000-0000-00006EA00000}"/>
    <cellStyle name="Porcentagem 6 5 2 3 2 4" xfId="43896" xr:uid="{00000000-0005-0000-0000-00006FA00000}"/>
    <cellStyle name="Porcentagem 6 5 2 3 3" xfId="43897" xr:uid="{00000000-0005-0000-0000-000070A00000}"/>
    <cellStyle name="Porcentagem 6 5 2 3 3 2" xfId="43898" xr:uid="{00000000-0005-0000-0000-000071A00000}"/>
    <cellStyle name="Porcentagem 6 5 2 3 3 3" xfId="43899" xr:uid="{00000000-0005-0000-0000-000072A00000}"/>
    <cellStyle name="Porcentagem 6 5 2 3 4" xfId="43900" xr:uid="{00000000-0005-0000-0000-000073A00000}"/>
    <cellStyle name="Porcentagem 6 5 2 3 5" xfId="43901" xr:uid="{00000000-0005-0000-0000-000074A00000}"/>
    <cellStyle name="Porcentagem 6 5 2 3 6" xfId="43902" xr:uid="{00000000-0005-0000-0000-000075A00000}"/>
    <cellStyle name="Porcentagem 6 5 2 4" xfId="6191" xr:uid="{00000000-0005-0000-0000-000076A00000}"/>
    <cellStyle name="Porcentagem 6 5 2 4 2" xfId="11133" xr:uid="{00000000-0005-0000-0000-000077A00000}"/>
    <cellStyle name="Porcentagem 6 5 2 4 3" xfId="43903" xr:uid="{00000000-0005-0000-0000-000078A00000}"/>
    <cellStyle name="Porcentagem 6 5 2 4 4" xfId="43904" xr:uid="{00000000-0005-0000-0000-000079A00000}"/>
    <cellStyle name="Porcentagem 6 5 2 5" xfId="7699" xr:uid="{00000000-0005-0000-0000-00007AA00000}"/>
    <cellStyle name="Porcentagem 6 5 2 5 2" xfId="43905" xr:uid="{00000000-0005-0000-0000-00007BA00000}"/>
    <cellStyle name="Porcentagem 6 5 2 5 3" xfId="43906" xr:uid="{00000000-0005-0000-0000-00007CA00000}"/>
    <cellStyle name="Porcentagem 6 5 2 5 4" xfId="43907" xr:uid="{00000000-0005-0000-0000-00007DA00000}"/>
    <cellStyle name="Porcentagem 6 5 2 6" xfId="2737" xr:uid="{00000000-0005-0000-0000-00007EA00000}"/>
    <cellStyle name="Porcentagem 6 5 2 6 2" xfId="43908" xr:uid="{00000000-0005-0000-0000-00007FA00000}"/>
    <cellStyle name="Porcentagem 6 5 2 6 3" xfId="43909" xr:uid="{00000000-0005-0000-0000-000080A00000}"/>
    <cellStyle name="Porcentagem 6 5 2 6 4" xfId="43910" xr:uid="{00000000-0005-0000-0000-000081A00000}"/>
    <cellStyle name="Porcentagem 6 5 2 7" xfId="43911" xr:uid="{00000000-0005-0000-0000-000082A00000}"/>
    <cellStyle name="Porcentagem 6 5 2 7 2" xfId="43912" xr:uid="{00000000-0005-0000-0000-000083A00000}"/>
    <cellStyle name="Porcentagem 6 5 2 7 3" xfId="43913" xr:uid="{00000000-0005-0000-0000-000084A00000}"/>
    <cellStyle name="Porcentagem 6 5 2 8" xfId="43914" xr:uid="{00000000-0005-0000-0000-000085A00000}"/>
    <cellStyle name="Porcentagem 6 5 2 9" xfId="43915" xr:uid="{00000000-0005-0000-0000-000086A00000}"/>
    <cellStyle name="Porcentagem 6 5 3" xfId="1824" xr:uid="{00000000-0005-0000-0000-000087A00000}"/>
    <cellStyle name="Porcentagem 6 5 3 2" xfId="5182" xr:uid="{00000000-0005-0000-0000-000088A00000}"/>
    <cellStyle name="Porcentagem 6 5 3 2 2" xfId="10166" xr:uid="{00000000-0005-0000-0000-000089A00000}"/>
    <cellStyle name="Porcentagem 6 5 3 2 2 2" xfId="43916" xr:uid="{00000000-0005-0000-0000-00008AA00000}"/>
    <cellStyle name="Porcentagem 6 5 3 2 2 3" xfId="43917" xr:uid="{00000000-0005-0000-0000-00008BA00000}"/>
    <cellStyle name="Porcentagem 6 5 3 2 2 4" xfId="43918" xr:uid="{00000000-0005-0000-0000-00008CA00000}"/>
    <cellStyle name="Porcentagem 6 5 3 2 3" xfId="43919" xr:uid="{00000000-0005-0000-0000-00008DA00000}"/>
    <cellStyle name="Porcentagem 6 5 3 2 3 2" xfId="43920" xr:uid="{00000000-0005-0000-0000-00008EA00000}"/>
    <cellStyle name="Porcentagem 6 5 3 2 3 3" xfId="43921" xr:uid="{00000000-0005-0000-0000-00008FA00000}"/>
    <cellStyle name="Porcentagem 6 5 3 2 4" xfId="43922" xr:uid="{00000000-0005-0000-0000-000090A00000}"/>
    <cellStyle name="Porcentagem 6 5 3 2 5" xfId="43923" xr:uid="{00000000-0005-0000-0000-000091A00000}"/>
    <cellStyle name="Porcentagem 6 5 3 2 6" xfId="43924" xr:uid="{00000000-0005-0000-0000-000092A00000}"/>
    <cellStyle name="Porcentagem 6 5 3 3" xfId="6911" xr:uid="{00000000-0005-0000-0000-000093A00000}"/>
    <cellStyle name="Porcentagem 6 5 3 3 2" xfId="11853" xr:uid="{00000000-0005-0000-0000-000094A00000}"/>
    <cellStyle name="Porcentagem 6 5 3 3 3" xfId="43925" xr:uid="{00000000-0005-0000-0000-000095A00000}"/>
    <cellStyle name="Porcentagem 6 5 3 3 4" xfId="43926" xr:uid="{00000000-0005-0000-0000-000096A00000}"/>
    <cellStyle name="Porcentagem 6 5 3 4" xfId="8419" xr:uid="{00000000-0005-0000-0000-000097A00000}"/>
    <cellStyle name="Porcentagem 6 5 3 4 2" xfId="43927" xr:uid="{00000000-0005-0000-0000-000098A00000}"/>
    <cellStyle name="Porcentagem 6 5 3 4 3" xfId="43928" xr:uid="{00000000-0005-0000-0000-000099A00000}"/>
    <cellStyle name="Porcentagem 6 5 3 4 4" xfId="43929" xr:uid="{00000000-0005-0000-0000-00009AA00000}"/>
    <cellStyle name="Porcentagem 6 5 3 5" xfId="3457" xr:uid="{00000000-0005-0000-0000-00009BA00000}"/>
    <cellStyle name="Porcentagem 6 5 3 5 2" xfId="43930" xr:uid="{00000000-0005-0000-0000-00009CA00000}"/>
    <cellStyle name="Porcentagem 6 5 3 5 3" xfId="43931" xr:uid="{00000000-0005-0000-0000-00009DA00000}"/>
    <cellStyle name="Porcentagem 6 5 3 5 4" xfId="43932" xr:uid="{00000000-0005-0000-0000-00009EA00000}"/>
    <cellStyle name="Porcentagem 6 5 3 6" xfId="43933" xr:uid="{00000000-0005-0000-0000-00009FA00000}"/>
    <cellStyle name="Porcentagem 6 5 3 6 2" xfId="43934" xr:uid="{00000000-0005-0000-0000-0000A0A00000}"/>
    <cellStyle name="Porcentagem 6 5 3 6 3" xfId="43935" xr:uid="{00000000-0005-0000-0000-0000A1A00000}"/>
    <cellStyle name="Porcentagem 6 5 3 7" xfId="43936" xr:uid="{00000000-0005-0000-0000-0000A2A00000}"/>
    <cellStyle name="Porcentagem 6 5 3 8" xfId="43937" xr:uid="{00000000-0005-0000-0000-0000A3A00000}"/>
    <cellStyle name="Porcentagem 6 5 3 9" xfId="43938" xr:uid="{00000000-0005-0000-0000-0000A4A00000}"/>
    <cellStyle name="Porcentagem 6 5 4" xfId="3982" xr:uid="{00000000-0005-0000-0000-0000A5A00000}"/>
    <cellStyle name="Porcentagem 6 5 4 2" xfId="9054" xr:uid="{00000000-0005-0000-0000-0000A6A00000}"/>
    <cellStyle name="Porcentagem 6 5 4 2 2" xfId="43939" xr:uid="{00000000-0005-0000-0000-0000A7A00000}"/>
    <cellStyle name="Porcentagem 6 5 4 2 3" xfId="43940" xr:uid="{00000000-0005-0000-0000-0000A8A00000}"/>
    <cellStyle name="Porcentagem 6 5 4 2 4" xfId="43941" xr:uid="{00000000-0005-0000-0000-0000A9A00000}"/>
    <cellStyle name="Porcentagem 6 5 4 3" xfId="43942" xr:uid="{00000000-0005-0000-0000-0000AAA00000}"/>
    <cellStyle name="Porcentagem 6 5 4 3 2" xfId="43943" xr:uid="{00000000-0005-0000-0000-0000ABA00000}"/>
    <cellStyle name="Porcentagem 6 5 4 3 3" xfId="43944" xr:uid="{00000000-0005-0000-0000-0000ACA00000}"/>
    <cellStyle name="Porcentagem 6 5 4 4" xfId="43945" xr:uid="{00000000-0005-0000-0000-0000ADA00000}"/>
    <cellStyle name="Porcentagem 6 5 4 5" xfId="43946" xr:uid="{00000000-0005-0000-0000-0000AEA00000}"/>
    <cellStyle name="Porcentagem 6 5 4 6" xfId="43947" xr:uid="{00000000-0005-0000-0000-0000AFA00000}"/>
    <cellStyle name="Porcentagem 6 5 5" xfId="5739" xr:uid="{00000000-0005-0000-0000-0000B0A00000}"/>
    <cellStyle name="Porcentagem 6 5 5 2" xfId="10681" xr:uid="{00000000-0005-0000-0000-0000B1A00000}"/>
    <cellStyle name="Porcentagem 6 5 5 3" xfId="43948" xr:uid="{00000000-0005-0000-0000-0000B2A00000}"/>
    <cellStyle name="Porcentagem 6 5 5 4" xfId="43949" xr:uid="{00000000-0005-0000-0000-0000B3A00000}"/>
    <cellStyle name="Porcentagem 6 5 6" xfId="7247" xr:uid="{00000000-0005-0000-0000-0000B4A00000}"/>
    <cellStyle name="Porcentagem 6 5 6 2" xfId="43950" xr:uid="{00000000-0005-0000-0000-0000B5A00000}"/>
    <cellStyle name="Porcentagem 6 5 6 3" xfId="43951" xr:uid="{00000000-0005-0000-0000-0000B6A00000}"/>
    <cellStyle name="Porcentagem 6 5 6 4" xfId="43952" xr:uid="{00000000-0005-0000-0000-0000B7A00000}"/>
    <cellStyle name="Porcentagem 6 5 7" xfId="2285" xr:uid="{00000000-0005-0000-0000-0000B8A00000}"/>
    <cellStyle name="Porcentagem 6 5 7 2" xfId="43953" xr:uid="{00000000-0005-0000-0000-0000B9A00000}"/>
    <cellStyle name="Porcentagem 6 5 7 3" xfId="43954" xr:uid="{00000000-0005-0000-0000-0000BAA00000}"/>
    <cellStyle name="Porcentagem 6 5 7 4" xfId="43955" xr:uid="{00000000-0005-0000-0000-0000BBA00000}"/>
    <cellStyle name="Porcentagem 6 5 8" xfId="43956" xr:uid="{00000000-0005-0000-0000-0000BCA00000}"/>
    <cellStyle name="Porcentagem 6 5 8 2" xfId="43957" xr:uid="{00000000-0005-0000-0000-0000BDA00000}"/>
    <cellStyle name="Porcentagem 6 5 8 3" xfId="43958" xr:uid="{00000000-0005-0000-0000-0000BEA00000}"/>
    <cellStyle name="Porcentagem 6 5 9" xfId="43959" xr:uid="{00000000-0005-0000-0000-0000BFA00000}"/>
    <cellStyle name="Porcentagem 6 6" xfId="676" xr:uid="{00000000-0005-0000-0000-0000C0A00000}"/>
    <cellStyle name="Porcentagem 6 6 10" xfId="43960" xr:uid="{00000000-0005-0000-0000-0000C1A00000}"/>
    <cellStyle name="Porcentagem 6 6 11" xfId="43961" xr:uid="{00000000-0005-0000-0000-0000C2A00000}"/>
    <cellStyle name="Porcentagem 6 6 2" xfId="1142" xr:uid="{00000000-0005-0000-0000-0000C3A00000}"/>
    <cellStyle name="Porcentagem 6 6 2 10" xfId="43962" xr:uid="{00000000-0005-0000-0000-0000C4A00000}"/>
    <cellStyle name="Porcentagem 6 6 2 2" xfId="1827" xr:uid="{00000000-0005-0000-0000-0000C5A00000}"/>
    <cellStyle name="Porcentagem 6 6 2 2 2" xfId="5185" xr:uid="{00000000-0005-0000-0000-0000C6A00000}"/>
    <cellStyle name="Porcentagem 6 6 2 2 2 2" xfId="10169" xr:uid="{00000000-0005-0000-0000-0000C7A00000}"/>
    <cellStyle name="Porcentagem 6 6 2 2 2 2 2" xfId="43963" xr:uid="{00000000-0005-0000-0000-0000C8A00000}"/>
    <cellStyle name="Porcentagem 6 6 2 2 2 2 3" xfId="43964" xr:uid="{00000000-0005-0000-0000-0000C9A00000}"/>
    <cellStyle name="Porcentagem 6 6 2 2 2 2 4" xfId="43965" xr:uid="{00000000-0005-0000-0000-0000CAA00000}"/>
    <cellStyle name="Porcentagem 6 6 2 2 2 3" xfId="43966" xr:uid="{00000000-0005-0000-0000-0000CBA00000}"/>
    <cellStyle name="Porcentagem 6 6 2 2 2 3 2" xfId="43967" xr:uid="{00000000-0005-0000-0000-0000CCA00000}"/>
    <cellStyle name="Porcentagem 6 6 2 2 2 3 3" xfId="43968" xr:uid="{00000000-0005-0000-0000-0000CDA00000}"/>
    <cellStyle name="Porcentagem 6 6 2 2 2 4" xfId="43969" xr:uid="{00000000-0005-0000-0000-0000CEA00000}"/>
    <cellStyle name="Porcentagem 6 6 2 2 2 5" xfId="43970" xr:uid="{00000000-0005-0000-0000-0000CFA00000}"/>
    <cellStyle name="Porcentagem 6 6 2 2 2 6" xfId="43971" xr:uid="{00000000-0005-0000-0000-0000D0A00000}"/>
    <cellStyle name="Porcentagem 6 6 2 2 3" xfId="6914" xr:uid="{00000000-0005-0000-0000-0000D1A00000}"/>
    <cellStyle name="Porcentagem 6 6 2 2 3 2" xfId="11856" xr:uid="{00000000-0005-0000-0000-0000D2A00000}"/>
    <cellStyle name="Porcentagem 6 6 2 2 3 3" xfId="43972" xr:uid="{00000000-0005-0000-0000-0000D3A00000}"/>
    <cellStyle name="Porcentagem 6 6 2 2 3 4" xfId="43973" xr:uid="{00000000-0005-0000-0000-0000D4A00000}"/>
    <cellStyle name="Porcentagem 6 6 2 2 4" xfId="8422" xr:uid="{00000000-0005-0000-0000-0000D5A00000}"/>
    <cellStyle name="Porcentagem 6 6 2 2 4 2" xfId="43974" xr:uid="{00000000-0005-0000-0000-0000D6A00000}"/>
    <cellStyle name="Porcentagem 6 6 2 2 4 3" xfId="43975" xr:uid="{00000000-0005-0000-0000-0000D7A00000}"/>
    <cellStyle name="Porcentagem 6 6 2 2 4 4" xfId="43976" xr:uid="{00000000-0005-0000-0000-0000D8A00000}"/>
    <cellStyle name="Porcentagem 6 6 2 2 5" xfId="3460" xr:uid="{00000000-0005-0000-0000-0000D9A00000}"/>
    <cellStyle name="Porcentagem 6 6 2 2 5 2" xfId="43977" xr:uid="{00000000-0005-0000-0000-0000DAA00000}"/>
    <cellStyle name="Porcentagem 6 6 2 2 5 3" xfId="43978" xr:uid="{00000000-0005-0000-0000-0000DBA00000}"/>
    <cellStyle name="Porcentagem 6 6 2 2 5 4" xfId="43979" xr:uid="{00000000-0005-0000-0000-0000DCA00000}"/>
    <cellStyle name="Porcentagem 6 6 2 2 6" xfId="43980" xr:uid="{00000000-0005-0000-0000-0000DDA00000}"/>
    <cellStyle name="Porcentagem 6 6 2 2 6 2" xfId="43981" xr:uid="{00000000-0005-0000-0000-0000DEA00000}"/>
    <cellStyle name="Porcentagem 6 6 2 2 6 3" xfId="43982" xr:uid="{00000000-0005-0000-0000-0000DFA00000}"/>
    <cellStyle name="Porcentagem 6 6 2 2 7" xfId="43983" xr:uid="{00000000-0005-0000-0000-0000E0A00000}"/>
    <cellStyle name="Porcentagem 6 6 2 2 8" xfId="43984" xr:uid="{00000000-0005-0000-0000-0000E1A00000}"/>
    <cellStyle name="Porcentagem 6 6 2 2 9" xfId="43985" xr:uid="{00000000-0005-0000-0000-0000E2A00000}"/>
    <cellStyle name="Porcentagem 6 6 2 3" xfId="4510" xr:uid="{00000000-0005-0000-0000-0000E3A00000}"/>
    <cellStyle name="Porcentagem 6 6 2 3 2" xfId="9494" xr:uid="{00000000-0005-0000-0000-0000E4A00000}"/>
    <cellStyle name="Porcentagem 6 6 2 3 2 2" xfId="43986" xr:uid="{00000000-0005-0000-0000-0000E5A00000}"/>
    <cellStyle name="Porcentagem 6 6 2 3 2 3" xfId="43987" xr:uid="{00000000-0005-0000-0000-0000E6A00000}"/>
    <cellStyle name="Porcentagem 6 6 2 3 2 4" xfId="43988" xr:uid="{00000000-0005-0000-0000-0000E7A00000}"/>
    <cellStyle name="Porcentagem 6 6 2 3 3" xfId="43989" xr:uid="{00000000-0005-0000-0000-0000E8A00000}"/>
    <cellStyle name="Porcentagem 6 6 2 3 3 2" xfId="43990" xr:uid="{00000000-0005-0000-0000-0000E9A00000}"/>
    <cellStyle name="Porcentagem 6 6 2 3 3 3" xfId="43991" xr:uid="{00000000-0005-0000-0000-0000EAA00000}"/>
    <cellStyle name="Porcentagem 6 6 2 3 4" xfId="43992" xr:uid="{00000000-0005-0000-0000-0000EBA00000}"/>
    <cellStyle name="Porcentagem 6 6 2 3 5" xfId="43993" xr:uid="{00000000-0005-0000-0000-0000ECA00000}"/>
    <cellStyle name="Porcentagem 6 6 2 3 6" xfId="43994" xr:uid="{00000000-0005-0000-0000-0000EDA00000}"/>
    <cellStyle name="Porcentagem 6 6 2 4" xfId="6241" xr:uid="{00000000-0005-0000-0000-0000EEA00000}"/>
    <cellStyle name="Porcentagem 6 6 2 4 2" xfId="11183" xr:uid="{00000000-0005-0000-0000-0000EFA00000}"/>
    <cellStyle name="Porcentagem 6 6 2 4 3" xfId="43995" xr:uid="{00000000-0005-0000-0000-0000F0A00000}"/>
    <cellStyle name="Porcentagem 6 6 2 4 4" xfId="43996" xr:uid="{00000000-0005-0000-0000-0000F1A00000}"/>
    <cellStyle name="Porcentagem 6 6 2 5" xfId="7749" xr:uid="{00000000-0005-0000-0000-0000F2A00000}"/>
    <cellStyle name="Porcentagem 6 6 2 5 2" xfId="43997" xr:uid="{00000000-0005-0000-0000-0000F3A00000}"/>
    <cellStyle name="Porcentagem 6 6 2 5 3" xfId="43998" xr:uid="{00000000-0005-0000-0000-0000F4A00000}"/>
    <cellStyle name="Porcentagem 6 6 2 5 4" xfId="43999" xr:uid="{00000000-0005-0000-0000-0000F5A00000}"/>
    <cellStyle name="Porcentagem 6 6 2 6" xfId="2787" xr:uid="{00000000-0005-0000-0000-0000F6A00000}"/>
    <cellStyle name="Porcentagem 6 6 2 6 2" xfId="44000" xr:uid="{00000000-0005-0000-0000-0000F7A00000}"/>
    <cellStyle name="Porcentagem 6 6 2 6 3" xfId="44001" xr:uid="{00000000-0005-0000-0000-0000F8A00000}"/>
    <cellStyle name="Porcentagem 6 6 2 6 4" xfId="44002" xr:uid="{00000000-0005-0000-0000-0000F9A00000}"/>
    <cellStyle name="Porcentagem 6 6 2 7" xfId="44003" xr:uid="{00000000-0005-0000-0000-0000FAA00000}"/>
    <cellStyle name="Porcentagem 6 6 2 7 2" xfId="44004" xr:uid="{00000000-0005-0000-0000-0000FBA00000}"/>
    <cellStyle name="Porcentagem 6 6 2 7 3" xfId="44005" xr:uid="{00000000-0005-0000-0000-0000FCA00000}"/>
    <cellStyle name="Porcentagem 6 6 2 8" xfId="44006" xr:uid="{00000000-0005-0000-0000-0000FDA00000}"/>
    <cellStyle name="Porcentagem 6 6 2 9" xfId="44007" xr:uid="{00000000-0005-0000-0000-0000FEA00000}"/>
    <cellStyle name="Porcentagem 6 6 3" xfId="1826" xr:uid="{00000000-0005-0000-0000-0000FFA00000}"/>
    <cellStyle name="Porcentagem 6 6 3 2" xfId="5184" xr:uid="{00000000-0005-0000-0000-000000A10000}"/>
    <cellStyle name="Porcentagem 6 6 3 2 2" xfId="10168" xr:uid="{00000000-0005-0000-0000-000001A10000}"/>
    <cellStyle name="Porcentagem 6 6 3 2 2 2" xfId="44008" xr:uid="{00000000-0005-0000-0000-000002A10000}"/>
    <cellStyle name="Porcentagem 6 6 3 2 2 3" xfId="44009" xr:uid="{00000000-0005-0000-0000-000003A10000}"/>
    <cellStyle name="Porcentagem 6 6 3 2 2 4" xfId="44010" xr:uid="{00000000-0005-0000-0000-000004A10000}"/>
    <cellStyle name="Porcentagem 6 6 3 2 3" xfId="44011" xr:uid="{00000000-0005-0000-0000-000005A10000}"/>
    <cellStyle name="Porcentagem 6 6 3 2 3 2" xfId="44012" xr:uid="{00000000-0005-0000-0000-000006A10000}"/>
    <cellStyle name="Porcentagem 6 6 3 2 3 3" xfId="44013" xr:uid="{00000000-0005-0000-0000-000007A10000}"/>
    <cellStyle name="Porcentagem 6 6 3 2 4" xfId="44014" xr:uid="{00000000-0005-0000-0000-000008A10000}"/>
    <cellStyle name="Porcentagem 6 6 3 2 5" xfId="44015" xr:uid="{00000000-0005-0000-0000-000009A10000}"/>
    <cellStyle name="Porcentagem 6 6 3 2 6" xfId="44016" xr:uid="{00000000-0005-0000-0000-00000AA10000}"/>
    <cellStyle name="Porcentagem 6 6 3 3" xfId="6913" xr:uid="{00000000-0005-0000-0000-00000BA10000}"/>
    <cellStyle name="Porcentagem 6 6 3 3 2" xfId="11855" xr:uid="{00000000-0005-0000-0000-00000CA10000}"/>
    <cellStyle name="Porcentagem 6 6 3 3 3" xfId="44017" xr:uid="{00000000-0005-0000-0000-00000DA10000}"/>
    <cellStyle name="Porcentagem 6 6 3 3 4" xfId="44018" xr:uid="{00000000-0005-0000-0000-00000EA10000}"/>
    <cellStyle name="Porcentagem 6 6 3 4" xfId="8421" xr:uid="{00000000-0005-0000-0000-00000FA10000}"/>
    <cellStyle name="Porcentagem 6 6 3 4 2" xfId="44019" xr:uid="{00000000-0005-0000-0000-000010A10000}"/>
    <cellStyle name="Porcentagem 6 6 3 4 3" xfId="44020" xr:uid="{00000000-0005-0000-0000-000011A10000}"/>
    <cellStyle name="Porcentagem 6 6 3 4 4" xfId="44021" xr:uid="{00000000-0005-0000-0000-000012A10000}"/>
    <cellStyle name="Porcentagem 6 6 3 5" xfId="3459" xr:uid="{00000000-0005-0000-0000-000013A10000}"/>
    <cellStyle name="Porcentagem 6 6 3 5 2" xfId="44022" xr:uid="{00000000-0005-0000-0000-000014A10000}"/>
    <cellStyle name="Porcentagem 6 6 3 5 3" xfId="44023" xr:uid="{00000000-0005-0000-0000-000015A10000}"/>
    <cellStyle name="Porcentagem 6 6 3 5 4" xfId="44024" xr:uid="{00000000-0005-0000-0000-000016A10000}"/>
    <cellStyle name="Porcentagem 6 6 3 6" xfId="44025" xr:uid="{00000000-0005-0000-0000-000017A10000}"/>
    <cellStyle name="Porcentagem 6 6 3 6 2" xfId="44026" xr:uid="{00000000-0005-0000-0000-000018A10000}"/>
    <cellStyle name="Porcentagem 6 6 3 6 3" xfId="44027" xr:uid="{00000000-0005-0000-0000-000019A10000}"/>
    <cellStyle name="Porcentagem 6 6 3 7" xfId="44028" xr:uid="{00000000-0005-0000-0000-00001AA10000}"/>
    <cellStyle name="Porcentagem 6 6 3 8" xfId="44029" xr:uid="{00000000-0005-0000-0000-00001BA10000}"/>
    <cellStyle name="Porcentagem 6 6 3 9" xfId="44030" xr:uid="{00000000-0005-0000-0000-00001CA10000}"/>
    <cellStyle name="Porcentagem 6 6 4" xfId="4127" xr:uid="{00000000-0005-0000-0000-00001DA10000}"/>
    <cellStyle name="Porcentagem 6 6 4 2" xfId="9113" xr:uid="{00000000-0005-0000-0000-00001EA10000}"/>
    <cellStyle name="Porcentagem 6 6 4 2 2" xfId="44031" xr:uid="{00000000-0005-0000-0000-00001FA10000}"/>
    <cellStyle name="Porcentagem 6 6 4 2 3" xfId="44032" xr:uid="{00000000-0005-0000-0000-000020A10000}"/>
    <cellStyle name="Porcentagem 6 6 4 2 4" xfId="44033" xr:uid="{00000000-0005-0000-0000-000021A10000}"/>
    <cellStyle name="Porcentagem 6 6 4 3" xfId="44034" xr:uid="{00000000-0005-0000-0000-000022A10000}"/>
    <cellStyle name="Porcentagem 6 6 4 3 2" xfId="44035" xr:uid="{00000000-0005-0000-0000-000023A10000}"/>
    <cellStyle name="Porcentagem 6 6 4 3 3" xfId="44036" xr:uid="{00000000-0005-0000-0000-000024A10000}"/>
    <cellStyle name="Porcentagem 6 6 4 4" xfId="44037" xr:uid="{00000000-0005-0000-0000-000025A10000}"/>
    <cellStyle name="Porcentagem 6 6 4 5" xfId="44038" xr:uid="{00000000-0005-0000-0000-000026A10000}"/>
    <cellStyle name="Porcentagem 6 6 4 6" xfId="44039" xr:uid="{00000000-0005-0000-0000-000027A10000}"/>
    <cellStyle name="Porcentagem 6 6 5" xfId="5874" xr:uid="{00000000-0005-0000-0000-000028A10000}"/>
    <cellStyle name="Porcentagem 6 6 5 2" xfId="10816" xr:uid="{00000000-0005-0000-0000-000029A10000}"/>
    <cellStyle name="Porcentagem 6 6 5 3" xfId="44040" xr:uid="{00000000-0005-0000-0000-00002AA10000}"/>
    <cellStyle name="Porcentagem 6 6 5 4" xfId="44041" xr:uid="{00000000-0005-0000-0000-00002BA10000}"/>
    <cellStyle name="Porcentagem 6 6 6" xfId="7382" xr:uid="{00000000-0005-0000-0000-00002CA10000}"/>
    <cellStyle name="Porcentagem 6 6 6 2" xfId="44042" xr:uid="{00000000-0005-0000-0000-00002DA10000}"/>
    <cellStyle name="Porcentagem 6 6 6 3" xfId="44043" xr:uid="{00000000-0005-0000-0000-00002EA10000}"/>
    <cellStyle name="Porcentagem 6 6 6 4" xfId="44044" xr:uid="{00000000-0005-0000-0000-00002FA10000}"/>
    <cellStyle name="Porcentagem 6 6 7" xfId="2420" xr:uid="{00000000-0005-0000-0000-000030A10000}"/>
    <cellStyle name="Porcentagem 6 6 7 2" xfId="44045" xr:uid="{00000000-0005-0000-0000-000031A10000}"/>
    <cellStyle name="Porcentagem 6 6 7 3" xfId="44046" xr:uid="{00000000-0005-0000-0000-000032A10000}"/>
    <cellStyle name="Porcentagem 6 6 7 4" xfId="44047" xr:uid="{00000000-0005-0000-0000-000033A10000}"/>
    <cellStyle name="Porcentagem 6 6 8" xfId="44048" xr:uid="{00000000-0005-0000-0000-000034A10000}"/>
    <cellStyle name="Porcentagem 6 6 8 2" xfId="44049" xr:uid="{00000000-0005-0000-0000-000035A10000}"/>
    <cellStyle name="Porcentagem 6 6 8 3" xfId="44050" xr:uid="{00000000-0005-0000-0000-000036A10000}"/>
    <cellStyle name="Porcentagem 6 6 9" xfId="44051" xr:uid="{00000000-0005-0000-0000-000037A10000}"/>
    <cellStyle name="Porcentagem 6 7" xfId="347" xr:uid="{00000000-0005-0000-0000-000038A10000}"/>
    <cellStyle name="Porcentagem 6 7 10" xfId="44052" xr:uid="{00000000-0005-0000-0000-000039A10000}"/>
    <cellStyle name="Porcentagem 6 7 11" xfId="44053" xr:uid="{00000000-0005-0000-0000-00003AA10000}"/>
    <cellStyle name="Porcentagem 6 7 2" xfId="972" xr:uid="{00000000-0005-0000-0000-00003BA10000}"/>
    <cellStyle name="Porcentagem 6 7 2 10" xfId="44054" xr:uid="{00000000-0005-0000-0000-00003CA10000}"/>
    <cellStyle name="Porcentagem 6 7 2 2" xfId="1829" xr:uid="{00000000-0005-0000-0000-00003DA10000}"/>
    <cellStyle name="Porcentagem 6 7 2 2 2" xfId="5187" xr:uid="{00000000-0005-0000-0000-00003EA10000}"/>
    <cellStyle name="Porcentagem 6 7 2 2 2 2" xfId="10171" xr:uid="{00000000-0005-0000-0000-00003FA10000}"/>
    <cellStyle name="Porcentagem 6 7 2 2 2 2 2" xfId="44055" xr:uid="{00000000-0005-0000-0000-000040A10000}"/>
    <cellStyle name="Porcentagem 6 7 2 2 2 2 3" xfId="44056" xr:uid="{00000000-0005-0000-0000-000041A10000}"/>
    <cellStyle name="Porcentagem 6 7 2 2 2 2 4" xfId="44057" xr:uid="{00000000-0005-0000-0000-000042A10000}"/>
    <cellStyle name="Porcentagem 6 7 2 2 2 3" xfId="44058" xr:uid="{00000000-0005-0000-0000-000043A10000}"/>
    <cellStyle name="Porcentagem 6 7 2 2 2 3 2" xfId="44059" xr:uid="{00000000-0005-0000-0000-000044A10000}"/>
    <cellStyle name="Porcentagem 6 7 2 2 2 3 3" xfId="44060" xr:uid="{00000000-0005-0000-0000-000045A10000}"/>
    <cellStyle name="Porcentagem 6 7 2 2 2 4" xfId="44061" xr:uid="{00000000-0005-0000-0000-000046A10000}"/>
    <cellStyle name="Porcentagem 6 7 2 2 2 5" xfId="44062" xr:uid="{00000000-0005-0000-0000-000047A10000}"/>
    <cellStyle name="Porcentagem 6 7 2 2 2 6" xfId="44063" xr:uid="{00000000-0005-0000-0000-000048A10000}"/>
    <cellStyle name="Porcentagem 6 7 2 2 3" xfId="6916" xr:uid="{00000000-0005-0000-0000-000049A10000}"/>
    <cellStyle name="Porcentagem 6 7 2 2 3 2" xfId="11858" xr:uid="{00000000-0005-0000-0000-00004AA10000}"/>
    <cellStyle name="Porcentagem 6 7 2 2 3 3" xfId="44064" xr:uid="{00000000-0005-0000-0000-00004BA10000}"/>
    <cellStyle name="Porcentagem 6 7 2 2 3 4" xfId="44065" xr:uid="{00000000-0005-0000-0000-00004CA10000}"/>
    <cellStyle name="Porcentagem 6 7 2 2 4" xfId="8424" xr:uid="{00000000-0005-0000-0000-00004DA10000}"/>
    <cellStyle name="Porcentagem 6 7 2 2 4 2" xfId="44066" xr:uid="{00000000-0005-0000-0000-00004EA10000}"/>
    <cellStyle name="Porcentagem 6 7 2 2 4 3" xfId="44067" xr:uid="{00000000-0005-0000-0000-00004FA10000}"/>
    <cellStyle name="Porcentagem 6 7 2 2 4 4" xfId="44068" xr:uid="{00000000-0005-0000-0000-000050A10000}"/>
    <cellStyle name="Porcentagem 6 7 2 2 5" xfId="3462" xr:uid="{00000000-0005-0000-0000-000051A10000}"/>
    <cellStyle name="Porcentagem 6 7 2 2 5 2" xfId="44069" xr:uid="{00000000-0005-0000-0000-000052A10000}"/>
    <cellStyle name="Porcentagem 6 7 2 2 5 3" xfId="44070" xr:uid="{00000000-0005-0000-0000-000053A10000}"/>
    <cellStyle name="Porcentagem 6 7 2 2 5 4" xfId="44071" xr:uid="{00000000-0005-0000-0000-000054A10000}"/>
    <cellStyle name="Porcentagem 6 7 2 2 6" xfId="44072" xr:uid="{00000000-0005-0000-0000-000055A10000}"/>
    <cellStyle name="Porcentagem 6 7 2 2 6 2" xfId="44073" xr:uid="{00000000-0005-0000-0000-000056A10000}"/>
    <cellStyle name="Porcentagem 6 7 2 2 6 3" xfId="44074" xr:uid="{00000000-0005-0000-0000-000057A10000}"/>
    <cellStyle name="Porcentagem 6 7 2 2 7" xfId="44075" xr:uid="{00000000-0005-0000-0000-000058A10000}"/>
    <cellStyle name="Porcentagem 6 7 2 2 8" xfId="44076" xr:uid="{00000000-0005-0000-0000-000059A10000}"/>
    <cellStyle name="Porcentagem 6 7 2 2 9" xfId="44077" xr:uid="{00000000-0005-0000-0000-00005AA10000}"/>
    <cellStyle name="Porcentagem 6 7 2 3" xfId="4405" xr:uid="{00000000-0005-0000-0000-00005BA10000}"/>
    <cellStyle name="Porcentagem 6 7 2 3 2" xfId="9390" xr:uid="{00000000-0005-0000-0000-00005CA10000}"/>
    <cellStyle name="Porcentagem 6 7 2 3 2 2" xfId="44078" xr:uid="{00000000-0005-0000-0000-00005DA10000}"/>
    <cellStyle name="Porcentagem 6 7 2 3 2 3" xfId="44079" xr:uid="{00000000-0005-0000-0000-00005EA10000}"/>
    <cellStyle name="Porcentagem 6 7 2 3 2 4" xfId="44080" xr:uid="{00000000-0005-0000-0000-00005FA10000}"/>
    <cellStyle name="Porcentagem 6 7 2 3 3" xfId="44081" xr:uid="{00000000-0005-0000-0000-000060A10000}"/>
    <cellStyle name="Porcentagem 6 7 2 3 3 2" xfId="44082" xr:uid="{00000000-0005-0000-0000-000061A10000}"/>
    <cellStyle name="Porcentagem 6 7 2 3 3 3" xfId="44083" xr:uid="{00000000-0005-0000-0000-000062A10000}"/>
    <cellStyle name="Porcentagem 6 7 2 3 4" xfId="44084" xr:uid="{00000000-0005-0000-0000-000063A10000}"/>
    <cellStyle name="Porcentagem 6 7 2 3 5" xfId="44085" xr:uid="{00000000-0005-0000-0000-000064A10000}"/>
    <cellStyle name="Porcentagem 6 7 2 3 6" xfId="44086" xr:uid="{00000000-0005-0000-0000-000065A10000}"/>
    <cellStyle name="Porcentagem 6 7 2 4" xfId="6147" xr:uid="{00000000-0005-0000-0000-000066A10000}"/>
    <cellStyle name="Porcentagem 6 7 2 4 2" xfId="11089" xr:uid="{00000000-0005-0000-0000-000067A10000}"/>
    <cellStyle name="Porcentagem 6 7 2 4 3" xfId="44087" xr:uid="{00000000-0005-0000-0000-000068A10000}"/>
    <cellStyle name="Porcentagem 6 7 2 4 4" xfId="44088" xr:uid="{00000000-0005-0000-0000-000069A10000}"/>
    <cellStyle name="Porcentagem 6 7 2 5" xfId="7655" xr:uid="{00000000-0005-0000-0000-00006AA10000}"/>
    <cellStyle name="Porcentagem 6 7 2 5 2" xfId="44089" xr:uid="{00000000-0005-0000-0000-00006BA10000}"/>
    <cellStyle name="Porcentagem 6 7 2 5 3" xfId="44090" xr:uid="{00000000-0005-0000-0000-00006CA10000}"/>
    <cellStyle name="Porcentagem 6 7 2 5 4" xfId="44091" xr:uid="{00000000-0005-0000-0000-00006DA10000}"/>
    <cellStyle name="Porcentagem 6 7 2 6" xfId="2693" xr:uid="{00000000-0005-0000-0000-00006EA10000}"/>
    <cellStyle name="Porcentagem 6 7 2 6 2" xfId="44092" xr:uid="{00000000-0005-0000-0000-00006FA10000}"/>
    <cellStyle name="Porcentagem 6 7 2 6 3" xfId="44093" xr:uid="{00000000-0005-0000-0000-000070A10000}"/>
    <cellStyle name="Porcentagem 6 7 2 6 4" xfId="44094" xr:uid="{00000000-0005-0000-0000-000071A10000}"/>
    <cellStyle name="Porcentagem 6 7 2 7" xfId="44095" xr:uid="{00000000-0005-0000-0000-000072A10000}"/>
    <cellStyle name="Porcentagem 6 7 2 7 2" xfId="44096" xr:uid="{00000000-0005-0000-0000-000073A10000}"/>
    <cellStyle name="Porcentagem 6 7 2 7 3" xfId="44097" xr:uid="{00000000-0005-0000-0000-000074A10000}"/>
    <cellStyle name="Porcentagem 6 7 2 8" xfId="44098" xr:uid="{00000000-0005-0000-0000-000075A10000}"/>
    <cellStyle name="Porcentagem 6 7 2 9" xfId="44099" xr:uid="{00000000-0005-0000-0000-000076A10000}"/>
    <cellStyle name="Porcentagem 6 7 3" xfId="1828" xr:uid="{00000000-0005-0000-0000-000077A10000}"/>
    <cellStyle name="Porcentagem 6 7 3 2" xfId="5186" xr:uid="{00000000-0005-0000-0000-000078A10000}"/>
    <cellStyle name="Porcentagem 6 7 3 2 2" xfId="10170" xr:uid="{00000000-0005-0000-0000-000079A10000}"/>
    <cellStyle name="Porcentagem 6 7 3 2 2 2" xfId="44100" xr:uid="{00000000-0005-0000-0000-00007AA10000}"/>
    <cellStyle name="Porcentagem 6 7 3 2 2 3" xfId="44101" xr:uid="{00000000-0005-0000-0000-00007BA10000}"/>
    <cellStyle name="Porcentagem 6 7 3 2 2 4" xfId="44102" xr:uid="{00000000-0005-0000-0000-00007CA10000}"/>
    <cellStyle name="Porcentagem 6 7 3 2 3" xfId="44103" xr:uid="{00000000-0005-0000-0000-00007DA10000}"/>
    <cellStyle name="Porcentagem 6 7 3 2 3 2" xfId="44104" xr:uid="{00000000-0005-0000-0000-00007EA10000}"/>
    <cellStyle name="Porcentagem 6 7 3 2 3 3" xfId="44105" xr:uid="{00000000-0005-0000-0000-00007FA10000}"/>
    <cellStyle name="Porcentagem 6 7 3 2 4" xfId="44106" xr:uid="{00000000-0005-0000-0000-000080A10000}"/>
    <cellStyle name="Porcentagem 6 7 3 2 5" xfId="44107" xr:uid="{00000000-0005-0000-0000-000081A10000}"/>
    <cellStyle name="Porcentagem 6 7 3 2 6" xfId="44108" xr:uid="{00000000-0005-0000-0000-000082A10000}"/>
    <cellStyle name="Porcentagem 6 7 3 3" xfId="6915" xr:uid="{00000000-0005-0000-0000-000083A10000}"/>
    <cellStyle name="Porcentagem 6 7 3 3 2" xfId="11857" xr:uid="{00000000-0005-0000-0000-000084A10000}"/>
    <cellStyle name="Porcentagem 6 7 3 3 3" xfId="44109" xr:uid="{00000000-0005-0000-0000-000085A10000}"/>
    <cellStyle name="Porcentagem 6 7 3 3 4" xfId="44110" xr:uid="{00000000-0005-0000-0000-000086A10000}"/>
    <cellStyle name="Porcentagem 6 7 3 4" xfId="8423" xr:uid="{00000000-0005-0000-0000-000087A10000}"/>
    <cellStyle name="Porcentagem 6 7 3 4 2" xfId="44111" xr:uid="{00000000-0005-0000-0000-000088A10000}"/>
    <cellStyle name="Porcentagem 6 7 3 4 3" xfId="44112" xr:uid="{00000000-0005-0000-0000-000089A10000}"/>
    <cellStyle name="Porcentagem 6 7 3 4 4" xfId="44113" xr:uid="{00000000-0005-0000-0000-00008AA10000}"/>
    <cellStyle name="Porcentagem 6 7 3 5" xfId="3461" xr:uid="{00000000-0005-0000-0000-00008BA10000}"/>
    <cellStyle name="Porcentagem 6 7 3 5 2" xfId="44114" xr:uid="{00000000-0005-0000-0000-00008CA10000}"/>
    <cellStyle name="Porcentagem 6 7 3 5 3" xfId="44115" xr:uid="{00000000-0005-0000-0000-00008DA10000}"/>
    <cellStyle name="Porcentagem 6 7 3 5 4" xfId="44116" xr:uid="{00000000-0005-0000-0000-00008EA10000}"/>
    <cellStyle name="Porcentagem 6 7 3 6" xfId="44117" xr:uid="{00000000-0005-0000-0000-00008FA10000}"/>
    <cellStyle name="Porcentagem 6 7 3 6 2" xfId="44118" xr:uid="{00000000-0005-0000-0000-000090A10000}"/>
    <cellStyle name="Porcentagem 6 7 3 6 3" xfId="44119" xr:uid="{00000000-0005-0000-0000-000091A10000}"/>
    <cellStyle name="Porcentagem 6 7 3 7" xfId="44120" xr:uid="{00000000-0005-0000-0000-000092A10000}"/>
    <cellStyle name="Porcentagem 6 7 3 8" xfId="44121" xr:uid="{00000000-0005-0000-0000-000093A10000}"/>
    <cellStyle name="Porcentagem 6 7 3 9" xfId="44122" xr:uid="{00000000-0005-0000-0000-000094A10000}"/>
    <cellStyle name="Porcentagem 6 7 4" xfId="3923" xr:uid="{00000000-0005-0000-0000-000095A10000}"/>
    <cellStyle name="Porcentagem 6 7 4 2" xfId="9003" xr:uid="{00000000-0005-0000-0000-000096A10000}"/>
    <cellStyle name="Porcentagem 6 7 4 2 2" xfId="44123" xr:uid="{00000000-0005-0000-0000-000097A10000}"/>
    <cellStyle name="Porcentagem 6 7 4 2 3" xfId="44124" xr:uid="{00000000-0005-0000-0000-000098A10000}"/>
    <cellStyle name="Porcentagem 6 7 4 2 4" xfId="44125" xr:uid="{00000000-0005-0000-0000-000099A10000}"/>
    <cellStyle name="Porcentagem 6 7 4 3" xfId="44126" xr:uid="{00000000-0005-0000-0000-00009AA10000}"/>
    <cellStyle name="Porcentagem 6 7 4 3 2" xfId="44127" xr:uid="{00000000-0005-0000-0000-00009BA10000}"/>
    <cellStyle name="Porcentagem 6 7 4 3 3" xfId="44128" xr:uid="{00000000-0005-0000-0000-00009CA10000}"/>
    <cellStyle name="Porcentagem 6 7 4 4" xfId="44129" xr:uid="{00000000-0005-0000-0000-00009DA10000}"/>
    <cellStyle name="Porcentagem 6 7 4 5" xfId="44130" xr:uid="{00000000-0005-0000-0000-00009EA10000}"/>
    <cellStyle name="Porcentagem 6 7 4 6" xfId="44131" xr:uid="{00000000-0005-0000-0000-00009FA10000}"/>
    <cellStyle name="Porcentagem 6 7 5" xfId="5690" xr:uid="{00000000-0005-0000-0000-0000A0A10000}"/>
    <cellStyle name="Porcentagem 6 7 5 2" xfId="10632" xr:uid="{00000000-0005-0000-0000-0000A1A10000}"/>
    <cellStyle name="Porcentagem 6 7 5 3" xfId="44132" xr:uid="{00000000-0005-0000-0000-0000A2A10000}"/>
    <cellStyle name="Porcentagem 6 7 5 4" xfId="44133" xr:uid="{00000000-0005-0000-0000-0000A3A10000}"/>
    <cellStyle name="Porcentagem 6 7 6" xfId="7198" xr:uid="{00000000-0005-0000-0000-0000A4A10000}"/>
    <cellStyle name="Porcentagem 6 7 6 2" xfId="44134" xr:uid="{00000000-0005-0000-0000-0000A5A10000}"/>
    <cellStyle name="Porcentagem 6 7 6 3" xfId="44135" xr:uid="{00000000-0005-0000-0000-0000A6A10000}"/>
    <cellStyle name="Porcentagem 6 7 6 4" xfId="44136" xr:uid="{00000000-0005-0000-0000-0000A7A10000}"/>
    <cellStyle name="Porcentagem 6 7 7" xfId="2236" xr:uid="{00000000-0005-0000-0000-0000A8A10000}"/>
    <cellStyle name="Porcentagem 6 7 7 2" xfId="44137" xr:uid="{00000000-0005-0000-0000-0000A9A10000}"/>
    <cellStyle name="Porcentagem 6 7 7 3" xfId="44138" xr:uid="{00000000-0005-0000-0000-0000AAA10000}"/>
    <cellStyle name="Porcentagem 6 7 7 4" xfId="44139" xr:uid="{00000000-0005-0000-0000-0000ABA10000}"/>
    <cellStyle name="Porcentagem 6 7 8" xfId="44140" xr:uid="{00000000-0005-0000-0000-0000ACA10000}"/>
    <cellStyle name="Porcentagem 6 7 8 2" xfId="44141" xr:uid="{00000000-0005-0000-0000-0000ADA10000}"/>
    <cellStyle name="Porcentagem 6 7 8 3" xfId="44142" xr:uid="{00000000-0005-0000-0000-0000AEA10000}"/>
    <cellStyle name="Porcentagem 6 7 9" xfId="44143" xr:uid="{00000000-0005-0000-0000-0000AFA10000}"/>
    <cellStyle name="Porcentagem 6 8" xfId="825" xr:uid="{00000000-0005-0000-0000-0000B0A10000}"/>
    <cellStyle name="Porcentagem 6 8 10" xfId="44144" xr:uid="{00000000-0005-0000-0000-0000B1A10000}"/>
    <cellStyle name="Porcentagem 6 8 2" xfId="1830" xr:uid="{00000000-0005-0000-0000-0000B2A10000}"/>
    <cellStyle name="Porcentagem 6 8 2 2" xfId="5188" xr:uid="{00000000-0005-0000-0000-0000B3A10000}"/>
    <cellStyle name="Porcentagem 6 8 2 2 2" xfId="10172" xr:uid="{00000000-0005-0000-0000-0000B4A10000}"/>
    <cellStyle name="Porcentagem 6 8 2 2 2 2" xfId="44145" xr:uid="{00000000-0005-0000-0000-0000B5A10000}"/>
    <cellStyle name="Porcentagem 6 8 2 2 2 3" xfId="44146" xr:uid="{00000000-0005-0000-0000-0000B6A10000}"/>
    <cellStyle name="Porcentagem 6 8 2 2 2 4" xfId="44147" xr:uid="{00000000-0005-0000-0000-0000B7A10000}"/>
    <cellStyle name="Porcentagem 6 8 2 2 3" xfId="44148" xr:uid="{00000000-0005-0000-0000-0000B8A10000}"/>
    <cellStyle name="Porcentagem 6 8 2 2 3 2" xfId="44149" xr:uid="{00000000-0005-0000-0000-0000B9A10000}"/>
    <cellStyle name="Porcentagem 6 8 2 2 3 3" xfId="44150" xr:uid="{00000000-0005-0000-0000-0000BAA10000}"/>
    <cellStyle name="Porcentagem 6 8 2 2 4" xfId="44151" xr:uid="{00000000-0005-0000-0000-0000BBA10000}"/>
    <cellStyle name="Porcentagem 6 8 2 2 5" xfId="44152" xr:uid="{00000000-0005-0000-0000-0000BCA10000}"/>
    <cellStyle name="Porcentagem 6 8 2 2 6" xfId="44153" xr:uid="{00000000-0005-0000-0000-0000BDA10000}"/>
    <cellStyle name="Porcentagem 6 8 2 3" xfId="6917" xr:uid="{00000000-0005-0000-0000-0000BEA10000}"/>
    <cellStyle name="Porcentagem 6 8 2 3 2" xfId="11859" xr:uid="{00000000-0005-0000-0000-0000BFA10000}"/>
    <cellStyle name="Porcentagem 6 8 2 3 3" xfId="44154" xr:uid="{00000000-0005-0000-0000-0000C0A10000}"/>
    <cellStyle name="Porcentagem 6 8 2 3 4" xfId="44155" xr:uid="{00000000-0005-0000-0000-0000C1A10000}"/>
    <cellStyle name="Porcentagem 6 8 2 4" xfId="8425" xr:uid="{00000000-0005-0000-0000-0000C2A10000}"/>
    <cellStyle name="Porcentagem 6 8 2 4 2" xfId="44156" xr:uid="{00000000-0005-0000-0000-0000C3A10000}"/>
    <cellStyle name="Porcentagem 6 8 2 4 3" xfId="44157" xr:uid="{00000000-0005-0000-0000-0000C4A10000}"/>
    <cellStyle name="Porcentagem 6 8 2 4 4" xfId="44158" xr:uid="{00000000-0005-0000-0000-0000C5A10000}"/>
    <cellStyle name="Porcentagem 6 8 2 5" xfId="3463" xr:uid="{00000000-0005-0000-0000-0000C6A10000}"/>
    <cellStyle name="Porcentagem 6 8 2 5 2" xfId="44159" xr:uid="{00000000-0005-0000-0000-0000C7A10000}"/>
    <cellStyle name="Porcentagem 6 8 2 5 3" xfId="44160" xr:uid="{00000000-0005-0000-0000-0000C8A10000}"/>
    <cellStyle name="Porcentagem 6 8 2 5 4" xfId="44161" xr:uid="{00000000-0005-0000-0000-0000C9A10000}"/>
    <cellStyle name="Porcentagem 6 8 2 6" xfId="44162" xr:uid="{00000000-0005-0000-0000-0000CAA10000}"/>
    <cellStyle name="Porcentagem 6 8 2 6 2" xfId="44163" xr:uid="{00000000-0005-0000-0000-0000CBA10000}"/>
    <cellStyle name="Porcentagem 6 8 2 6 3" xfId="44164" xr:uid="{00000000-0005-0000-0000-0000CCA10000}"/>
    <cellStyle name="Porcentagem 6 8 2 7" xfId="44165" xr:uid="{00000000-0005-0000-0000-0000CDA10000}"/>
    <cellStyle name="Porcentagem 6 8 2 8" xfId="44166" xr:uid="{00000000-0005-0000-0000-0000CEA10000}"/>
    <cellStyle name="Porcentagem 6 8 2 9" xfId="44167" xr:uid="{00000000-0005-0000-0000-0000CFA10000}"/>
    <cellStyle name="Porcentagem 6 8 3" xfId="4267" xr:uid="{00000000-0005-0000-0000-0000D0A10000}"/>
    <cellStyle name="Porcentagem 6 8 3 2" xfId="9253" xr:uid="{00000000-0005-0000-0000-0000D1A10000}"/>
    <cellStyle name="Porcentagem 6 8 3 2 2" xfId="44168" xr:uid="{00000000-0005-0000-0000-0000D2A10000}"/>
    <cellStyle name="Porcentagem 6 8 3 2 3" xfId="44169" xr:uid="{00000000-0005-0000-0000-0000D3A10000}"/>
    <cellStyle name="Porcentagem 6 8 3 2 4" xfId="44170" xr:uid="{00000000-0005-0000-0000-0000D4A10000}"/>
    <cellStyle name="Porcentagem 6 8 3 3" xfId="44171" xr:uid="{00000000-0005-0000-0000-0000D5A10000}"/>
    <cellStyle name="Porcentagem 6 8 3 3 2" xfId="44172" xr:uid="{00000000-0005-0000-0000-0000D6A10000}"/>
    <cellStyle name="Porcentagem 6 8 3 3 3" xfId="44173" xr:uid="{00000000-0005-0000-0000-0000D7A10000}"/>
    <cellStyle name="Porcentagem 6 8 3 4" xfId="44174" xr:uid="{00000000-0005-0000-0000-0000D8A10000}"/>
    <cellStyle name="Porcentagem 6 8 3 5" xfId="44175" xr:uid="{00000000-0005-0000-0000-0000D9A10000}"/>
    <cellStyle name="Porcentagem 6 8 3 6" xfId="44176" xr:uid="{00000000-0005-0000-0000-0000DAA10000}"/>
    <cellStyle name="Porcentagem 6 8 4" xfId="6012" xr:uid="{00000000-0005-0000-0000-0000DBA10000}"/>
    <cellStyle name="Porcentagem 6 8 4 2" xfId="10954" xr:uid="{00000000-0005-0000-0000-0000DCA10000}"/>
    <cellStyle name="Porcentagem 6 8 4 3" xfId="44177" xr:uid="{00000000-0005-0000-0000-0000DDA10000}"/>
    <cellStyle name="Porcentagem 6 8 4 4" xfId="44178" xr:uid="{00000000-0005-0000-0000-0000DEA10000}"/>
    <cellStyle name="Porcentagem 6 8 5" xfId="7520" xr:uid="{00000000-0005-0000-0000-0000DFA10000}"/>
    <cellStyle name="Porcentagem 6 8 5 2" xfId="44179" xr:uid="{00000000-0005-0000-0000-0000E0A10000}"/>
    <cellStyle name="Porcentagem 6 8 5 3" xfId="44180" xr:uid="{00000000-0005-0000-0000-0000E1A10000}"/>
    <cellStyle name="Porcentagem 6 8 5 4" xfId="44181" xr:uid="{00000000-0005-0000-0000-0000E2A10000}"/>
    <cellStyle name="Porcentagem 6 8 6" xfId="2558" xr:uid="{00000000-0005-0000-0000-0000E3A10000}"/>
    <cellStyle name="Porcentagem 6 8 6 2" xfId="44182" xr:uid="{00000000-0005-0000-0000-0000E4A10000}"/>
    <cellStyle name="Porcentagem 6 8 6 3" xfId="44183" xr:uid="{00000000-0005-0000-0000-0000E5A10000}"/>
    <cellStyle name="Porcentagem 6 8 6 4" xfId="44184" xr:uid="{00000000-0005-0000-0000-0000E6A10000}"/>
    <cellStyle name="Porcentagem 6 8 7" xfId="44185" xr:uid="{00000000-0005-0000-0000-0000E7A10000}"/>
    <cellStyle name="Porcentagem 6 8 7 2" xfId="44186" xr:uid="{00000000-0005-0000-0000-0000E8A10000}"/>
    <cellStyle name="Porcentagem 6 8 7 3" xfId="44187" xr:uid="{00000000-0005-0000-0000-0000E9A10000}"/>
    <cellStyle name="Porcentagem 6 8 8" xfId="44188" xr:uid="{00000000-0005-0000-0000-0000EAA10000}"/>
    <cellStyle name="Porcentagem 6 8 9" xfId="44189" xr:uid="{00000000-0005-0000-0000-0000EBA10000}"/>
    <cellStyle name="Porcentagem 6 9" xfId="1292" xr:uid="{00000000-0005-0000-0000-0000ECA10000}"/>
    <cellStyle name="Porcentagem 6 9 2" xfId="4650" xr:uid="{00000000-0005-0000-0000-0000EDA10000}"/>
    <cellStyle name="Porcentagem 6 9 2 2" xfId="9634" xr:uid="{00000000-0005-0000-0000-0000EEA10000}"/>
    <cellStyle name="Porcentagem 6 9 2 2 2" xfId="44190" xr:uid="{00000000-0005-0000-0000-0000EFA10000}"/>
    <cellStyle name="Porcentagem 6 9 2 2 3" xfId="44191" xr:uid="{00000000-0005-0000-0000-0000F0A10000}"/>
    <cellStyle name="Porcentagem 6 9 2 2 4" xfId="44192" xr:uid="{00000000-0005-0000-0000-0000F1A10000}"/>
    <cellStyle name="Porcentagem 6 9 2 3" xfId="44193" xr:uid="{00000000-0005-0000-0000-0000F2A10000}"/>
    <cellStyle name="Porcentagem 6 9 2 3 2" xfId="44194" xr:uid="{00000000-0005-0000-0000-0000F3A10000}"/>
    <cellStyle name="Porcentagem 6 9 2 3 3" xfId="44195" xr:uid="{00000000-0005-0000-0000-0000F4A10000}"/>
    <cellStyle name="Porcentagem 6 9 2 4" xfId="44196" xr:uid="{00000000-0005-0000-0000-0000F5A10000}"/>
    <cellStyle name="Porcentagem 6 9 2 5" xfId="44197" xr:uid="{00000000-0005-0000-0000-0000F6A10000}"/>
    <cellStyle name="Porcentagem 6 9 2 6" xfId="44198" xr:uid="{00000000-0005-0000-0000-0000F7A10000}"/>
    <cellStyle name="Porcentagem 6 9 3" xfId="6379" xr:uid="{00000000-0005-0000-0000-0000F8A10000}"/>
    <cellStyle name="Porcentagem 6 9 3 2" xfId="11321" xr:uid="{00000000-0005-0000-0000-0000F9A10000}"/>
    <cellStyle name="Porcentagem 6 9 3 3" xfId="44199" xr:uid="{00000000-0005-0000-0000-0000FAA10000}"/>
    <cellStyle name="Porcentagem 6 9 3 4" xfId="44200" xr:uid="{00000000-0005-0000-0000-0000FBA10000}"/>
    <cellStyle name="Porcentagem 6 9 4" xfId="7887" xr:uid="{00000000-0005-0000-0000-0000FCA10000}"/>
    <cellStyle name="Porcentagem 6 9 4 2" xfId="44201" xr:uid="{00000000-0005-0000-0000-0000FDA10000}"/>
    <cellStyle name="Porcentagem 6 9 4 3" xfId="44202" xr:uid="{00000000-0005-0000-0000-0000FEA10000}"/>
    <cellStyle name="Porcentagem 6 9 4 4" xfId="44203" xr:uid="{00000000-0005-0000-0000-0000FFA10000}"/>
    <cellStyle name="Porcentagem 6 9 5" xfId="2925" xr:uid="{00000000-0005-0000-0000-000000A20000}"/>
    <cellStyle name="Porcentagem 6 9 5 2" xfId="44204" xr:uid="{00000000-0005-0000-0000-000001A20000}"/>
    <cellStyle name="Porcentagem 6 9 5 3" xfId="44205" xr:uid="{00000000-0005-0000-0000-000002A20000}"/>
    <cellStyle name="Porcentagem 6 9 5 4" xfId="44206" xr:uid="{00000000-0005-0000-0000-000003A20000}"/>
    <cellStyle name="Porcentagem 6 9 6" xfId="44207" xr:uid="{00000000-0005-0000-0000-000004A20000}"/>
    <cellStyle name="Porcentagem 6 9 6 2" xfId="44208" xr:uid="{00000000-0005-0000-0000-000005A20000}"/>
    <cellStyle name="Porcentagem 6 9 6 3" xfId="44209" xr:uid="{00000000-0005-0000-0000-000006A20000}"/>
    <cellStyle name="Porcentagem 6 9 7" xfId="44210" xr:uid="{00000000-0005-0000-0000-000007A20000}"/>
    <cellStyle name="Porcentagem 6 9 8" xfId="44211" xr:uid="{00000000-0005-0000-0000-000008A20000}"/>
    <cellStyle name="Porcentagem 6 9 9" xfId="44212" xr:uid="{00000000-0005-0000-0000-000009A20000}"/>
    <cellStyle name="Porcentagem 7" xfId="254" xr:uid="{00000000-0005-0000-0000-00000AA20000}"/>
    <cellStyle name="Porcentagem 7 2" xfId="994" xr:uid="{00000000-0005-0000-0000-00000BA20000}"/>
    <cellStyle name="Porcentagem 8" xfId="5362" xr:uid="{00000000-0005-0000-0000-00000CA20000}"/>
    <cellStyle name="Porcentagem 9" xfId="54247" xr:uid="{00000000-0005-0000-0000-00000DA20000}"/>
    <cellStyle name="Result" xfId="12" xr:uid="{00000000-0005-0000-0000-00000EA20000}"/>
    <cellStyle name="Result2" xfId="13" xr:uid="{00000000-0005-0000-0000-00000FA20000}"/>
    <cellStyle name="Saída 2" xfId="5357" xr:uid="{00000000-0005-0000-0000-000010A20000}"/>
    <cellStyle name="Saída 2 2" xfId="44213" xr:uid="{00000000-0005-0000-0000-000011A20000}"/>
    <cellStyle name="Saída 3" xfId="54227" xr:uid="{00000000-0005-0000-0000-000012A20000}"/>
    <cellStyle name="Sep. milhar [0]" xfId="89" xr:uid="{00000000-0005-0000-0000-000013A20000}"/>
    <cellStyle name="Separador de m" xfId="90" xr:uid="{00000000-0005-0000-0000-000014A20000}"/>
    <cellStyle name="Separador de milhares 2" xfId="15" xr:uid="{00000000-0005-0000-0000-000015A20000}"/>
    <cellStyle name="Separador de milhares 2 2" xfId="21" xr:uid="{00000000-0005-0000-0000-000016A20000}"/>
    <cellStyle name="Separador de milhares 2 2 2" xfId="576" xr:uid="{00000000-0005-0000-0000-000017A20000}"/>
    <cellStyle name="Separador de milhares 2 2 2 2" xfId="1102" xr:uid="{00000000-0005-0000-0000-000018A20000}"/>
    <cellStyle name="Separador de milhares 2 2 2 3" xfId="54238" xr:uid="{00000000-0005-0000-0000-000019A20000}"/>
    <cellStyle name="Separador de milhares 2 2 3" xfId="465" xr:uid="{00000000-0005-0000-0000-00001AA20000}"/>
    <cellStyle name="Separador de milhares 2 2 4" xfId="349" xr:uid="{00000000-0005-0000-0000-00001BA20000}"/>
    <cellStyle name="Separador de milhares 2 3" xfId="575" xr:uid="{00000000-0005-0000-0000-00001CA20000}"/>
    <cellStyle name="Separador de milhares 2 3 2" xfId="1101" xr:uid="{00000000-0005-0000-0000-00001DA20000}"/>
    <cellStyle name="Separador de milhares 2 4" xfId="379" xr:uid="{00000000-0005-0000-0000-00001EA20000}"/>
    <cellStyle name="Separador de milhares 2 5" xfId="263" xr:uid="{00000000-0005-0000-0000-00001FA20000}"/>
    <cellStyle name="Separador de milhares 3" xfId="22" xr:uid="{00000000-0005-0000-0000-000020A20000}"/>
    <cellStyle name="Separador de milhares 4" xfId="16" xr:uid="{00000000-0005-0000-0000-000021A20000}"/>
    <cellStyle name="Sepavador de milhares [0]_Pasta2" xfId="91" xr:uid="{00000000-0005-0000-0000-000022A20000}"/>
    <cellStyle name="Standard_RP100_01 (metr.)" xfId="92" xr:uid="{00000000-0005-0000-0000-000023A20000}"/>
    <cellStyle name="Texto de Aviso 2" xfId="5455" xr:uid="{00000000-0005-0000-0000-000024A20000}"/>
    <cellStyle name="Texto de Aviso 2 2" xfId="44214" xr:uid="{00000000-0005-0000-0000-000025A20000}"/>
    <cellStyle name="Texto Explicativo 2" xfId="5366" xr:uid="{00000000-0005-0000-0000-000026A20000}"/>
    <cellStyle name="Texto Explicativo 2 2" xfId="44215" xr:uid="{00000000-0005-0000-0000-000027A20000}"/>
    <cellStyle name="Título 1 2" xfId="5574" xr:uid="{00000000-0005-0000-0000-000028A20000}"/>
    <cellStyle name="Título 1 2 2" xfId="44216" xr:uid="{00000000-0005-0000-0000-000029A20000}"/>
    <cellStyle name="Título 2" xfId="54228" xr:uid="{00000000-0005-0000-0000-00002AA20000}"/>
    <cellStyle name="Título 2 2" xfId="5423" xr:uid="{00000000-0005-0000-0000-00002BA20000}"/>
    <cellStyle name="Título 2 2 2" xfId="44217" xr:uid="{00000000-0005-0000-0000-00002CA20000}"/>
    <cellStyle name="Título 3 2" xfId="5432" xr:uid="{00000000-0005-0000-0000-00002DA20000}"/>
    <cellStyle name="Título 3 2 2" xfId="44218" xr:uid="{00000000-0005-0000-0000-00002EA20000}"/>
    <cellStyle name="Título 4 2" xfId="5509" xr:uid="{00000000-0005-0000-0000-00002FA20000}"/>
    <cellStyle name="Título 4 2 2" xfId="44219" xr:uid="{00000000-0005-0000-0000-000030A20000}"/>
    <cellStyle name="Titulo1" xfId="93" xr:uid="{00000000-0005-0000-0000-000031A20000}"/>
    <cellStyle name="Titulo2" xfId="94" xr:uid="{00000000-0005-0000-0000-000032A20000}"/>
    <cellStyle name="Total 2" xfId="54233" xr:uid="{00000000-0005-0000-0000-000033A20000}"/>
    <cellStyle name="Verificar Célula 2" xfId="54214" xr:uid="{00000000-0005-0000-0000-000034A20000}"/>
    <cellStyle name="Vírgula" xfId="14" builtinId="3"/>
    <cellStyle name="Vírgula 10" xfId="96" xr:uid="{00000000-0005-0000-0000-000036A20000}"/>
    <cellStyle name="Vírgula 10 10" xfId="238" xr:uid="{00000000-0005-0000-0000-000037A20000}"/>
    <cellStyle name="Vírgula 10 10 2" xfId="3870" xr:uid="{00000000-0005-0000-0000-000038A20000}"/>
    <cellStyle name="Vírgula 10 10 2 2" xfId="8957" xr:uid="{00000000-0005-0000-0000-000039A20000}"/>
    <cellStyle name="Vírgula 10 10 2 2 2" xfId="44220" xr:uid="{00000000-0005-0000-0000-00003AA20000}"/>
    <cellStyle name="Vírgula 10 10 2 2 3" xfId="44221" xr:uid="{00000000-0005-0000-0000-00003BA20000}"/>
    <cellStyle name="Vírgula 10 10 2 2 4" xfId="44222" xr:uid="{00000000-0005-0000-0000-00003CA20000}"/>
    <cellStyle name="Vírgula 10 10 2 3" xfId="44223" xr:uid="{00000000-0005-0000-0000-00003DA20000}"/>
    <cellStyle name="Vírgula 10 10 2 3 2" xfId="44224" xr:uid="{00000000-0005-0000-0000-00003EA20000}"/>
    <cellStyle name="Vírgula 10 10 2 3 3" xfId="44225" xr:uid="{00000000-0005-0000-0000-00003FA20000}"/>
    <cellStyle name="Vírgula 10 10 2 4" xfId="44226" xr:uid="{00000000-0005-0000-0000-000040A20000}"/>
    <cellStyle name="Vírgula 10 10 2 5" xfId="44227" xr:uid="{00000000-0005-0000-0000-000041A20000}"/>
    <cellStyle name="Vírgula 10 10 2 6" xfId="44228" xr:uid="{00000000-0005-0000-0000-000042A20000}"/>
    <cellStyle name="Vírgula 10 10 3" xfId="5648" xr:uid="{00000000-0005-0000-0000-000043A20000}"/>
    <cellStyle name="Vírgula 10 10 3 2" xfId="10590" xr:uid="{00000000-0005-0000-0000-000044A20000}"/>
    <cellStyle name="Vírgula 10 10 3 3" xfId="44229" xr:uid="{00000000-0005-0000-0000-000045A20000}"/>
    <cellStyle name="Vírgula 10 10 3 4" xfId="44230" xr:uid="{00000000-0005-0000-0000-000046A20000}"/>
    <cellStyle name="Vírgula 10 10 4" xfId="7156" xr:uid="{00000000-0005-0000-0000-000047A20000}"/>
    <cellStyle name="Vírgula 10 10 4 2" xfId="44231" xr:uid="{00000000-0005-0000-0000-000048A20000}"/>
    <cellStyle name="Vírgula 10 10 4 3" xfId="44232" xr:uid="{00000000-0005-0000-0000-000049A20000}"/>
    <cellStyle name="Vírgula 10 10 4 4" xfId="44233" xr:uid="{00000000-0005-0000-0000-00004AA20000}"/>
    <cellStyle name="Vírgula 10 10 5" xfId="2194" xr:uid="{00000000-0005-0000-0000-00004BA20000}"/>
    <cellStyle name="Vírgula 10 10 5 2" xfId="44234" xr:uid="{00000000-0005-0000-0000-00004CA20000}"/>
    <cellStyle name="Vírgula 10 10 5 3" xfId="44235" xr:uid="{00000000-0005-0000-0000-00004DA20000}"/>
    <cellStyle name="Vírgula 10 10 5 4" xfId="44236" xr:uid="{00000000-0005-0000-0000-00004EA20000}"/>
    <cellStyle name="Vírgula 10 10 6" xfId="44237" xr:uid="{00000000-0005-0000-0000-00004FA20000}"/>
    <cellStyle name="Vírgula 10 10 6 2" xfId="44238" xr:uid="{00000000-0005-0000-0000-000050A20000}"/>
    <cellStyle name="Vírgula 10 10 6 3" xfId="44239" xr:uid="{00000000-0005-0000-0000-000051A20000}"/>
    <cellStyle name="Vírgula 10 10 7" xfId="44240" xr:uid="{00000000-0005-0000-0000-000052A20000}"/>
    <cellStyle name="Vírgula 10 10 8" xfId="44241" xr:uid="{00000000-0005-0000-0000-000053A20000}"/>
    <cellStyle name="Vírgula 10 10 9" xfId="44242" xr:uid="{00000000-0005-0000-0000-000054A20000}"/>
    <cellStyle name="Vírgula 10 11" xfId="2104" xr:uid="{00000000-0005-0000-0000-000055A20000}"/>
    <cellStyle name="Vírgula 10 11 2" xfId="3783" xr:uid="{00000000-0005-0000-0000-000056A20000}"/>
    <cellStyle name="Vírgula 10 11 2 2" xfId="8876" xr:uid="{00000000-0005-0000-0000-000057A20000}"/>
    <cellStyle name="Vírgula 10 11 2 2 2" xfId="44243" xr:uid="{00000000-0005-0000-0000-000058A20000}"/>
    <cellStyle name="Vírgula 10 11 2 2 3" xfId="44244" xr:uid="{00000000-0005-0000-0000-000059A20000}"/>
    <cellStyle name="Vírgula 10 11 2 2 4" xfId="44245" xr:uid="{00000000-0005-0000-0000-00005AA20000}"/>
    <cellStyle name="Vírgula 10 11 2 3" xfId="44246" xr:uid="{00000000-0005-0000-0000-00005BA20000}"/>
    <cellStyle name="Vírgula 10 11 2 3 2" xfId="44247" xr:uid="{00000000-0005-0000-0000-00005CA20000}"/>
    <cellStyle name="Vírgula 10 11 2 3 3" xfId="44248" xr:uid="{00000000-0005-0000-0000-00005DA20000}"/>
    <cellStyle name="Vírgula 10 11 2 4" xfId="44249" xr:uid="{00000000-0005-0000-0000-00005EA20000}"/>
    <cellStyle name="Vírgula 10 11 2 5" xfId="44250" xr:uid="{00000000-0005-0000-0000-00005FA20000}"/>
    <cellStyle name="Vírgula 10 11 2 6" xfId="44251" xr:uid="{00000000-0005-0000-0000-000060A20000}"/>
    <cellStyle name="Vírgula 10 11 3" xfId="8628" xr:uid="{00000000-0005-0000-0000-000061A20000}"/>
    <cellStyle name="Vírgula 10 11 3 2" xfId="44252" xr:uid="{00000000-0005-0000-0000-000062A20000}"/>
    <cellStyle name="Vírgula 10 11 3 3" xfId="44253" xr:uid="{00000000-0005-0000-0000-000063A20000}"/>
    <cellStyle name="Vírgula 10 11 3 4" xfId="44254" xr:uid="{00000000-0005-0000-0000-000064A20000}"/>
    <cellStyle name="Vírgula 10 11 4" xfId="44255" xr:uid="{00000000-0005-0000-0000-000065A20000}"/>
    <cellStyle name="Vírgula 10 11 4 2" xfId="44256" xr:uid="{00000000-0005-0000-0000-000066A20000}"/>
    <cellStyle name="Vírgula 10 11 4 3" xfId="44257" xr:uid="{00000000-0005-0000-0000-000067A20000}"/>
    <cellStyle name="Vírgula 10 11 4 4" xfId="44258" xr:uid="{00000000-0005-0000-0000-000068A20000}"/>
    <cellStyle name="Vírgula 10 11 5" xfId="44259" xr:uid="{00000000-0005-0000-0000-000069A20000}"/>
    <cellStyle name="Vírgula 10 11 5 2" xfId="44260" xr:uid="{00000000-0005-0000-0000-00006AA20000}"/>
    <cellStyle name="Vírgula 10 11 5 3" xfId="44261" xr:uid="{00000000-0005-0000-0000-00006BA20000}"/>
    <cellStyle name="Vírgula 10 11 5 4" xfId="44262" xr:uid="{00000000-0005-0000-0000-00006CA20000}"/>
    <cellStyle name="Vírgula 10 11 6" xfId="44263" xr:uid="{00000000-0005-0000-0000-00006DA20000}"/>
    <cellStyle name="Vírgula 10 11 6 2" xfId="44264" xr:uid="{00000000-0005-0000-0000-00006EA20000}"/>
    <cellStyle name="Vírgula 10 11 6 3" xfId="44265" xr:uid="{00000000-0005-0000-0000-00006FA20000}"/>
    <cellStyle name="Vírgula 10 11 7" xfId="44266" xr:uid="{00000000-0005-0000-0000-000070A20000}"/>
    <cellStyle name="Vírgula 10 11 8" xfId="44267" xr:uid="{00000000-0005-0000-0000-000071A20000}"/>
    <cellStyle name="Vírgula 10 11 9" xfId="44268" xr:uid="{00000000-0005-0000-0000-000072A20000}"/>
    <cellStyle name="Vírgula 10 12" xfId="3667" xr:uid="{00000000-0005-0000-0000-000073A20000}"/>
    <cellStyle name="Vírgula 10 12 2" xfId="8765" xr:uid="{00000000-0005-0000-0000-000074A20000}"/>
    <cellStyle name="Vírgula 10 12 2 2" xfId="44269" xr:uid="{00000000-0005-0000-0000-000075A20000}"/>
    <cellStyle name="Vírgula 10 12 2 2 2" xfId="44270" xr:uid="{00000000-0005-0000-0000-000076A20000}"/>
    <cellStyle name="Vírgula 10 12 2 2 3" xfId="44271" xr:uid="{00000000-0005-0000-0000-000077A20000}"/>
    <cellStyle name="Vírgula 10 12 2 2 4" xfId="44272" xr:uid="{00000000-0005-0000-0000-000078A20000}"/>
    <cellStyle name="Vírgula 10 12 2 3" xfId="44273" xr:uid="{00000000-0005-0000-0000-000079A20000}"/>
    <cellStyle name="Vírgula 10 12 2 3 2" xfId="44274" xr:uid="{00000000-0005-0000-0000-00007AA20000}"/>
    <cellStyle name="Vírgula 10 12 2 3 3" xfId="44275" xr:uid="{00000000-0005-0000-0000-00007BA20000}"/>
    <cellStyle name="Vírgula 10 12 2 4" xfId="44276" xr:uid="{00000000-0005-0000-0000-00007CA20000}"/>
    <cellStyle name="Vírgula 10 12 2 5" xfId="44277" xr:uid="{00000000-0005-0000-0000-00007DA20000}"/>
    <cellStyle name="Vírgula 10 12 2 6" xfId="44278" xr:uid="{00000000-0005-0000-0000-00007EA20000}"/>
    <cellStyle name="Vírgula 10 12 3" xfId="44279" xr:uid="{00000000-0005-0000-0000-00007FA20000}"/>
    <cellStyle name="Vírgula 10 12 3 2" xfId="44280" xr:uid="{00000000-0005-0000-0000-000080A20000}"/>
    <cellStyle name="Vírgula 10 12 3 3" xfId="44281" xr:uid="{00000000-0005-0000-0000-000081A20000}"/>
    <cellStyle name="Vírgula 10 12 3 4" xfId="44282" xr:uid="{00000000-0005-0000-0000-000082A20000}"/>
    <cellStyle name="Vírgula 10 12 4" xfId="44283" xr:uid="{00000000-0005-0000-0000-000083A20000}"/>
    <cellStyle name="Vírgula 10 12 4 2" xfId="44284" xr:uid="{00000000-0005-0000-0000-000084A20000}"/>
    <cellStyle name="Vírgula 10 12 4 3" xfId="44285" xr:uid="{00000000-0005-0000-0000-000085A20000}"/>
    <cellStyle name="Vírgula 10 12 4 4" xfId="44286" xr:uid="{00000000-0005-0000-0000-000086A20000}"/>
    <cellStyle name="Vírgula 10 12 5" xfId="44287" xr:uid="{00000000-0005-0000-0000-000087A20000}"/>
    <cellStyle name="Vírgula 10 12 5 2" xfId="44288" xr:uid="{00000000-0005-0000-0000-000088A20000}"/>
    <cellStyle name="Vírgula 10 12 5 3" xfId="44289" xr:uid="{00000000-0005-0000-0000-000089A20000}"/>
    <cellStyle name="Vírgula 10 12 6" xfId="44290" xr:uid="{00000000-0005-0000-0000-00008AA20000}"/>
    <cellStyle name="Vírgula 10 12 7" xfId="44291" xr:uid="{00000000-0005-0000-0000-00008BA20000}"/>
    <cellStyle name="Vírgula 10 12 8" xfId="44292" xr:uid="{00000000-0005-0000-0000-00008CA20000}"/>
    <cellStyle name="Vírgula 10 13" xfId="3797" xr:uid="{00000000-0005-0000-0000-00008DA20000}"/>
    <cellStyle name="Vírgula 10 13 2" xfId="8889" xr:uid="{00000000-0005-0000-0000-00008EA20000}"/>
    <cellStyle name="Vírgula 10 13 2 2" xfId="44293" xr:uid="{00000000-0005-0000-0000-00008FA20000}"/>
    <cellStyle name="Vírgula 10 13 2 3" xfId="44294" xr:uid="{00000000-0005-0000-0000-000090A20000}"/>
    <cellStyle name="Vírgula 10 13 2 4" xfId="44295" xr:uid="{00000000-0005-0000-0000-000091A20000}"/>
    <cellStyle name="Vírgula 10 13 3" xfId="44296" xr:uid="{00000000-0005-0000-0000-000092A20000}"/>
    <cellStyle name="Vírgula 10 13 3 2" xfId="44297" xr:uid="{00000000-0005-0000-0000-000093A20000}"/>
    <cellStyle name="Vírgula 10 13 3 3" xfId="44298" xr:uid="{00000000-0005-0000-0000-000094A20000}"/>
    <cellStyle name="Vírgula 10 13 3 4" xfId="44299" xr:uid="{00000000-0005-0000-0000-000095A20000}"/>
    <cellStyle name="Vírgula 10 13 4" xfId="44300" xr:uid="{00000000-0005-0000-0000-000096A20000}"/>
    <cellStyle name="Vírgula 10 13 4 2" xfId="44301" xr:uid="{00000000-0005-0000-0000-000097A20000}"/>
    <cellStyle name="Vírgula 10 13 4 3" xfId="44302" xr:uid="{00000000-0005-0000-0000-000098A20000}"/>
    <cellStyle name="Vírgula 10 13 5" xfId="44303" xr:uid="{00000000-0005-0000-0000-000099A20000}"/>
    <cellStyle name="Vírgula 10 13 6" xfId="44304" xr:uid="{00000000-0005-0000-0000-00009AA20000}"/>
    <cellStyle name="Vírgula 10 13 7" xfId="44305" xr:uid="{00000000-0005-0000-0000-00009BA20000}"/>
    <cellStyle name="Vírgula 10 14" xfId="5586" xr:uid="{00000000-0005-0000-0000-00009CA20000}"/>
    <cellStyle name="Vírgula 10 14 2" xfId="10528" xr:uid="{00000000-0005-0000-0000-00009DA20000}"/>
    <cellStyle name="Vírgula 10 14 3" xfId="44306" xr:uid="{00000000-0005-0000-0000-00009EA20000}"/>
    <cellStyle name="Vírgula 10 14 4" xfId="44307" xr:uid="{00000000-0005-0000-0000-00009FA20000}"/>
    <cellStyle name="Vírgula 10 15" xfId="7094" xr:uid="{00000000-0005-0000-0000-0000A0A20000}"/>
    <cellStyle name="Vírgula 10 15 2" xfId="44308" xr:uid="{00000000-0005-0000-0000-0000A1A20000}"/>
    <cellStyle name="Vírgula 10 15 3" xfId="44309" xr:uid="{00000000-0005-0000-0000-0000A2A20000}"/>
    <cellStyle name="Vírgula 10 15 4" xfId="44310" xr:uid="{00000000-0005-0000-0000-0000A3A20000}"/>
    <cellStyle name="Vírgula 10 16" xfId="2063" xr:uid="{00000000-0005-0000-0000-0000A4A20000}"/>
    <cellStyle name="Vírgula 10 16 2" xfId="44311" xr:uid="{00000000-0005-0000-0000-0000A5A20000}"/>
    <cellStyle name="Vírgula 10 16 3" xfId="44312" xr:uid="{00000000-0005-0000-0000-0000A6A20000}"/>
    <cellStyle name="Vírgula 10 16 4" xfId="44313" xr:uid="{00000000-0005-0000-0000-0000A7A20000}"/>
    <cellStyle name="Vírgula 10 17" xfId="44314" xr:uid="{00000000-0005-0000-0000-0000A8A20000}"/>
    <cellStyle name="Vírgula 10 17 2" xfId="44315" xr:uid="{00000000-0005-0000-0000-0000A9A20000}"/>
    <cellStyle name="Vírgula 10 17 3" xfId="44316" xr:uid="{00000000-0005-0000-0000-0000AAA20000}"/>
    <cellStyle name="Vírgula 10 18" xfId="44317" xr:uid="{00000000-0005-0000-0000-0000ABA20000}"/>
    <cellStyle name="Vírgula 10 19" xfId="44318" xr:uid="{00000000-0005-0000-0000-0000ACA20000}"/>
    <cellStyle name="Vírgula 10 2" xfId="145" xr:uid="{00000000-0005-0000-0000-0000ADA20000}"/>
    <cellStyle name="Vírgula 10 2 10" xfId="2131" xr:uid="{00000000-0005-0000-0000-0000AEA20000}"/>
    <cellStyle name="Vírgula 10 2 10 2" xfId="5475" xr:uid="{00000000-0005-0000-0000-0000AFA20000}"/>
    <cellStyle name="Vírgula 10 2 10 2 2" xfId="10437" xr:uid="{00000000-0005-0000-0000-0000B0A20000}"/>
    <cellStyle name="Vírgula 10 2 10 2 2 2" xfId="44319" xr:uid="{00000000-0005-0000-0000-0000B1A20000}"/>
    <cellStyle name="Vírgula 10 2 10 2 2 3" xfId="44320" xr:uid="{00000000-0005-0000-0000-0000B2A20000}"/>
    <cellStyle name="Vírgula 10 2 10 2 2 4" xfId="44321" xr:uid="{00000000-0005-0000-0000-0000B3A20000}"/>
    <cellStyle name="Vírgula 10 2 10 2 3" xfId="44322" xr:uid="{00000000-0005-0000-0000-0000B4A20000}"/>
    <cellStyle name="Vírgula 10 2 10 2 3 2" xfId="44323" xr:uid="{00000000-0005-0000-0000-0000B5A20000}"/>
    <cellStyle name="Vírgula 10 2 10 2 3 3" xfId="44324" xr:uid="{00000000-0005-0000-0000-0000B6A20000}"/>
    <cellStyle name="Vírgula 10 2 10 2 4" xfId="44325" xr:uid="{00000000-0005-0000-0000-0000B7A20000}"/>
    <cellStyle name="Vírgula 10 2 10 2 5" xfId="44326" xr:uid="{00000000-0005-0000-0000-0000B8A20000}"/>
    <cellStyle name="Vírgula 10 2 10 2 6" xfId="44327" xr:uid="{00000000-0005-0000-0000-0000B9A20000}"/>
    <cellStyle name="Vírgula 10 2 10 3" xfId="8629" xr:uid="{00000000-0005-0000-0000-0000BAA20000}"/>
    <cellStyle name="Vírgula 10 2 10 3 2" xfId="44328" xr:uid="{00000000-0005-0000-0000-0000BBA20000}"/>
    <cellStyle name="Vírgula 10 2 10 3 3" xfId="44329" xr:uid="{00000000-0005-0000-0000-0000BCA20000}"/>
    <cellStyle name="Vírgula 10 2 10 3 4" xfId="44330" xr:uid="{00000000-0005-0000-0000-0000BDA20000}"/>
    <cellStyle name="Vírgula 10 2 10 4" xfId="44331" xr:uid="{00000000-0005-0000-0000-0000BEA20000}"/>
    <cellStyle name="Vírgula 10 2 10 4 2" xfId="44332" xr:uid="{00000000-0005-0000-0000-0000BFA20000}"/>
    <cellStyle name="Vírgula 10 2 10 4 3" xfId="44333" xr:uid="{00000000-0005-0000-0000-0000C0A20000}"/>
    <cellStyle name="Vírgula 10 2 10 4 4" xfId="44334" xr:uid="{00000000-0005-0000-0000-0000C1A20000}"/>
    <cellStyle name="Vírgula 10 2 10 5" xfId="44335" xr:uid="{00000000-0005-0000-0000-0000C2A20000}"/>
    <cellStyle name="Vírgula 10 2 10 5 2" xfId="44336" xr:uid="{00000000-0005-0000-0000-0000C3A20000}"/>
    <cellStyle name="Vírgula 10 2 10 5 3" xfId="44337" xr:uid="{00000000-0005-0000-0000-0000C4A20000}"/>
    <cellStyle name="Vírgula 10 2 10 5 4" xfId="44338" xr:uid="{00000000-0005-0000-0000-0000C5A20000}"/>
    <cellStyle name="Vírgula 10 2 10 6" xfId="44339" xr:uid="{00000000-0005-0000-0000-0000C6A20000}"/>
    <cellStyle name="Vírgula 10 2 10 6 2" xfId="44340" xr:uid="{00000000-0005-0000-0000-0000C7A20000}"/>
    <cellStyle name="Vírgula 10 2 10 6 3" xfId="44341" xr:uid="{00000000-0005-0000-0000-0000C8A20000}"/>
    <cellStyle name="Vírgula 10 2 10 7" xfId="44342" xr:uid="{00000000-0005-0000-0000-0000C9A20000}"/>
    <cellStyle name="Vírgula 10 2 10 8" xfId="44343" xr:uid="{00000000-0005-0000-0000-0000CAA20000}"/>
    <cellStyle name="Vírgula 10 2 10 9" xfId="44344" xr:uid="{00000000-0005-0000-0000-0000CBA20000}"/>
    <cellStyle name="Vírgula 10 2 11" xfId="3668" xr:uid="{00000000-0005-0000-0000-0000CCA20000}"/>
    <cellStyle name="Vírgula 10 2 11 2" xfId="8766" xr:uid="{00000000-0005-0000-0000-0000CDA20000}"/>
    <cellStyle name="Vírgula 10 2 11 2 2" xfId="44345" xr:uid="{00000000-0005-0000-0000-0000CEA20000}"/>
    <cellStyle name="Vírgula 10 2 11 2 2 2" xfId="44346" xr:uid="{00000000-0005-0000-0000-0000CFA20000}"/>
    <cellStyle name="Vírgula 10 2 11 2 2 3" xfId="44347" xr:uid="{00000000-0005-0000-0000-0000D0A20000}"/>
    <cellStyle name="Vírgula 10 2 11 2 2 4" xfId="44348" xr:uid="{00000000-0005-0000-0000-0000D1A20000}"/>
    <cellStyle name="Vírgula 10 2 11 2 3" xfId="44349" xr:uid="{00000000-0005-0000-0000-0000D2A20000}"/>
    <cellStyle name="Vírgula 10 2 11 2 3 2" xfId="44350" xr:uid="{00000000-0005-0000-0000-0000D3A20000}"/>
    <cellStyle name="Vírgula 10 2 11 2 3 3" xfId="44351" xr:uid="{00000000-0005-0000-0000-0000D4A20000}"/>
    <cellStyle name="Vírgula 10 2 11 2 4" xfId="44352" xr:uid="{00000000-0005-0000-0000-0000D5A20000}"/>
    <cellStyle name="Vírgula 10 2 11 2 5" xfId="44353" xr:uid="{00000000-0005-0000-0000-0000D6A20000}"/>
    <cellStyle name="Vírgula 10 2 11 2 6" xfId="44354" xr:uid="{00000000-0005-0000-0000-0000D7A20000}"/>
    <cellStyle name="Vírgula 10 2 11 3" xfId="44355" xr:uid="{00000000-0005-0000-0000-0000D8A20000}"/>
    <cellStyle name="Vírgula 10 2 11 3 2" xfId="44356" xr:uid="{00000000-0005-0000-0000-0000D9A20000}"/>
    <cellStyle name="Vírgula 10 2 11 3 3" xfId="44357" xr:uid="{00000000-0005-0000-0000-0000DAA20000}"/>
    <cellStyle name="Vírgula 10 2 11 3 4" xfId="44358" xr:uid="{00000000-0005-0000-0000-0000DBA20000}"/>
    <cellStyle name="Vírgula 10 2 11 4" xfId="44359" xr:uid="{00000000-0005-0000-0000-0000DCA20000}"/>
    <cellStyle name="Vírgula 10 2 11 4 2" xfId="44360" xr:uid="{00000000-0005-0000-0000-0000DDA20000}"/>
    <cellStyle name="Vírgula 10 2 11 4 3" xfId="44361" xr:uid="{00000000-0005-0000-0000-0000DEA20000}"/>
    <cellStyle name="Vírgula 10 2 11 4 4" xfId="44362" xr:uid="{00000000-0005-0000-0000-0000DFA20000}"/>
    <cellStyle name="Vírgula 10 2 11 5" xfId="44363" xr:uid="{00000000-0005-0000-0000-0000E0A20000}"/>
    <cellStyle name="Vírgula 10 2 11 5 2" xfId="44364" xr:uid="{00000000-0005-0000-0000-0000E1A20000}"/>
    <cellStyle name="Vírgula 10 2 11 5 3" xfId="44365" xr:uid="{00000000-0005-0000-0000-0000E2A20000}"/>
    <cellStyle name="Vírgula 10 2 11 6" xfId="44366" xr:uid="{00000000-0005-0000-0000-0000E3A20000}"/>
    <cellStyle name="Vírgula 10 2 11 7" xfId="44367" xr:uid="{00000000-0005-0000-0000-0000E4A20000}"/>
    <cellStyle name="Vírgula 10 2 11 8" xfId="44368" xr:uid="{00000000-0005-0000-0000-0000E5A20000}"/>
    <cellStyle name="Vírgula 10 2 12" xfId="3828" xr:uid="{00000000-0005-0000-0000-0000E6A20000}"/>
    <cellStyle name="Vírgula 10 2 12 2" xfId="8919" xr:uid="{00000000-0005-0000-0000-0000E7A20000}"/>
    <cellStyle name="Vírgula 10 2 12 2 2" xfId="44369" xr:uid="{00000000-0005-0000-0000-0000E8A20000}"/>
    <cellStyle name="Vírgula 10 2 12 2 3" xfId="44370" xr:uid="{00000000-0005-0000-0000-0000E9A20000}"/>
    <cellStyle name="Vírgula 10 2 12 2 4" xfId="44371" xr:uid="{00000000-0005-0000-0000-0000EAA20000}"/>
    <cellStyle name="Vírgula 10 2 12 3" xfId="44372" xr:uid="{00000000-0005-0000-0000-0000EBA20000}"/>
    <cellStyle name="Vírgula 10 2 12 3 2" xfId="44373" xr:uid="{00000000-0005-0000-0000-0000ECA20000}"/>
    <cellStyle name="Vírgula 10 2 12 3 3" xfId="44374" xr:uid="{00000000-0005-0000-0000-0000EDA20000}"/>
    <cellStyle name="Vírgula 10 2 12 3 4" xfId="44375" xr:uid="{00000000-0005-0000-0000-0000EEA20000}"/>
    <cellStyle name="Vírgula 10 2 12 4" xfId="44376" xr:uid="{00000000-0005-0000-0000-0000EFA20000}"/>
    <cellStyle name="Vírgula 10 2 12 4 2" xfId="44377" xr:uid="{00000000-0005-0000-0000-0000F0A20000}"/>
    <cellStyle name="Vírgula 10 2 12 4 3" xfId="44378" xr:uid="{00000000-0005-0000-0000-0000F1A20000}"/>
    <cellStyle name="Vírgula 10 2 12 5" xfId="44379" xr:uid="{00000000-0005-0000-0000-0000F2A20000}"/>
    <cellStyle name="Vírgula 10 2 12 6" xfId="44380" xr:uid="{00000000-0005-0000-0000-0000F3A20000}"/>
    <cellStyle name="Vírgula 10 2 12 7" xfId="44381" xr:uid="{00000000-0005-0000-0000-0000F4A20000}"/>
    <cellStyle name="Vírgula 10 2 13" xfId="5613" xr:uid="{00000000-0005-0000-0000-0000F5A20000}"/>
    <cellStyle name="Vírgula 10 2 13 2" xfId="10555" xr:uid="{00000000-0005-0000-0000-0000F6A20000}"/>
    <cellStyle name="Vírgula 10 2 13 3" xfId="44382" xr:uid="{00000000-0005-0000-0000-0000F7A20000}"/>
    <cellStyle name="Vírgula 10 2 13 4" xfId="44383" xr:uid="{00000000-0005-0000-0000-0000F8A20000}"/>
    <cellStyle name="Vírgula 10 2 14" xfId="7121" xr:uid="{00000000-0005-0000-0000-0000F9A20000}"/>
    <cellStyle name="Vírgula 10 2 14 2" xfId="44384" xr:uid="{00000000-0005-0000-0000-0000FAA20000}"/>
    <cellStyle name="Vírgula 10 2 14 3" xfId="44385" xr:uid="{00000000-0005-0000-0000-0000FBA20000}"/>
    <cellStyle name="Vírgula 10 2 14 4" xfId="44386" xr:uid="{00000000-0005-0000-0000-0000FCA20000}"/>
    <cellStyle name="Vírgula 10 2 15" xfId="2087" xr:uid="{00000000-0005-0000-0000-0000FDA20000}"/>
    <cellStyle name="Vírgula 10 2 15 2" xfId="44387" xr:uid="{00000000-0005-0000-0000-0000FEA20000}"/>
    <cellStyle name="Vírgula 10 2 15 3" xfId="44388" xr:uid="{00000000-0005-0000-0000-0000FFA20000}"/>
    <cellStyle name="Vírgula 10 2 15 4" xfId="44389" xr:uid="{00000000-0005-0000-0000-000000A30000}"/>
    <cellStyle name="Vírgula 10 2 16" xfId="44390" xr:uid="{00000000-0005-0000-0000-000001A30000}"/>
    <cellStyle name="Vírgula 10 2 16 2" xfId="44391" xr:uid="{00000000-0005-0000-0000-000002A30000}"/>
    <cellStyle name="Vírgula 10 2 16 3" xfId="44392" xr:uid="{00000000-0005-0000-0000-000003A30000}"/>
    <cellStyle name="Vírgula 10 2 17" xfId="44393" xr:uid="{00000000-0005-0000-0000-000004A30000}"/>
    <cellStyle name="Vírgula 10 2 18" xfId="44394" xr:uid="{00000000-0005-0000-0000-000005A30000}"/>
    <cellStyle name="Vírgula 10 2 19" xfId="44395" xr:uid="{00000000-0005-0000-0000-000006A30000}"/>
    <cellStyle name="Vírgula 10 2 2" xfId="578" xr:uid="{00000000-0005-0000-0000-000007A30000}"/>
    <cellStyle name="Vírgula 10 2 2 10" xfId="2335" xr:uid="{00000000-0005-0000-0000-000008A30000}"/>
    <cellStyle name="Vírgula 10 2 2 10 2" xfId="44396" xr:uid="{00000000-0005-0000-0000-000009A30000}"/>
    <cellStyle name="Vírgula 10 2 2 10 3" xfId="44397" xr:uid="{00000000-0005-0000-0000-00000AA30000}"/>
    <cellStyle name="Vírgula 10 2 2 10 4" xfId="44398" xr:uid="{00000000-0005-0000-0000-00000BA30000}"/>
    <cellStyle name="Vírgula 10 2 2 11" xfId="44399" xr:uid="{00000000-0005-0000-0000-00000CA30000}"/>
    <cellStyle name="Vírgula 10 2 2 11 2" xfId="44400" xr:uid="{00000000-0005-0000-0000-00000DA30000}"/>
    <cellStyle name="Vírgula 10 2 2 11 3" xfId="44401" xr:uid="{00000000-0005-0000-0000-00000EA30000}"/>
    <cellStyle name="Vírgula 10 2 2 12" xfId="44402" xr:uid="{00000000-0005-0000-0000-00000FA30000}"/>
    <cellStyle name="Vírgula 10 2 2 13" xfId="44403" xr:uid="{00000000-0005-0000-0000-000010A30000}"/>
    <cellStyle name="Vírgula 10 2 2 14" xfId="44404" xr:uid="{00000000-0005-0000-0000-000011A30000}"/>
    <cellStyle name="Vírgula 10 2 2 2" xfId="727" xr:uid="{00000000-0005-0000-0000-000012A30000}"/>
    <cellStyle name="Vírgula 10 2 2 2 10" xfId="44405" xr:uid="{00000000-0005-0000-0000-000013A30000}"/>
    <cellStyle name="Vírgula 10 2 2 2 11" xfId="44406" xr:uid="{00000000-0005-0000-0000-000014A30000}"/>
    <cellStyle name="Vírgula 10 2 2 2 2" xfId="1192" xr:uid="{00000000-0005-0000-0000-000015A30000}"/>
    <cellStyle name="Vírgula 10 2 2 2 2 10" xfId="44407" xr:uid="{00000000-0005-0000-0000-000016A30000}"/>
    <cellStyle name="Vírgula 10 2 2 2 2 2" xfId="1833" xr:uid="{00000000-0005-0000-0000-000017A30000}"/>
    <cellStyle name="Vírgula 10 2 2 2 2 2 2" xfId="5191" xr:uid="{00000000-0005-0000-0000-000018A30000}"/>
    <cellStyle name="Vírgula 10 2 2 2 2 2 2 2" xfId="10175" xr:uid="{00000000-0005-0000-0000-000019A30000}"/>
    <cellStyle name="Vírgula 10 2 2 2 2 2 2 2 2" xfId="44408" xr:uid="{00000000-0005-0000-0000-00001AA30000}"/>
    <cellStyle name="Vírgula 10 2 2 2 2 2 2 2 3" xfId="44409" xr:uid="{00000000-0005-0000-0000-00001BA30000}"/>
    <cellStyle name="Vírgula 10 2 2 2 2 2 2 2 4" xfId="44410" xr:uid="{00000000-0005-0000-0000-00001CA30000}"/>
    <cellStyle name="Vírgula 10 2 2 2 2 2 2 3" xfId="44411" xr:uid="{00000000-0005-0000-0000-00001DA30000}"/>
    <cellStyle name="Vírgula 10 2 2 2 2 2 2 3 2" xfId="44412" xr:uid="{00000000-0005-0000-0000-00001EA30000}"/>
    <cellStyle name="Vírgula 10 2 2 2 2 2 2 3 3" xfId="44413" xr:uid="{00000000-0005-0000-0000-00001FA30000}"/>
    <cellStyle name="Vírgula 10 2 2 2 2 2 2 4" xfId="44414" xr:uid="{00000000-0005-0000-0000-000020A30000}"/>
    <cellStyle name="Vírgula 10 2 2 2 2 2 2 5" xfId="44415" xr:uid="{00000000-0005-0000-0000-000021A30000}"/>
    <cellStyle name="Vírgula 10 2 2 2 2 2 2 6" xfId="44416" xr:uid="{00000000-0005-0000-0000-000022A30000}"/>
    <cellStyle name="Vírgula 10 2 2 2 2 2 3" xfId="6920" xr:uid="{00000000-0005-0000-0000-000023A30000}"/>
    <cellStyle name="Vírgula 10 2 2 2 2 2 3 2" xfId="11862" xr:uid="{00000000-0005-0000-0000-000024A30000}"/>
    <cellStyle name="Vírgula 10 2 2 2 2 2 3 3" xfId="44417" xr:uid="{00000000-0005-0000-0000-000025A30000}"/>
    <cellStyle name="Vírgula 10 2 2 2 2 2 3 4" xfId="44418" xr:uid="{00000000-0005-0000-0000-000026A30000}"/>
    <cellStyle name="Vírgula 10 2 2 2 2 2 4" xfId="8428" xr:uid="{00000000-0005-0000-0000-000027A30000}"/>
    <cellStyle name="Vírgula 10 2 2 2 2 2 4 2" xfId="44419" xr:uid="{00000000-0005-0000-0000-000028A30000}"/>
    <cellStyle name="Vírgula 10 2 2 2 2 2 4 3" xfId="44420" xr:uid="{00000000-0005-0000-0000-000029A30000}"/>
    <cellStyle name="Vírgula 10 2 2 2 2 2 4 4" xfId="44421" xr:uid="{00000000-0005-0000-0000-00002AA30000}"/>
    <cellStyle name="Vírgula 10 2 2 2 2 2 5" xfId="3466" xr:uid="{00000000-0005-0000-0000-00002BA30000}"/>
    <cellStyle name="Vírgula 10 2 2 2 2 2 5 2" xfId="44422" xr:uid="{00000000-0005-0000-0000-00002CA30000}"/>
    <cellStyle name="Vírgula 10 2 2 2 2 2 5 3" xfId="44423" xr:uid="{00000000-0005-0000-0000-00002DA30000}"/>
    <cellStyle name="Vírgula 10 2 2 2 2 2 5 4" xfId="44424" xr:uid="{00000000-0005-0000-0000-00002EA30000}"/>
    <cellStyle name="Vírgula 10 2 2 2 2 2 6" xfId="44425" xr:uid="{00000000-0005-0000-0000-00002FA30000}"/>
    <cellStyle name="Vírgula 10 2 2 2 2 2 6 2" xfId="44426" xr:uid="{00000000-0005-0000-0000-000030A30000}"/>
    <cellStyle name="Vírgula 10 2 2 2 2 2 6 3" xfId="44427" xr:uid="{00000000-0005-0000-0000-000031A30000}"/>
    <cellStyle name="Vírgula 10 2 2 2 2 2 7" xfId="44428" xr:uid="{00000000-0005-0000-0000-000032A30000}"/>
    <cellStyle name="Vírgula 10 2 2 2 2 2 8" xfId="44429" xr:uid="{00000000-0005-0000-0000-000033A30000}"/>
    <cellStyle name="Vírgula 10 2 2 2 2 2 9" xfId="44430" xr:uid="{00000000-0005-0000-0000-000034A30000}"/>
    <cellStyle name="Vírgula 10 2 2 2 2 3" xfId="4560" xr:uid="{00000000-0005-0000-0000-000035A30000}"/>
    <cellStyle name="Vírgula 10 2 2 2 2 3 2" xfId="9544" xr:uid="{00000000-0005-0000-0000-000036A30000}"/>
    <cellStyle name="Vírgula 10 2 2 2 2 3 2 2" xfId="44431" xr:uid="{00000000-0005-0000-0000-000037A30000}"/>
    <cellStyle name="Vírgula 10 2 2 2 2 3 2 3" xfId="44432" xr:uid="{00000000-0005-0000-0000-000038A30000}"/>
    <cellStyle name="Vírgula 10 2 2 2 2 3 2 4" xfId="44433" xr:uid="{00000000-0005-0000-0000-000039A30000}"/>
    <cellStyle name="Vírgula 10 2 2 2 2 3 3" xfId="44434" xr:uid="{00000000-0005-0000-0000-00003AA30000}"/>
    <cellStyle name="Vírgula 10 2 2 2 2 3 3 2" xfId="44435" xr:uid="{00000000-0005-0000-0000-00003BA30000}"/>
    <cellStyle name="Vírgula 10 2 2 2 2 3 3 3" xfId="44436" xr:uid="{00000000-0005-0000-0000-00003CA30000}"/>
    <cellStyle name="Vírgula 10 2 2 2 2 3 4" xfId="44437" xr:uid="{00000000-0005-0000-0000-00003DA30000}"/>
    <cellStyle name="Vírgula 10 2 2 2 2 3 5" xfId="44438" xr:uid="{00000000-0005-0000-0000-00003EA30000}"/>
    <cellStyle name="Vírgula 10 2 2 2 2 3 6" xfId="44439" xr:uid="{00000000-0005-0000-0000-00003FA30000}"/>
    <cellStyle name="Vírgula 10 2 2 2 2 4" xfId="6291" xr:uid="{00000000-0005-0000-0000-000040A30000}"/>
    <cellStyle name="Vírgula 10 2 2 2 2 4 2" xfId="11233" xr:uid="{00000000-0005-0000-0000-000041A30000}"/>
    <cellStyle name="Vírgula 10 2 2 2 2 4 3" xfId="44440" xr:uid="{00000000-0005-0000-0000-000042A30000}"/>
    <cellStyle name="Vírgula 10 2 2 2 2 4 4" xfId="44441" xr:uid="{00000000-0005-0000-0000-000043A30000}"/>
    <cellStyle name="Vírgula 10 2 2 2 2 5" xfId="7799" xr:uid="{00000000-0005-0000-0000-000044A30000}"/>
    <cellStyle name="Vírgula 10 2 2 2 2 5 2" xfId="44442" xr:uid="{00000000-0005-0000-0000-000045A30000}"/>
    <cellStyle name="Vírgula 10 2 2 2 2 5 3" xfId="44443" xr:uid="{00000000-0005-0000-0000-000046A30000}"/>
    <cellStyle name="Vírgula 10 2 2 2 2 5 4" xfId="44444" xr:uid="{00000000-0005-0000-0000-000047A30000}"/>
    <cellStyle name="Vírgula 10 2 2 2 2 6" xfId="2837" xr:uid="{00000000-0005-0000-0000-000048A30000}"/>
    <cellStyle name="Vírgula 10 2 2 2 2 6 2" xfId="44445" xr:uid="{00000000-0005-0000-0000-000049A30000}"/>
    <cellStyle name="Vírgula 10 2 2 2 2 6 3" xfId="44446" xr:uid="{00000000-0005-0000-0000-00004AA30000}"/>
    <cellStyle name="Vírgula 10 2 2 2 2 6 4" xfId="44447" xr:uid="{00000000-0005-0000-0000-00004BA30000}"/>
    <cellStyle name="Vírgula 10 2 2 2 2 7" xfId="44448" xr:uid="{00000000-0005-0000-0000-00004CA30000}"/>
    <cellStyle name="Vírgula 10 2 2 2 2 7 2" xfId="44449" xr:uid="{00000000-0005-0000-0000-00004DA30000}"/>
    <cellStyle name="Vírgula 10 2 2 2 2 7 3" xfId="44450" xr:uid="{00000000-0005-0000-0000-00004EA30000}"/>
    <cellStyle name="Vírgula 10 2 2 2 2 8" xfId="44451" xr:uid="{00000000-0005-0000-0000-00004FA30000}"/>
    <cellStyle name="Vírgula 10 2 2 2 2 9" xfId="44452" xr:uid="{00000000-0005-0000-0000-000050A30000}"/>
    <cellStyle name="Vírgula 10 2 2 2 3" xfId="1832" xr:uid="{00000000-0005-0000-0000-000051A30000}"/>
    <cellStyle name="Vírgula 10 2 2 2 3 2" xfId="5190" xr:uid="{00000000-0005-0000-0000-000052A30000}"/>
    <cellStyle name="Vírgula 10 2 2 2 3 2 2" xfId="10174" xr:uid="{00000000-0005-0000-0000-000053A30000}"/>
    <cellStyle name="Vírgula 10 2 2 2 3 2 2 2" xfId="44453" xr:uid="{00000000-0005-0000-0000-000054A30000}"/>
    <cellStyle name="Vírgula 10 2 2 2 3 2 2 3" xfId="44454" xr:uid="{00000000-0005-0000-0000-000055A30000}"/>
    <cellStyle name="Vírgula 10 2 2 2 3 2 2 4" xfId="44455" xr:uid="{00000000-0005-0000-0000-000056A30000}"/>
    <cellStyle name="Vírgula 10 2 2 2 3 2 3" xfId="44456" xr:uid="{00000000-0005-0000-0000-000057A30000}"/>
    <cellStyle name="Vírgula 10 2 2 2 3 2 3 2" xfId="44457" xr:uid="{00000000-0005-0000-0000-000058A30000}"/>
    <cellStyle name="Vírgula 10 2 2 2 3 2 3 3" xfId="44458" xr:uid="{00000000-0005-0000-0000-000059A30000}"/>
    <cellStyle name="Vírgula 10 2 2 2 3 2 4" xfId="44459" xr:uid="{00000000-0005-0000-0000-00005AA30000}"/>
    <cellStyle name="Vírgula 10 2 2 2 3 2 5" xfId="44460" xr:uid="{00000000-0005-0000-0000-00005BA30000}"/>
    <cellStyle name="Vírgula 10 2 2 2 3 2 6" xfId="44461" xr:uid="{00000000-0005-0000-0000-00005CA30000}"/>
    <cellStyle name="Vírgula 10 2 2 2 3 3" xfId="6919" xr:uid="{00000000-0005-0000-0000-00005DA30000}"/>
    <cellStyle name="Vírgula 10 2 2 2 3 3 2" xfId="11861" xr:uid="{00000000-0005-0000-0000-00005EA30000}"/>
    <cellStyle name="Vírgula 10 2 2 2 3 3 3" xfId="44462" xr:uid="{00000000-0005-0000-0000-00005FA30000}"/>
    <cellStyle name="Vírgula 10 2 2 2 3 3 4" xfId="44463" xr:uid="{00000000-0005-0000-0000-000060A30000}"/>
    <cellStyle name="Vírgula 10 2 2 2 3 4" xfId="8427" xr:uid="{00000000-0005-0000-0000-000061A30000}"/>
    <cellStyle name="Vírgula 10 2 2 2 3 4 2" xfId="44464" xr:uid="{00000000-0005-0000-0000-000062A30000}"/>
    <cellStyle name="Vírgula 10 2 2 2 3 4 3" xfId="44465" xr:uid="{00000000-0005-0000-0000-000063A30000}"/>
    <cellStyle name="Vírgula 10 2 2 2 3 4 4" xfId="44466" xr:uid="{00000000-0005-0000-0000-000064A30000}"/>
    <cellStyle name="Vírgula 10 2 2 2 3 5" xfId="3465" xr:uid="{00000000-0005-0000-0000-000065A30000}"/>
    <cellStyle name="Vírgula 10 2 2 2 3 5 2" xfId="44467" xr:uid="{00000000-0005-0000-0000-000066A30000}"/>
    <cellStyle name="Vírgula 10 2 2 2 3 5 3" xfId="44468" xr:uid="{00000000-0005-0000-0000-000067A30000}"/>
    <cellStyle name="Vírgula 10 2 2 2 3 5 4" xfId="44469" xr:uid="{00000000-0005-0000-0000-000068A30000}"/>
    <cellStyle name="Vírgula 10 2 2 2 3 6" xfId="44470" xr:uid="{00000000-0005-0000-0000-000069A30000}"/>
    <cellStyle name="Vírgula 10 2 2 2 3 6 2" xfId="44471" xr:uid="{00000000-0005-0000-0000-00006AA30000}"/>
    <cellStyle name="Vírgula 10 2 2 2 3 6 3" xfId="44472" xr:uid="{00000000-0005-0000-0000-00006BA30000}"/>
    <cellStyle name="Vírgula 10 2 2 2 3 7" xfId="44473" xr:uid="{00000000-0005-0000-0000-00006CA30000}"/>
    <cellStyle name="Vírgula 10 2 2 2 3 8" xfId="44474" xr:uid="{00000000-0005-0000-0000-00006DA30000}"/>
    <cellStyle name="Vírgula 10 2 2 2 3 9" xfId="44475" xr:uid="{00000000-0005-0000-0000-00006EA30000}"/>
    <cellStyle name="Vírgula 10 2 2 2 4" xfId="4177" xr:uid="{00000000-0005-0000-0000-00006FA30000}"/>
    <cellStyle name="Vírgula 10 2 2 2 4 2" xfId="9163" xr:uid="{00000000-0005-0000-0000-000070A30000}"/>
    <cellStyle name="Vírgula 10 2 2 2 4 2 2" xfId="44476" xr:uid="{00000000-0005-0000-0000-000071A30000}"/>
    <cellStyle name="Vírgula 10 2 2 2 4 2 3" xfId="44477" xr:uid="{00000000-0005-0000-0000-000072A30000}"/>
    <cellStyle name="Vírgula 10 2 2 2 4 2 4" xfId="44478" xr:uid="{00000000-0005-0000-0000-000073A30000}"/>
    <cellStyle name="Vírgula 10 2 2 2 4 3" xfId="44479" xr:uid="{00000000-0005-0000-0000-000074A30000}"/>
    <cellStyle name="Vírgula 10 2 2 2 4 3 2" xfId="44480" xr:uid="{00000000-0005-0000-0000-000075A30000}"/>
    <cellStyle name="Vírgula 10 2 2 2 4 3 3" xfId="44481" xr:uid="{00000000-0005-0000-0000-000076A30000}"/>
    <cellStyle name="Vírgula 10 2 2 2 4 4" xfId="44482" xr:uid="{00000000-0005-0000-0000-000077A30000}"/>
    <cellStyle name="Vírgula 10 2 2 2 4 5" xfId="44483" xr:uid="{00000000-0005-0000-0000-000078A30000}"/>
    <cellStyle name="Vírgula 10 2 2 2 4 6" xfId="44484" xr:uid="{00000000-0005-0000-0000-000079A30000}"/>
    <cellStyle name="Vírgula 10 2 2 2 5" xfId="5924" xr:uid="{00000000-0005-0000-0000-00007AA30000}"/>
    <cellStyle name="Vírgula 10 2 2 2 5 2" xfId="10866" xr:uid="{00000000-0005-0000-0000-00007BA30000}"/>
    <cellStyle name="Vírgula 10 2 2 2 5 3" xfId="44485" xr:uid="{00000000-0005-0000-0000-00007CA30000}"/>
    <cellStyle name="Vírgula 10 2 2 2 5 4" xfId="44486" xr:uid="{00000000-0005-0000-0000-00007DA30000}"/>
    <cellStyle name="Vírgula 10 2 2 2 6" xfId="7432" xr:uid="{00000000-0005-0000-0000-00007EA30000}"/>
    <cellStyle name="Vírgula 10 2 2 2 6 2" xfId="44487" xr:uid="{00000000-0005-0000-0000-00007FA30000}"/>
    <cellStyle name="Vírgula 10 2 2 2 6 3" xfId="44488" xr:uid="{00000000-0005-0000-0000-000080A30000}"/>
    <cellStyle name="Vírgula 10 2 2 2 6 4" xfId="44489" xr:uid="{00000000-0005-0000-0000-000081A30000}"/>
    <cellStyle name="Vírgula 10 2 2 2 7" xfId="2470" xr:uid="{00000000-0005-0000-0000-000082A30000}"/>
    <cellStyle name="Vírgula 10 2 2 2 7 2" xfId="44490" xr:uid="{00000000-0005-0000-0000-000083A30000}"/>
    <cellStyle name="Vírgula 10 2 2 2 7 3" xfId="44491" xr:uid="{00000000-0005-0000-0000-000084A30000}"/>
    <cellStyle name="Vírgula 10 2 2 2 7 4" xfId="44492" xr:uid="{00000000-0005-0000-0000-000085A30000}"/>
    <cellStyle name="Vírgula 10 2 2 2 8" xfId="44493" xr:uid="{00000000-0005-0000-0000-000086A30000}"/>
    <cellStyle name="Vírgula 10 2 2 2 8 2" xfId="44494" xr:uid="{00000000-0005-0000-0000-000087A30000}"/>
    <cellStyle name="Vírgula 10 2 2 2 8 3" xfId="44495" xr:uid="{00000000-0005-0000-0000-000088A30000}"/>
    <cellStyle name="Vírgula 10 2 2 2 9" xfId="44496" xr:uid="{00000000-0005-0000-0000-000089A30000}"/>
    <cellStyle name="Vírgula 10 2 2 3" xfId="879" xr:uid="{00000000-0005-0000-0000-00008AA30000}"/>
    <cellStyle name="Vírgula 10 2 2 3 10" xfId="44497" xr:uid="{00000000-0005-0000-0000-00008BA30000}"/>
    <cellStyle name="Vírgula 10 2 2 3 2" xfId="1834" xr:uid="{00000000-0005-0000-0000-00008CA30000}"/>
    <cellStyle name="Vírgula 10 2 2 3 2 2" xfId="5192" xr:uid="{00000000-0005-0000-0000-00008DA30000}"/>
    <cellStyle name="Vírgula 10 2 2 3 2 2 2" xfId="10176" xr:uid="{00000000-0005-0000-0000-00008EA30000}"/>
    <cellStyle name="Vírgula 10 2 2 3 2 2 2 2" xfId="44498" xr:uid="{00000000-0005-0000-0000-00008FA30000}"/>
    <cellStyle name="Vírgula 10 2 2 3 2 2 2 3" xfId="44499" xr:uid="{00000000-0005-0000-0000-000090A30000}"/>
    <cellStyle name="Vírgula 10 2 2 3 2 2 2 4" xfId="44500" xr:uid="{00000000-0005-0000-0000-000091A30000}"/>
    <cellStyle name="Vírgula 10 2 2 3 2 2 3" xfId="44501" xr:uid="{00000000-0005-0000-0000-000092A30000}"/>
    <cellStyle name="Vírgula 10 2 2 3 2 2 3 2" xfId="44502" xr:uid="{00000000-0005-0000-0000-000093A30000}"/>
    <cellStyle name="Vírgula 10 2 2 3 2 2 3 3" xfId="44503" xr:uid="{00000000-0005-0000-0000-000094A30000}"/>
    <cellStyle name="Vírgula 10 2 2 3 2 2 4" xfId="44504" xr:uid="{00000000-0005-0000-0000-000095A30000}"/>
    <cellStyle name="Vírgula 10 2 2 3 2 2 5" xfId="44505" xr:uid="{00000000-0005-0000-0000-000096A30000}"/>
    <cellStyle name="Vírgula 10 2 2 3 2 2 6" xfId="44506" xr:uid="{00000000-0005-0000-0000-000097A30000}"/>
    <cellStyle name="Vírgula 10 2 2 3 2 3" xfId="6921" xr:uid="{00000000-0005-0000-0000-000098A30000}"/>
    <cellStyle name="Vírgula 10 2 2 3 2 3 2" xfId="11863" xr:uid="{00000000-0005-0000-0000-000099A30000}"/>
    <cellStyle name="Vírgula 10 2 2 3 2 3 3" xfId="44507" xr:uid="{00000000-0005-0000-0000-00009AA30000}"/>
    <cellStyle name="Vírgula 10 2 2 3 2 3 4" xfId="44508" xr:uid="{00000000-0005-0000-0000-00009BA30000}"/>
    <cellStyle name="Vírgula 10 2 2 3 2 4" xfId="8429" xr:uid="{00000000-0005-0000-0000-00009CA30000}"/>
    <cellStyle name="Vírgula 10 2 2 3 2 4 2" xfId="44509" xr:uid="{00000000-0005-0000-0000-00009DA30000}"/>
    <cellStyle name="Vírgula 10 2 2 3 2 4 3" xfId="44510" xr:uid="{00000000-0005-0000-0000-00009EA30000}"/>
    <cellStyle name="Vírgula 10 2 2 3 2 4 4" xfId="44511" xr:uid="{00000000-0005-0000-0000-00009FA30000}"/>
    <cellStyle name="Vírgula 10 2 2 3 2 5" xfId="3467" xr:uid="{00000000-0005-0000-0000-0000A0A30000}"/>
    <cellStyle name="Vírgula 10 2 2 3 2 5 2" xfId="44512" xr:uid="{00000000-0005-0000-0000-0000A1A30000}"/>
    <cellStyle name="Vírgula 10 2 2 3 2 5 3" xfId="44513" xr:uid="{00000000-0005-0000-0000-0000A2A30000}"/>
    <cellStyle name="Vírgula 10 2 2 3 2 5 4" xfId="44514" xr:uid="{00000000-0005-0000-0000-0000A3A30000}"/>
    <cellStyle name="Vírgula 10 2 2 3 2 6" xfId="44515" xr:uid="{00000000-0005-0000-0000-0000A4A30000}"/>
    <cellStyle name="Vírgula 10 2 2 3 2 6 2" xfId="44516" xr:uid="{00000000-0005-0000-0000-0000A5A30000}"/>
    <cellStyle name="Vírgula 10 2 2 3 2 6 3" xfId="44517" xr:uid="{00000000-0005-0000-0000-0000A6A30000}"/>
    <cellStyle name="Vírgula 10 2 2 3 2 7" xfId="44518" xr:uid="{00000000-0005-0000-0000-0000A7A30000}"/>
    <cellStyle name="Vírgula 10 2 2 3 2 8" xfId="44519" xr:uid="{00000000-0005-0000-0000-0000A8A30000}"/>
    <cellStyle name="Vírgula 10 2 2 3 2 9" xfId="44520" xr:uid="{00000000-0005-0000-0000-0000A9A30000}"/>
    <cellStyle name="Vírgula 10 2 2 3 3" xfId="4319" xr:uid="{00000000-0005-0000-0000-0000AAA30000}"/>
    <cellStyle name="Vírgula 10 2 2 3 3 2" xfId="9304" xr:uid="{00000000-0005-0000-0000-0000ABA30000}"/>
    <cellStyle name="Vírgula 10 2 2 3 3 2 2" xfId="44521" xr:uid="{00000000-0005-0000-0000-0000ACA30000}"/>
    <cellStyle name="Vírgula 10 2 2 3 3 2 3" xfId="44522" xr:uid="{00000000-0005-0000-0000-0000ADA30000}"/>
    <cellStyle name="Vírgula 10 2 2 3 3 2 4" xfId="44523" xr:uid="{00000000-0005-0000-0000-0000AEA30000}"/>
    <cellStyle name="Vírgula 10 2 2 3 3 3" xfId="44524" xr:uid="{00000000-0005-0000-0000-0000AFA30000}"/>
    <cellStyle name="Vírgula 10 2 2 3 3 3 2" xfId="44525" xr:uid="{00000000-0005-0000-0000-0000B0A30000}"/>
    <cellStyle name="Vírgula 10 2 2 3 3 3 3" xfId="44526" xr:uid="{00000000-0005-0000-0000-0000B1A30000}"/>
    <cellStyle name="Vírgula 10 2 2 3 3 4" xfId="44527" xr:uid="{00000000-0005-0000-0000-0000B2A30000}"/>
    <cellStyle name="Vírgula 10 2 2 3 3 5" xfId="44528" xr:uid="{00000000-0005-0000-0000-0000B3A30000}"/>
    <cellStyle name="Vírgula 10 2 2 3 3 6" xfId="44529" xr:uid="{00000000-0005-0000-0000-0000B4A30000}"/>
    <cellStyle name="Vírgula 10 2 2 3 4" xfId="6062" xr:uid="{00000000-0005-0000-0000-0000B5A30000}"/>
    <cellStyle name="Vírgula 10 2 2 3 4 2" xfId="11004" xr:uid="{00000000-0005-0000-0000-0000B6A30000}"/>
    <cellStyle name="Vírgula 10 2 2 3 4 3" xfId="44530" xr:uid="{00000000-0005-0000-0000-0000B7A30000}"/>
    <cellStyle name="Vírgula 10 2 2 3 4 4" xfId="44531" xr:uid="{00000000-0005-0000-0000-0000B8A30000}"/>
    <cellStyle name="Vírgula 10 2 2 3 5" xfId="7570" xr:uid="{00000000-0005-0000-0000-0000B9A30000}"/>
    <cellStyle name="Vírgula 10 2 2 3 5 2" xfId="44532" xr:uid="{00000000-0005-0000-0000-0000BAA30000}"/>
    <cellStyle name="Vírgula 10 2 2 3 5 3" xfId="44533" xr:uid="{00000000-0005-0000-0000-0000BBA30000}"/>
    <cellStyle name="Vírgula 10 2 2 3 5 4" xfId="44534" xr:uid="{00000000-0005-0000-0000-0000BCA30000}"/>
    <cellStyle name="Vírgula 10 2 2 3 6" xfId="2608" xr:uid="{00000000-0005-0000-0000-0000BDA30000}"/>
    <cellStyle name="Vírgula 10 2 2 3 6 2" xfId="44535" xr:uid="{00000000-0005-0000-0000-0000BEA30000}"/>
    <cellStyle name="Vírgula 10 2 2 3 6 3" xfId="44536" xr:uid="{00000000-0005-0000-0000-0000BFA30000}"/>
    <cellStyle name="Vírgula 10 2 2 3 6 4" xfId="44537" xr:uid="{00000000-0005-0000-0000-0000C0A30000}"/>
    <cellStyle name="Vírgula 10 2 2 3 7" xfId="44538" xr:uid="{00000000-0005-0000-0000-0000C1A30000}"/>
    <cellStyle name="Vírgula 10 2 2 3 7 2" xfId="44539" xr:uid="{00000000-0005-0000-0000-0000C2A30000}"/>
    <cellStyle name="Vírgula 10 2 2 3 7 3" xfId="44540" xr:uid="{00000000-0005-0000-0000-0000C3A30000}"/>
    <cellStyle name="Vírgula 10 2 2 3 8" xfId="44541" xr:uid="{00000000-0005-0000-0000-0000C4A30000}"/>
    <cellStyle name="Vírgula 10 2 2 3 9" xfId="44542" xr:uid="{00000000-0005-0000-0000-0000C5A30000}"/>
    <cellStyle name="Vírgula 10 2 2 4" xfId="1831" xr:uid="{00000000-0005-0000-0000-0000C6A30000}"/>
    <cellStyle name="Vírgula 10 2 2 4 2" xfId="5189" xr:uid="{00000000-0005-0000-0000-0000C7A30000}"/>
    <cellStyle name="Vírgula 10 2 2 4 2 2" xfId="10173" xr:uid="{00000000-0005-0000-0000-0000C8A30000}"/>
    <cellStyle name="Vírgula 10 2 2 4 2 2 2" xfId="44543" xr:uid="{00000000-0005-0000-0000-0000C9A30000}"/>
    <cellStyle name="Vírgula 10 2 2 4 2 2 3" xfId="44544" xr:uid="{00000000-0005-0000-0000-0000CAA30000}"/>
    <cellStyle name="Vírgula 10 2 2 4 2 2 4" xfId="44545" xr:uid="{00000000-0005-0000-0000-0000CBA30000}"/>
    <cellStyle name="Vírgula 10 2 2 4 2 3" xfId="44546" xr:uid="{00000000-0005-0000-0000-0000CCA30000}"/>
    <cellStyle name="Vírgula 10 2 2 4 2 3 2" xfId="44547" xr:uid="{00000000-0005-0000-0000-0000CDA30000}"/>
    <cellStyle name="Vírgula 10 2 2 4 2 3 3" xfId="44548" xr:uid="{00000000-0005-0000-0000-0000CEA30000}"/>
    <cellStyle name="Vírgula 10 2 2 4 2 4" xfId="44549" xr:uid="{00000000-0005-0000-0000-0000CFA30000}"/>
    <cellStyle name="Vírgula 10 2 2 4 2 5" xfId="44550" xr:uid="{00000000-0005-0000-0000-0000D0A30000}"/>
    <cellStyle name="Vírgula 10 2 2 4 2 6" xfId="44551" xr:uid="{00000000-0005-0000-0000-0000D1A30000}"/>
    <cellStyle name="Vírgula 10 2 2 4 3" xfId="6918" xr:uid="{00000000-0005-0000-0000-0000D2A30000}"/>
    <cellStyle name="Vírgula 10 2 2 4 3 2" xfId="11860" xr:uid="{00000000-0005-0000-0000-0000D3A30000}"/>
    <cellStyle name="Vírgula 10 2 2 4 3 3" xfId="44552" xr:uid="{00000000-0005-0000-0000-0000D4A30000}"/>
    <cellStyle name="Vírgula 10 2 2 4 3 4" xfId="44553" xr:uid="{00000000-0005-0000-0000-0000D5A30000}"/>
    <cellStyle name="Vírgula 10 2 2 4 4" xfId="8426" xr:uid="{00000000-0005-0000-0000-0000D6A30000}"/>
    <cellStyle name="Vírgula 10 2 2 4 4 2" xfId="44554" xr:uid="{00000000-0005-0000-0000-0000D7A30000}"/>
    <cellStyle name="Vírgula 10 2 2 4 4 3" xfId="44555" xr:uid="{00000000-0005-0000-0000-0000D8A30000}"/>
    <cellStyle name="Vírgula 10 2 2 4 4 4" xfId="44556" xr:uid="{00000000-0005-0000-0000-0000D9A30000}"/>
    <cellStyle name="Vírgula 10 2 2 4 5" xfId="3464" xr:uid="{00000000-0005-0000-0000-0000DAA30000}"/>
    <cellStyle name="Vírgula 10 2 2 4 5 2" xfId="44557" xr:uid="{00000000-0005-0000-0000-0000DBA30000}"/>
    <cellStyle name="Vírgula 10 2 2 4 5 3" xfId="44558" xr:uid="{00000000-0005-0000-0000-0000DCA30000}"/>
    <cellStyle name="Vírgula 10 2 2 4 5 4" xfId="44559" xr:uid="{00000000-0005-0000-0000-0000DDA30000}"/>
    <cellStyle name="Vírgula 10 2 2 4 6" xfId="44560" xr:uid="{00000000-0005-0000-0000-0000DEA30000}"/>
    <cellStyle name="Vírgula 10 2 2 4 6 2" xfId="44561" xr:uid="{00000000-0005-0000-0000-0000DFA30000}"/>
    <cellStyle name="Vírgula 10 2 2 4 6 3" xfId="44562" xr:uid="{00000000-0005-0000-0000-0000E0A30000}"/>
    <cellStyle name="Vírgula 10 2 2 4 7" xfId="44563" xr:uid="{00000000-0005-0000-0000-0000E1A30000}"/>
    <cellStyle name="Vírgula 10 2 2 4 8" xfId="44564" xr:uid="{00000000-0005-0000-0000-0000E2A30000}"/>
    <cellStyle name="Vírgula 10 2 2 4 9" xfId="44565" xr:uid="{00000000-0005-0000-0000-0000E3A30000}"/>
    <cellStyle name="Vírgula 10 2 2 5" xfId="3717" xr:uid="{00000000-0005-0000-0000-0000E4A30000}"/>
    <cellStyle name="Vírgula 10 2 2 5 2" xfId="5376" xr:uid="{00000000-0005-0000-0000-0000E5A30000}"/>
    <cellStyle name="Vírgula 10 2 2 5 2 2" xfId="10355" xr:uid="{00000000-0005-0000-0000-0000E6A30000}"/>
    <cellStyle name="Vírgula 10 2 2 5 2 2 2" xfId="44566" xr:uid="{00000000-0005-0000-0000-0000E7A30000}"/>
    <cellStyle name="Vírgula 10 2 2 5 2 2 3" xfId="44567" xr:uid="{00000000-0005-0000-0000-0000E8A30000}"/>
    <cellStyle name="Vírgula 10 2 2 5 2 2 4" xfId="44568" xr:uid="{00000000-0005-0000-0000-0000E9A30000}"/>
    <cellStyle name="Vírgula 10 2 2 5 2 3" xfId="44569" xr:uid="{00000000-0005-0000-0000-0000EAA30000}"/>
    <cellStyle name="Vírgula 10 2 2 5 2 3 2" xfId="44570" xr:uid="{00000000-0005-0000-0000-0000EBA30000}"/>
    <cellStyle name="Vírgula 10 2 2 5 2 3 3" xfId="44571" xr:uid="{00000000-0005-0000-0000-0000ECA30000}"/>
    <cellStyle name="Vírgula 10 2 2 5 2 4" xfId="44572" xr:uid="{00000000-0005-0000-0000-0000EDA30000}"/>
    <cellStyle name="Vírgula 10 2 2 5 2 5" xfId="44573" xr:uid="{00000000-0005-0000-0000-0000EEA30000}"/>
    <cellStyle name="Vírgula 10 2 2 5 2 6" xfId="44574" xr:uid="{00000000-0005-0000-0000-0000EFA30000}"/>
    <cellStyle name="Vírgula 10 2 2 5 3" xfId="8677" xr:uid="{00000000-0005-0000-0000-0000F0A30000}"/>
    <cellStyle name="Vírgula 10 2 2 5 3 2" xfId="44575" xr:uid="{00000000-0005-0000-0000-0000F1A30000}"/>
    <cellStyle name="Vírgula 10 2 2 5 3 3" xfId="44576" xr:uid="{00000000-0005-0000-0000-0000F2A30000}"/>
    <cellStyle name="Vírgula 10 2 2 5 3 4" xfId="44577" xr:uid="{00000000-0005-0000-0000-0000F3A30000}"/>
    <cellStyle name="Vírgula 10 2 2 5 4" xfId="44578" xr:uid="{00000000-0005-0000-0000-0000F4A30000}"/>
    <cellStyle name="Vírgula 10 2 2 5 4 2" xfId="44579" xr:uid="{00000000-0005-0000-0000-0000F5A30000}"/>
    <cellStyle name="Vírgula 10 2 2 5 4 3" xfId="44580" xr:uid="{00000000-0005-0000-0000-0000F6A30000}"/>
    <cellStyle name="Vírgula 10 2 2 5 4 4" xfId="44581" xr:uid="{00000000-0005-0000-0000-0000F7A30000}"/>
    <cellStyle name="Vírgula 10 2 2 5 5" xfId="44582" xr:uid="{00000000-0005-0000-0000-0000F8A30000}"/>
    <cellStyle name="Vírgula 10 2 2 5 5 2" xfId="44583" xr:uid="{00000000-0005-0000-0000-0000F9A30000}"/>
    <cellStyle name="Vírgula 10 2 2 5 5 3" xfId="44584" xr:uid="{00000000-0005-0000-0000-0000FAA30000}"/>
    <cellStyle name="Vírgula 10 2 2 5 5 4" xfId="44585" xr:uid="{00000000-0005-0000-0000-0000FBA30000}"/>
    <cellStyle name="Vírgula 10 2 2 5 6" xfId="44586" xr:uid="{00000000-0005-0000-0000-0000FCA30000}"/>
    <cellStyle name="Vírgula 10 2 2 5 6 2" xfId="44587" xr:uid="{00000000-0005-0000-0000-0000FDA30000}"/>
    <cellStyle name="Vírgula 10 2 2 5 6 3" xfId="44588" xr:uid="{00000000-0005-0000-0000-0000FEA30000}"/>
    <cellStyle name="Vírgula 10 2 2 5 7" xfId="44589" xr:uid="{00000000-0005-0000-0000-0000FFA30000}"/>
    <cellStyle name="Vírgula 10 2 2 5 8" xfId="44590" xr:uid="{00000000-0005-0000-0000-000000A40000}"/>
    <cellStyle name="Vírgula 10 2 2 5 9" xfId="44591" xr:uid="{00000000-0005-0000-0000-000001A40000}"/>
    <cellStyle name="Vírgula 10 2 2 6" xfId="4041" xr:uid="{00000000-0005-0000-0000-000002A40000}"/>
    <cellStyle name="Vírgula 10 2 2 6 2" xfId="8813" xr:uid="{00000000-0005-0000-0000-000003A40000}"/>
    <cellStyle name="Vírgula 10 2 2 6 2 2" xfId="44592" xr:uid="{00000000-0005-0000-0000-000004A40000}"/>
    <cellStyle name="Vírgula 10 2 2 6 2 2 2" xfId="44593" xr:uid="{00000000-0005-0000-0000-000005A40000}"/>
    <cellStyle name="Vírgula 10 2 2 6 2 2 3" xfId="44594" xr:uid="{00000000-0005-0000-0000-000006A40000}"/>
    <cellStyle name="Vírgula 10 2 2 6 2 2 4" xfId="44595" xr:uid="{00000000-0005-0000-0000-000007A40000}"/>
    <cellStyle name="Vírgula 10 2 2 6 2 3" xfId="44596" xr:uid="{00000000-0005-0000-0000-000008A40000}"/>
    <cellStyle name="Vírgula 10 2 2 6 2 3 2" xfId="44597" xr:uid="{00000000-0005-0000-0000-000009A40000}"/>
    <cellStyle name="Vírgula 10 2 2 6 2 3 3" xfId="44598" xr:uid="{00000000-0005-0000-0000-00000AA40000}"/>
    <cellStyle name="Vírgula 10 2 2 6 2 4" xfId="44599" xr:uid="{00000000-0005-0000-0000-00000BA40000}"/>
    <cellStyle name="Vírgula 10 2 2 6 2 5" xfId="44600" xr:uid="{00000000-0005-0000-0000-00000CA40000}"/>
    <cellStyle name="Vírgula 10 2 2 6 2 6" xfId="44601" xr:uid="{00000000-0005-0000-0000-00000DA40000}"/>
    <cellStyle name="Vírgula 10 2 2 6 3" xfId="44602" xr:uid="{00000000-0005-0000-0000-00000EA40000}"/>
    <cellStyle name="Vírgula 10 2 2 6 3 2" xfId="44603" xr:uid="{00000000-0005-0000-0000-00000FA40000}"/>
    <cellStyle name="Vírgula 10 2 2 6 3 3" xfId="44604" xr:uid="{00000000-0005-0000-0000-000010A40000}"/>
    <cellStyle name="Vírgula 10 2 2 6 3 4" xfId="44605" xr:uid="{00000000-0005-0000-0000-000011A40000}"/>
    <cellStyle name="Vírgula 10 2 2 6 4" xfId="44606" xr:uid="{00000000-0005-0000-0000-000012A40000}"/>
    <cellStyle name="Vírgula 10 2 2 6 4 2" xfId="44607" xr:uid="{00000000-0005-0000-0000-000013A40000}"/>
    <cellStyle name="Vírgula 10 2 2 6 4 3" xfId="44608" xr:uid="{00000000-0005-0000-0000-000014A40000}"/>
    <cellStyle name="Vírgula 10 2 2 6 4 4" xfId="44609" xr:uid="{00000000-0005-0000-0000-000015A40000}"/>
    <cellStyle name="Vírgula 10 2 2 6 5" xfId="44610" xr:uid="{00000000-0005-0000-0000-000016A40000}"/>
    <cellStyle name="Vírgula 10 2 2 6 5 2" xfId="44611" xr:uid="{00000000-0005-0000-0000-000017A40000}"/>
    <cellStyle name="Vírgula 10 2 2 6 5 3" xfId="44612" xr:uid="{00000000-0005-0000-0000-000018A40000}"/>
    <cellStyle name="Vírgula 10 2 2 6 6" xfId="44613" xr:uid="{00000000-0005-0000-0000-000019A40000}"/>
    <cellStyle name="Vírgula 10 2 2 6 7" xfId="44614" xr:uid="{00000000-0005-0000-0000-00001AA40000}"/>
    <cellStyle name="Vírgula 10 2 2 6 8" xfId="44615" xr:uid="{00000000-0005-0000-0000-00001BA40000}"/>
    <cellStyle name="Vírgula 10 2 2 7" xfId="5495" xr:uid="{00000000-0005-0000-0000-00001CA40000}"/>
    <cellStyle name="Vírgula 10 2 2 7 2" xfId="10453" xr:uid="{00000000-0005-0000-0000-00001DA40000}"/>
    <cellStyle name="Vírgula 10 2 2 7 2 2" xfId="44616" xr:uid="{00000000-0005-0000-0000-00001EA40000}"/>
    <cellStyle name="Vírgula 10 2 2 7 2 3" xfId="44617" xr:uid="{00000000-0005-0000-0000-00001FA40000}"/>
    <cellStyle name="Vírgula 10 2 2 7 2 4" xfId="44618" xr:uid="{00000000-0005-0000-0000-000020A40000}"/>
    <cellStyle name="Vírgula 10 2 2 7 3" xfId="44619" xr:uid="{00000000-0005-0000-0000-000021A40000}"/>
    <cellStyle name="Vírgula 10 2 2 7 3 2" xfId="44620" xr:uid="{00000000-0005-0000-0000-000022A40000}"/>
    <cellStyle name="Vírgula 10 2 2 7 3 3" xfId="44621" xr:uid="{00000000-0005-0000-0000-000023A40000}"/>
    <cellStyle name="Vírgula 10 2 2 7 4" xfId="44622" xr:uid="{00000000-0005-0000-0000-000024A40000}"/>
    <cellStyle name="Vírgula 10 2 2 7 5" xfId="44623" xr:uid="{00000000-0005-0000-0000-000025A40000}"/>
    <cellStyle name="Vírgula 10 2 2 7 6" xfId="44624" xr:uid="{00000000-0005-0000-0000-000026A40000}"/>
    <cellStyle name="Vírgula 10 2 2 8" xfId="5789" xr:uid="{00000000-0005-0000-0000-000027A40000}"/>
    <cellStyle name="Vírgula 10 2 2 8 2" xfId="10731" xr:uid="{00000000-0005-0000-0000-000028A40000}"/>
    <cellStyle name="Vírgula 10 2 2 8 3" xfId="44625" xr:uid="{00000000-0005-0000-0000-000029A40000}"/>
    <cellStyle name="Vírgula 10 2 2 8 4" xfId="44626" xr:uid="{00000000-0005-0000-0000-00002AA40000}"/>
    <cellStyle name="Vírgula 10 2 2 9" xfId="7297" xr:uid="{00000000-0005-0000-0000-00002BA40000}"/>
    <cellStyle name="Vírgula 10 2 2 9 2" xfId="44627" xr:uid="{00000000-0005-0000-0000-00002CA40000}"/>
    <cellStyle name="Vírgula 10 2 2 9 3" xfId="44628" xr:uid="{00000000-0005-0000-0000-00002DA40000}"/>
    <cellStyle name="Vírgula 10 2 2 9 4" xfId="44629" xr:uid="{00000000-0005-0000-0000-00002EA40000}"/>
    <cellStyle name="Vírgula 10 2 3" xfId="628" xr:uid="{00000000-0005-0000-0000-00002FA40000}"/>
    <cellStyle name="Vírgula 10 2 3 10" xfId="2377" xr:uid="{00000000-0005-0000-0000-000030A40000}"/>
    <cellStyle name="Vírgula 10 2 3 10 2" xfId="44630" xr:uid="{00000000-0005-0000-0000-000031A40000}"/>
    <cellStyle name="Vírgula 10 2 3 10 3" xfId="44631" xr:uid="{00000000-0005-0000-0000-000032A40000}"/>
    <cellStyle name="Vírgula 10 2 3 10 4" xfId="44632" xr:uid="{00000000-0005-0000-0000-000033A40000}"/>
    <cellStyle name="Vírgula 10 2 3 11" xfId="44633" xr:uid="{00000000-0005-0000-0000-000034A40000}"/>
    <cellStyle name="Vírgula 10 2 3 11 2" xfId="44634" xr:uid="{00000000-0005-0000-0000-000035A40000}"/>
    <cellStyle name="Vírgula 10 2 3 11 3" xfId="44635" xr:uid="{00000000-0005-0000-0000-000036A40000}"/>
    <cellStyle name="Vírgula 10 2 3 12" xfId="44636" xr:uid="{00000000-0005-0000-0000-000037A40000}"/>
    <cellStyle name="Vírgula 10 2 3 13" xfId="44637" xr:uid="{00000000-0005-0000-0000-000038A40000}"/>
    <cellStyle name="Vírgula 10 2 3 14" xfId="44638" xr:uid="{00000000-0005-0000-0000-000039A40000}"/>
    <cellStyle name="Vírgula 10 2 3 2" xfId="769" xr:uid="{00000000-0005-0000-0000-00003AA40000}"/>
    <cellStyle name="Vírgula 10 2 3 2 10" xfId="44639" xr:uid="{00000000-0005-0000-0000-00003BA40000}"/>
    <cellStyle name="Vírgula 10 2 3 2 11" xfId="44640" xr:uid="{00000000-0005-0000-0000-00003CA40000}"/>
    <cellStyle name="Vírgula 10 2 3 2 2" xfId="1234" xr:uid="{00000000-0005-0000-0000-00003DA40000}"/>
    <cellStyle name="Vírgula 10 2 3 2 2 10" xfId="44641" xr:uid="{00000000-0005-0000-0000-00003EA40000}"/>
    <cellStyle name="Vírgula 10 2 3 2 2 2" xfId="1837" xr:uid="{00000000-0005-0000-0000-00003FA40000}"/>
    <cellStyle name="Vírgula 10 2 3 2 2 2 2" xfId="5195" xr:uid="{00000000-0005-0000-0000-000040A40000}"/>
    <cellStyle name="Vírgula 10 2 3 2 2 2 2 2" xfId="10179" xr:uid="{00000000-0005-0000-0000-000041A40000}"/>
    <cellStyle name="Vírgula 10 2 3 2 2 2 2 2 2" xfId="44642" xr:uid="{00000000-0005-0000-0000-000042A40000}"/>
    <cellStyle name="Vírgula 10 2 3 2 2 2 2 2 3" xfId="44643" xr:uid="{00000000-0005-0000-0000-000043A40000}"/>
    <cellStyle name="Vírgula 10 2 3 2 2 2 2 2 4" xfId="44644" xr:uid="{00000000-0005-0000-0000-000044A40000}"/>
    <cellStyle name="Vírgula 10 2 3 2 2 2 2 3" xfId="44645" xr:uid="{00000000-0005-0000-0000-000045A40000}"/>
    <cellStyle name="Vírgula 10 2 3 2 2 2 2 3 2" xfId="44646" xr:uid="{00000000-0005-0000-0000-000046A40000}"/>
    <cellStyle name="Vírgula 10 2 3 2 2 2 2 3 3" xfId="44647" xr:uid="{00000000-0005-0000-0000-000047A40000}"/>
    <cellStyle name="Vírgula 10 2 3 2 2 2 2 4" xfId="44648" xr:uid="{00000000-0005-0000-0000-000048A40000}"/>
    <cellStyle name="Vírgula 10 2 3 2 2 2 2 5" xfId="44649" xr:uid="{00000000-0005-0000-0000-000049A40000}"/>
    <cellStyle name="Vírgula 10 2 3 2 2 2 2 6" xfId="44650" xr:uid="{00000000-0005-0000-0000-00004AA40000}"/>
    <cellStyle name="Vírgula 10 2 3 2 2 2 3" xfId="6924" xr:uid="{00000000-0005-0000-0000-00004BA40000}"/>
    <cellStyle name="Vírgula 10 2 3 2 2 2 3 2" xfId="11866" xr:uid="{00000000-0005-0000-0000-00004CA40000}"/>
    <cellStyle name="Vírgula 10 2 3 2 2 2 3 3" xfId="44651" xr:uid="{00000000-0005-0000-0000-00004DA40000}"/>
    <cellStyle name="Vírgula 10 2 3 2 2 2 3 4" xfId="44652" xr:uid="{00000000-0005-0000-0000-00004EA40000}"/>
    <cellStyle name="Vírgula 10 2 3 2 2 2 4" xfId="8432" xr:uid="{00000000-0005-0000-0000-00004FA40000}"/>
    <cellStyle name="Vírgula 10 2 3 2 2 2 4 2" xfId="44653" xr:uid="{00000000-0005-0000-0000-000050A40000}"/>
    <cellStyle name="Vírgula 10 2 3 2 2 2 4 3" xfId="44654" xr:uid="{00000000-0005-0000-0000-000051A40000}"/>
    <cellStyle name="Vírgula 10 2 3 2 2 2 4 4" xfId="44655" xr:uid="{00000000-0005-0000-0000-000052A40000}"/>
    <cellStyle name="Vírgula 10 2 3 2 2 2 5" xfId="3470" xr:uid="{00000000-0005-0000-0000-000053A40000}"/>
    <cellStyle name="Vírgula 10 2 3 2 2 2 5 2" xfId="44656" xr:uid="{00000000-0005-0000-0000-000054A40000}"/>
    <cellStyle name="Vírgula 10 2 3 2 2 2 5 3" xfId="44657" xr:uid="{00000000-0005-0000-0000-000055A40000}"/>
    <cellStyle name="Vírgula 10 2 3 2 2 2 5 4" xfId="44658" xr:uid="{00000000-0005-0000-0000-000056A40000}"/>
    <cellStyle name="Vírgula 10 2 3 2 2 2 6" xfId="44659" xr:uid="{00000000-0005-0000-0000-000057A40000}"/>
    <cellStyle name="Vírgula 10 2 3 2 2 2 6 2" xfId="44660" xr:uid="{00000000-0005-0000-0000-000058A40000}"/>
    <cellStyle name="Vírgula 10 2 3 2 2 2 6 3" xfId="44661" xr:uid="{00000000-0005-0000-0000-000059A40000}"/>
    <cellStyle name="Vírgula 10 2 3 2 2 2 7" xfId="44662" xr:uid="{00000000-0005-0000-0000-00005AA40000}"/>
    <cellStyle name="Vírgula 10 2 3 2 2 2 8" xfId="44663" xr:uid="{00000000-0005-0000-0000-00005BA40000}"/>
    <cellStyle name="Vírgula 10 2 3 2 2 2 9" xfId="44664" xr:uid="{00000000-0005-0000-0000-00005CA40000}"/>
    <cellStyle name="Vírgula 10 2 3 2 2 3" xfId="4602" xr:uid="{00000000-0005-0000-0000-00005DA40000}"/>
    <cellStyle name="Vírgula 10 2 3 2 2 3 2" xfId="9586" xr:uid="{00000000-0005-0000-0000-00005EA40000}"/>
    <cellStyle name="Vírgula 10 2 3 2 2 3 2 2" xfId="44665" xr:uid="{00000000-0005-0000-0000-00005FA40000}"/>
    <cellStyle name="Vírgula 10 2 3 2 2 3 2 3" xfId="44666" xr:uid="{00000000-0005-0000-0000-000060A40000}"/>
    <cellStyle name="Vírgula 10 2 3 2 2 3 2 4" xfId="44667" xr:uid="{00000000-0005-0000-0000-000061A40000}"/>
    <cellStyle name="Vírgula 10 2 3 2 2 3 3" xfId="44668" xr:uid="{00000000-0005-0000-0000-000062A40000}"/>
    <cellStyle name="Vírgula 10 2 3 2 2 3 3 2" xfId="44669" xr:uid="{00000000-0005-0000-0000-000063A40000}"/>
    <cellStyle name="Vírgula 10 2 3 2 2 3 3 3" xfId="44670" xr:uid="{00000000-0005-0000-0000-000064A40000}"/>
    <cellStyle name="Vírgula 10 2 3 2 2 3 4" xfId="44671" xr:uid="{00000000-0005-0000-0000-000065A40000}"/>
    <cellStyle name="Vírgula 10 2 3 2 2 3 5" xfId="44672" xr:uid="{00000000-0005-0000-0000-000066A40000}"/>
    <cellStyle name="Vírgula 10 2 3 2 2 3 6" xfId="44673" xr:uid="{00000000-0005-0000-0000-000067A40000}"/>
    <cellStyle name="Vírgula 10 2 3 2 2 4" xfId="6333" xr:uid="{00000000-0005-0000-0000-000068A40000}"/>
    <cellStyle name="Vírgula 10 2 3 2 2 4 2" xfId="11275" xr:uid="{00000000-0005-0000-0000-000069A40000}"/>
    <cellStyle name="Vírgula 10 2 3 2 2 4 3" xfId="44674" xr:uid="{00000000-0005-0000-0000-00006AA40000}"/>
    <cellStyle name="Vírgula 10 2 3 2 2 4 4" xfId="44675" xr:uid="{00000000-0005-0000-0000-00006BA40000}"/>
    <cellStyle name="Vírgula 10 2 3 2 2 5" xfId="7841" xr:uid="{00000000-0005-0000-0000-00006CA40000}"/>
    <cellStyle name="Vírgula 10 2 3 2 2 5 2" xfId="44676" xr:uid="{00000000-0005-0000-0000-00006DA40000}"/>
    <cellStyle name="Vírgula 10 2 3 2 2 5 3" xfId="44677" xr:uid="{00000000-0005-0000-0000-00006EA40000}"/>
    <cellStyle name="Vírgula 10 2 3 2 2 5 4" xfId="44678" xr:uid="{00000000-0005-0000-0000-00006FA40000}"/>
    <cellStyle name="Vírgula 10 2 3 2 2 6" xfId="2879" xr:uid="{00000000-0005-0000-0000-000070A40000}"/>
    <cellStyle name="Vírgula 10 2 3 2 2 6 2" xfId="44679" xr:uid="{00000000-0005-0000-0000-000071A40000}"/>
    <cellStyle name="Vírgula 10 2 3 2 2 6 3" xfId="44680" xr:uid="{00000000-0005-0000-0000-000072A40000}"/>
    <cellStyle name="Vírgula 10 2 3 2 2 6 4" xfId="44681" xr:uid="{00000000-0005-0000-0000-000073A40000}"/>
    <cellStyle name="Vírgula 10 2 3 2 2 7" xfId="44682" xr:uid="{00000000-0005-0000-0000-000074A40000}"/>
    <cellStyle name="Vírgula 10 2 3 2 2 7 2" xfId="44683" xr:uid="{00000000-0005-0000-0000-000075A40000}"/>
    <cellStyle name="Vírgula 10 2 3 2 2 7 3" xfId="44684" xr:uid="{00000000-0005-0000-0000-000076A40000}"/>
    <cellStyle name="Vírgula 10 2 3 2 2 8" xfId="44685" xr:uid="{00000000-0005-0000-0000-000077A40000}"/>
    <cellStyle name="Vírgula 10 2 3 2 2 9" xfId="44686" xr:uid="{00000000-0005-0000-0000-000078A40000}"/>
    <cellStyle name="Vírgula 10 2 3 2 3" xfId="1836" xr:uid="{00000000-0005-0000-0000-000079A40000}"/>
    <cellStyle name="Vírgula 10 2 3 2 3 2" xfId="5194" xr:uid="{00000000-0005-0000-0000-00007AA40000}"/>
    <cellStyle name="Vírgula 10 2 3 2 3 2 2" xfId="10178" xr:uid="{00000000-0005-0000-0000-00007BA40000}"/>
    <cellStyle name="Vírgula 10 2 3 2 3 2 2 2" xfId="44687" xr:uid="{00000000-0005-0000-0000-00007CA40000}"/>
    <cellStyle name="Vírgula 10 2 3 2 3 2 2 3" xfId="44688" xr:uid="{00000000-0005-0000-0000-00007DA40000}"/>
    <cellStyle name="Vírgula 10 2 3 2 3 2 2 4" xfId="44689" xr:uid="{00000000-0005-0000-0000-00007EA40000}"/>
    <cellStyle name="Vírgula 10 2 3 2 3 2 3" xfId="44690" xr:uid="{00000000-0005-0000-0000-00007FA40000}"/>
    <cellStyle name="Vírgula 10 2 3 2 3 2 3 2" xfId="44691" xr:uid="{00000000-0005-0000-0000-000080A40000}"/>
    <cellStyle name="Vírgula 10 2 3 2 3 2 3 3" xfId="44692" xr:uid="{00000000-0005-0000-0000-000081A40000}"/>
    <cellStyle name="Vírgula 10 2 3 2 3 2 4" xfId="44693" xr:uid="{00000000-0005-0000-0000-000082A40000}"/>
    <cellStyle name="Vírgula 10 2 3 2 3 2 5" xfId="44694" xr:uid="{00000000-0005-0000-0000-000083A40000}"/>
    <cellStyle name="Vírgula 10 2 3 2 3 2 6" xfId="44695" xr:uid="{00000000-0005-0000-0000-000084A40000}"/>
    <cellStyle name="Vírgula 10 2 3 2 3 3" xfId="6923" xr:uid="{00000000-0005-0000-0000-000085A40000}"/>
    <cellStyle name="Vírgula 10 2 3 2 3 3 2" xfId="11865" xr:uid="{00000000-0005-0000-0000-000086A40000}"/>
    <cellStyle name="Vírgula 10 2 3 2 3 3 3" xfId="44696" xr:uid="{00000000-0005-0000-0000-000087A40000}"/>
    <cellStyle name="Vírgula 10 2 3 2 3 3 4" xfId="44697" xr:uid="{00000000-0005-0000-0000-000088A40000}"/>
    <cellStyle name="Vírgula 10 2 3 2 3 4" xfId="8431" xr:uid="{00000000-0005-0000-0000-000089A40000}"/>
    <cellStyle name="Vírgula 10 2 3 2 3 4 2" xfId="44698" xr:uid="{00000000-0005-0000-0000-00008AA40000}"/>
    <cellStyle name="Vírgula 10 2 3 2 3 4 3" xfId="44699" xr:uid="{00000000-0005-0000-0000-00008BA40000}"/>
    <cellStyle name="Vírgula 10 2 3 2 3 4 4" xfId="44700" xr:uid="{00000000-0005-0000-0000-00008CA40000}"/>
    <cellStyle name="Vírgula 10 2 3 2 3 5" xfId="3469" xr:uid="{00000000-0005-0000-0000-00008DA40000}"/>
    <cellStyle name="Vírgula 10 2 3 2 3 5 2" xfId="44701" xr:uid="{00000000-0005-0000-0000-00008EA40000}"/>
    <cellStyle name="Vírgula 10 2 3 2 3 5 3" xfId="44702" xr:uid="{00000000-0005-0000-0000-00008FA40000}"/>
    <cellStyle name="Vírgula 10 2 3 2 3 5 4" xfId="44703" xr:uid="{00000000-0005-0000-0000-000090A40000}"/>
    <cellStyle name="Vírgula 10 2 3 2 3 6" xfId="44704" xr:uid="{00000000-0005-0000-0000-000091A40000}"/>
    <cellStyle name="Vírgula 10 2 3 2 3 6 2" xfId="44705" xr:uid="{00000000-0005-0000-0000-000092A40000}"/>
    <cellStyle name="Vírgula 10 2 3 2 3 6 3" xfId="44706" xr:uid="{00000000-0005-0000-0000-000093A40000}"/>
    <cellStyle name="Vírgula 10 2 3 2 3 7" xfId="44707" xr:uid="{00000000-0005-0000-0000-000094A40000}"/>
    <cellStyle name="Vírgula 10 2 3 2 3 8" xfId="44708" xr:uid="{00000000-0005-0000-0000-000095A40000}"/>
    <cellStyle name="Vírgula 10 2 3 2 3 9" xfId="44709" xr:uid="{00000000-0005-0000-0000-000096A40000}"/>
    <cellStyle name="Vírgula 10 2 3 2 4" xfId="4219" xr:uid="{00000000-0005-0000-0000-000097A40000}"/>
    <cellStyle name="Vírgula 10 2 3 2 4 2" xfId="9205" xr:uid="{00000000-0005-0000-0000-000098A40000}"/>
    <cellStyle name="Vírgula 10 2 3 2 4 2 2" xfId="44710" xr:uid="{00000000-0005-0000-0000-000099A40000}"/>
    <cellStyle name="Vírgula 10 2 3 2 4 2 3" xfId="44711" xr:uid="{00000000-0005-0000-0000-00009AA40000}"/>
    <cellStyle name="Vírgula 10 2 3 2 4 2 4" xfId="44712" xr:uid="{00000000-0005-0000-0000-00009BA40000}"/>
    <cellStyle name="Vírgula 10 2 3 2 4 3" xfId="44713" xr:uid="{00000000-0005-0000-0000-00009CA40000}"/>
    <cellStyle name="Vírgula 10 2 3 2 4 3 2" xfId="44714" xr:uid="{00000000-0005-0000-0000-00009DA40000}"/>
    <cellStyle name="Vírgula 10 2 3 2 4 3 3" xfId="44715" xr:uid="{00000000-0005-0000-0000-00009EA40000}"/>
    <cellStyle name="Vírgula 10 2 3 2 4 4" xfId="44716" xr:uid="{00000000-0005-0000-0000-00009FA40000}"/>
    <cellStyle name="Vírgula 10 2 3 2 4 5" xfId="44717" xr:uid="{00000000-0005-0000-0000-0000A0A40000}"/>
    <cellStyle name="Vírgula 10 2 3 2 4 6" xfId="44718" xr:uid="{00000000-0005-0000-0000-0000A1A40000}"/>
    <cellStyle name="Vírgula 10 2 3 2 5" xfId="5966" xr:uid="{00000000-0005-0000-0000-0000A2A40000}"/>
    <cellStyle name="Vírgula 10 2 3 2 5 2" xfId="10908" xr:uid="{00000000-0005-0000-0000-0000A3A40000}"/>
    <cellStyle name="Vírgula 10 2 3 2 5 3" xfId="44719" xr:uid="{00000000-0005-0000-0000-0000A4A40000}"/>
    <cellStyle name="Vírgula 10 2 3 2 5 4" xfId="44720" xr:uid="{00000000-0005-0000-0000-0000A5A40000}"/>
    <cellStyle name="Vírgula 10 2 3 2 6" xfId="7474" xr:uid="{00000000-0005-0000-0000-0000A6A40000}"/>
    <cellStyle name="Vírgula 10 2 3 2 6 2" xfId="44721" xr:uid="{00000000-0005-0000-0000-0000A7A40000}"/>
    <cellStyle name="Vírgula 10 2 3 2 6 3" xfId="44722" xr:uid="{00000000-0005-0000-0000-0000A8A40000}"/>
    <cellStyle name="Vírgula 10 2 3 2 6 4" xfId="44723" xr:uid="{00000000-0005-0000-0000-0000A9A40000}"/>
    <cellStyle name="Vírgula 10 2 3 2 7" xfId="2512" xr:uid="{00000000-0005-0000-0000-0000AAA40000}"/>
    <cellStyle name="Vírgula 10 2 3 2 7 2" xfId="44724" xr:uid="{00000000-0005-0000-0000-0000ABA40000}"/>
    <cellStyle name="Vírgula 10 2 3 2 7 3" xfId="44725" xr:uid="{00000000-0005-0000-0000-0000ACA40000}"/>
    <cellStyle name="Vírgula 10 2 3 2 7 4" xfId="44726" xr:uid="{00000000-0005-0000-0000-0000ADA40000}"/>
    <cellStyle name="Vírgula 10 2 3 2 8" xfId="44727" xr:uid="{00000000-0005-0000-0000-0000AEA40000}"/>
    <cellStyle name="Vírgula 10 2 3 2 8 2" xfId="44728" xr:uid="{00000000-0005-0000-0000-0000AFA40000}"/>
    <cellStyle name="Vírgula 10 2 3 2 8 3" xfId="44729" xr:uid="{00000000-0005-0000-0000-0000B0A40000}"/>
    <cellStyle name="Vírgula 10 2 3 2 9" xfId="44730" xr:uid="{00000000-0005-0000-0000-0000B1A40000}"/>
    <cellStyle name="Vírgula 10 2 3 3" xfId="922" xr:uid="{00000000-0005-0000-0000-0000B2A40000}"/>
    <cellStyle name="Vírgula 10 2 3 3 10" xfId="44731" xr:uid="{00000000-0005-0000-0000-0000B3A40000}"/>
    <cellStyle name="Vírgula 10 2 3 3 2" xfId="1838" xr:uid="{00000000-0005-0000-0000-0000B4A40000}"/>
    <cellStyle name="Vírgula 10 2 3 3 2 2" xfId="5196" xr:uid="{00000000-0005-0000-0000-0000B5A40000}"/>
    <cellStyle name="Vírgula 10 2 3 3 2 2 2" xfId="10180" xr:uid="{00000000-0005-0000-0000-0000B6A40000}"/>
    <cellStyle name="Vírgula 10 2 3 3 2 2 2 2" xfId="44732" xr:uid="{00000000-0005-0000-0000-0000B7A40000}"/>
    <cellStyle name="Vírgula 10 2 3 3 2 2 2 3" xfId="44733" xr:uid="{00000000-0005-0000-0000-0000B8A40000}"/>
    <cellStyle name="Vírgula 10 2 3 3 2 2 2 4" xfId="44734" xr:uid="{00000000-0005-0000-0000-0000B9A40000}"/>
    <cellStyle name="Vírgula 10 2 3 3 2 2 3" xfId="44735" xr:uid="{00000000-0005-0000-0000-0000BAA40000}"/>
    <cellStyle name="Vírgula 10 2 3 3 2 2 3 2" xfId="44736" xr:uid="{00000000-0005-0000-0000-0000BBA40000}"/>
    <cellStyle name="Vírgula 10 2 3 3 2 2 3 3" xfId="44737" xr:uid="{00000000-0005-0000-0000-0000BCA40000}"/>
    <cellStyle name="Vírgula 10 2 3 3 2 2 4" xfId="44738" xr:uid="{00000000-0005-0000-0000-0000BDA40000}"/>
    <cellStyle name="Vírgula 10 2 3 3 2 2 5" xfId="44739" xr:uid="{00000000-0005-0000-0000-0000BEA40000}"/>
    <cellStyle name="Vírgula 10 2 3 3 2 2 6" xfId="44740" xr:uid="{00000000-0005-0000-0000-0000BFA40000}"/>
    <cellStyle name="Vírgula 10 2 3 3 2 3" xfId="6925" xr:uid="{00000000-0005-0000-0000-0000C0A40000}"/>
    <cellStyle name="Vírgula 10 2 3 3 2 3 2" xfId="11867" xr:uid="{00000000-0005-0000-0000-0000C1A40000}"/>
    <cellStyle name="Vírgula 10 2 3 3 2 3 3" xfId="44741" xr:uid="{00000000-0005-0000-0000-0000C2A40000}"/>
    <cellStyle name="Vírgula 10 2 3 3 2 3 4" xfId="44742" xr:uid="{00000000-0005-0000-0000-0000C3A40000}"/>
    <cellStyle name="Vírgula 10 2 3 3 2 4" xfId="8433" xr:uid="{00000000-0005-0000-0000-0000C4A40000}"/>
    <cellStyle name="Vírgula 10 2 3 3 2 4 2" xfId="44743" xr:uid="{00000000-0005-0000-0000-0000C5A40000}"/>
    <cellStyle name="Vírgula 10 2 3 3 2 4 3" xfId="44744" xr:uid="{00000000-0005-0000-0000-0000C6A40000}"/>
    <cellStyle name="Vírgula 10 2 3 3 2 4 4" xfId="44745" xr:uid="{00000000-0005-0000-0000-0000C7A40000}"/>
    <cellStyle name="Vírgula 10 2 3 3 2 5" xfId="3471" xr:uid="{00000000-0005-0000-0000-0000C8A40000}"/>
    <cellStyle name="Vírgula 10 2 3 3 2 5 2" xfId="44746" xr:uid="{00000000-0005-0000-0000-0000C9A40000}"/>
    <cellStyle name="Vírgula 10 2 3 3 2 5 3" xfId="44747" xr:uid="{00000000-0005-0000-0000-0000CAA40000}"/>
    <cellStyle name="Vírgula 10 2 3 3 2 5 4" xfId="44748" xr:uid="{00000000-0005-0000-0000-0000CBA40000}"/>
    <cellStyle name="Vírgula 10 2 3 3 2 6" xfId="44749" xr:uid="{00000000-0005-0000-0000-0000CCA40000}"/>
    <cellStyle name="Vírgula 10 2 3 3 2 6 2" xfId="44750" xr:uid="{00000000-0005-0000-0000-0000CDA40000}"/>
    <cellStyle name="Vírgula 10 2 3 3 2 6 3" xfId="44751" xr:uid="{00000000-0005-0000-0000-0000CEA40000}"/>
    <cellStyle name="Vírgula 10 2 3 3 2 7" xfId="44752" xr:uid="{00000000-0005-0000-0000-0000CFA40000}"/>
    <cellStyle name="Vírgula 10 2 3 3 2 8" xfId="44753" xr:uid="{00000000-0005-0000-0000-0000D0A40000}"/>
    <cellStyle name="Vírgula 10 2 3 3 2 9" xfId="44754" xr:uid="{00000000-0005-0000-0000-0000D1A40000}"/>
    <cellStyle name="Vírgula 10 2 3 3 3" xfId="4361" xr:uid="{00000000-0005-0000-0000-0000D2A40000}"/>
    <cellStyle name="Vírgula 10 2 3 3 3 2" xfId="9346" xr:uid="{00000000-0005-0000-0000-0000D3A40000}"/>
    <cellStyle name="Vírgula 10 2 3 3 3 2 2" xfId="44755" xr:uid="{00000000-0005-0000-0000-0000D4A40000}"/>
    <cellStyle name="Vírgula 10 2 3 3 3 2 3" xfId="44756" xr:uid="{00000000-0005-0000-0000-0000D5A40000}"/>
    <cellStyle name="Vírgula 10 2 3 3 3 2 4" xfId="44757" xr:uid="{00000000-0005-0000-0000-0000D6A40000}"/>
    <cellStyle name="Vírgula 10 2 3 3 3 3" xfId="44758" xr:uid="{00000000-0005-0000-0000-0000D7A40000}"/>
    <cellStyle name="Vírgula 10 2 3 3 3 3 2" xfId="44759" xr:uid="{00000000-0005-0000-0000-0000D8A40000}"/>
    <cellStyle name="Vírgula 10 2 3 3 3 3 3" xfId="44760" xr:uid="{00000000-0005-0000-0000-0000D9A40000}"/>
    <cellStyle name="Vírgula 10 2 3 3 3 4" xfId="44761" xr:uid="{00000000-0005-0000-0000-0000DAA40000}"/>
    <cellStyle name="Vírgula 10 2 3 3 3 5" xfId="44762" xr:uid="{00000000-0005-0000-0000-0000DBA40000}"/>
    <cellStyle name="Vírgula 10 2 3 3 3 6" xfId="44763" xr:uid="{00000000-0005-0000-0000-0000DCA40000}"/>
    <cellStyle name="Vírgula 10 2 3 3 4" xfId="6104" xr:uid="{00000000-0005-0000-0000-0000DDA40000}"/>
    <cellStyle name="Vírgula 10 2 3 3 4 2" xfId="11046" xr:uid="{00000000-0005-0000-0000-0000DEA40000}"/>
    <cellStyle name="Vírgula 10 2 3 3 4 3" xfId="44764" xr:uid="{00000000-0005-0000-0000-0000DFA40000}"/>
    <cellStyle name="Vírgula 10 2 3 3 4 4" xfId="44765" xr:uid="{00000000-0005-0000-0000-0000E0A40000}"/>
    <cellStyle name="Vírgula 10 2 3 3 5" xfId="7612" xr:uid="{00000000-0005-0000-0000-0000E1A40000}"/>
    <cellStyle name="Vírgula 10 2 3 3 5 2" xfId="44766" xr:uid="{00000000-0005-0000-0000-0000E2A40000}"/>
    <cellStyle name="Vírgula 10 2 3 3 5 3" xfId="44767" xr:uid="{00000000-0005-0000-0000-0000E3A40000}"/>
    <cellStyle name="Vírgula 10 2 3 3 5 4" xfId="44768" xr:uid="{00000000-0005-0000-0000-0000E4A40000}"/>
    <cellStyle name="Vírgula 10 2 3 3 6" xfId="2650" xr:uid="{00000000-0005-0000-0000-0000E5A40000}"/>
    <cellStyle name="Vírgula 10 2 3 3 6 2" xfId="44769" xr:uid="{00000000-0005-0000-0000-0000E6A40000}"/>
    <cellStyle name="Vírgula 10 2 3 3 6 3" xfId="44770" xr:uid="{00000000-0005-0000-0000-0000E7A40000}"/>
    <cellStyle name="Vírgula 10 2 3 3 6 4" xfId="44771" xr:uid="{00000000-0005-0000-0000-0000E8A40000}"/>
    <cellStyle name="Vírgula 10 2 3 3 7" xfId="44772" xr:uid="{00000000-0005-0000-0000-0000E9A40000}"/>
    <cellStyle name="Vírgula 10 2 3 3 7 2" xfId="44773" xr:uid="{00000000-0005-0000-0000-0000EAA40000}"/>
    <cellStyle name="Vírgula 10 2 3 3 7 3" xfId="44774" xr:uid="{00000000-0005-0000-0000-0000EBA40000}"/>
    <cellStyle name="Vírgula 10 2 3 3 8" xfId="44775" xr:uid="{00000000-0005-0000-0000-0000ECA40000}"/>
    <cellStyle name="Vírgula 10 2 3 3 9" xfId="44776" xr:uid="{00000000-0005-0000-0000-0000EDA40000}"/>
    <cellStyle name="Vírgula 10 2 3 4" xfId="1835" xr:uid="{00000000-0005-0000-0000-0000EEA40000}"/>
    <cellStyle name="Vírgula 10 2 3 4 2" xfId="5193" xr:uid="{00000000-0005-0000-0000-0000EFA40000}"/>
    <cellStyle name="Vírgula 10 2 3 4 2 2" xfId="10177" xr:uid="{00000000-0005-0000-0000-0000F0A40000}"/>
    <cellStyle name="Vírgula 10 2 3 4 2 2 2" xfId="44777" xr:uid="{00000000-0005-0000-0000-0000F1A40000}"/>
    <cellStyle name="Vírgula 10 2 3 4 2 2 3" xfId="44778" xr:uid="{00000000-0005-0000-0000-0000F2A40000}"/>
    <cellStyle name="Vírgula 10 2 3 4 2 2 4" xfId="44779" xr:uid="{00000000-0005-0000-0000-0000F3A40000}"/>
    <cellStyle name="Vírgula 10 2 3 4 2 3" xfId="44780" xr:uid="{00000000-0005-0000-0000-0000F4A40000}"/>
    <cellStyle name="Vírgula 10 2 3 4 2 3 2" xfId="44781" xr:uid="{00000000-0005-0000-0000-0000F5A40000}"/>
    <cellStyle name="Vírgula 10 2 3 4 2 3 3" xfId="44782" xr:uid="{00000000-0005-0000-0000-0000F6A40000}"/>
    <cellStyle name="Vírgula 10 2 3 4 2 4" xfId="44783" xr:uid="{00000000-0005-0000-0000-0000F7A40000}"/>
    <cellStyle name="Vírgula 10 2 3 4 2 5" xfId="44784" xr:uid="{00000000-0005-0000-0000-0000F8A40000}"/>
    <cellStyle name="Vírgula 10 2 3 4 2 6" xfId="44785" xr:uid="{00000000-0005-0000-0000-0000F9A40000}"/>
    <cellStyle name="Vírgula 10 2 3 4 3" xfId="6922" xr:uid="{00000000-0005-0000-0000-0000FAA40000}"/>
    <cellStyle name="Vírgula 10 2 3 4 3 2" xfId="11864" xr:uid="{00000000-0005-0000-0000-0000FBA40000}"/>
    <cellStyle name="Vírgula 10 2 3 4 3 3" xfId="44786" xr:uid="{00000000-0005-0000-0000-0000FCA40000}"/>
    <cellStyle name="Vírgula 10 2 3 4 3 4" xfId="44787" xr:uid="{00000000-0005-0000-0000-0000FDA40000}"/>
    <cellStyle name="Vírgula 10 2 3 4 4" xfId="8430" xr:uid="{00000000-0005-0000-0000-0000FEA40000}"/>
    <cellStyle name="Vírgula 10 2 3 4 4 2" xfId="44788" xr:uid="{00000000-0005-0000-0000-0000FFA40000}"/>
    <cellStyle name="Vírgula 10 2 3 4 4 3" xfId="44789" xr:uid="{00000000-0005-0000-0000-000000A50000}"/>
    <cellStyle name="Vírgula 10 2 3 4 4 4" xfId="44790" xr:uid="{00000000-0005-0000-0000-000001A50000}"/>
    <cellStyle name="Vírgula 10 2 3 4 5" xfId="3468" xr:uid="{00000000-0005-0000-0000-000002A50000}"/>
    <cellStyle name="Vírgula 10 2 3 4 5 2" xfId="44791" xr:uid="{00000000-0005-0000-0000-000003A50000}"/>
    <cellStyle name="Vírgula 10 2 3 4 5 3" xfId="44792" xr:uid="{00000000-0005-0000-0000-000004A50000}"/>
    <cellStyle name="Vírgula 10 2 3 4 5 4" xfId="44793" xr:uid="{00000000-0005-0000-0000-000005A50000}"/>
    <cellStyle name="Vírgula 10 2 3 4 6" xfId="44794" xr:uid="{00000000-0005-0000-0000-000006A50000}"/>
    <cellStyle name="Vírgula 10 2 3 4 6 2" xfId="44795" xr:uid="{00000000-0005-0000-0000-000007A50000}"/>
    <cellStyle name="Vírgula 10 2 3 4 6 3" xfId="44796" xr:uid="{00000000-0005-0000-0000-000008A50000}"/>
    <cellStyle name="Vírgula 10 2 3 4 7" xfId="44797" xr:uid="{00000000-0005-0000-0000-000009A50000}"/>
    <cellStyle name="Vírgula 10 2 3 4 8" xfId="44798" xr:uid="{00000000-0005-0000-0000-00000AA50000}"/>
    <cellStyle name="Vírgula 10 2 3 4 9" xfId="44799" xr:uid="{00000000-0005-0000-0000-00000BA50000}"/>
    <cellStyle name="Vírgula 10 2 3 5" xfId="3759" xr:uid="{00000000-0005-0000-0000-00000CA50000}"/>
    <cellStyle name="Vírgula 10 2 3 5 2" xfId="5520" xr:uid="{00000000-0005-0000-0000-00000DA50000}"/>
    <cellStyle name="Vírgula 10 2 3 5 2 2" xfId="10471" xr:uid="{00000000-0005-0000-0000-00000EA50000}"/>
    <cellStyle name="Vírgula 10 2 3 5 2 2 2" xfId="44800" xr:uid="{00000000-0005-0000-0000-00000FA50000}"/>
    <cellStyle name="Vírgula 10 2 3 5 2 2 3" xfId="44801" xr:uid="{00000000-0005-0000-0000-000010A50000}"/>
    <cellStyle name="Vírgula 10 2 3 5 2 2 4" xfId="44802" xr:uid="{00000000-0005-0000-0000-000011A50000}"/>
    <cellStyle name="Vírgula 10 2 3 5 2 3" xfId="44803" xr:uid="{00000000-0005-0000-0000-000012A50000}"/>
    <cellStyle name="Vírgula 10 2 3 5 2 3 2" xfId="44804" xr:uid="{00000000-0005-0000-0000-000013A50000}"/>
    <cellStyle name="Vírgula 10 2 3 5 2 3 3" xfId="44805" xr:uid="{00000000-0005-0000-0000-000014A50000}"/>
    <cellStyle name="Vírgula 10 2 3 5 2 4" xfId="44806" xr:uid="{00000000-0005-0000-0000-000015A50000}"/>
    <cellStyle name="Vírgula 10 2 3 5 2 5" xfId="44807" xr:uid="{00000000-0005-0000-0000-000016A50000}"/>
    <cellStyle name="Vírgula 10 2 3 5 2 6" xfId="44808" xr:uid="{00000000-0005-0000-0000-000017A50000}"/>
    <cellStyle name="Vírgula 10 2 3 5 3" xfId="8719" xr:uid="{00000000-0005-0000-0000-000018A50000}"/>
    <cellStyle name="Vírgula 10 2 3 5 3 2" xfId="44809" xr:uid="{00000000-0005-0000-0000-000019A50000}"/>
    <cellStyle name="Vírgula 10 2 3 5 3 3" xfId="44810" xr:uid="{00000000-0005-0000-0000-00001AA50000}"/>
    <cellStyle name="Vírgula 10 2 3 5 3 4" xfId="44811" xr:uid="{00000000-0005-0000-0000-00001BA50000}"/>
    <cellStyle name="Vírgula 10 2 3 5 4" xfId="44812" xr:uid="{00000000-0005-0000-0000-00001CA50000}"/>
    <cellStyle name="Vírgula 10 2 3 5 4 2" xfId="44813" xr:uid="{00000000-0005-0000-0000-00001DA50000}"/>
    <cellStyle name="Vírgula 10 2 3 5 4 3" xfId="44814" xr:uid="{00000000-0005-0000-0000-00001EA50000}"/>
    <cellStyle name="Vírgula 10 2 3 5 4 4" xfId="44815" xr:uid="{00000000-0005-0000-0000-00001FA50000}"/>
    <cellStyle name="Vírgula 10 2 3 5 5" xfId="44816" xr:uid="{00000000-0005-0000-0000-000020A50000}"/>
    <cellStyle name="Vírgula 10 2 3 5 5 2" xfId="44817" xr:uid="{00000000-0005-0000-0000-000021A50000}"/>
    <cellStyle name="Vírgula 10 2 3 5 5 3" xfId="44818" xr:uid="{00000000-0005-0000-0000-000022A50000}"/>
    <cellStyle name="Vírgula 10 2 3 5 5 4" xfId="44819" xr:uid="{00000000-0005-0000-0000-000023A50000}"/>
    <cellStyle name="Vírgula 10 2 3 5 6" xfId="44820" xr:uid="{00000000-0005-0000-0000-000024A50000}"/>
    <cellStyle name="Vírgula 10 2 3 5 6 2" xfId="44821" xr:uid="{00000000-0005-0000-0000-000025A50000}"/>
    <cellStyle name="Vírgula 10 2 3 5 6 3" xfId="44822" xr:uid="{00000000-0005-0000-0000-000026A50000}"/>
    <cellStyle name="Vírgula 10 2 3 5 7" xfId="44823" xr:uid="{00000000-0005-0000-0000-000027A50000}"/>
    <cellStyle name="Vírgula 10 2 3 5 8" xfId="44824" xr:uid="{00000000-0005-0000-0000-000028A50000}"/>
    <cellStyle name="Vírgula 10 2 3 5 9" xfId="44825" xr:uid="{00000000-0005-0000-0000-000029A50000}"/>
    <cellStyle name="Vírgula 10 2 3 6" xfId="4084" xr:uid="{00000000-0005-0000-0000-00002AA50000}"/>
    <cellStyle name="Vírgula 10 2 3 6 2" xfId="8855" xr:uid="{00000000-0005-0000-0000-00002BA50000}"/>
    <cellStyle name="Vírgula 10 2 3 6 2 2" xfId="44826" xr:uid="{00000000-0005-0000-0000-00002CA50000}"/>
    <cellStyle name="Vírgula 10 2 3 6 2 2 2" xfId="44827" xr:uid="{00000000-0005-0000-0000-00002DA50000}"/>
    <cellStyle name="Vírgula 10 2 3 6 2 2 3" xfId="44828" xr:uid="{00000000-0005-0000-0000-00002EA50000}"/>
    <cellStyle name="Vírgula 10 2 3 6 2 2 4" xfId="44829" xr:uid="{00000000-0005-0000-0000-00002FA50000}"/>
    <cellStyle name="Vírgula 10 2 3 6 2 3" xfId="44830" xr:uid="{00000000-0005-0000-0000-000030A50000}"/>
    <cellStyle name="Vírgula 10 2 3 6 2 3 2" xfId="44831" xr:uid="{00000000-0005-0000-0000-000031A50000}"/>
    <cellStyle name="Vírgula 10 2 3 6 2 3 3" xfId="44832" xr:uid="{00000000-0005-0000-0000-000032A50000}"/>
    <cellStyle name="Vírgula 10 2 3 6 2 4" xfId="44833" xr:uid="{00000000-0005-0000-0000-000033A50000}"/>
    <cellStyle name="Vírgula 10 2 3 6 2 5" xfId="44834" xr:uid="{00000000-0005-0000-0000-000034A50000}"/>
    <cellStyle name="Vírgula 10 2 3 6 2 6" xfId="44835" xr:uid="{00000000-0005-0000-0000-000035A50000}"/>
    <cellStyle name="Vírgula 10 2 3 6 3" xfId="44836" xr:uid="{00000000-0005-0000-0000-000036A50000}"/>
    <cellStyle name="Vírgula 10 2 3 6 3 2" xfId="44837" xr:uid="{00000000-0005-0000-0000-000037A50000}"/>
    <cellStyle name="Vírgula 10 2 3 6 3 3" xfId="44838" xr:uid="{00000000-0005-0000-0000-000038A50000}"/>
    <cellStyle name="Vírgula 10 2 3 6 3 4" xfId="44839" xr:uid="{00000000-0005-0000-0000-000039A50000}"/>
    <cellStyle name="Vírgula 10 2 3 6 4" xfId="44840" xr:uid="{00000000-0005-0000-0000-00003AA50000}"/>
    <cellStyle name="Vírgula 10 2 3 6 4 2" xfId="44841" xr:uid="{00000000-0005-0000-0000-00003BA50000}"/>
    <cellStyle name="Vírgula 10 2 3 6 4 3" xfId="44842" xr:uid="{00000000-0005-0000-0000-00003CA50000}"/>
    <cellStyle name="Vírgula 10 2 3 6 4 4" xfId="44843" xr:uid="{00000000-0005-0000-0000-00003DA50000}"/>
    <cellStyle name="Vírgula 10 2 3 6 5" xfId="44844" xr:uid="{00000000-0005-0000-0000-00003EA50000}"/>
    <cellStyle name="Vírgula 10 2 3 6 5 2" xfId="44845" xr:uid="{00000000-0005-0000-0000-00003FA50000}"/>
    <cellStyle name="Vírgula 10 2 3 6 5 3" xfId="44846" xr:uid="{00000000-0005-0000-0000-000040A50000}"/>
    <cellStyle name="Vírgula 10 2 3 6 6" xfId="44847" xr:uid="{00000000-0005-0000-0000-000041A50000}"/>
    <cellStyle name="Vírgula 10 2 3 6 7" xfId="44848" xr:uid="{00000000-0005-0000-0000-000042A50000}"/>
    <cellStyle name="Vírgula 10 2 3 6 8" xfId="44849" xr:uid="{00000000-0005-0000-0000-000043A50000}"/>
    <cellStyle name="Vírgula 10 2 3 7" xfId="3793" xr:uid="{00000000-0005-0000-0000-000044A50000}"/>
    <cellStyle name="Vírgula 10 2 3 7 2" xfId="8886" xr:uid="{00000000-0005-0000-0000-000045A50000}"/>
    <cellStyle name="Vírgula 10 2 3 7 2 2" xfId="44850" xr:uid="{00000000-0005-0000-0000-000046A50000}"/>
    <cellStyle name="Vírgula 10 2 3 7 2 3" xfId="44851" xr:uid="{00000000-0005-0000-0000-000047A50000}"/>
    <cellStyle name="Vírgula 10 2 3 7 2 4" xfId="44852" xr:uid="{00000000-0005-0000-0000-000048A50000}"/>
    <cellStyle name="Vírgula 10 2 3 7 3" xfId="44853" xr:uid="{00000000-0005-0000-0000-000049A50000}"/>
    <cellStyle name="Vírgula 10 2 3 7 3 2" xfId="44854" xr:uid="{00000000-0005-0000-0000-00004AA50000}"/>
    <cellStyle name="Vírgula 10 2 3 7 3 3" xfId="44855" xr:uid="{00000000-0005-0000-0000-00004BA50000}"/>
    <cellStyle name="Vírgula 10 2 3 7 4" xfId="44856" xr:uid="{00000000-0005-0000-0000-00004CA50000}"/>
    <cellStyle name="Vírgula 10 2 3 7 5" xfId="44857" xr:uid="{00000000-0005-0000-0000-00004DA50000}"/>
    <cellStyle name="Vírgula 10 2 3 7 6" xfId="44858" xr:uid="{00000000-0005-0000-0000-00004EA50000}"/>
    <cellStyle name="Vírgula 10 2 3 8" xfId="5831" xr:uid="{00000000-0005-0000-0000-00004FA50000}"/>
    <cellStyle name="Vírgula 10 2 3 8 2" xfId="10773" xr:uid="{00000000-0005-0000-0000-000050A50000}"/>
    <cellStyle name="Vírgula 10 2 3 8 3" xfId="44859" xr:uid="{00000000-0005-0000-0000-000051A50000}"/>
    <cellStyle name="Vírgula 10 2 3 8 4" xfId="44860" xr:uid="{00000000-0005-0000-0000-000052A50000}"/>
    <cellStyle name="Vírgula 10 2 3 9" xfId="7339" xr:uid="{00000000-0005-0000-0000-000053A50000}"/>
    <cellStyle name="Vírgula 10 2 3 9 2" xfId="44861" xr:uid="{00000000-0005-0000-0000-000054A50000}"/>
    <cellStyle name="Vírgula 10 2 3 9 3" xfId="44862" xr:uid="{00000000-0005-0000-0000-000055A50000}"/>
    <cellStyle name="Vírgula 10 2 3 9 4" xfId="44863" xr:uid="{00000000-0005-0000-0000-000056A50000}"/>
    <cellStyle name="Vírgula 10 2 4" xfId="467" xr:uid="{00000000-0005-0000-0000-000057A50000}"/>
    <cellStyle name="Vírgula 10 2 4 10" xfId="44864" xr:uid="{00000000-0005-0000-0000-000058A50000}"/>
    <cellStyle name="Vírgula 10 2 4 11" xfId="44865" xr:uid="{00000000-0005-0000-0000-000059A50000}"/>
    <cellStyle name="Vírgula 10 2 4 2" xfId="1032" xr:uid="{00000000-0005-0000-0000-00005AA50000}"/>
    <cellStyle name="Vírgula 10 2 4 2 10" xfId="44866" xr:uid="{00000000-0005-0000-0000-00005BA50000}"/>
    <cellStyle name="Vírgula 10 2 4 2 2" xfId="1840" xr:uid="{00000000-0005-0000-0000-00005CA50000}"/>
    <cellStyle name="Vírgula 10 2 4 2 2 2" xfId="5198" xr:uid="{00000000-0005-0000-0000-00005DA50000}"/>
    <cellStyle name="Vírgula 10 2 4 2 2 2 2" xfId="10182" xr:uid="{00000000-0005-0000-0000-00005EA50000}"/>
    <cellStyle name="Vírgula 10 2 4 2 2 2 2 2" xfId="44867" xr:uid="{00000000-0005-0000-0000-00005FA50000}"/>
    <cellStyle name="Vírgula 10 2 4 2 2 2 2 3" xfId="44868" xr:uid="{00000000-0005-0000-0000-000060A50000}"/>
    <cellStyle name="Vírgula 10 2 4 2 2 2 2 4" xfId="44869" xr:uid="{00000000-0005-0000-0000-000061A50000}"/>
    <cellStyle name="Vírgula 10 2 4 2 2 2 3" xfId="44870" xr:uid="{00000000-0005-0000-0000-000062A50000}"/>
    <cellStyle name="Vírgula 10 2 4 2 2 2 3 2" xfId="44871" xr:uid="{00000000-0005-0000-0000-000063A50000}"/>
    <cellStyle name="Vírgula 10 2 4 2 2 2 3 3" xfId="44872" xr:uid="{00000000-0005-0000-0000-000064A50000}"/>
    <cellStyle name="Vírgula 10 2 4 2 2 2 4" xfId="44873" xr:uid="{00000000-0005-0000-0000-000065A50000}"/>
    <cellStyle name="Vírgula 10 2 4 2 2 2 5" xfId="44874" xr:uid="{00000000-0005-0000-0000-000066A50000}"/>
    <cellStyle name="Vírgula 10 2 4 2 2 2 6" xfId="44875" xr:uid="{00000000-0005-0000-0000-000067A50000}"/>
    <cellStyle name="Vírgula 10 2 4 2 2 3" xfId="6927" xr:uid="{00000000-0005-0000-0000-000068A50000}"/>
    <cellStyle name="Vírgula 10 2 4 2 2 3 2" xfId="11869" xr:uid="{00000000-0005-0000-0000-000069A50000}"/>
    <cellStyle name="Vírgula 10 2 4 2 2 3 3" xfId="44876" xr:uid="{00000000-0005-0000-0000-00006AA50000}"/>
    <cellStyle name="Vírgula 10 2 4 2 2 3 4" xfId="44877" xr:uid="{00000000-0005-0000-0000-00006BA50000}"/>
    <cellStyle name="Vírgula 10 2 4 2 2 4" xfId="8435" xr:uid="{00000000-0005-0000-0000-00006CA50000}"/>
    <cellStyle name="Vírgula 10 2 4 2 2 4 2" xfId="44878" xr:uid="{00000000-0005-0000-0000-00006DA50000}"/>
    <cellStyle name="Vírgula 10 2 4 2 2 4 3" xfId="44879" xr:uid="{00000000-0005-0000-0000-00006EA50000}"/>
    <cellStyle name="Vírgula 10 2 4 2 2 4 4" xfId="44880" xr:uid="{00000000-0005-0000-0000-00006FA50000}"/>
    <cellStyle name="Vírgula 10 2 4 2 2 5" xfId="3473" xr:uid="{00000000-0005-0000-0000-000070A50000}"/>
    <cellStyle name="Vírgula 10 2 4 2 2 5 2" xfId="44881" xr:uid="{00000000-0005-0000-0000-000071A50000}"/>
    <cellStyle name="Vírgula 10 2 4 2 2 5 3" xfId="44882" xr:uid="{00000000-0005-0000-0000-000072A50000}"/>
    <cellStyle name="Vírgula 10 2 4 2 2 5 4" xfId="44883" xr:uid="{00000000-0005-0000-0000-000073A50000}"/>
    <cellStyle name="Vírgula 10 2 4 2 2 6" xfId="44884" xr:uid="{00000000-0005-0000-0000-000074A50000}"/>
    <cellStyle name="Vírgula 10 2 4 2 2 6 2" xfId="44885" xr:uid="{00000000-0005-0000-0000-000075A50000}"/>
    <cellStyle name="Vírgula 10 2 4 2 2 6 3" xfId="44886" xr:uid="{00000000-0005-0000-0000-000076A50000}"/>
    <cellStyle name="Vírgula 10 2 4 2 2 7" xfId="44887" xr:uid="{00000000-0005-0000-0000-000077A50000}"/>
    <cellStyle name="Vírgula 10 2 4 2 2 8" xfId="44888" xr:uid="{00000000-0005-0000-0000-000078A50000}"/>
    <cellStyle name="Vírgula 10 2 4 2 2 9" xfId="44889" xr:uid="{00000000-0005-0000-0000-000079A50000}"/>
    <cellStyle name="Vírgula 10 2 4 2 3" xfId="4454" xr:uid="{00000000-0005-0000-0000-00007AA50000}"/>
    <cellStyle name="Vírgula 10 2 4 2 3 2" xfId="9439" xr:uid="{00000000-0005-0000-0000-00007BA50000}"/>
    <cellStyle name="Vírgula 10 2 4 2 3 2 2" xfId="44890" xr:uid="{00000000-0005-0000-0000-00007CA50000}"/>
    <cellStyle name="Vírgula 10 2 4 2 3 2 3" xfId="44891" xr:uid="{00000000-0005-0000-0000-00007DA50000}"/>
    <cellStyle name="Vírgula 10 2 4 2 3 2 4" xfId="44892" xr:uid="{00000000-0005-0000-0000-00007EA50000}"/>
    <cellStyle name="Vírgula 10 2 4 2 3 3" xfId="44893" xr:uid="{00000000-0005-0000-0000-00007FA50000}"/>
    <cellStyle name="Vírgula 10 2 4 2 3 3 2" xfId="44894" xr:uid="{00000000-0005-0000-0000-000080A50000}"/>
    <cellStyle name="Vírgula 10 2 4 2 3 3 3" xfId="44895" xr:uid="{00000000-0005-0000-0000-000081A50000}"/>
    <cellStyle name="Vírgula 10 2 4 2 3 4" xfId="44896" xr:uid="{00000000-0005-0000-0000-000082A50000}"/>
    <cellStyle name="Vírgula 10 2 4 2 3 5" xfId="44897" xr:uid="{00000000-0005-0000-0000-000083A50000}"/>
    <cellStyle name="Vírgula 10 2 4 2 3 6" xfId="44898" xr:uid="{00000000-0005-0000-0000-000084A50000}"/>
    <cellStyle name="Vírgula 10 2 4 2 4" xfId="6194" xr:uid="{00000000-0005-0000-0000-000085A50000}"/>
    <cellStyle name="Vírgula 10 2 4 2 4 2" xfId="11136" xr:uid="{00000000-0005-0000-0000-000086A50000}"/>
    <cellStyle name="Vírgula 10 2 4 2 4 3" xfId="44899" xr:uid="{00000000-0005-0000-0000-000087A50000}"/>
    <cellStyle name="Vírgula 10 2 4 2 4 4" xfId="44900" xr:uid="{00000000-0005-0000-0000-000088A50000}"/>
    <cellStyle name="Vírgula 10 2 4 2 5" xfId="7702" xr:uid="{00000000-0005-0000-0000-000089A50000}"/>
    <cellStyle name="Vírgula 10 2 4 2 5 2" xfId="44901" xr:uid="{00000000-0005-0000-0000-00008AA50000}"/>
    <cellStyle name="Vírgula 10 2 4 2 5 3" xfId="44902" xr:uid="{00000000-0005-0000-0000-00008BA50000}"/>
    <cellStyle name="Vírgula 10 2 4 2 5 4" xfId="44903" xr:uid="{00000000-0005-0000-0000-00008CA50000}"/>
    <cellStyle name="Vírgula 10 2 4 2 6" xfId="2740" xr:uid="{00000000-0005-0000-0000-00008DA50000}"/>
    <cellStyle name="Vírgula 10 2 4 2 6 2" xfId="44904" xr:uid="{00000000-0005-0000-0000-00008EA50000}"/>
    <cellStyle name="Vírgula 10 2 4 2 6 3" xfId="44905" xr:uid="{00000000-0005-0000-0000-00008FA50000}"/>
    <cellStyle name="Vírgula 10 2 4 2 6 4" xfId="44906" xr:uid="{00000000-0005-0000-0000-000090A50000}"/>
    <cellStyle name="Vírgula 10 2 4 2 7" xfId="44907" xr:uid="{00000000-0005-0000-0000-000091A50000}"/>
    <cellStyle name="Vírgula 10 2 4 2 7 2" xfId="44908" xr:uid="{00000000-0005-0000-0000-000092A50000}"/>
    <cellStyle name="Vírgula 10 2 4 2 7 3" xfId="44909" xr:uid="{00000000-0005-0000-0000-000093A50000}"/>
    <cellStyle name="Vírgula 10 2 4 2 8" xfId="44910" xr:uid="{00000000-0005-0000-0000-000094A50000}"/>
    <cellStyle name="Vírgula 10 2 4 2 9" xfId="44911" xr:uid="{00000000-0005-0000-0000-000095A50000}"/>
    <cellStyle name="Vírgula 10 2 4 3" xfId="1839" xr:uid="{00000000-0005-0000-0000-000096A50000}"/>
    <cellStyle name="Vírgula 10 2 4 3 2" xfId="5197" xr:uid="{00000000-0005-0000-0000-000097A50000}"/>
    <cellStyle name="Vírgula 10 2 4 3 2 2" xfId="10181" xr:uid="{00000000-0005-0000-0000-000098A50000}"/>
    <cellStyle name="Vírgula 10 2 4 3 2 2 2" xfId="44912" xr:uid="{00000000-0005-0000-0000-000099A50000}"/>
    <cellStyle name="Vírgula 10 2 4 3 2 2 3" xfId="44913" xr:uid="{00000000-0005-0000-0000-00009AA50000}"/>
    <cellStyle name="Vírgula 10 2 4 3 2 2 4" xfId="44914" xr:uid="{00000000-0005-0000-0000-00009BA50000}"/>
    <cellStyle name="Vírgula 10 2 4 3 2 3" xfId="44915" xr:uid="{00000000-0005-0000-0000-00009CA50000}"/>
    <cellStyle name="Vírgula 10 2 4 3 2 3 2" xfId="44916" xr:uid="{00000000-0005-0000-0000-00009DA50000}"/>
    <cellStyle name="Vírgula 10 2 4 3 2 3 3" xfId="44917" xr:uid="{00000000-0005-0000-0000-00009EA50000}"/>
    <cellStyle name="Vírgula 10 2 4 3 2 4" xfId="44918" xr:uid="{00000000-0005-0000-0000-00009FA50000}"/>
    <cellStyle name="Vírgula 10 2 4 3 2 5" xfId="44919" xr:uid="{00000000-0005-0000-0000-0000A0A50000}"/>
    <cellStyle name="Vírgula 10 2 4 3 2 6" xfId="44920" xr:uid="{00000000-0005-0000-0000-0000A1A50000}"/>
    <cellStyle name="Vírgula 10 2 4 3 3" xfId="6926" xr:uid="{00000000-0005-0000-0000-0000A2A50000}"/>
    <cellStyle name="Vírgula 10 2 4 3 3 2" xfId="11868" xr:uid="{00000000-0005-0000-0000-0000A3A50000}"/>
    <cellStyle name="Vírgula 10 2 4 3 3 3" xfId="44921" xr:uid="{00000000-0005-0000-0000-0000A4A50000}"/>
    <cellStyle name="Vírgula 10 2 4 3 3 4" xfId="44922" xr:uid="{00000000-0005-0000-0000-0000A5A50000}"/>
    <cellStyle name="Vírgula 10 2 4 3 4" xfId="8434" xr:uid="{00000000-0005-0000-0000-0000A6A50000}"/>
    <cellStyle name="Vírgula 10 2 4 3 4 2" xfId="44923" xr:uid="{00000000-0005-0000-0000-0000A7A50000}"/>
    <cellStyle name="Vírgula 10 2 4 3 4 3" xfId="44924" xr:uid="{00000000-0005-0000-0000-0000A8A50000}"/>
    <cellStyle name="Vírgula 10 2 4 3 4 4" xfId="44925" xr:uid="{00000000-0005-0000-0000-0000A9A50000}"/>
    <cellStyle name="Vírgula 10 2 4 3 5" xfId="3472" xr:uid="{00000000-0005-0000-0000-0000AAA50000}"/>
    <cellStyle name="Vírgula 10 2 4 3 5 2" xfId="44926" xr:uid="{00000000-0005-0000-0000-0000ABA50000}"/>
    <cellStyle name="Vírgula 10 2 4 3 5 3" xfId="44927" xr:uid="{00000000-0005-0000-0000-0000ACA50000}"/>
    <cellStyle name="Vírgula 10 2 4 3 5 4" xfId="44928" xr:uid="{00000000-0005-0000-0000-0000ADA50000}"/>
    <cellStyle name="Vírgula 10 2 4 3 6" xfId="44929" xr:uid="{00000000-0005-0000-0000-0000AEA50000}"/>
    <cellStyle name="Vírgula 10 2 4 3 6 2" xfId="44930" xr:uid="{00000000-0005-0000-0000-0000AFA50000}"/>
    <cellStyle name="Vírgula 10 2 4 3 6 3" xfId="44931" xr:uid="{00000000-0005-0000-0000-0000B0A50000}"/>
    <cellStyle name="Vírgula 10 2 4 3 7" xfId="44932" xr:uid="{00000000-0005-0000-0000-0000B1A50000}"/>
    <cellStyle name="Vírgula 10 2 4 3 8" xfId="44933" xr:uid="{00000000-0005-0000-0000-0000B2A50000}"/>
    <cellStyle name="Vírgula 10 2 4 3 9" xfId="44934" xr:uid="{00000000-0005-0000-0000-0000B3A50000}"/>
    <cellStyle name="Vírgula 10 2 4 4" xfId="3986" xr:uid="{00000000-0005-0000-0000-0000B4A50000}"/>
    <cellStyle name="Vírgula 10 2 4 4 2" xfId="9058" xr:uid="{00000000-0005-0000-0000-0000B5A50000}"/>
    <cellStyle name="Vírgula 10 2 4 4 2 2" xfId="44935" xr:uid="{00000000-0005-0000-0000-0000B6A50000}"/>
    <cellStyle name="Vírgula 10 2 4 4 2 3" xfId="44936" xr:uid="{00000000-0005-0000-0000-0000B7A50000}"/>
    <cellStyle name="Vírgula 10 2 4 4 2 4" xfId="44937" xr:uid="{00000000-0005-0000-0000-0000B8A50000}"/>
    <cellStyle name="Vírgula 10 2 4 4 3" xfId="44938" xr:uid="{00000000-0005-0000-0000-0000B9A50000}"/>
    <cellStyle name="Vírgula 10 2 4 4 3 2" xfId="44939" xr:uid="{00000000-0005-0000-0000-0000BAA50000}"/>
    <cellStyle name="Vírgula 10 2 4 4 3 3" xfId="44940" xr:uid="{00000000-0005-0000-0000-0000BBA50000}"/>
    <cellStyle name="Vírgula 10 2 4 4 4" xfId="44941" xr:uid="{00000000-0005-0000-0000-0000BCA50000}"/>
    <cellStyle name="Vírgula 10 2 4 4 5" xfId="44942" xr:uid="{00000000-0005-0000-0000-0000BDA50000}"/>
    <cellStyle name="Vírgula 10 2 4 4 6" xfId="44943" xr:uid="{00000000-0005-0000-0000-0000BEA50000}"/>
    <cellStyle name="Vírgula 10 2 4 5" xfId="5742" xr:uid="{00000000-0005-0000-0000-0000BFA50000}"/>
    <cellStyle name="Vírgula 10 2 4 5 2" xfId="10684" xr:uid="{00000000-0005-0000-0000-0000C0A50000}"/>
    <cellStyle name="Vírgula 10 2 4 5 3" xfId="44944" xr:uid="{00000000-0005-0000-0000-0000C1A50000}"/>
    <cellStyle name="Vírgula 10 2 4 5 4" xfId="44945" xr:uid="{00000000-0005-0000-0000-0000C2A50000}"/>
    <cellStyle name="Vírgula 10 2 4 6" xfId="7250" xr:uid="{00000000-0005-0000-0000-0000C3A50000}"/>
    <cellStyle name="Vírgula 10 2 4 6 2" xfId="44946" xr:uid="{00000000-0005-0000-0000-0000C4A50000}"/>
    <cellStyle name="Vírgula 10 2 4 6 3" xfId="44947" xr:uid="{00000000-0005-0000-0000-0000C5A50000}"/>
    <cellStyle name="Vírgula 10 2 4 6 4" xfId="44948" xr:uid="{00000000-0005-0000-0000-0000C6A50000}"/>
    <cellStyle name="Vírgula 10 2 4 7" xfId="2288" xr:uid="{00000000-0005-0000-0000-0000C7A50000}"/>
    <cellStyle name="Vírgula 10 2 4 7 2" xfId="44949" xr:uid="{00000000-0005-0000-0000-0000C8A50000}"/>
    <cellStyle name="Vírgula 10 2 4 7 3" xfId="44950" xr:uid="{00000000-0005-0000-0000-0000C9A50000}"/>
    <cellStyle name="Vírgula 10 2 4 7 4" xfId="44951" xr:uid="{00000000-0005-0000-0000-0000CAA50000}"/>
    <cellStyle name="Vírgula 10 2 4 8" xfId="44952" xr:uid="{00000000-0005-0000-0000-0000CBA50000}"/>
    <cellStyle name="Vírgula 10 2 4 8 2" xfId="44953" xr:uid="{00000000-0005-0000-0000-0000CCA50000}"/>
    <cellStyle name="Vírgula 10 2 4 8 3" xfId="44954" xr:uid="{00000000-0005-0000-0000-0000CDA50000}"/>
    <cellStyle name="Vírgula 10 2 4 9" xfId="44955" xr:uid="{00000000-0005-0000-0000-0000CEA50000}"/>
    <cellStyle name="Vírgula 10 2 5" xfId="679" xr:uid="{00000000-0005-0000-0000-0000CFA50000}"/>
    <cellStyle name="Vírgula 10 2 5 10" xfId="44956" xr:uid="{00000000-0005-0000-0000-0000D0A50000}"/>
    <cellStyle name="Vírgula 10 2 5 11" xfId="44957" xr:uid="{00000000-0005-0000-0000-0000D1A50000}"/>
    <cellStyle name="Vírgula 10 2 5 2" xfId="1145" xr:uid="{00000000-0005-0000-0000-0000D2A50000}"/>
    <cellStyle name="Vírgula 10 2 5 2 10" xfId="44958" xr:uid="{00000000-0005-0000-0000-0000D3A50000}"/>
    <cellStyle name="Vírgula 10 2 5 2 2" xfId="1842" xr:uid="{00000000-0005-0000-0000-0000D4A50000}"/>
    <cellStyle name="Vírgula 10 2 5 2 2 2" xfId="5200" xr:uid="{00000000-0005-0000-0000-0000D5A50000}"/>
    <cellStyle name="Vírgula 10 2 5 2 2 2 2" xfId="10184" xr:uid="{00000000-0005-0000-0000-0000D6A50000}"/>
    <cellStyle name="Vírgula 10 2 5 2 2 2 2 2" xfId="44959" xr:uid="{00000000-0005-0000-0000-0000D7A50000}"/>
    <cellStyle name="Vírgula 10 2 5 2 2 2 2 3" xfId="44960" xr:uid="{00000000-0005-0000-0000-0000D8A50000}"/>
    <cellStyle name="Vírgula 10 2 5 2 2 2 2 4" xfId="44961" xr:uid="{00000000-0005-0000-0000-0000D9A50000}"/>
    <cellStyle name="Vírgula 10 2 5 2 2 2 3" xfId="44962" xr:uid="{00000000-0005-0000-0000-0000DAA50000}"/>
    <cellStyle name="Vírgula 10 2 5 2 2 2 3 2" xfId="44963" xr:uid="{00000000-0005-0000-0000-0000DBA50000}"/>
    <cellStyle name="Vírgula 10 2 5 2 2 2 3 3" xfId="44964" xr:uid="{00000000-0005-0000-0000-0000DCA50000}"/>
    <cellStyle name="Vírgula 10 2 5 2 2 2 4" xfId="44965" xr:uid="{00000000-0005-0000-0000-0000DDA50000}"/>
    <cellStyle name="Vírgula 10 2 5 2 2 2 5" xfId="44966" xr:uid="{00000000-0005-0000-0000-0000DEA50000}"/>
    <cellStyle name="Vírgula 10 2 5 2 2 2 6" xfId="44967" xr:uid="{00000000-0005-0000-0000-0000DFA50000}"/>
    <cellStyle name="Vírgula 10 2 5 2 2 3" xfId="6929" xr:uid="{00000000-0005-0000-0000-0000E0A50000}"/>
    <cellStyle name="Vírgula 10 2 5 2 2 3 2" xfId="11871" xr:uid="{00000000-0005-0000-0000-0000E1A50000}"/>
    <cellStyle name="Vírgula 10 2 5 2 2 3 3" xfId="44968" xr:uid="{00000000-0005-0000-0000-0000E2A50000}"/>
    <cellStyle name="Vírgula 10 2 5 2 2 3 4" xfId="44969" xr:uid="{00000000-0005-0000-0000-0000E3A50000}"/>
    <cellStyle name="Vírgula 10 2 5 2 2 4" xfId="8437" xr:uid="{00000000-0005-0000-0000-0000E4A50000}"/>
    <cellStyle name="Vírgula 10 2 5 2 2 4 2" xfId="44970" xr:uid="{00000000-0005-0000-0000-0000E5A50000}"/>
    <cellStyle name="Vírgula 10 2 5 2 2 4 3" xfId="44971" xr:uid="{00000000-0005-0000-0000-0000E6A50000}"/>
    <cellStyle name="Vírgula 10 2 5 2 2 4 4" xfId="44972" xr:uid="{00000000-0005-0000-0000-0000E7A50000}"/>
    <cellStyle name="Vírgula 10 2 5 2 2 5" xfId="3475" xr:uid="{00000000-0005-0000-0000-0000E8A50000}"/>
    <cellStyle name="Vírgula 10 2 5 2 2 5 2" xfId="44973" xr:uid="{00000000-0005-0000-0000-0000E9A50000}"/>
    <cellStyle name="Vírgula 10 2 5 2 2 5 3" xfId="44974" xr:uid="{00000000-0005-0000-0000-0000EAA50000}"/>
    <cellStyle name="Vírgula 10 2 5 2 2 5 4" xfId="44975" xr:uid="{00000000-0005-0000-0000-0000EBA50000}"/>
    <cellStyle name="Vírgula 10 2 5 2 2 6" xfId="44976" xr:uid="{00000000-0005-0000-0000-0000ECA50000}"/>
    <cellStyle name="Vírgula 10 2 5 2 2 6 2" xfId="44977" xr:uid="{00000000-0005-0000-0000-0000EDA50000}"/>
    <cellStyle name="Vírgula 10 2 5 2 2 6 3" xfId="44978" xr:uid="{00000000-0005-0000-0000-0000EEA50000}"/>
    <cellStyle name="Vírgula 10 2 5 2 2 7" xfId="44979" xr:uid="{00000000-0005-0000-0000-0000EFA50000}"/>
    <cellStyle name="Vírgula 10 2 5 2 2 8" xfId="44980" xr:uid="{00000000-0005-0000-0000-0000F0A50000}"/>
    <cellStyle name="Vírgula 10 2 5 2 2 9" xfId="44981" xr:uid="{00000000-0005-0000-0000-0000F1A50000}"/>
    <cellStyle name="Vírgula 10 2 5 2 3" xfId="4513" xr:uid="{00000000-0005-0000-0000-0000F2A50000}"/>
    <cellStyle name="Vírgula 10 2 5 2 3 2" xfId="9497" xr:uid="{00000000-0005-0000-0000-0000F3A50000}"/>
    <cellStyle name="Vírgula 10 2 5 2 3 2 2" xfId="44982" xr:uid="{00000000-0005-0000-0000-0000F4A50000}"/>
    <cellStyle name="Vírgula 10 2 5 2 3 2 3" xfId="44983" xr:uid="{00000000-0005-0000-0000-0000F5A50000}"/>
    <cellStyle name="Vírgula 10 2 5 2 3 2 4" xfId="44984" xr:uid="{00000000-0005-0000-0000-0000F6A50000}"/>
    <cellStyle name="Vírgula 10 2 5 2 3 3" xfId="44985" xr:uid="{00000000-0005-0000-0000-0000F7A50000}"/>
    <cellStyle name="Vírgula 10 2 5 2 3 3 2" xfId="44986" xr:uid="{00000000-0005-0000-0000-0000F8A50000}"/>
    <cellStyle name="Vírgula 10 2 5 2 3 3 3" xfId="44987" xr:uid="{00000000-0005-0000-0000-0000F9A50000}"/>
    <cellStyle name="Vírgula 10 2 5 2 3 4" xfId="44988" xr:uid="{00000000-0005-0000-0000-0000FAA50000}"/>
    <cellStyle name="Vírgula 10 2 5 2 3 5" xfId="44989" xr:uid="{00000000-0005-0000-0000-0000FBA50000}"/>
    <cellStyle name="Vírgula 10 2 5 2 3 6" xfId="44990" xr:uid="{00000000-0005-0000-0000-0000FCA50000}"/>
    <cellStyle name="Vírgula 10 2 5 2 4" xfId="6244" xr:uid="{00000000-0005-0000-0000-0000FDA50000}"/>
    <cellStyle name="Vírgula 10 2 5 2 4 2" xfId="11186" xr:uid="{00000000-0005-0000-0000-0000FEA50000}"/>
    <cellStyle name="Vírgula 10 2 5 2 4 3" xfId="44991" xr:uid="{00000000-0005-0000-0000-0000FFA50000}"/>
    <cellStyle name="Vírgula 10 2 5 2 4 4" xfId="44992" xr:uid="{00000000-0005-0000-0000-000000A60000}"/>
    <cellStyle name="Vírgula 10 2 5 2 5" xfId="7752" xr:uid="{00000000-0005-0000-0000-000001A60000}"/>
    <cellStyle name="Vírgula 10 2 5 2 5 2" xfId="44993" xr:uid="{00000000-0005-0000-0000-000002A60000}"/>
    <cellStyle name="Vírgula 10 2 5 2 5 3" xfId="44994" xr:uid="{00000000-0005-0000-0000-000003A60000}"/>
    <cellStyle name="Vírgula 10 2 5 2 5 4" xfId="44995" xr:uid="{00000000-0005-0000-0000-000004A60000}"/>
    <cellStyle name="Vírgula 10 2 5 2 6" xfId="2790" xr:uid="{00000000-0005-0000-0000-000005A60000}"/>
    <cellStyle name="Vírgula 10 2 5 2 6 2" xfId="44996" xr:uid="{00000000-0005-0000-0000-000006A60000}"/>
    <cellStyle name="Vírgula 10 2 5 2 6 3" xfId="44997" xr:uid="{00000000-0005-0000-0000-000007A60000}"/>
    <cellStyle name="Vírgula 10 2 5 2 6 4" xfId="44998" xr:uid="{00000000-0005-0000-0000-000008A60000}"/>
    <cellStyle name="Vírgula 10 2 5 2 7" xfId="44999" xr:uid="{00000000-0005-0000-0000-000009A60000}"/>
    <cellStyle name="Vírgula 10 2 5 2 7 2" xfId="45000" xr:uid="{00000000-0005-0000-0000-00000AA60000}"/>
    <cellStyle name="Vírgula 10 2 5 2 7 3" xfId="45001" xr:uid="{00000000-0005-0000-0000-00000BA60000}"/>
    <cellStyle name="Vírgula 10 2 5 2 8" xfId="45002" xr:uid="{00000000-0005-0000-0000-00000CA60000}"/>
    <cellStyle name="Vírgula 10 2 5 2 9" xfId="45003" xr:uid="{00000000-0005-0000-0000-00000DA60000}"/>
    <cellStyle name="Vírgula 10 2 5 3" xfId="1841" xr:uid="{00000000-0005-0000-0000-00000EA60000}"/>
    <cellStyle name="Vírgula 10 2 5 3 2" xfId="5199" xr:uid="{00000000-0005-0000-0000-00000FA60000}"/>
    <cellStyle name="Vírgula 10 2 5 3 2 2" xfId="10183" xr:uid="{00000000-0005-0000-0000-000010A60000}"/>
    <cellStyle name="Vírgula 10 2 5 3 2 2 2" xfId="45004" xr:uid="{00000000-0005-0000-0000-000011A60000}"/>
    <cellStyle name="Vírgula 10 2 5 3 2 2 3" xfId="45005" xr:uid="{00000000-0005-0000-0000-000012A60000}"/>
    <cellStyle name="Vírgula 10 2 5 3 2 2 4" xfId="45006" xr:uid="{00000000-0005-0000-0000-000013A60000}"/>
    <cellStyle name="Vírgula 10 2 5 3 2 3" xfId="45007" xr:uid="{00000000-0005-0000-0000-000014A60000}"/>
    <cellStyle name="Vírgula 10 2 5 3 2 3 2" xfId="45008" xr:uid="{00000000-0005-0000-0000-000015A60000}"/>
    <cellStyle name="Vírgula 10 2 5 3 2 3 3" xfId="45009" xr:uid="{00000000-0005-0000-0000-000016A60000}"/>
    <cellStyle name="Vírgula 10 2 5 3 2 4" xfId="45010" xr:uid="{00000000-0005-0000-0000-000017A60000}"/>
    <cellStyle name="Vírgula 10 2 5 3 2 5" xfId="45011" xr:uid="{00000000-0005-0000-0000-000018A60000}"/>
    <cellStyle name="Vírgula 10 2 5 3 2 6" xfId="45012" xr:uid="{00000000-0005-0000-0000-000019A60000}"/>
    <cellStyle name="Vírgula 10 2 5 3 3" xfId="6928" xr:uid="{00000000-0005-0000-0000-00001AA60000}"/>
    <cellStyle name="Vírgula 10 2 5 3 3 2" xfId="11870" xr:uid="{00000000-0005-0000-0000-00001BA60000}"/>
    <cellStyle name="Vírgula 10 2 5 3 3 3" xfId="45013" xr:uid="{00000000-0005-0000-0000-00001CA60000}"/>
    <cellStyle name="Vírgula 10 2 5 3 3 4" xfId="45014" xr:uid="{00000000-0005-0000-0000-00001DA60000}"/>
    <cellStyle name="Vírgula 10 2 5 3 4" xfId="8436" xr:uid="{00000000-0005-0000-0000-00001EA60000}"/>
    <cellStyle name="Vírgula 10 2 5 3 4 2" xfId="45015" xr:uid="{00000000-0005-0000-0000-00001FA60000}"/>
    <cellStyle name="Vírgula 10 2 5 3 4 3" xfId="45016" xr:uid="{00000000-0005-0000-0000-000020A60000}"/>
    <cellStyle name="Vírgula 10 2 5 3 4 4" xfId="45017" xr:uid="{00000000-0005-0000-0000-000021A60000}"/>
    <cellStyle name="Vírgula 10 2 5 3 5" xfId="3474" xr:uid="{00000000-0005-0000-0000-000022A60000}"/>
    <cellStyle name="Vírgula 10 2 5 3 5 2" xfId="45018" xr:uid="{00000000-0005-0000-0000-000023A60000}"/>
    <cellStyle name="Vírgula 10 2 5 3 5 3" xfId="45019" xr:uid="{00000000-0005-0000-0000-000024A60000}"/>
    <cellStyle name="Vírgula 10 2 5 3 5 4" xfId="45020" xr:uid="{00000000-0005-0000-0000-000025A60000}"/>
    <cellStyle name="Vírgula 10 2 5 3 6" xfId="45021" xr:uid="{00000000-0005-0000-0000-000026A60000}"/>
    <cellStyle name="Vírgula 10 2 5 3 6 2" xfId="45022" xr:uid="{00000000-0005-0000-0000-000027A60000}"/>
    <cellStyle name="Vírgula 10 2 5 3 6 3" xfId="45023" xr:uid="{00000000-0005-0000-0000-000028A60000}"/>
    <cellStyle name="Vírgula 10 2 5 3 7" xfId="45024" xr:uid="{00000000-0005-0000-0000-000029A60000}"/>
    <cellStyle name="Vírgula 10 2 5 3 8" xfId="45025" xr:uid="{00000000-0005-0000-0000-00002AA60000}"/>
    <cellStyle name="Vírgula 10 2 5 3 9" xfId="45026" xr:uid="{00000000-0005-0000-0000-00002BA60000}"/>
    <cellStyle name="Vírgula 10 2 5 4" xfId="4130" xr:uid="{00000000-0005-0000-0000-00002CA60000}"/>
    <cellStyle name="Vírgula 10 2 5 4 2" xfId="9116" xr:uid="{00000000-0005-0000-0000-00002DA60000}"/>
    <cellStyle name="Vírgula 10 2 5 4 2 2" xfId="45027" xr:uid="{00000000-0005-0000-0000-00002EA60000}"/>
    <cellStyle name="Vírgula 10 2 5 4 2 3" xfId="45028" xr:uid="{00000000-0005-0000-0000-00002FA60000}"/>
    <cellStyle name="Vírgula 10 2 5 4 2 4" xfId="45029" xr:uid="{00000000-0005-0000-0000-000030A60000}"/>
    <cellStyle name="Vírgula 10 2 5 4 3" xfId="45030" xr:uid="{00000000-0005-0000-0000-000031A60000}"/>
    <cellStyle name="Vírgula 10 2 5 4 3 2" xfId="45031" xr:uid="{00000000-0005-0000-0000-000032A60000}"/>
    <cellStyle name="Vírgula 10 2 5 4 3 3" xfId="45032" xr:uid="{00000000-0005-0000-0000-000033A60000}"/>
    <cellStyle name="Vírgula 10 2 5 4 4" xfId="45033" xr:uid="{00000000-0005-0000-0000-000034A60000}"/>
    <cellStyle name="Vírgula 10 2 5 4 5" xfId="45034" xr:uid="{00000000-0005-0000-0000-000035A60000}"/>
    <cellStyle name="Vírgula 10 2 5 4 6" xfId="45035" xr:uid="{00000000-0005-0000-0000-000036A60000}"/>
    <cellStyle name="Vírgula 10 2 5 5" xfId="5877" xr:uid="{00000000-0005-0000-0000-000037A60000}"/>
    <cellStyle name="Vírgula 10 2 5 5 2" xfId="10819" xr:uid="{00000000-0005-0000-0000-000038A60000}"/>
    <cellStyle name="Vírgula 10 2 5 5 3" xfId="45036" xr:uid="{00000000-0005-0000-0000-000039A60000}"/>
    <cellStyle name="Vírgula 10 2 5 5 4" xfId="45037" xr:uid="{00000000-0005-0000-0000-00003AA60000}"/>
    <cellStyle name="Vírgula 10 2 5 6" xfId="7385" xr:uid="{00000000-0005-0000-0000-00003BA60000}"/>
    <cellStyle name="Vírgula 10 2 5 6 2" xfId="45038" xr:uid="{00000000-0005-0000-0000-00003CA60000}"/>
    <cellStyle name="Vírgula 10 2 5 6 3" xfId="45039" xr:uid="{00000000-0005-0000-0000-00003DA60000}"/>
    <cellStyle name="Vírgula 10 2 5 6 4" xfId="45040" xr:uid="{00000000-0005-0000-0000-00003EA60000}"/>
    <cellStyle name="Vírgula 10 2 5 7" xfId="2423" xr:uid="{00000000-0005-0000-0000-00003FA60000}"/>
    <cellStyle name="Vírgula 10 2 5 7 2" xfId="45041" xr:uid="{00000000-0005-0000-0000-000040A60000}"/>
    <cellStyle name="Vírgula 10 2 5 7 3" xfId="45042" xr:uid="{00000000-0005-0000-0000-000041A60000}"/>
    <cellStyle name="Vírgula 10 2 5 7 4" xfId="45043" xr:uid="{00000000-0005-0000-0000-000042A60000}"/>
    <cellStyle name="Vírgula 10 2 5 8" xfId="45044" xr:uid="{00000000-0005-0000-0000-000043A60000}"/>
    <cellStyle name="Vírgula 10 2 5 8 2" xfId="45045" xr:uid="{00000000-0005-0000-0000-000044A60000}"/>
    <cellStyle name="Vírgula 10 2 5 8 3" xfId="45046" xr:uid="{00000000-0005-0000-0000-000045A60000}"/>
    <cellStyle name="Vírgula 10 2 5 9" xfId="45047" xr:uid="{00000000-0005-0000-0000-000046A60000}"/>
    <cellStyle name="Vírgula 10 2 6" xfId="351" xr:uid="{00000000-0005-0000-0000-000047A60000}"/>
    <cellStyle name="Vírgula 10 2 6 10" xfId="45048" xr:uid="{00000000-0005-0000-0000-000048A60000}"/>
    <cellStyle name="Vírgula 10 2 6 11" xfId="45049" xr:uid="{00000000-0005-0000-0000-000049A60000}"/>
    <cellStyle name="Vírgula 10 2 6 2" xfId="975" xr:uid="{00000000-0005-0000-0000-00004AA60000}"/>
    <cellStyle name="Vírgula 10 2 6 2 10" xfId="45050" xr:uid="{00000000-0005-0000-0000-00004BA60000}"/>
    <cellStyle name="Vírgula 10 2 6 2 2" xfId="1844" xr:uid="{00000000-0005-0000-0000-00004CA60000}"/>
    <cellStyle name="Vírgula 10 2 6 2 2 2" xfId="5202" xr:uid="{00000000-0005-0000-0000-00004DA60000}"/>
    <cellStyle name="Vírgula 10 2 6 2 2 2 2" xfId="10186" xr:uid="{00000000-0005-0000-0000-00004EA60000}"/>
    <cellStyle name="Vírgula 10 2 6 2 2 2 2 2" xfId="45051" xr:uid="{00000000-0005-0000-0000-00004FA60000}"/>
    <cellStyle name="Vírgula 10 2 6 2 2 2 2 3" xfId="45052" xr:uid="{00000000-0005-0000-0000-000050A60000}"/>
    <cellStyle name="Vírgula 10 2 6 2 2 2 2 4" xfId="45053" xr:uid="{00000000-0005-0000-0000-000051A60000}"/>
    <cellStyle name="Vírgula 10 2 6 2 2 2 3" xfId="45054" xr:uid="{00000000-0005-0000-0000-000052A60000}"/>
    <cellStyle name="Vírgula 10 2 6 2 2 2 3 2" xfId="45055" xr:uid="{00000000-0005-0000-0000-000053A60000}"/>
    <cellStyle name="Vírgula 10 2 6 2 2 2 3 3" xfId="45056" xr:uid="{00000000-0005-0000-0000-000054A60000}"/>
    <cellStyle name="Vírgula 10 2 6 2 2 2 4" xfId="45057" xr:uid="{00000000-0005-0000-0000-000055A60000}"/>
    <cellStyle name="Vírgula 10 2 6 2 2 2 5" xfId="45058" xr:uid="{00000000-0005-0000-0000-000056A60000}"/>
    <cellStyle name="Vírgula 10 2 6 2 2 2 6" xfId="45059" xr:uid="{00000000-0005-0000-0000-000057A60000}"/>
    <cellStyle name="Vírgula 10 2 6 2 2 3" xfId="6931" xr:uid="{00000000-0005-0000-0000-000058A60000}"/>
    <cellStyle name="Vírgula 10 2 6 2 2 3 2" xfId="11873" xr:uid="{00000000-0005-0000-0000-000059A60000}"/>
    <cellStyle name="Vírgula 10 2 6 2 2 3 3" xfId="45060" xr:uid="{00000000-0005-0000-0000-00005AA60000}"/>
    <cellStyle name="Vírgula 10 2 6 2 2 3 4" xfId="45061" xr:uid="{00000000-0005-0000-0000-00005BA60000}"/>
    <cellStyle name="Vírgula 10 2 6 2 2 4" xfId="8439" xr:uid="{00000000-0005-0000-0000-00005CA60000}"/>
    <cellStyle name="Vírgula 10 2 6 2 2 4 2" xfId="45062" xr:uid="{00000000-0005-0000-0000-00005DA60000}"/>
    <cellStyle name="Vírgula 10 2 6 2 2 4 3" xfId="45063" xr:uid="{00000000-0005-0000-0000-00005EA60000}"/>
    <cellStyle name="Vírgula 10 2 6 2 2 4 4" xfId="45064" xr:uid="{00000000-0005-0000-0000-00005FA60000}"/>
    <cellStyle name="Vírgula 10 2 6 2 2 5" xfId="3477" xr:uid="{00000000-0005-0000-0000-000060A60000}"/>
    <cellStyle name="Vírgula 10 2 6 2 2 5 2" xfId="45065" xr:uid="{00000000-0005-0000-0000-000061A60000}"/>
    <cellStyle name="Vírgula 10 2 6 2 2 5 3" xfId="45066" xr:uid="{00000000-0005-0000-0000-000062A60000}"/>
    <cellStyle name="Vírgula 10 2 6 2 2 5 4" xfId="45067" xr:uid="{00000000-0005-0000-0000-000063A60000}"/>
    <cellStyle name="Vírgula 10 2 6 2 2 6" xfId="45068" xr:uid="{00000000-0005-0000-0000-000064A60000}"/>
    <cellStyle name="Vírgula 10 2 6 2 2 6 2" xfId="45069" xr:uid="{00000000-0005-0000-0000-000065A60000}"/>
    <cellStyle name="Vírgula 10 2 6 2 2 6 3" xfId="45070" xr:uid="{00000000-0005-0000-0000-000066A60000}"/>
    <cellStyle name="Vírgula 10 2 6 2 2 7" xfId="45071" xr:uid="{00000000-0005-0000-0000-000067A60000}"/>
    <cellStyle name="Vírgula 10 2 6 2 2 8" xfId="45072" xr:uid="{00000000-0005-0000-0000-000068A60000}"/>
    <cellStyle name="Vírgula 10 2 6 2 2 9" xfId="45073" xr:uid="{00000000-0005-0000-0000-000069A60000}"/>
    <cellStyle name="Vírgula 10 2 6 2 3" xfId="4408" xr:uid="{00000000-0005-0000-0000-00006AA60000}"/>
    <cellStyle name="Vírgula 10 2 6 2 3 2" xfId="9393" xr:uid="{00000000-0005-0000-0000-00006BA60000}"/>
    <cellStyle name="Vírgula 10 2 6 2 3 2 2" xfId="45074" xr:uid="{00000000-0005-0000-0000-00006CA60000}"/>
    <cellStyle name="Vírgula 10 2 6 2 3 2 3" xfId="45075" xr:uid="{00000000-0005-0000-0000-00006DA60000}"/>
    <cellStyle name="Vírgula 10 2 6 2 3 2 4" xfId="45076" xr:uid="{00000000-0005-0000-0000-00006EA60000}"/>
    <cellStyle name="Vírgula 10 2 6 2 3 3" xfId="45077" xr:uid="{00000000-0005-0000-0000-00006FA60000}"/>
    <cellStyle name="Vírgula 10 2 6 2 3 3 2" xfId="45078" xr:uid="{00000000-0005-0000-0000-000070A60000}"/>
    <cellStyle name="Vírgula 10 2 6 2 3 3 3" xfId="45079" xr:uid="{00000000-0005-0000-0000-000071A60000}"/>
    <cellStyle name="Vírgula 10 2 6 2 3 4" xfId="45080" xr:uid="{00000000-0005-0000-0000-000072A60000}"/>
    <cellStyle name="Vírgula 10 2 6 2 3 5" xfId="45081" xr:uid="{00000000-0005-0000-0000-000073A60000}"/>
    <cellStyle name="Vírgula 10 2 6 2 3 6" xfId="45082" xr:uid="{00000000-0005-0000-0000-000074A60000}"/>
    <cellStyle name="Vírgula 10 2 6 2 4" xfId="6150" xr:uid="{00000000-0005-0000-0000-000075A60000}"/>
    <cellStyle name="Vírgula 10 2 6 2 4 2" xfId="11092" xr:uid="{00000000-0005-0000-0000-000076A60000}"/>
    <cellStyle name="Vírgula 10 2 6 2 4 3" xfId="45083" xr:uid="{00000000-0005-0000-0000-000077A60000}"/>
    <cellStyle name="Vírgula 10 2 6 2 4 4" xfId="45084" xr:uid="{00000000-0005-0000-0000-000078A60000}"/>
    <cellStyle name="Vírgula 10 2 6 2 5" xfId="7658" xr:uid="{00000000-0005-0000-0000-000079A60000}"/>
    <cellStyle name="Vírgula 10 2 6 2 5 2" xfId="45085" xr:uid="{00000000-0005-0000-0000-00007AA60000}"/>
    <cellStyle name="Vírgula 10 2 6 2 5 3" xfId="45086" xr:uid="{00000000-0005-0000-0000-00007BA60000}"/>
    <cellStyle name="Vírgula 10 2 6 2 5 4" xfId="45087" xr:uid="{00000000-0005-0000-0000-00007CA60000}"/>
    <cellStyle name="Vírgula 10 2 6 2 6" xfId="2696" xr:uid="{00000000-0005-0000-0000-00007DA60000}"/>
    <cellStyle name="Vírgula 10 2 6 2 6 2" xfId="45088" xr:uid="{00000000-0005-0000-0000-00007EA60000}"/>
    <cellStyle name="Vírgula 10 2 6 2 6 3" xfId="45089" xr:uid="{00000000-0005-0000-0000-00007FA60000}"/>
    <cellStyle name="Vírgula 10 2 6 2 6 4" xfId="45090" xr:uid="{00000000-0005-0000-0000-000080A60000}"/>
    <cellStyle name="Vírgula 10 2 6 2 7" xfId="45091" xr:uid="{00000000-0005-0000-0000-000081A60000}"/>
    <cellStyle name="Vírgula 10 2 6 2 7 2" xfId="45092" xr:uid="{00000000-0005-0000-0000-000082A60000}"/>
    <cellStyle name="Vírgula 10 2 6 2 7 3" xfId="45093" xr:uid="{00000000-0005-0000-0000-000083A60000}"/>
    <cellStyle name="Vírgula 10 2 6 2 8" xfId="45094" xr:uid="{00000000-0005-0000-0000-000084A60000}"/>
    <cellStyle name="Vírgula 10 2 6 2 9" xfId="45095" xr:uid="{00000000-0005-0000-0000-000085A60000}"/>
    <cellStyle name="Vírgula 10 2 6 3" xfId="1843" xr:uid="{00000000-0005-0000-0000-000086A60000}"/>
    <cellStyle name="Vírgula 10 2 6 3 2" xfId="5201" xr:uid="{00000000-0005-0000-0000-000087A60000}"/>
    <cellStyle name="Vírgula 10 2 6 3 2 2" xfId="10185" xr:uid="{00000000-0005-0000-0000-000088A60000}"/>
    <cellStyle name="Vírgula 10 2 6 3 2 2 2" xfId="45096" xr:uid="{00000000-0005-0000-0000-000089A60000}"/>
    <cellStyle name="Vírgula 10 2 6 3 2 2 3" xfId="45097" xr:uid="{00000000-0005-0000-0000-00008AA60000}"/>
    <cellStyle name="Vírgula 10 2 6 3 2 2 4" xfId="45098" xr:uid="{00000000-0005-0000-0000-00008BA60000}"/>
    <cellStyle name="Vírgula 10 2 6 3 2 3" xfId="45099" xr:uid="{00000000-0005-0000-0000-00008CA60000}"/>
    <cellStyle name="Vírgula 10 2 6 3 2 3 2" xfId="45100" xr:uid="{00000000-0005-0000-0000-00008DA60000}"/>
    <cellStyle name="Vírgula 10 2 6 3 2 3 3" xfId="45101" xr:uid="{00000000-0005-0000-0000-00008EA60000}"/>
    <cellStyle name="Vírgula 10 2 6 3 2 4" xfId="45102" xr:uid="{00000000-0005-0000-0000-00008FA60000}"/>
    <cellStyle name="Vírgula 10 2 6 3 2 5" xfId="45103" xr:uid="{00000000-0005-0000-0000-000090A60000}"/>
    <cellStyle name="Vírgula 10 2 6 3 2 6" xfId="45104" xr:uid="{00000000-0005-0000-0000-000091A60000}"/>
    <cellStyle name="Vírgula 10 2 6 3 3" xfId="6930" xr:uid="{00000000-0005-0000-0000-000092A60000}"/>
    <cellStyle name="Vírgula 10 2 6 3 3 2" xfId="11872" xr:uid="{00000000-0005-0000-0000-000093A60000}"/>
    <cellStyle name="Vírgula 10 2 6 3 3 3" xfId="45105" xr:uid="{00000000-0005-0000-0000-000094A60000}"/>
    <cellStyle name="Vírgula 10 2 6 3 3 4" xfId="45106" xr:uid="{00000000-0005-0000-0000-000095A60000}"/>
    <cellStyle name="Vírgula 10 2 6 3 4" xfId="8438" xr:uid="{00000000-0005-0000-0000-000096A60000}"/>
    <cellStyle name="Vírgula 10 2 6 3 4 2" xfId="45107" xr:uid="{00000000-0005-0000-0000-000097A60000}"/>
    <cellStyle name="Vírgula 10 2 6 3 4 3" xfId="45108" xr:uid="{00000000-0005-0000-0000-000098A60000}"/>
    <cellStyle name="Vírgula 10 2 6 3 4 4" xfId="45109" xr:uid="{00000000-0005-0000-0000-000099A60000}"/>
    <cellStyle name="Vírgula 10 2 6 3 5" xfId="3476" xr:uid="{00000000-0005-0000-0000-00009AA60000}"/>
    <cellStyle name="Vírgula 10 2 6 3 5 2" xfId="45110" xr:uid="{00000000-0005-0000-0000-00009BA60000}"/>
    <cellStyle name="Vírgula 10 2 6 3 5 3" xfId="45111" xr:uid="{00000000-0005-0000-0000-00009CA60000}"/>
    <cellStyle name="Vírgula 10 2 6 3 5 4" xfId="45112" xr:uid="{00000000-0005-0000-0000-00009DA60000}"/>
    <cellStyle name="Vírgula 10 2 6 3 6" xfId="45113" xr:uid="{00000000-0005-0000-0000-00009EA60000}"/>
    <cellStyle name="Vírgula 10 2 6 3 6 2" xfId="45114" xr:uid="{00000000-0005-0000-0000-00009FA60000}"/>
    <cellStyle name="Vírgula 10 2 6 3 6 3" xfId="45115" xr:uid="{00000000-0005-0000-0000-0000A0A60000}"/>
    <cellStyle name="Vírgula 10 2 6 3 7" xfId="45116" xr:uid="{00000000-0005-0000-0000-0000A1A60000}"/>
    <cellStyle name="Vírgula 10 2 6 3 8" xfId="45117" xr:uid="{00000000-0005-0000-0000-0000A2A60000}"/>
    <cellStyle name="Vírgula 10 2 6 3 9" xfId="45118" xr:uid="{00000000-0005-0000-0000-0000A3A60000}"/>
    <cellStyle name="Vírgula 10 2 6 4" xfId="3926" xr:uid="{00000000-0005-0000-0000-0000A4A60000}"/>
    <cellStyle name="Vírgula 10 2 6 4 2" xfId="9006" xr:uid="{00000000-0005-0000-0000-0000A5A60000}"/>
    <cellStyle name="Vírgula 10 2 6 4 2 2" xfId="45119" xr:uid="{00000000-0005-0000-0000-0000A6A60000}"/>
    <cellStyle name="Vírgula 10 2 6 4 2 3" xfId="45120" xr:uid="{00000000-0005-0000-0000-0000A7A60000}"/>
    <cellStyle name="Vírgula 10 2 6 4 2 4" xfId="45121" xr:uid="{00000000-0005-0000-0000-0000A8A60000}"/>
    <cellStyle name="Vírgula 10 2 6 4 3" xfId="45122" xr:uid="{00000000-0005-0000-0000-0000A9A60000}"/>
    <cellStyle name="Vírgula 10 2 6 4 3 2" xfId="45123" xr:uid="{00000000-0005-0000-0000-0000AAA60000}"/>
    <cellStyle name="Vírgula 10 2 6 4 3 3" xfId="45124" xr:uid="{00000000-0005-0000-0000-0000ABA60000}"/>
    <cellStyle name="Vírgula 10 2 6 4 4" xfId="45125" xr:uid="{00000000-0005-0000-0000-0000ACA60000}"/>
    <cellStyle name="Vírgula 10 2 6 4 5" xfId="45126" xr:uid="{00000000-0005-0000-0000-0000ADA60000}"/>
    <cellStyle name="Vírgula 10 2 6 4 6" xfId="45127" xr:uid="{00000000-0005-0000-0000-0000AEA60000}"/>
    <cellStyle name="Vírgula 10 2 6 5" xfId="5693" xr:uid="{00000000-0005-0000-0000-0000AFA60000}"/>
    <cellStyle name="Vírgula 10 2 6 5 2" xfId="10635" xr:uid="{00000000-0005-0000-0000-0000B0A60000}"/>
    <cellStyle name="Vírgula 10 2 6 5 3" xfId="45128" xr:uid="{00000000-0005-0000-0000-0000B1A60000}"/>
    <cellStyle name="Vírgula 10 2 6 5 4" xfId="45129" xr:uid="{00000000-0005-0000-0000-0000B2A60000}"/>
    <cellStyle name="Vírgula 10 2 6 6" xfId="7201" xr:uid="{00000000-0005-0000-0000-0000B3A60000}"/>
    <cellStyle name="Vírgula 10 2 6 6 2" xfId="45130" xr:uid="{00000000-0005-0000-0000-0000B4A60000}"/>
    <cellStyle name="Vírgula 10 2 6 6 3" xfId="45131" xr:uid="{00000000-0005-0000-0000-0000B5A60000}"/>
    <cellStyle name="Vírgula 10 2 6 6 4" xfId="45132" xr:uid="{00000000-0005-0000-0000-0000B6A60000}"/>
    <cellStyle name="Vírgula 10 2 6 7" xfId="2239" xr:uid="{00000000-0005-0000-0000-0000B7A60000}"/>
    <cellStyle name="Vírgula 10 2 6 7 2" xfId="45133" xr:uid="{00000000-0005-0000-0000-0000B8A60000}"/>
    <cellStyle name="Vírgula 10 2 6 7 3" xfId="45134" xr:uid="{00000000-0005-0000-0000-0000B9A60000}"/>
    <cellStyle name="Vírgula 10 2 6 7 4" xfId="45135" xr:uid="{00000000-0005-0000-0000-0000BAA60000}"/>
    <cellStyle name="Vírgula 10 2 6 8" xfId="45136" xr:uid="{00000000-0005-0000-0000-0000BBA60000}"/>
    <cellStyle name="Vírgula 10 2 6 8 2" xfId="45137" xr:uid="{00000000-0005-0000-0000-0000BCA60000}"/>
    <cellStyle name="Vírgula 10 2 6 8 3" xfId="45138" xr:uid="{00000000-0005-0000-0000-0000BDA60000}"/>
    <cellStyle name="Vírgula 10 2 6 9" xfId="45139" xr:uid="{00000000-0005-0000-0000-0000BEA60000}"/>
    <cellStyle name="Vírgula 10 2 7" xfId="829" xr:uid="{00000000-0005-0000-0000-0000BFA60000}"/>
    <cellStyle name="Vírgula 10 2 7 10" xfId="45140" xr:uid="{00000000-0005-0000-0000-0000C0A60000}"/>
    <cellStyle name="Vírgula 10 2 7 2" xfId="1845" xr:uid="{00000000-0005-0000-0000-0000C1A60000}"/>
    <cellStyle name="Vírgula 10 2 7 2 2" xfId="5203" xr:uid="{00000000-0005-0000-0000-0000C2A60000}"/>
    <cellStyle name="Vírgula 10 2 7 2 2 2" xfId="10187" xr:uid="{00000000-0005-0000-0000-0000C3A60000}"/>
    <cellStyle name="Vírgula 10 2 7 2 2 2 2" xfId="45141" xr:uid="{00000000-0005-0000-0000-0000C4A60000}"/>
    <cellStyle name="Vírgula 10 2 7 2 2 2 3" xfId="45142" xr:uid="{00000000-0005-0000-0000-0000C5A60000}"/>
    <cellStyle name="Vírgula 10 2 7 2 2 2 4" xfId="45143" xr:uid="{00000000-0005-0000-0000-0000C6A60000}"/>
    <cellStyle name="Vírgula 10 2 7 2 2 3" xfId="45144" xr:uid="{00000000-0005-0000-0000-0000C7A60000}"/>
    <cellStyle name="Vírgula 10 2 7 2 2 3 2" xfId="45145" xr:uid="{00000000-0005-0000-0000-0000C8A60000}"/>
    <cellStyle name="Vírgula 10 2 7 2 2 3 3" xfId="45146" xr:uid="{00000000-0005-0000-0000-0000C9A60000}"/>
    <cellStyle name="Vírgula 10 2 7 2 2 4" xfId="45147" xr:uid="{00000000-0005-0000-0000-0000CAA60000}"/>
    <cellStyle name="Vírgula 10 2 7 2 2 5" xfId="45148" xr:uid="{00000000-0005-0000-0000-0000CBA60000}"/>
    <cellStyle name="Vírgula 10 2 7 2 2 6" xfId="45149" xr:uid="{00000000-0005-0000-0000-0000CCA60000}"/>
    <cellStyle name="Vírgula 10 2 7 2 3" xfId="6932" xr:uid="{00000000-0005-0000-0000-0000CDA60000}"/>
    <cellStyle name="Vírgula 10 2 7 2 3 2" xfId="11874" xr:uid="{00000000-0005-0000-0000-0000CEA60000}"/>
    <cellStyle name="Vírgula 10 2 7 2 3 3" xfId="45150" xr:uid="{00000000-0005-0000-0000-0000CFA60000}"/>
    <cellStyle name="Vírgula 10 2 7 2 3 4" xfId="45151" xr:uid="{00000000-0005-0000-0000-0000D0A60000}"/>
    <cellStyle name="Vírgula 10 2 7 2 4" xfId="8440" xr:uid="{00000000-0005-0000-0000-0000D1A60000}"/>
    <cellStyle name="Vírgula 10 2 7 2 4 2" xfId="45152" xr:uid="{00000000-0005-0000-0000-0000D2A60000}"/>
    <cellStyle name="Vírgula 10 2 7 2 4 3" xfId="45153" xr:uid="{00000000-0005-0000-0000-0000D3A60000}"/>
    <cellStyle name="Vírgula 10 2 7 2 4 4" xfId="45154" xr:uid="{00000000-0005-0000-0000-0000D4A60000}"/>
    <cellStyle name="Vírgula 10 2 7 2 5" xfId="3478" xr:uid="{00000000-0005-0000-0000-0000D5A60000}"/>
    <cellStyle name="Vírgula 10 2 7 2 5 2" xfId="45155" xr:uid="{00000000-0005-0000-0000-0000D6A60000}"/>
    <cellStyle name="Vírgula 10 2 7 2 5 3" xfId="45156" xr:uid="{00000000-0005-0000-0000-0000D7A60000}"/>
    <cellStyle name="Vírgula 10 2 7 2 5 4" xfId="45157" xr:uid="{00000000-0005-0000-0000-0000D8A60000}"/>
    <cellStyle name="Vírgula 10 2 7 2 6" xfId="45158" xr:uid="{00000000-0005-0000-0000-0000D9A60000}"/>
    <cellStyle name="Vírgula 10 2 7 2 6 2" xfId="45159" xr:uid="{00000000-0005-0000-0000-0000DAA60000}"/>
    <cellStyle name="Vírgula 10 2 7 2 6 3" xfId="45160" xr:uid="{00000000-0005-0000-0000-0000DBA60000}"/>
    <cellStyle name="Vírgula 10 2 7 2 7" xfId="45161" xr:uid="{00000000-0005-0000-0000-0000DCA60000}"/>
    <cellStyle name="Vírgula 10 2 7 2 8" xfId="45162" xr:uid="{00000000-0005-0000-0000-0000DDA60000}"/>
    <cellStyle name="Vírgula 10 2 7 2 9" xfId="45163" xr:uid="{00000000-0005-0000-0000-0000DEA60000}"/>
    <cellStyle name="Vírgula 10 2 7 3" xfId="4271" xr:uid="{00000000-0005-0000-0000-0000DFA60000}"/>
    <cellStyle name="Vírgula 10 2 7 3 2" xfId="9257" xr:uid="{00000000-0005-0000-0000-0000E0A60000}"/>
    <cellStyle name="Vírgula 10 2 7 3 2 2" xfId="45164" xr:uid="{00000000-0005-0000-0000-0000E1A60000}"/>
    <cellStyle name="Vírgula 10 2 7 3 2 3" xfId="45165" xr:uid="{00000000-0005-0000-0000-0000E2A60000}"/>
    <cellStyle name="Vírgula 10 2 7 3 2 4" xfId="45166" xr:uid="{00000000-0005-0000-0000-0000E3A60000}"/>
    <cellStyle name="Vírgula 10 2 7 3 3" xfId="45167" xr:uid="{00000000-0005-0000-0000-0000E4A60000}"/>
    <cellStyle name="Vírgula 10 2 7 3 3 2" xfId="45168" xr:uid="{00000000-0005-0000-0000-0000E5A60000}"/>
    <cellStyle name="Vírgula 10 2 7 3 3 3" xfId="45169" xr:uid="{00000000-0005-0000-0000-0000E6A60000}"/>
    <cellStyle name="Vírgula 10 2 7 3 4" xfId="45170" xr:uid="{00000000-0005-0000-0000-0000E7A60000}"/>
    <cellStyle name="Vírgula 10 2 7 3 5" xfId="45171" xr:uid="{00000000-0005-0000-0000-0000E8A60000}"/>
    <cellStyle name="Vírgula 10 2 7 3 6" xfId="45172" xr:uid="{00000000-0005-0000-0000-0000E9A60000}"/>
    <cellStyle name="Vírgula 10 2 7 4" xfId="6015" xr:uid="{00000000-0005-0000-0000-0000EAA60000}"/>
    <cellStyle name="Vírgula 10 2 7 4 2" xfId="10957" xr:uid="{00000000-0005-0000-0000-0000EBA60000}"/>
    <cellStyle name="Vírgula 10 2 7 4 3" xfId="45173" xr:uid="{00000000-0005-0000-0000-0000ECA60000}"/>
    <cellStyle name="Vírgula 10 2 7 4 4" xfId="45174" xr:uid="{00000000-0005-0000-0000-0000EDA60000}"/>
    <cellStyle name="Vírgula 10 2 7 5" xfId="7523" xr:uid="{00000000-0005-0000-0000-0000EEA60000}"/>
    <cellStyle name="Vírgula 10 2 7 5 2" xfId="45175" xr:uid="{00000000-0005-0000-0000-0000EFA60000}"/>
    <cellStyle name="Vírgula 10 2 7 5 3" xfId="45176" xr:uid="{00000000-0005-0000-0000-0000F0A60000}"/>
    <cellStyle name="Vírgula 10 2 7 5 4" xfId="45177" xr:uid="{00000000-0005-0000-0000-0000F1A60000}"/>
    <cellStyle name="Vírgula 10 2 7 6" xfId="2561" xr:uid="{00000000-0005-0000-0000-0000F2A60000}"/>
    <cellStyle name="Vírgula 10 2 7 6 2" xfId="45178" xr:uid="{00000000-0005-0000-0000-0000F3A60000}"/>
    <cellStyle name="Vírgula 10 2 7 6 3" xfId="45179" xr:uid="{00000000-0005-0000-0000-0000F4A60000}"/>
    <cellStyle name="Vírgula 10 2 7 6 4" xfId="45180" xr:uid="{00000000-0005-0000-0000-0000F5A60000}"/>
    <cellStyle name="Vírgula 10 2 7 7" xfId="45181" xr:uid="{00000000-0005-0000-0000-0000F6A60000}"/>
    <cellStyle name="Vírgula 10 2 7 7 2" xfId="45182" xr:uid="{00000000-0005-0000-0000-0000F7A60000}"/>
    <cellStyle name="Vírgula 10 2 7 7 3" xfId="45183" xr:uid="{00000000-0005-0000-0000-0000F8A60000}"/>
    <cellStyle name="Vírgula 10 2 7 8" xfId="45184" xr:uid="{00000000-0005-0000-0000-0000F9A60000}"/>
    <cellStyle name="Vírgula 10 2 7 9" xfId="45185" xr:uid="{00000000-0005-0000-0000-0000FAA60000}"/>
    <cellStyle name="Vírgula 10 2 8" xfId="1295" xr:uid="{00000000-0005-0000-0000-0000FBA60000}"/>
    <cellStyle name="Vírgula 10 2 8 2" xfId="4653" xr:uid="{00000000-0005-0000-0000-0000FCA60000}"/>
    <cellStyle name="Vírgula 10 2 8 2 2" xfId="9637" xr:uid="{00000000-0005-0000-0000-0000FDA60000}"/>
    <cellStyle name="Vírgula 10 2 8 2 2 2" xfId="45186" xr:uid="{00000000-0005-0000-0000-0000FEA60000}"/>
    <cellStyle name="Vírgula 10 2 8 2 2 3" xfId="45187" xr:uid="{00000000-0005-0000-0000-0000FFA60000}"/>
    <cellStyle name="Vírgula 10 2 8 2 2 4" xfId="45188" xr:uid="{00000000-0005-0000-0000-000000A70000}"/>
    <cellStyle name="Vírgula 10 2 8 2 3" xfId="45189" xr:uid="{00000000-0005-0000-0000-000001A70000}"/>
    <cellStyle name="Vírgula 10 2 8 2 3 2" xfId="45190" xr:uid="{00000000-0005-0000-0000-000002A70000}"/>
    <cellStyle name="Vírgula 10 2 8 2 3 3" xfId="45191" xr:uid="{00000000-0005-0000-0000-000003A70000}"/>
    <cellStyle name="Vírgula 10 2 8 2 4" xfId="45192" xr:uid="{00000000-0005-0000-0000-000004A70000}"/>
    <cellStyle name="Vírgula 10 2 8 2 5" xfId="45193" xr:uid="{00000000-0005-0000-0000-000005A70000}"/>
    <cellStyle name="Vírgula 10 2 8 2 6" xfId="45194" xr:uid="{00000000-0005-0000-0000-000006A70000}"/>
    <cellStyle name="Vírgula 10 2 8 3" xfId="6382" xr:uid="{00000000-0005-0000-0000-000007A70000}"/>
    <cellStyle name="Vírgula 10 2 8 3 2" xfId="11324" xr:uid="{00000000-0005-0000-0000-000008A70000}"/>
    <cellStyle name="Vírgula 10 2 8 3 3" xfId="45195" xr:uid="{00000000-0005-0000-0000-000009A70000}"/>
    <cellStyle name="Vírgula 10 2 8 3 4" xfId="45196" xr:uid="{00000000-0005-0000-0000-00000AA70000}"/>
    <cellStyle name="Vírgula 10 2 8 4" xfId="7890" xr:uid="{00000000-0005-0000-0000-00000BA70000}"/>
    <cellStyle name="Vírgula 10 2 8 4 2" xfId="45197" xr:uid="{00000000-0005-0000-0000-00000CA70000}"/>
    <cellStyle name="Vírgula 10 2 8 4 3" xfId="45198" xr:uid="{00000000-0005-0000-0000-00000DA70000}"/>
    <cellStyle name="Vírgula 10 2 8 4 4" xfId="45199" xr:uid="{00000000-0005-0000-0000-00000EA70000}"/>
    <cellStyle name="Vírgula 10 2 8 5" xfId="2928" xr:uid="{00000000-0005-0000-0000-00000FA70000}"/>
    <cellStyle name="Vírgula 10 2 8 5 2" xfId="45200" xr:uid="{00000000-0005-0000-0000-000010A70000}"/>
    <cellStyle name="Vírgula 10 2 8 5 3" xfId="45201" xr:uid="{00000000-0005-0000-0000-000011A70000}"/>
    <cellStyle name="Vírgula 10 2 8 5 4" xfId="45202" xr:uid="{00000000-0005-0000-0000-000012A70000}"/>
    <cellStyle name="Vírgula 10 2 8 6" xfId="45203" xr:uid="{00000000-0005-0000-0000-000013A70000}"/>
    <cellStyle name="Vírgula 10 2 8 6 2" xfId="45204" xr:uid="{00000000-0005-0000-0000-000014A70000}"/>
    <cellStyle name="Vírgula 10 2 8 6 3" xfId="45205" xr:uid="{00000000-0005-0000-0000-000015A70000}"/>
    <cellStyle name="Vírgula 10 2 8 7" xfId="45206" xr:uid="{00000000-0005-0000-0000-000016A70000}"/>
    <cellStyle name="Vírgula 10 2 8 8" xfId="45207" xr:uid="{00000000-0005-0000-0000-000017A70000}"/>
    <cellStyle name="Vírgula 10 2 8 9" xfId="45208" xr:uid="{00000000-0005-0000-0000-000018A70000}"/>
    <cellStyle name="Vírgula 10 2 9" xfId="239" xr:uid="{00000000-0005-0000-0000-000019A70000}"/>
    <cellStyle name="Vírgula 10 2 9 2" xfId="3871" xr:uid="{00000000-0005-0000-0000-00001AA70000}"/>
    <cellStyle name="Vírgula 10 2 9 2 2" xfId="8958" xr:uid="{00000000-0005-0000-0000-00001BA70000}"/>
    <cellStyle name="Vírgula 10 2 9 2 2 2" xfId="45209" xr:uid="{00000000-0005-0000-0000-00001CA70000}"/>
    <cellStyle name="Vírgula 10 2 9 2 2 3" xfId="45210" xr:uid="{00000000-0005-0000-0000-00001DA70000}"/>
    <cellStyle name="Vírgula 10 2 9 2 2 4" xfId="45211" xr:uid="{00000000-0005-0000-0000-00001EA70000}"/>
    <cellStyle name="Vírgula 10 2 9 2 3" xfId="45212" xr:uid="{00000000-0005-0000-0000-00001FA70000}"/>
    <cellStyle name="Vírgula 10 2 9 2 3 2" xfId="45213" xr:uid="{00000000-0005-0000-0000-000020A70000}"/>
    <cellStyle name="Vírgula 10 2 9 2 3 3" xfId="45214" xr:uid="{00000000-0005-0000-0000-000021A70000}"/>
    <cellStyle name="Vírgula 10 2 9 2 4" xfId="45215" xr:uid="{00000000-0005-0000-0000-000022A70000}"/>
    <cellStyle name="Vírgula 10 2 9 2 5" xfId="45216" xr:uid="{00000000-0005-0000-0000-000023A70000}"/>
    <cellStyle name="Vírgula 10 2 9 2 6" xfId="45217" xr:uid="{00000000-0005-0000-0000-000024A70000}"/>
    <cellStyle name="Vírgula 10 2 9 3" xfId="5649" xr:uid="{00000000-0005-0000-0000-000025A70000}"/>
    <cellStyle name="Vírgula 10 2 9 3 2" xfId="10591" xr:uid="{00000000-0005-0000-0000-000026A70000}"/>
    <cellStyle name="Vírgula 10 2 9 3 3" xfId="45218" xr:uid="{00000000-0005-0000-0000-000027A70000}"/>
    <cellStyle name="Vírgula 10 2 9 3 4" xfId="45219" xr:uid="{00000000-0005-0000-0000-000028A70000}"/>
    <cellStyle name="Vírgula 10 2 9 4" xfId="7157" xr:uid="{00000000-0005-0000-0000-000029A70000}"/>
    <cellStyle name="Vírgula 10 2 9 4 2" xfId="45220" xr:uid="{00000000-0005-0000-0000-00002AA70000}"/>
    <cellStyle name="Vírgula 10 2 9 4 3" xfId="45221" xr:uid="{00000000-0005-0000-0000-00002BA70000}"/>
    <cellStyle name="Vírgula 10 2 9 4 4" xfId="45222" xr:uid="{00000000-0005-0000-0000-00002CA70000}"/>
    <cellStyle name="Vírgula 10 2 9 5" xfId="2195" xr:uid="{00000000-0005-0000-0000-00002DA70000}"/>
    <cellStyle name="Vírgula 10 2 9 5 2" xfId="45223" xr:uid="{00000000-0005-0000-0000-00002EA70000}"/>
    <cellStyle name="Vírgula 10 2 9 5 3" xfId="45224" xr:uid="{00000000-0005-0000-0000-00002FA70000}"/>
    <cellStyle name="Vírgula 10 2 9 5 4" xfId="45225" xr:uid="{00000000-0005-0000-0000-000030A70000}"/>
    <cellStyle name="Vírgula 10 2 9 6" xfId="45226" xr:uid="{00000000-0005-0000-0000-000031A70000}"/>
    <cellStyle name="Vírgula 10 2 9 6 2" xfId="45227" xr:uid="{00000000-0005-0000-0000-000032A70000}"/>
    <cellStyle name="Vírgula 10 2 9 6 3" xfId="45228" xr:uid="{00000000-0005-0000-0000-000033A70000}"/>
    <cellStyle name="Vírgula 10 2 9 7" xfId="45229" xr:uid="{00000000-0005-0000-0000-000034A70000}"/>
    <cellStyle name="Vírgula 10 2 9 8" xfId="45230" xr:uid="{00000000-0005-0000-0000-000035A70000}"/>
    <cellStyle name="Vírgula 10 2 9 9" xfId="45231" xr:uid="{00000000-0005-0000-0000-000036A70000}"/>
    <cellStyle name="Vírgula 10 20" xfId="45232" xr:uid="{00000000-0005-0000-0000-000037A70000}"/>
    <cellStyle name="Vírgula 10 3" xfId="577" xr:uid="{00000000-0005-0000-0000-000038A70000}"/>
    <cellStyle name="Vírgula 10 3 10" xfId="2334" xr:uid="{00000000-0005-0000-0000-000039A70000}"/>
    <cellStyle name="Vírgula 10 3 10 2" xfId="45233" xr:uid="{00000000-0005-0000-0000-00003AA70000}"/>
    <cellStyle name="Vírgula 10 3 10 3" xfId="45234" xr:uid="{00000000-0005-0000-0000-00003BA70000}"/>
    <cellStyle name="Vírgula 10 3 10 4" xfId="45235" xr:uid="{00000000-0005-0000-0000-00003CA70000}"/>
    <cellStyle name="Vírgula 10 3 11" xfId="45236" xr:uid="{00000000-0005-0000-0000-00003DA70000}"/>
    <cellStyle name="Vírgula 10 3 11 2" xfId="45237" xr:uid="{00000000-0005-0000-0000-00003EA70000}"/>
    <cellStyle name="Vírgula 10 3 11 3" xfId="45238" xr:uid="{00000000-0005-0000-0000-00003FA70000}"/>
    <cellStyle name="Vírgula 10 3 12" xfId="45239" xr:uid="{00000000-0005-0000-0000-000040A70000}"/>
    <cellStyle name="Vírgula 10 3 13" xfId="45240" xr:uid="{00000000-0005-0000-0000-000041A70000}"/>
    <cellStyle name="Vírgula 10 3 14" xfId="45241" xr:uid="{00000000-0005-0000-0000-000042A70000}"/>
    <cellStyle name="Vírgula 10 3 2" xfId="726" xr:uid="{00000000-0005-0000-0000-000043A70000}"/>
    <cellStyle name="Vírgula 10 3 2 10" xfId="45242" xr:uid="{00000000-0005-0000-0000-000044A70000}"/>
    <cellStyle name="Vírgula 10 3 2 11" xfId="45243" xr:uid="{00000000-0005-0000-0000-000045A70000}"/>
    <cellStyle name="Vírgula 10 3 2 2" xfId="1191" xr:uid="{00000000-0005-0000-0000-000046A70000}"/>
    <cellStyle name="Vírgula 10 3 2 2 10" xfId="45244" xr:uid="{00000000-0005-0000-0000-000047A70000}"/>
    <cellStyle name="Vírgula 10 3 2 2 2" xfId="1848" xr:uid="{00000000-0005-0000-0000-000048A70000}"/>
    <cellStyle name="Vírgula 10 3 2 2 2 2" xfId="5206" xr:uid="{00000000-0005-0000-0000-000049A70000}"/>
    <cellStyle name="Vírgula 10 3 2 2 2 2 2" xfId="10190" xr:uid="{00000000-0005-0000-0000-00004AA70000}"/>
    <cellStyle name="Vírgula 10 3 2 2 2 2 2 2" xfId="45245" xr:uid="{00000000-0005-0000-0000-00004BA70000}"/>
    <cellStyle name="Vírgula 10 3 2 2 2 2 2 3" xfId="45246" xr:uid="{00000000-0005-0000-0000-00004CA70000}"/>
    <cellStyle name="Vírgula 10 3 2 2 2 2 2 4" xfId="45247" xr:uid="{00000000-0005-0000-0000-00004DA70000}"/>
    <cellStyle name="Vírgula 10 3 2 2 2 2 3" xfId="45248" xr:uid="{00000000-0005-0000-0000-00004EA70000}"/>
    <cellStyle name="Vírgula 10 3 2 2 2 2 3 2" xfId="45249" xr:uid="{00000000-0005-0000-0000-00004FA70000}"/>
    <cellStyle name="Vírgula 10 3 2 2 2 2 3 3" xfId="45250" xr:uid="{00000000-0005-0000-0000-000050A70000}"/>
    <cellStyle name="Vírgula 10 3 2 2 2 2 4" xfId="45251" xr:uid="{00000000-0005-0000-0000-000051A70000}"/>
    <cellStyle name="Vírgula 10 3 2 2 2 2 5" xfId="45252" xr:uid="{00000000-0005-0000-0000-000052A70000}"/>
    <cellStyle name="Vírgula 10 3 2 2 2 2 6" xfId="45253" xr:uid="{00000000-0005-0000-0000-000053A70000}"/>
    <cellStyle name="Vírgula 10 3 2 2 2 3" xfId="6935" xr:uid="{00000000-0005-0000-0000-000054A70000}"/>
    <cellStyle name="Vírgula 10 3 2 2 2 3 2" xfId="11877" xr:uid="{00000000-0005-0000-0000-000055A70000}"/>
    <cellStyle name="Vírgula 10 3 2 2 2 3 3" xfId="45254" xr:uid="{00000000-0005-0000-0000-000056A70000}"/>
    <cellStyle name="Vírgula 10 3 2 2 2 3 4" xfId="45255" xr:uid="{00000000-0005-0000-0000-000057A70000}"/>
    <cellStyle name="Vírgula 10 3 2 2 2 4" xfId="8443" xr:uid="{00000000-0005-0000-0000-000058A70000}"/>
    <cellStyle name="Vírgula 10 3 2 2 2 4 2" xfId="45256" xr:uid="{00000000-0005-0000-0000-000059A70000}"/>
    <cellStyle name="Vírgula 10 3 2 2 2 4 3" xfId="45257" xr:uid="{00000000-0005-0000-0000-00005AA70000}"/>
    <cellStyle name="Vírgula 10 3 2 2 2 4 4" xfId="45258" xr:uid="{00000000-0005-0000-0000-00005BA70000}"/>
    <cellStyle name="Vírgula 10 3 2 2 2 5" xfId="3481" xr:uid="{00000000-0005-0000-0000-00005CA70000}"/>
    <cellStyle name="Vírgula 10 3 2 2 2 5 2" xfId="45259" xr:uid="{00000000-0005-0000-0000-00005DA70000}"/>
    <cellStyle name="Vírgula 10 3 2 2 2 5 3" xfId="45260" xr:uid="{00000000-0005-0000-0000-00005EA70000}"/>
    <cellStyle name="Vírgula 10 3 2 2 2 5 4" xfId="45261" xr:uid="{00000000-0005-0000-0000-00005FA70000}"/>
    <cellStyle name="Vírgula 10 3 2 2 2 6" xfId="45262" xr:uid="{00000000-0005-0000-0000-000060A70000}"/>
    <cellStyle name="Vírgula 10 3 2 2 2 6 2" xfId="45263" xr:uid="{00000000-0005-0000-0000-000061A70000}"/>
    <cellStyle name="Vírgula 10 3 2 2 2 6 3" xfId="45264" xr:uid="{00000000-0005-0000-0000-000062A70000}"/>
    <cellStyle name="Vírgula 10 3 2 2 2 7" xfId="45265" xr:uid="{00000000-0005-0000-0000-000063A70000}"/>
    <cellStyle name="Vírgula 10 3 2 2 2 8" xfId="45266" xr:uid="{00000000-0005-0000-0000-000064A70000}"/>
    <cellStyle name="Vírgula 10 3 2 2 2 9" xfId="45267" xr:uid="{00000000-0005-0000-0000-000065A70000}"/>
    <cellStyle name="Vírgula 10 3 2 2 3" xfId="4559" xr:uid="{00000000-0005-0000-0000-000066A70000}"/>
    <cellStyle name="Vírgula 10 3 2 2 3 2" xfId="9543" xr:uid="{00000000-0005-0000-0000-000067A70000}"/>
    <cellStyle name="Vírgula 10 3 2 2 3 2 2" xfId="45268" xr:uid="{00000000-0005-0000-0000-000068A70000}"/>
    <cellStyle name="Vírgula 10 3 2 2 3 2 3" xfId="45269" xr:uid="{00000000-0005-0000-0000-000069A70000}"/>
    <cellStyle name="Vírgula 10 3 2 2 3 2 4" xfId="45270" xr:uid="{00000000-0005-0000-0000-00006AA70000}"/>
    <cellStyle name="Vírgula 10 3 2 2 3 3" xfId="45271" xr:uid="{00000000-0005-0000-0000-00006BA70000}"/>
    <cellStyle name="Vírgula 10 3 2 2 3 3 2" xfId="45272" xr:uid="{00000000-0005-0000-0000-00006CA70000}"/>
    <cellStyle name="Vírgula 10 3 2 2 3 3 3" xfId="45273" xr:uid="{00000000-0005-0000-0000-00006DA70000}"/>
    <cellStyle name="Vírgula 10 3 2 2 3 4" xfId="45274" xr:uid="{00000000-0005-0000-0000-00006EA70000}"/>
    <cellStyle name="Vírgula 10 3 2 2 3 5" xfId="45275" xr:uid="{00000000-0005-0000-0000-00006FA70000}"/>
    <cellStyle name="Vírgula 10 3 2 2 3 6" xfId="45276" xr:uid="{00000000-0005-0000-0000-000070A70000}"/>
    <cellStyle name="Vírgula 10 3 2 2 4" xfId="6290" xr:uid="{00000000-0005-0000-0000-000071A70000}"/>
    <cellStyle name="Vírgula 10 3 2 2 4 2" xfId="11232" xr:uid="{00000000-0005-0000-0000-000072A70000}"/>
    <cellStyle name="Vírgula 10 3 2 2 4 3" xfId="45277" xr:uid="{00000000-0005-0000-0000-000073A70000}"/>
    <cellStyle name="Vírgula 10 3 2 2 4 4" xfId="45278" xr:uid="{00000000-0005-0000-0000-000074A70000}"/>
    <cellStyle name="Vírgula 10 3 2 2 5" xfId="7798" xr:uid="{00000000-0005-0000-0000-000075A70000}"/>
    <cellStyle name="Vírgula 10 3 2 2 5 2" xfId="45279" xr:uid="{00000000-0005-0000-0000-000076A70000}"/>
    <cellStyle name="Vírgula 10 3 2 2 5 3" xfId="45280" xr:uid="{00000000-0005-0000-0000-000077A70000}"/>
    <cellStyle name="Vírgula 10 3 2 2 5 4" xfId="45281" xr:uid="{00000000-0005-0000-0000-000078A70000}"/>
    <cellStyle name="Vírgula 10 3 2 2 6" xfId="2836" xr:uid="{00000000-0005-0000-0000-000079A70000}"/>
    <cellStyle name="Vírgula 10 3 2 2 6 2" xfId="45282" xr:uid="{00000000-0005-0000-0000-00007AA70000}"/>
    <cellStyle name="Vírgula 10 3 2 2 6 3" xfId="45283" xr:uid="{00000000-0005-0000-0000-00007BA70000}"/>
    <cellStyle name="Vírgula 10 3 2 2 6 4" xfId="45284" xr:uid="{00000000-0005-0000-0000-00007CA70000}"/>
    <cellStyle name="Vírgula 10 3 2 2 7" xfId="45285" xr:uid="{00000000-0005-0000-0000-00007DA70000}"/>
    <cellStyle name="Vírgula 10 3 2 2 7 2" xfId="45286" xr:uid="{00000000-0005-0000-0000-00007EA70000}"/>
    <cellStyle name="Vírgula 10 3 2 2 7 3" xfId="45287" xr:uid="{00000000-0005-0000-0000-00007FA70000}"/>
    <cellStyle name="Vírgula 10 3 2 2 8" xfId="45288" xr:uid="{00000000-0005-0000-0000-000080A70000}"/>
    <cellStyle name="Vírgula 10 3 2 2 9" xfId="45289" xr:uid="{00000000-0005-0000-0000-000081A70000}"/>
    <cellStyle name="Vírgula 10 3 2 3" xfId="1847" xr:uid="{00000000-0005-0000-0000-000082A70000}"/>
    <cellStyle name="Vírgula 10 3 2 3 2" xfId="5205" xr:uid="{00000000-0005-0000-0000-000083A70000}"/>
    <cellStyle name="Vírgula 10 3 2 3 2 2" xfId="10189" xr:uid="{00000000-0005-0000-0000-000084A70000}"/>
    <cellStyle name="Vírgula 10 3 2 3 2 2 2" xfId="45290" xr:uid="{00000000-0005-0000-0000-000085A70000}"/>
    <cellStyle name="Vírgula 10 3 2 3 2 2 3" xfId="45291" xr:uid="{00000000-0005-0000-0000-000086A70000}"/>
    <cellStyle name="Vírgula 10 3 2 3 2 2 4" xfId="45292" xr:uid="{00000000-0005-0000-0000-000087A70000}"/>
    <cellStyle name="Vírgula 10 3 2 3 2 3" xfId="45293" xr:uid="{00000000-0005-0000-0000-000088A70000}"/>
    <cellStyle name="Vírgula 10 3 2 3 2 3 2" xfId="45294" xr:uid="{00000000-0005-0000-0000-000089A70000}"/>
    <cellStyle name="Vírgula 10 3 2 3 2 3 3" xfId="45295" xr:uid="{00000000-0005-0000-0000-00008AA70000}"/>
    <cellStyle name="Vírgula 10 3 2 3 2 4" xfId="45296" xr:uid="{00000000-0005-0000-0000-00008BA70000}"/>
    <cellStyle name="Vírgula 10 3 2 3 2 5" xfId="45297" xr:uid="{00000000-0005-0000-0000-00008CA70000}"/>
    <cellStyle name="Vírgula 10 3 2 3 2 6" xfId="45298" xr:uid="{00000000-0005-0000-0000-00008DA70000}"/>
    <cellStyle name="Vírgula 10 3 2 3 3" xfId="6934" xr:uid="{00000000-0005-0000-0000-00008EA70000}"/>
    <cellStyle name="Vírgula 10 3 2 3 3 2" xfId="11876" xr:uid="{00000000-0005-0000-0000-00008FA70000}"/>
    <cellStyle name="Vírgula 10 3 2 3 3 3" xfId="45299" xr:uid="{00000000-0005-0000-0000-000090A70000}"/>
    <cellStyle name="Vírgula 10 3 2 3 3 4" xfId="45300" xr:uid="{00000000-0005-0000-0000-000091A70000}"/>
    <cellStyle name="Vírgula 10 3 2 3 4" xfId="8442" xr:uid="{00000000-0005-0000-0000-000092A70000}"/>
    <cellStyle name="Vírgula 10 3 2 3 4 2" xfId="45301" xr:uid="{00000000-0005-0000-0000-000093A70000}"/>
    <cellStyle name="Vírgula 10 3 2 3 4 3" xfId="45302" xr:uid="{00000000-0005-0000-0000-000094A70000}"/>
    <cellStyle name="Vírgula 10 3 2 3 4 4" xfId="45303" xr:uid="{00000000-0005-0000-0000-000095A70000}"/>
    <cellStyle name="Vírgula 10 3 2 3 5" xfId="3480" xr:uid="{00000000-0005-0000-0000-000096A70000}"/>
    <cellStyle name="Vírgula 10 3 2 3 5 2" xfId="45304" xr:uid="{00000000-0005-0000-0000-000097A70000}"/>
    <cellStyle name="Vírgula 10 3 2 3 5 3" xfId="45305" xr:uid="{00000000-0005-0000-0000-000098A70000}"/>
    <cellStyle name="Vírgula 10 3 2 3 5 4" xfId="45306" xr:uid="{00000000-0005-0000-0000-000099A70000}"/>
    <cellStyle name="Vírgula 10 3 2 3 6" xfId="45307" xr:uid="{00000000-0005-0000-0000-00009AA70000}"/>
    <cellStyle name="Vírgula 10 3 2 3 6 2" xfId="45308" xr:uid="{00000000-0005-0000-0000-00009BA70000}"/>
    <cellStyle name="Vírgula 10 3 2 3 6 3" xfId="45309" xr:uid="{00000000-0005-0000-0000-00009CA70000}"/>
    <cellStyle name="Vírgula 10 3 2 3 7" xfId="45310" xr:uid="{00000000-0005-0000-0000-00009DA70000}"/>
    <cellStyle name="Vírgula 10 3 2 3 8" xfId="45311" xr:uid="{00000000-0005-0000-0000-00009EA70000}"/>
    <cellStyle name="Vírgula 10 3 2 3 9" xfId="45312" xr:uid="{00000000-0005-0000-0000-00009FA70000}"/>
    <cellStyle name="Vírgula 10 3 2 4" xfId="4176" xr:uid="{00000000-0005-0000-0000-0000A0A70000}"/>
    <cellStyle name="Vírgula 10 3 2 4 2" xfId="9162" xr:uid="{00000000-0005-0000-0000-0000A1A70000}"/>
    <cellStyle name="Vírgula 10 3 2 4 2 2" xfId="45313" xr:uid="{00000000-0005-0000-0000-0000A2A70000}"/>
    <cellStyle name="Vírgula 10 3 2 4 2 3" xfId="45314" xr:uid="{00000000-0005-0000-0000-0000A3A70000}"/>
    <cellStyle name="Vírgula 10 3 2 4 2 4" xfId="45315" xr:uid="{00000000-0005-0000-0000-0000A4A70000}"/>
    <cellStyle name="Vírgula 10 3 2 4 3" xfId="45316" xr:uid="{00000000-0005-0000-0000-0000A5A70000}"/>
    <cellStyle name="Vírgula 10 3 2 4 3 2" xfId="45317" xr:uid="{00000000-0005-0000-0000-0000A6A70000}"/>
    <cellStyle name="Vírgula 10 3 2 4 3 3" xfId="45318" xr:uid="{00000000-0005-0000-0000-0000A7A70000}"/>
    <cellStyle name="Vírgula 10 3 2 4 4" xfId="45319" xr:uid="{00000000-0005-0000-0000-0000A8A70000}"/>
    <cellStyle name="Vírgula 10 3 2 4 5" xfId="45320" xr:uid="{00000000-0005-0000-0000-0000A9A70000}"/>
    <cellStyle name="Vírgula 10 3 2 4 6" xfId="45321" xr:uid="{00000000-0005-0000-0000-0000AAA70000}"/>
    <cellStyle name="Vírgula 10 3 2 5" xfId="5923" xr:uid="{00000000-0005-0000-0000-0000ABA70000}"/>
    <cellStyle name="Vírgula 10 3 2 5 2" xfId="10865" xr:uid="{00000000-0005-0000-0000-0000ACA70000}"/>
    <cellStyle name="Vírgula 10 3 2 5 3" xfId="45322" xr:uid="{00000000-0005-0000-0000-0000ADA70000}"/>
    <cellStyle name="Vírgula 10 3 2 5 4" xfId="45323" xr:uid="{00000000-0005-0000-0000-0000AEA70000}"/>
    <cellStyle name="Vírgula 10 3 2 6" xfId="7431" xr:uid="{00000000-0005-0000-0000-0000AFA70000}"/>
    <cellStyle name="Vírgula 10 3 2 6 2" xfId="45324" xr:uid="{00000000-0005-0000-0000-0000B0A70000}"/>
    <cellStyle name="Vírgula 10 3 2 6 3" xfId="45325" xr:uid="{00000000-0005-0000-0000-0000B1A70000}"/>
    <cellStyle name="Vírgula 10 3 2 6 4" xfId="45326" xr:uid="{00000000-0005-0000-0000-0000B2A70000}"/>
    <cellStyle name="Vírgula 10 3 2 7" xfId="2469" xr:uid="{00000000-0005-0000-0000-0000B3A70000}"/>
    <cellStyle name="Vírgula 10 3 2 7 2" xfId="45327" xr:uid="{00000000-0005-0000-0000-0000B4A70000}"/>
    <cellStyle name="Vírgula 10 3 2 7 3" xfId="45328" xr:uid="{00000000-0005-0000-0000-0000B5A70000}"/>
    <cellStyle name="Vírgula 10 3 2 7 4" xfId="45329" xr:uid="{00000000-0005-0000-0000-0000B6A70000}"/>
    <cellStyle name="Vírgula 10 3 2 8" xfId="45330" xr:uid="{00000000-0005-0000-0000-0000B7A70000}"/>
    <cellStyle name="Vírgula 10 3 2 8 2" xfId="45331" xr:uid="{00000000-0005-0000-0000-0000B8A70000}"/>
    <cellStyle name="Vírgula 10 3 2 8 3" xfId="45332" xr:uid="{00000000-0005-0000-0000-0000B9A70000}"/>
    <cellStyle name="Vírgula 10 3 2 9" xfId="45333" xr:uid="{00000000-0005-0000-0000-0000BAA70000}"/>
    <cellStyle name="Vírgula 10 3 3" xfId="878" xr:uid="{00000000-0005-0000-0000-0000BBA70000}"/>
    <cellStyle name="Vírgula 10 3 3 10" xfId="45334" xr:uid="{00000000-0005-0000-0000-0000BCA70000}"/>
    <cellStyle name="Vírgula 10 3 3 2" xfId="1849" xr:uid="{00000000-0005-0000-0000-0000BDA70000}"/>
    <cellStyle name="Vírgula 10 3 3 2 2" xfId="5207" xr:uid="{00000000-0005-0000-0000-0000BEA70000}"/>
    <cellStyle name="Vírgula 10 3 3 2 2 2" xfId="10191" xr:uid="{00000000-0005-0000-0000-0000BFA70000}"/>
    <cellStyle name="Vírgula 10 3 3 2 2 2 2" xfId="45335" xr:uid="{00000000-0005-0000-0000-0000C0A70000}"/>
    <cellStyle name="Vírgula 10 3 3 2 2 2 3" xfId="45336" xr:uid="{00000000-0005-0000-0000-0000C1A70000}"/>
    <cellStyle name="Vírgula 10 3 3 2 2 2 4" xfId="45337" xr:uid="{00000000-0005-0000-0000-0000C2A70000}"/>
    <cellStyle name="Vírgula 10 3 3 2 2 3" xfId="45338" xr:uid="{00000000-0005-0000-0000-0000C3A70000}"/>
    <cellStyle name="Vírgula 10 3 3 2 2 3 2" xfId="45339" xr:uid="{00000000-0005-0000-0000-0000C4A70000}"/>
    <cellStyle name="Vírgula 10 3 3 2 2 3 3" xfId="45340" xr:uid="{00000000-0005-0000-0000-0000C5A70000}"/>
    <cellStyle name="Vírgula 10 3 3 2 2 4" xfId="45341" xr:uid="{00000000-0005-0000-0000-0000C6A70000}"/>
    <cellStyle name="Vírgula 10 3 3 2 2 5" xfId="45342" xr:uid="{00000000-0005-0000-0000-0000C7A70000}"/>
    <cellStyle name="Vírgula 10 3 3 2 2 6" xfId="45343" xr:uid="{00000000-0005-0000-0000-0000C8A70000}"/>
    <cellStyle name="Vírgula 10 3 3 2 3" xfId="6936" xr:uid="{00000000-0005-0000-0000-0000C9A70000}"/>
    <cellStyle name="Vírgula 10 3 3 2 3 2" xfId="11878" xr:uid="{00000000-0005-0000-0000-0000CAA70000}"/>
    <cellStyle name="Vírgula 10 3 3 2 3 3" xfId="45344" xr:uid="{00000000-0005-0000-0000-0000CBA70000}"/>
    <cellStyle name="Vírgula 10 3 3 2 3 4" xfId="45345" xr:uid="{00000000-0005-0000-0000-0000CCA70000}"/>
    <cellStyle name="Vírgula 10 3 3 2 4" xfId="8444" xr:uid="{00000000-0005-0000-0000-0000CDA70000}"/>
    <cellStyle name="Vírgula 10 3 3 2 4 2" xfId="45346" xr:uid="{00000000-0005-0000-0000-0000CEA70000}"/>
    <cellStyle name="Vírgula 10 3 3 2 4 3" xfId="45347" xr:uid="{00000000-0005-0000-0000-0000CFA70000}"/>
    <cellStyle name="Vírgula 10 3 3 2 4 4" xfId="45348" xr:uid="{00000000-0005-0000-0000-0000D0A70000}"/>
    <cellStyle name="Vírgula 10 3 3 2 5" xfId="3482" xr:uid="{00000000-0005-0000-0000-0000D1A70000}"/>
    <cellStyle name="Vírgula 10 3 3 2 5 2" xfId="45349" xr:uid="{00000000-0005-0000-0000-0000D2A70000}"/>
    <cellStyle name="Vírgula 10 3 3 2 5 3" xfId="45350" xr:uid="{00000000-0005-0000-0000-0000D3A70000}"/>
    <cellStyle name="Vírgula 10 3 3 2 5 4" xfId="45351" xr:uid="{00000000-0005-0000-0000-0000D4A70000}"/>
    <cellStyle name="Vírgula 10 3 3 2 6" xfId="45352" xr:uid="{00000000-0005-0000-0000-0000D5A70000}"/>
    <cellStyle name="Vírgula 10 3 3 2 6 2" xfId="45353" xr:uid="{00000000-0005-0000-0000-0000D6A70000}"/>
    <cellStyle name="Vírgula 10 3 3 2 6 3" xfId="45354" xr:uid="{00000000-0005-0000-0000-0000D7A70000}"/>
    <cellStyle name="Vírgula 10 3 3 2 7" xfId="45355" xr:uid="{00000000-0005-0000-0000-0000D8A70000}"/>
    <cellStyle name="Vírgula 10 3 3 2 8" xfId="45356" xr:uid="{00000000-0005-0000-0000-0000D9A70000}"/>
    <cellStyle name="Vírgula 10 3 3 2 9" xfId="45357" xr:uid="{00000000-0005-0000-0000-0000DAA70000}"/>
    <cellStyle name="Vírgula 10 3 3 3" xfId="4318" xr:uid="{00000000-0005-0000-0000-0000DBA70000}"/>
    <cellStyle name="Vírgula 10 3 3 3 2" xfId="9303" xr:uid="{00000000-0005-0000-0000-0000DCA70000}"/>
    <cellStyle name="Vírgula 10 3 3 3 2 2" xfId="45358" xr:uid="{00000000-0005-0000-0000-0000DDA70000}"/>
    <cellStyle name="Vírgula 10 3 3 3 2 3" xfId="45359" xr:uid="{00000000-0005-0000-0000-0000DEA70000}"/>
    <cellStyle name="Vírgula 10 3 3 3 2 4" xfId="45360" xr:uid="{00000000-0005-0000-0000-0000DFA70000}"/>
    <cellStyle name="Vírgula 10 3 3 3 3" xfId="45361" xr:uid="{00000000-0005-0000-0000-0000E0A70000}"/>
    <cellStyle name="Vírgula 10 3 3 3 3 2" xfId="45362" xr:uid="{00000000-0005-0000-0000-0000E1A70000}"/>
    <cellStyle name="Vírgula 10 3 3 3 3 3" xfId="45363" xr:uid="{00000000-0005-0000-0000-0000E2A70000}"/>
    <cellStyle name="Vírgula 10 3 3 3 4" xfId="45364" xr:uid="{00000000-0005-0000-0000-0000E3A70000}"/>
    <cellStyle name="Vírgula 10 3 3 3 5" xfId="45365" xr:uid="{00000000-0005-0000-0000-0000E4A70000}"/>
    <cellStyle name="Vírgula 10 3 3 3 6" xfId="45366" xr:uid="{00000000-0005-0000-0000-0000E5A70000}"/>
    <cellStyle name="Vírgula 10 3 3 4" xfId="6061" xr:uid="{00000000-0005-0000-0000-0000E6A70000}"/>
    <cellStyle name="Vírgula 10 3 3 4 2" xfId="11003" xr:uid="{00000000-0005-0000-0000-0000E7A70000}"/>
    <cellStyle name="Vírgula 10 3 3 4 3" xfId="45367" xr:uid="{00000000-0005-0000-0000-0000E8A70000}"/>
    <cellStyle name="Vírgula 10 3 3 4 4" xfId="45368" xr:uid="{00000000-0005-0000-0000-0000E9A70000}"/>
    <cellStyle name="Vírgula 10 3 3 5" xfId="7569" xr:uid="{00000000-0005-0000-0000-0000EAA70000}"/>
    <cellStyle name="Vírgula 10 3 3 5 2" xfId="45369" xr:uid="{00000000-0005-0000-0000-0000EBA70000}"/>
    <cellStyle name="Vírgula 10 3 3 5 3" xfId="45370" xr:uid="{00000000-0005-0000-0000-0000ECA70000}"/>
    <cellStyle name="Vírgula 10 3 3 5 4" xfId="45371" xr:uid="{00000000-0005-0000-0000-0000EDA70000}"/>
    <cellStyle name="Vírgula 10 3 3 6" xfId="2607" xr:uid="{00000000-0005-0000-0000-0000EEA70000}"/>
    <cellStyle name="Vírgula 10 3 3 6 2" xfId="45372" xr:uid="{00000000-0005-0000-0000-0000EFA70000}"/>
    <cellStyle name="Vírgula 10 3 3 6 3" xfId="45373" xr:uid="{00000000-0005-0000-0000-0000F0A70000}"/>
    <cellStyle name="Vírgula 10 3 3 6 4" xfId="45374" xr:uid="{00000000-0005-0000-0000-0000F1A70000}"/>
    <cellStyle name="Vírgula 10 3 3 7" xfId="45375" xr:uid="{00000000-0005-0000-0000-0000F2A70000}"/>
    <cellStyle name="Vírgula 10 3 3 7 2" xfId="45376" xr:uid="{00000000-0005-0000-0000-0000F3A70000}"/>
    <cellStyle name="Vírgula 10 3 3 7 3" xfId="45377" xr:uid="{00000000-0005-0000-0000-0000F4A70000}"/>
    <cellStyle name="Vírgula 10 3 3 8" xfId="45378" xr:uid="{00000000-0005-0000-0000-0000F5A70000}"/>
    <cellStyle name="Vírgula 10 3 3 9" xfId="45379" xr:uid="{00000000-0005-0000-0000-0000F6A70000}"/>
    <cellStyle name="Vírgula 10 3 4" xfId="1846" xr:uid="{00000000-0005-0000-0000-0000F7A70000}"/>
    <cellStyle name="Vírgula 10 3 4 2" xfId="5204" xr:uid="{00000000-0005-0000-0000-0000F8A70000}"/>
    <cellStyle name="Vírgula 10 3 4 2 2" xfId="10188" xr:uid="{00000000-0005-0000-0000-0000F9A70000}"/>
    <cellStyle name="Vírgula 10 3 4 2 2 2" xfId="45380" xr:uid="{00000000-0005-0000-0000-0000FAA70000}"/>
    <cellStyle name="Vírgula 10 3 4 2 2 3" xfId="45381" xr:uid="{00000000-0005-0000-0000-0000FBA70000}"/>
    <cellStyle name="Vírgula 10 3 4 2 2 4" xfId="45382" xr:uid="{00000000-0005-0000-0000-0000FCA70000}"/>
    <cellStyle name="Vírgula 10 3 4 2 3" xfId="45383" xr:uid="{00000000-0005-0000-0000-0000FDA70000}"/>
    <cellStyle name="Vírgula 10 3 4 2 3 2" xfId="45384" xr:uid="{00000000-0005-0000-0000-0000FEA70000}"/>
    <cellStyle name="Vírgula 10 3 4 2 3 3" xfId="45385" xr:uid="{00000000-0005-0000-0000-0000FFA70000}"/>
    <cellStyle name="Vírgula 10 3 4 2 4" xfId="45386" xr:uid="{00000000-0005-0000-0000-000000A80000}"/>
    <cellStyle name="Vírgula 10 3 4 2 5" xfId="45387" xr:uid="{00000000-0005-0000-0000-000001A80000}"/>
    <cellStyle name="Vírgula 10 3 4 2 6" xfId="45388" xr:uid="{00000000-0005-0000-0000-000002A80000}"/>
    <cellStyle name="Vírgula 10 3 4 3" xfId="6933" xr:uid="{00000000-0005-0000-0000-000003A80000}"/>
    <cellStyle name="Vírgula 10 3 4 3 2" xfId="11875" xr:uid="{00000000-0005-0000-0000-000004A80000}"/>
    <cellStyle name="Vírgula 10 3 4 3 3" xfId="45389" xr:uid="{00000000-0005-0000-0000-000005A80000}"/>
    <cellStyle name="Vírgula 10 3 4 3 4" xfId="45390" xr:uid="{00000000-0005-0000-0000-000006A80000}"/>
    <cellStyle name="Vírgula 10 3 4 4" xfId="8441" xr:uid="{00000000-0005-0000-0000-000007A80000}"/>
    <cellStyle name="Vírgula 10 3 4 4 2" xfId="45391" xr:uid="{00000000-0005-0000-0000-000008A80000}"/>
    <cellStyle name="Vírgula 10 3 4 4 3" xfId="45392" xr:uid="{00000000-0005-0000-0000-000009A80000}"/>
    <cellStyle name="Vírgula 10 3 4 4 4" xfId="45393" xr:uid="{00000000-0005-0000-0000-00000AA80000}"/>
    <cellStyle name="Vírgula 10 3 4 5" xfId="3479" xr:uid="{00000000-0005-0000-0000-00000BA80000}"/>
    <cellStyle name="Vírgula 10 3 4 5 2" xfId="45394" xr:uid="{00000000-0005-0000-0000-00000CA80000}"/>
    <cellStyle name="Vírgula 10 3 4 5 3" xfId="45395" xr:uid="{00000000-0005-0000-0000-00000DA80000}"/>
    <cellStyle name="Vírgula 10 3 4 5 4" xfId="45396" xr:uid="{00000000-0005-0000-0000-00000EA80000}"/>
    <cellStyle name="Vírgula 10 3 4 6" xfId="45397" xr:uid="{00000000-0005-0000-0000-00000FA80000}"/>
    <cellStyle name="Vírgula 10 3 4 6 2" xfId="45398" xr:uid="{00000000-0005-0000-0000-000010A80000}"/>
    <cellStyle name="Vírgula 10 3 4 6 3" xfId="45399" xr:uid="{00000000-0005-0000-0000-000011A80000}"/>
    <cellStyle name="Vírgula 10 3 4 7" xfId="45400" xr:uid="{00000000-0005-0000-0000-000012A80000}"/>
    <cellStyle name="Vírgula 10 3 4 8" xfId="45401" xr:uid="{00000000-0005-0000-0000-000013A80000}"/>
    <cellStyle name="Vírgula 10 3 4 9" xfId="45402" xr:uid="{00000000-0005-0000-0000-000014A80000}"/>
    <cellStyle name="Vírgula 10 3 5" xfId="3716" xr:uid="{00000000-0005-0000-0000-000015A80000}"/>
    <cellStyle name="Vírgula 10 3 5 2" xfId="3781" xr:uid="{00000000-0005-0000-0000-000016A80000}"/>
    <cellStyle name="Vírgula 10 3 5 2 2" xfId="8874" xr:uid="{00000000-0005-0000-0000-000017A80000}"/>
    <cellStyle name="Vírgula 10 3 5 2 2 2" xfId="45403" xr:uid="{00000000-0005-0000-0000-000018A80000}"/>
    <cellStyle name="Vírgula 10 3 5 2 2 3" xfId="45404" xr:uid="{00000000-0005-0000-0000-000019A80000}"/>
    <cellStyle name="Vírgula 10 3 5 2 2 4" xfId="45405" xr:uid="{00000000-0005-0000-0000-00001AA80000}"/>
    <cellStyle name="Vírgula 10 3 5 2 3" xfId="45406" xr:uid="{00000000-0005-0000-0000-00001BA80000}"/>
    <cellStyle name="Vírgula 10 3 5 2 3 2" xfId="45407" xr:uid="{00000000-0005-0000-0000-00001CA80000}"/>
    <cellStyle name="Vírgula 10 3 5 2 3 3" xfId="45408" xr:uid="{00000000-0005-0000-0000-00001DA80000}"/>
    <cellStyle name="Vírgula 10 3 5 2 4" xfId="45409" xr:uid="{00000000-0005-0000-0000-00001EA80000}"/>
    <cellStyle name="Vírgula 10 3 5 2 5" xfId="45410" xr:uid="{00000000-0005-0000-0000-00001FA80000}"/>
    <cellStyle name="Vírgula 10 3 5 2 6" xfId="45411" xr:uid="{00000000-0005-0000-0000-000020A80000}"/>
    <cellStyle name="Vírgula 10 3 5 3" xfId="8676" xr:uid="{00000000-0005-0000-0000-000021A80000}"/>
    <cellStyle name="Vírgula 10 3 5 3 2" xfId="45412" xr:uid="{00000000-0005-0000-0000-000022A80000}"/>
    <cellStyle name="Vírgula 10 3 5 3 3" xfId="45413" xr:uid="{00000000-0005-0000-0000-000023A80000}"/>
    <cellStyle name="Vírgula 10 3 5 3 4" xfId="45414" xr:uid="{00000000-0005-0000-0000-000024A80000}"/>
    <cellStyle name="Vírgula 10 3 5 4" xfId="45415" xr:uid="{00000000-0005-0000-0000-000025A80000}"/>
    <cellStyle name="Vírgula 10 3 5 4 2" xfId="45416" xr:uid="{00000000-0005-0000-0000-000026A80000}"/>
    <cellStyle name="Vírgula 10 3 5 4 3" xfId="45417" xr:uid="{00000000-0005-0000-0000-000027A80000}"/>
    <cellStyle name="Vírgula 10 3 5 4 4" xfId="45418" xr:uid="{00000000-0005-0000-0000-000028A80000}"/>
    <cellStyle name="Vírgula 10 3 5 5" xfId="45419" xr:uid="{00000000-0005-0000-0000-000029A80000}"/>
    <cellStyle name="Vírgula 10 3 5 5 2" xfId="45420" xr:uid="{00000000-0005-0000-0000-00002AA80000}"/>
    <cellStyle name="Vírgula 10 3 5 5 3" xfId="45421" xr:uid="{00000000-0005-0000-0000-00002BA80000}"/>
    <cellStyle name="Vírgula 10 3 5 5 4" xfId="45422" xr:uid="{00000000-0005-0000-0000-00002CA80000}"/>
    <cellStyle name="Vírgula 10 3 5 6" xfId="45423" xr:uid="{00000000-0005-0000-0000-00002DA80000}"/>
    <cellStyle name="Vírgula 10 3 5 6 2" xfId="45424" xr:uid="{00000000-0005-0000-0000-00002EA80000}"/>
    <cellStyle name="Vírgula 10 3 5 6 3" xfId="45425" xr:uid="{00000000-0005-0000-0000-00002FA80000}"/>
    <cellStyle name="Vírgula 10 3 5 7" xfId="45426" xr:uid="{00000000-0005-0000-0000-000030A80000}"/>
    <cellStyle name="Vírgula 10 3 5 8" xfId="45427" xr:uid="{00000000-0005-0000-0000-000031A80000}"/>
    <cellStyle name="Vírgula 10 3 5 9" xfId="45428" xr:uid="{00000000-0005-0000-0000-000032A80000}"/>
    <cellStyle name="Vírgula 10 3 6" xfId="4040" xr:uid="{00000000-0005-0000-0000-000033A80000}"/>
    <cellStyle name="Vírgula 10 3 6 2" xfId="8812" xr:uid="{00000000-0005-0000-0000-000034A80000}"/>
    <cellStyle name="Vírgula 10 3 6 2 2" xfId="45429" xr:uid="{00000000-0005-0000-0000-000035A80000}"/>
    <cellStyle name="Vírgula 10 3 6 2 2 2" xfId="45430" xr:uid="{00000000-0005-0000-0000-000036A80000}"/>
    <cellStyle name="Vírgula 10 3 6 2 2 3" xfId="45431" xr:uid="{00000000-0005-0000-0000-000037A80000}"/>
    <cellStyle name="Vírgula 10 3 6 2 2 4" xfId="45432" xr:uid="{00000000-0005-0000-0000-000038A80000}"/>
    <cellStyle name="Vírgula 10 3 6 2 3" xfId="45433" xr:uid="{00000000-0005-0000-0000-000039A80000}"/>
    <cellStyle name="Vírgula 10 3 6 2 3 2" xfId="45434" xr:uid="{00000000-0005-0000-0000-00003AA80000}"/>
    <cellStyle name="Vírgula 10 3 6 2 3 3" xfId="45435" xr:uid="{00000000-0005-0000-0000-00003BA80000}"/>
    <cellStyle name="Vírgula 10 3 6 2 4" xfId="45436" xr:uid="{00000000-0005-0000-0000-00003CA80000}"/>
    <cellStyle name="Vírgula 10 3 6 2 5" xfId="45437" xr:uid="{00000000-0005-0000-0000-00003DA80000}"/>
    <cellStyle name="Vírgula 10 3 6 2 6" xfId="45438" xr:uid="{00000000-0005-0000-0000-00003EA80000}"/>
    <cellStyle name="Vírgula 10 3 6 3" xfId="45439" xr:uid="{00000000-0005-0000-0000-00003FA80000}"/>
    <cellStyle name="Vírgula 10 3 6 3 2" xfId="45440" xr:uid="{00000000-0005-0000-0000-000040A80000}"/>
    <cellStyle name="Vírgula 10 3 6 3 3" xfId="45441" xr:uid="{00000000-0005-0000-0000-000041A80000}"/>
    <cellStyle name="Vírgula 10 3 6 3 4" xfId="45442" xr:uid="{00000000-0005-0000-0000-000042A80000}"/>
    <cellStyle name="Vírgula 10 3 6 4" xfId="45443" xr:uid="{00000000-0005-0000-0000-000043A80000}"/>
    <cellStyle name="Vírgula 10 3 6 4 2" xfId="45444" xr:uid="{00000000-0005-0000-0000-000044A80000}"/>
    <cellStyle name="Vírgula 10 3 6 4 3" xfId="45445" xr:uid="{00000000-0005-0000-0000-000045A80000}"/>
    <cellStyle name="Vírgula 10 3 6 4 4" xfId="45446" xr:uid="{00000000-0005-0000-0000-000046A80000}"/>
    <cellStyle name="Vírgula 10 3 6 5" xfId="45447" xr:uid="{00000000-0005-0000-0000-000047A80000}"/>
    <cellStyle name="Vírgula 10 3 6 5 2" xfId="45448" xr:uid="{00000000-0005-0000-0000-000048A80000}"/>
    <cellStyle name="Vírgula 10 3 6 5 3" xfId="45449" xr:uid="{00000000-0005-0000-0000-000049A80000}"/>
    <cellStyle name="Vírgula 10 3 6 6" xfId="45450" xr:uid="{00000000-0005-0000-0000-00004AA80000}"/>
    <cellStyle name="Vírgula 10 3 6 7" xfId="45451" xr:uid="{00000000-0005-0000-0000-00004BA80000}"/>
    <cellStyle name="Vírgula 10 3 6 8" xfId="45452" xr:uid="{00000000-0005-0000-0000-00004CA80000}"/>
    <cellStyle name="Vírgula 10 3 7" xfId="5382" xr:uid="{00000000-0005-0000-0000-00004DA80000}"/>
    <cellStyle name="Vírgula 10 3 7 2" xfId="10360" xr:uid="{00000000-0005-0000-0000-00004EA80000}"/>
    <cellStyle name="Vírgula 10 3 7 2 2" xfId="45453" xr:uid="{00000000-0005-0000-0000-00004FA80000}"/>
    <cellStyle name="Vírgula 10 3 7 2 3" xfId="45454" xr:uid="{00000000-0005-0000-0000-000050A80000}"/>
    <cellStyle name="Vírgula 10 3 7 2 4" xfId="45455" xr:uid="{00000000-0005-0000-0000-000051A80000}"/>
    <cellStyle name="Vírgula 10 3 7 3" xfId="45456" xr:uid="{00000000-0005-0000-0000-000052A80000}"/>
    <cellStyle name="Vírgula 10 3 7 3 2" xfId="45457" xr:uid="{00000000-0005-0000-0000-000053A80000}"/>
    <cellStyle name="Vírgula 10 3 7 3 3" xfId="45458" xr:uid="{00000000-0005-0000-0000-000054A80000}"/>
    <cellStyle name="Vírgula 10 3 7 4" xfId="45459" xr:uid="{00000000-0005-0000-0000-000055A80000}"/>
    <cellStyle name="Vírgula 10 3 7 5" xfId="45460" xr:uid="{00000000-0005-0000-0000-000056A80000}"/>
    <cellStyle name="Vírgula 10 3 7 6" xfId="45461" xr:uid="{00000000-0005-0000-0000-000057A80000}"/>
    <cellStyle name="Vírgula 10 3 8" xfId="5788" xr:uid="{00000000-0005-0000-0000-000058A80000}"/>
    <cellStyle name="Vírgula 10 3 8 2" xfId="10730" xr:uid="{00000000-0005-0000-0000-000059A80000}"/>
    <cellStyle name="Vírgula 10 3 8 3" xfId="45462" xr:uid="{00000000-0005-0000-0000-00005AA80000}"/>
    <cellStyle name="Vírgula 10 3 8 4" xfId="45463" xr:uid="{00000000-0005-0000-0000-00005BA80000}"/>
    <cellStyle name="Vírgula 10 3 9" xfId="7296" xr:uid="{00000000-0005-0000-0000-00005CA80000}"/>
    <cellStyle name="Vírgula 10 3 9 2" xfId="45464" xr:uid="{00000000-0005-0000-0000-00005DA80000}"/>
    <cellStyle name="Vírgula 10 3 9 3" xfId="45465" xr:uid="{00000000-0005-0000-0000-00005EA80000}"/>
    <cellStyle name="Vírgula 10 3 9 4" xfId="45466" xr:uid="{00000000-0005-0000-0000-00005FA80000}"/>
    <cellStyle name="Vírgula 10 4" xfId="627" xr:uid="{00000000-0005-0000-0000-000060A80000}"/>
    <cellStyle name="Vírgula 10 4 10" xfId="2376" xr:uid="{00000000-0005-0000-0000-000061A80000}"/>
    <cellStyle name="Vírgula 10 4 10 2" xfId="45467" xr:uid="{00000000-0005-0000-0000-000062A80000}"/>
    <cellStyle name="Vírgula 10 4 10 3" xfId="45468" xr:uid="{00000000-0005-0000-0000-000063A80000}"/>
    <cellStyle name="Vírgula 10 4 10 4" xfId="45469" xr:uid="{00000000-0005-0000-0000-000064A80000}"/>
    <cellStyle name="Vírgula 10 4 11" xfId="45470" xr:uid="{00000000-0005-0000-0000-000065A80000}"/>
    <cellStyle name="Vírgula 10 4 11 2" xfId="45471" xr:uid="{00000000-0005-0000-0000-000066A80000}"/>
    <cellStyle name="Vírgula 10 4 11 3" xfId="45472" xr:uid="{00000000-0005-0000-0000-000067A80000}"/>
    <cellStyle name="Vírgula 10 4 12" xfId="45473" xr:uid="{00000000-0005-0000-0000-000068A80000}"/>
    <cellStyle name="Vírgula 10 4 13" xfId="45474" xr:uid="{00000000-0005-0000-0000-000069A80000}"/>
    <cellStyle name="Vírgula 10 4 14" xfId="45475" xr:uid="{00000000-0005-0000-0000-00006AA80000}"/>
    <cellStyle name="Vírgula 10 4 2" xfId="768" xr:uid="{00000000-0005-0000-0000-00006BA80000}"/>
    <cellStyle name="Vírgula 10 4 2 10" xfId="45476" xr:uid="{00000000-0005-0000-0000-00006CA80000}"/>
    <cellStyle name="Vírgula 10 4 2 11" xfId="45477" xr:uid="{00000000-0005-0000-0000-00006DA80000}"/>
    <cellStyle name="Vírgula 10 4 2 2" xfId="1233" xr:uid="{00000000-0005-0000-0000-00006EA80000}"/>
    <cellStyle name="Vírgula 10 4 2 2 10" xfId="45478" xr:uid="{00000000-0005-0000-0000-00006FA80000}"/>
    <cellStyle name="Vírgula 10 4 2 2 2" xfId="1852" xr:uid="{00000000-0005-0000-0000-000070A80000}"/>
    <cellStyle name="Vírgula 10 4 2 2 2 2" xfId="5210" xr:uid="{00000000-0005-0000-0000-000071A80000}"/>
    <cellStyle name="Vírgula 10 4 2 2 2 2 2" xfId="10194" xr:uid="{00000000-0005-0000-0000-000072A80000}"/>
    <cellStyle name="Vírgula 10 4 2 2 2 2 2 2" xfId="45479" xr:uid="{00000000-0005-0000-0000-000073A80000}"/>
    <cellStyle name="Vírgula 10 4 2 2 2 2 2 3" xfId="45480" xr:uid="{00000000-0005-0000-0000-000074A80000}"/>
    <cellStyle name="Vírgula 10 4 2 2 2 2 2 4" xfId="45481" xr:uid="{00000000-0005-0000-0000-000075A80000}"/>
    <cellStyle name="Vírgula 10 4 2 2 2 2 3" xfId="45482" xr:uid="{00000000-0005-0000-0000-000076A80000}"/>
    <cellStyle name="Vírgula 10 4 2 2 2 2 3 2" xfId="45483" xr:uid="{00000000-0005-0000-0000-000077A80000}"/>
    <cellStyle name="Vírgula 10 4 2 2 2 2 3 3" xfId="45484" xr:uid="{00000000-0005-0000-0000-000078A80000}"/>
    <cellStyle name="Vírgula 10 4 2 2 2 2 4" xfId="45485" xr:uid="{00000000-0005-0000-0000-000079A80000}"/>
    <cellStyle name="Vírgula 10 4 2 2 2 2 5" xfId="45486" xr:uid="{00000000-0005-0000-0000-00007AA80000}"/>
    <cellStyle name="Vírgula 10 4 2 2 2 2 6" xfId="45487" xr:uid="{00000000-0005-0000-0000-00007BA80000}"/>
    <cellStyle name="Vírgula 10 4 2 2 2 3" xfId="6939" xr:uid="{00000000-0005-0000-0000-00007CA80000}"/>
    <cellStyle name="Vírgula 10 4 2 2 2 3 2" xfId="11881" xr:uid="{00000000-0005-0000-0000-00007DA80000}"/>
    <cellStyle name="Vírgula 10 4 2 2 2 3 3" xfId="45488" xr:uid="{00000000-0005-0000-0000-00007EA80000}"/>
    <cellStyle name="Vírgula 10 4 2 2 2 3 4" xfId="45489" xr:uid="{00000000-0005-0000-0000-00007FA80000}"/>
    <cellStyle name="Vírgula 10 4 2 2 2 4" xfId="8447" xr:uid="{00000000-0005-0000-0000-000080A80000}"/>
    <cellStyle name="Vírgula 10 4 2 2 2 4 2" xfId="45490" xr:uid="{00000000-0005-0000-0000-000081A80000}"/>
    <cellStyle name="Vírgula 10 4 2 2 2 4 3" xfId="45491" xr:uid="{00000000-0005-0000-0000-000082A80000}"/>
    <cellStyle name="Vírgula 10 4 2 2 2 4 4" xfId="45492" xr:uid="{00000000-0005-0000-0000-000083A80000}"/>
    <cellStyle name="Vírgula 10 4 2 2 2 5" xfId="3485" xr:uid="{00000000-0005-0000-0000-000084A80000}"/>
    <cellStyle name="Vírgula 10 4 2 2 2 5 2" xfId="45493" xr:uid="{00000000-0005-0000-0000-000085A80000}"/>
    <cellStyle name="Vírgula 10 4 2 2 2 5 3" xfId="45494" xr:uid="{00000000-0005-0000-0000-000086A80000}"/>
    <cellStyle name="Vírgula 10 4 2 2 2 5 4" xfId="45495" xr:uid="{00000000-0005-0000-0000-000087A80000}"/>
    <cellStyle name="Vírgula 10 4 2 2 2 6" xfId="45496" xr:uid="{00000000-0005-0000-0000-000088A80000}"/>
    <cellStyle name="Vírgula 10 4 2 2 2 6 2" xfId="45497" xr:uid="{00000000-0005-0000-0000-000089A80000}"/>
    <cellStyle name="Vírgula 10 4 2 2 2 6 3" xfId="45498" xr:uid="{00000000-0005-0000-0000-00008AA80000}"/>
    <cellStyle name="Vírgula 10 4 2 2 2 7" xfId="45499" xr:uid="{00000000-0005-0000-0000-00008BA80000}"/>
    <cellStyle name="Vírgula 10 4 2 2 2 8" xfId="45500" xr:uid="{00000000-0005-0000-0000-00008CA80000}"/>
    <cellStyle name="Vírgula 10 4 2 2 2 9" xfId="45501" xr:uid="{00000000-0005-0000-0000-00008DA80000}"/>
    <cellStyle name="Vírgula 10 4 2 2 3" xfId="4601" xr:uid="{00000000-0005-0000-0000-00008EA80000}"/>
    <cellStyle name="Vírgula 10 4 2 2 3 2" xfId="9585" xr:uid="{00000000-0005-0000-0000-00008FA80000}"/>
    <cellStyle name="Vírgula 10 4 2 2 3 2 2" xfId="45502" xr:uid="{00000000-0005-0000-0000-000090A80000}"/>
    <cellStyle name="Vírgula 10 4 2 2 3 2 3" xfId="45503" xr:uid="{00000000-0005-0000-0000-000091A80000}"/>
    <cellStyle name="Vírgula 10 4 2 2 3 2 4" xfId="45504" xr:uid="{00000000-0005-0000-0000-000092A80000}"/>
    <cellStyle name="Vírgula 10 4 2 2 3 3" xfId="45505" xr:uid="{00000000-0005-0000-0000-000093A80000}"/>
    <cellStyle name="Vírgula 10 4 2 2 3 3 2" xfId="45506" xr:uid="{00000000-0005-0000-0000-000094A80000}"/>
    <cellStyle name="Vírgula 10 4 2 2 3 3 3" xfId="45507" xr:uid="{00000000-0005-0000-0000-000095A80000}"/>
    <cellStyle name="Vírgula 10 4 2 2 3 4" xfId="45508" xr:uid="{00000000-0005-0000-0000-000096A80000}"/>
    <cellStyle name="Vírgula 10 4 2 2 3 5" xfId="45509" xr:uid="{00000000-0005-0000-0000-000097A80000}"/>
    <cellStyle name="Vírgula 10 4 2 2 3 6" xfId="45510" xr:uid="{00000000-0005-0000-0000-000098A80000}"/>
    <cellStyle name="Vírgula 10 4 2 2 4" xfId="6332" xr:uid="{00000000-0005-0000-0000-000099A80000}"/>
    <cellStyle name="Vírgula 10 4 2 2 4 2" xfId="11274" xr:uid="{00000000-0005-0000-0000-00009AA80000}"/>
    <cellStyle name="Vírgula 10 4 2 2 4 3" xfId="45511" xr:uid="{00000000-0005-0000-0000-00009BA80000}"/>
    <cellStyle name="Vírgula 10 4 2 2 4 4" xfId="45512" xr:uid="{00000000-0005-0000-0000-00009CA80000}"/>
    <cellStyle name="Vírgula 10 4 2 2 5" xfId="7840" xr:uid="{00000000-0005-0000-0000-00009DA80000}"/>
    <cellStyle name="Vírgula 10 4 2 2 5 2" xfId="45513" xr:uid="{00000000-0005-0000-0000-00009EA80000}"/>
    <cellStyle name="Vírgula 10 4 2 2 5 3" xfId="45514" xr:uid="{00000000-0005-0000-0000-00009FA80000}"/>
    <cellStyle name="Vírgula 10 4 2 2 5 4" xfId="45515" xr:uid="{00000000-0005-0000-0000-0000A0A80000}"/>
    <cellStyle name="Vírgula 10 4 2 2 6" xfId="2878" xr:uid="{00000000-0005-0000-0000-0000A1A80000}"/>
    <cellStyle name="Vírgula 10 4 2 2 6 2" xfId="45516" xr:uid="{00000000-0005-0000-0000-0000A2A80000}"/>
    <cellStyle name="Vírgula 10 4 2 2 6 3" xfId="45517" xr:uid="{00000000-0005-0000-0000-0000A3A80000}"/>
    <cellStyle name="Vírgula 10 4 2 2 6 4" xfId="45518" xr:uid="{00000000-0005-0000-0000-0000A4A80000}"/>
    <cellStyle name="Vírgula 10 4 2 2 7" xfId="45519" xr:uid="{00000000-0005-0000-0000-0000A5A80000}"/>
    <cellStyle name="Vírgula 10 4 2 2 7 2" xfId="45520" xr:uid="{00000000-0005-0000-0000-0000A6A80000}"/>
    <cellStyle name="Vírgula 10 4 2 2 7 3" xfId="45521" xr:uid="{00000000-0005-0000-0000-0000A7A80000}"/>
    <cellStyle name="Vírgula 10 4 2 2 8" xfId="45522" xr:uid="{00000000-0005-0000-0000-0000A8A80000}"/>
    <cellStyle name="Vírgula 10 4 2 2 9" xfId="45523" xr:uid="{00000000-0005-0000-0000-0000A9A80000}"/>
    <cellStyle name="Vírgula 10 4 2 3" xfId="1851" xr:uid="{00000000-0005-0000-0000-0000AAA80000}"/>
    <cellStyle name="Vírgula 10 4 2 3 2" xfId="5209" xr:uid="{00000000-0005-0000-0000-0000ABA80000}"/>
    <cellStyle name="Vírgula 10 4 2 3 2 2" xfId="10193" xr:uid="{00000000-0005-0000-0000-0000ACA80000}"/>
    <cellStyle name="Vírgula 10 4 2 3 2 2 2" xfId="45524" xr:uid="{00000000-0005-0000-0000-0000ADA80000}"/>
    <cellStyle name="Vírgula 10 4 2 3 2 2 3" xfId="45525" xr:uid="{00000000-0005-0000-0000-0000AEA80000}"/>
    <cellStyle name="Vírgula 10 4 2 3 2 2 4" xfId="45526" xr:uid="{00000000-0005-0000-0000-0000AFA80000}"/>
    <cellStyle name="Vírgula 10 4 2 3 2 3" xfId="45527" xr:uid="{00000000-0005-0000-0000-0000B0A80000}"/>
    <cellStyle name="Vírgula 10 4 2 3 2 3 2" xfId="45528" xr:uid="{00000000-0005-0000-0000-0000B1A80000}"/>
    <cellStyle name="Vírgula 10 4 2 3 2 3 3" xfId="45529" xr:uid="{00000000-0005-0000-0000-0000B2A80000}"/>
    <cellStyle name="Vírgula 10 4 2 3 2 4" xfId="45530" xr:uid="{00000000-0005-0000-0000-0000B3A80000}"/>
    <cellStyle name="Vírgula 10 4 2 3 2 5" xfId="45531" xr:uid="{00000000-0005-0000-0000-0000B4A80000}"/>
    <cellStyle name="Vírgula 10 4 2 3 2 6" xfId="45532" xr:uid="{00000000-0005-0000-0000-0000B5A80000}"/>
    <cellStyle name="Vírgula 10 4 2 3 3" xfId="6938" xr:uid="{00000000-0005-0000-0000-0000B6A80000}"/>
    <cellStyle name="Vírgula 10 4 2 3 3 2" xfId="11880" xr:uid="{00000000-0005-0000-0000-0000B7A80000}"/>
    <cellStyle name="Vírgula 10 4 2 3 3 3" xfId="45533" xr:uid="{00000000-0005-0000-0000-0000B8A80000}"/>
    <cellStyle name="Vírgula 10 4 2 3 3 4" xfId="45534" xr:uid="{00000000-0005-0000-0000-0000B9A80000}"/>
    <cellStyle name="Vírgula 10 4 2 3 4" xfId="8446" xr:uid="{00000000-0005-0000-0000-0000BAA80000}"/>
    <cellStyle name="Vírgula 10 4 2 3 4 2" xfId="45535" xr:uid="{00000000-0005-0000-0000-0000BBA80000}"/>
    <cellStyle name="Vírgula 10 4 2 3 4 3" xfId="45536" xr:uid="{00000000-0005-0000-0000-0000BCA80000}"/>
    <cellStyle name="Vírgula 10 4 2 3 4 4" xfId="45537" xr:uid="{00000000-0005-0000-0000-0000BDA80000}"/>
    <cellStyle name="Vírgula 10 4 2 3 5" xfId="3484" xr:uid="{00000000-0005-0000-0000-0000BEA80000}"/>
    <cellStyle name="Vírgula 10 4 2 3 5 2" xfId="45538" xr:uid="{00000000-0005-0000-0000-0000BFA80000}"/>
    <cellStyle name="Vírgula 10 4 2 3 5 3" xfId="45539" xr:uid="{00000000-0005-0000-0000-0000C0A80000}"/>
    <cellStyle name="Vírgula 10 4 2 3 5 4" xfId="45540" xr:uid="{00000000-0005-0000-0000-0000C1A80000}"/>
    <cellStyle name="Vírgula 10 4 2 3 6" xfId="45541" xr:uid="{00000000-0005-0000-0000-0000C2A80000}"/>
    <cellStyle name="Vírgula 10 4 2 3 6 2" xfId="45542" xr:uid="{00000000-0005-0000-0000-0000C3A80000}"/>
    <cellStyle name="Vírgula 10 4 2 3 6 3" xfId="45543" xr:uid="{00000000-0005-0000-0000-0000C4A80000}"/>
    <cellStyle name="Vírgula 10 4 2 3 7" xfId="45544" xr:uid="{00000000-0005-0000-0000-0000C5A80000}"/>
    <cellStyle name="Vírgula 10 4 2 3 8" xfId="45545" xr:uid="{00000000-0005-0000-0000-0000C6A80000}"/>
    <cellStyle name="Vírgula 10 4 2 3 9" xfId="45546" xr:uid="{00000000-0005-0000-0000-0000C7A80000}"/>
    <cellStyle name="Vírgula 10 4 2 4" xfId="4218" xr:uid="{00000000-0005-0000-0000-0000C8A80000}"/>
    <cellStyle name="Vírgula 10 4 2 4 2" xfId="9204" xr:uid="{00000000-0005-0000-0000-0000C9A80000}"/>
    <cellStyle name="Vírgula 10 4 2 4 2 2" xfId="45547" xr:uid="{00000000-0005-0000-0000-0000CAA80000}"/>
    <cellStyle name="Vírgula 10 4 2 4 2 3" xfId="45548" xr:uid="{00000000-0005-0000-0000-0000CBA80000}"/>
    <cellStyle name="Vírgula 10 4 2 4 2 4" xfId="45549" xr:uid="{00000000-0005-0000-0000-0000CCA80000}"/>
    <cellStyle name="Vírgula 10 4 2 4 3" xfId="45550" xr:uid="{00000000-0005-0000-0000-0000CDA80000}"/>
    <cellStyle name="Vírgula 10 4 2 4 3 2" xfId="45551" xr:uid="{00000000-0005-0000-0000-0000CEA80000}"/>
    <cellStyle name="Vírgula 10 4 2 4 3 3" xfId="45552" xr:uid="{00000000-0005-0000-0000-0000CFA80000}"/>
    <cellStyle name="Vírgula 10 4 2 4 4" xfId="45553" xr:uid="{00000000-0005-0000-0000-0000D0A80000}"/>
    <cellStyle name="Vírgula 10 4 2 4 5" xfId="45554" xr:uid="{00000000-0005-0000-0000-0000D1A80000}"/>
    <cellStyle name="Vírgula 10 4 2 4 6" xfId="45555" xr:uid="{00000000-0005-0000-0000-0000D2A80000}"/>
    <cellStyle name="Vírgula 10 4 2 5" xfId="5965" xr:uid="{00000000-0005-0000-0000-0000D3A80000}"/>
    <cellStyle name="Vírgula 10 4 2 5 2" xfId="10907" xr:uid="{00000000-0005-0000-0000-0000D4A80000}"/>
    <cellStyle name="Vírgula 10 4 2 5 3" xfId="45556" xr:uid="{00000000-0005-0000-0000-0000D5A80000}"/>
    <cellStyle name="Vírgula 10 4 2 5 4" xfId="45557" xr:uid="{00000000-0005-0000-0000-0000D6A80000}"/>
    <cellStyle name="Vírgula 10 4 2 6" xfId="7473" xr:uid="{00000000-0005-0000-0000-0000D7A80000}"/>
    <cellStyle name="Vírgula 10 4 2 6 2" xfId="45558" xr:uid="{00000000-0005-0000-0000-0000D8A80000}"/>
    <cellStyle name="Vírgula 10 4 2 6 3" xfId="45559" xr:uid="{00000000-0005-0000-0000-0000D9A80000}"/>
    <cellStyle name="Vírgula 10 4 2 6 4" xfId="45560" xr:uid="{00000000-0005-0000-0000-0000DAA80000}"/>
    <cellStyle name="Vírgula 10 4 2 7" xfId="2511" xr:uid="{00000000-0005-0000-0000-0000DBA80000}"/>
    <cellStyle name="Vírgula 10 4 2 7 2" xfId="45561" xr:uid="{00000000-0005-0000-0000-0000DCA80000}"/>
    <cellStyle name="Vírgula 10 4 2 7 3" xfId="45562" xr:uid="{00000000-0005-0000-0000-0000DDA80000}"/>
    <cellStyle name="Vírgula 10 4 2 7 4" xfId="45563" xr:uid="{00000000-0005-0000-0000-0000DEA80000}"/>
    <cellStyle name="Vírgula 10 4 2 8" xfId="45564" xr:uid="{00000000-0005-0000-0000-0000DFA80000}"/>
    <cellStyle name="Vírgula 10 4 2 8 2" xfId="45565" xr:uid="{00000000-0005-0000-0000-0000E0A80000}"/>
    <cellStyle name="Vírgula 10 4 2 8 3" xfId="45566" xr:uid="{00000000-0005-0000-0000-0000E1A80000}"/>
    <cellStyle name="Vírgula 10 4 2 9" xfId="45567" xr:uid="{00000000-0005-0000-0000-0000E2A80000}"/>
    <cellStyle name="Vírgula 10 4 3" xfId="921" xr:uid="{00000000-0005-0000-0000-0000E3A80000}"/>
    <cellStyle name="Vírgula 10 4 3 10" xfId="45568" xr:uid="{00000000-0005-0000-0000-0000E4A80000}"/>
    <cellStyle name="Vírgula 10 4 3 2" xfId="1853" xr:uid="{00000000-0005-0000-0000-0000E5A80000}"/>
    <cellStyle name="Vírgula 10 4 3 2 2" xfId="5211" xr:uid="{00000000-0005-0000-0000-0000E6A80000}"/>
    <cellStyle name="Vírgula 10 4 3 2 2 2" xfId="10195" xr:uid="{00000000-0005-0000-0000-0000E7A80000}"/>
    <cellStyle name="Vírgula 10 4 3 2 2 2 2" xfId="45569" xr:uid="{00000000-0005-0000-0000-0000E8A80000}"/>
    <cellStyle name="Vírgula 10 4 3 2 2 2 3" xfId="45570" xr:uid="{00000000-0005-0000-0000-0000E9A80000}"/>
    <cellStyle name="Vírgula 10 4 3 2 2 2 4" xfId="45571" xr:uid="{00000000-0005-0000-0000-0000EAA80000}"/>
    <cellStyle name="Vírgula 10 4 3 2 2 3" xfId="45572" xr:uid="{00000000-0005-0000-0000-0000EBA80000}"/>
    <cellStyle name="Vírgula 10 4 3 2 2 3 2" xfId="45573" xr:uid="{00000000-0005-0000-0000-0000ECA80000}"/>
    <cellStyle name="Vírgula 10 4 3 2 2 3 3" xfId="45574" xr:uid="{00000000-0005-0000-0000-0000EDA80000}"/>
    <cellStyle name="Vírgula 10 4 3 2 2 4" xfId="45575" xr:uid="{00000000-0005-0000-0000-0000EEA80000}"/>
    <cellStyle name="Vírgula 10 4 3 2 2 5" xfId="45576" xr:uid="{00000000-0005-0000-0000-0000EFA80000}"/>
    <cellStyle name="Vírgula 10 4 3 2 2 6" xfId="45577" xr:uid="{00000000-0005-0000-0000-0000F0A80000}"/>
    <cellStyle name="Vírgula 10 4 3 2 3" xfId="6940" xr:uid="{00000000-0005-0000-0000-0000F1A80000}"/>
    <cellStyle name="Vírgula 10 4 3 2 3 2" xfId="11882" xr:uid="{00000000-0005-0000-0000-0000F2A80000}"/>
    <cellStyle name="Vírgula 10 4 3 2 3 3" xfId="45578" xr:uid="{00000000-0005-0000-0000-0000F3A80000}"/>
    <cellStyle name="Vírgula 10 4 3 2 3 4" xfId="45579" xr:uid="{00000000-0005-0000-0000-0000F4A80000}"/>
    <cellStyle name="Vírgula 10 4 3 2 4" xfId="8448" xr:uid="{00000000-0005-0000-0000-0000F5A80000}"/>
    <cellStyle name="Vírgula 10 4 3 2 4 2" xfId="45580" xr:uid="{00000000-0005-0000-0000-0000F6A80000}"/>
    <cellStyle name="Vírgula 10 4 3 2 4 3" xfId="45581" xr:uid="{00000000-0005-0000-0000-0000F7A80000}"/>
    <cellStyle name="Vírgula 10 4 3 2 4 4" xfId="45582" xr:uid="{00000000-0005-0000-0000-0000F8A80000}"/>
    <cellStyle name="Vírgula 10 4 3 2 5" xfId="3486" xr:uid="{00000000-0005-0000-0000-0000F9A80000}"/>
    <cellStyle name="Vírgula 10 4 3 2 5 2" xfId="45583" xr:uid="{00000000-0005-0000-0000-0000FAA80000}"/>
    <cellStyle name="Vírgula 10 4 3 2 5 3" xfId="45584" xr:uid="{00000000-0005-0000-0000-0000FBA80000}"/>
    <cellStyle name="Vírgula 10 4 3 2 5 4" xfId="45585" xr:uid="{00000000-0005-0000-0000-0000FCA80000}"/>
    <cellStyle name="Vírgula 10 4 3 2 6" xfId="45586" xr:uid="{00000000-0005-0000-0000-0000FDA80000}"/>
    <cellStyle name="Vírgula 10 4 3 2 6 2" xfId="45587" xr:uid="{00000000-0005-0000-0000-0000FEA80000}"/>
    <cellStyle name="Vírgula 10 4 3 2 6 3" xfId="45588" xr:uid="{00000000-0005-0000-0000-0000FFA80000}"/>
    <cellStyle name="Vírgula 10 4 3 2 7" xfId="45589" xr:uid="{00000000-0005-0000-0000-000000A90000}"/>
    <cellStyle name="Vírgula 10 4 3 2 8" xfId="45590" xr:uid="{00000000-0005-0000-0000-000001A90000}"/>
    <cellStyle name="Vírgula 10 4 3 2 9" xfId="45591" xr:uid="{00000000-0005-0000-0000-000002A90000}"/>
    <cellStyle name="Vírgula 10 4 3 3" xfId="4360" xr:uid="{00000000-0005-0000-0000-000003A90000}"/>
    <cellStyle name="Vírgula 10 4 3 3 2" xfId="9345" xr:uid="{00000000-0005-0000-0000-000004A90000}"/>
    <cellStyle name="Vírgula 10 4 3 3 2 2" xfId="45592" xr:uid="{00000000-0005-0000-0000-000005A90000}"/>
    <cellStyle name="Vírgula 10 4 3 3 2 3" xfId="45593" xr:uid="{00000000-0005-0000-0000-000006A90000}"/>
    <cellStyle name="Vírgula 10 4 3 3 2 4" xfId="45594" xr:uid="{00000000-0005-0000-0000-000007A90000}"/>
    <cellStyle name="Vírgula 10 4 3 3 3" xfId="45595" xr:uid="{00000000-0005-0000-0000-000008A90000}"/>
    <cellStyle name="Vírgula 10 4 3 3 3 2" xfId="45596" xr:uid="{00000000-0005-0000-0000-000009A90000}"/>
    <cellStyle name="Vírgula 10 4 3 3 3 3" xfId="45597" xr:uid="{00000000-0005-0000-0000-00000AA90000}"/>
    <cellStyle name="Vírgula 10 4 3 3 4" xfId="45598" xr:uid="{00000000-0005-0000-0000-00000BA90000}"/>
    <cellStyle name="Vírgula 10 4 3 3 5" xfId="45599" xr:uid="{00000000-0005-0000-0000-00000CA90000}"/>
    <cellStyle name="Vírgula 10 4 3 3 6" xfId="45600" xr:uid="{00000000-0005-0000-0000-00000DA90000}"/>
    <cellStyle name="Vírgula 10 4 3 4" xfId="6103" xr:uid="{00000000-0005-0000-0000-00000EA90000}"/>
    <cellStyle name="Vírgula 10 4 3 4 2" xfId="11045" xr:uid="{00000000-0005-0000-0000-00000FA90000}"/>
    <cellStyle name="Vírgula 10 4 3 4 3" xfId="45601" xr:uid="{00000000-0005-0000-0000-000010A90000}"/>
    <cellStyle name="Vírgula 10 4 3 4 4" xfId="45602" xr:uid="{00000000-0005-0000-0000-000011A90000}"/>
    <cellStyle name="Vírgula 10 4 3 5" xfId="7611" xr:uid="{00000000-0005-0000-0000-000012A90000}"/>
    <cellStyle name="Vírgula 10 4 3 5 2" xfId="45603" xr:uid="{00000000-0005-0000-0000-000013A90000}"/>
    <cellStyle name="Vírgula 10 4 3 5 3" xfId="45604" xr:uid="{00000000-0005-0000-0000-000014A90000}"/>
    <cellStyle name="Vírgula 10 4 3 5 4" xfId="45605" xr:uid="{00000000-0005-0000-0000-000015A90000}"/>
    <cellStyle name="Vírgula 10 4 3 6" xfId="2649" xr:uid="{00000000-0005-0000-0000-000016A90000}"/>
    <cellStyle name="Vírgula 10 4 3 6 2" xfId="45606" xr:uid="{00000000-0005-0000-0000-000017A90000}"/>
    <cellStyle name="Vírgula 10 4 3 6 3" xfId="45607" xr:uid="{00000000-0005-0000-0000-000018A90000}"/>
    <cellStyle name="Vírgula 10 4 3 6 4" xfId="45608" xr:uid="{00000000-0005-0000-0000-000019A90000}"/>
    <cellStyle name="Vírgula 10 4 3 7" xfId="45609" xr:uid="{00000000-0005-0000-0000-00001AA90000}"/>
    <cellStyle name="Vírgula 10 4 3 7 2" xfId="45610" xr:uid="{00000000-0005-0000-0000-00001BA90000}"/>
    <cellStyle name="Vírgula 10 4 3 7 3" xfId="45611" xr:uid="{00000000-0005-0000-0000-00001CA90000}"/>
    <cellStyle name="Vírgula 10 4 3 8" xfId="45612" xr:uid="{00000000-0005-0000-0000-00001DA90000}"/>
    <cellStyle name="Vírgula 10 4 3 9" xfId="45613" xr:uid="{00000000-0005-0000-0000-00001EA90000}"/>
    <cellStyle name="Vírgula 10 4 4" xfId="1850" xr:uid="{00000000-0005-0000-0000-00001FA90000}"/>
    <cellStyle name="Vírgula 10 4 4 2" xfId="5208" xr:uid="{00000000-0005-0000-0000-000020A90000}"/>
    <cellStyle name="Vírgula 10 4 4 2 2" xfId="10192" xr:uid="{00000000-0005-0000-0000-000021A90000}"/>
    <cellStyle name="Vírgula 10 4 4 2 2 2" xfId="45614" xr:uid="{00000000-0005-0000-0000-000022A90000}"/>
    <cellStyle name="Vírgula 10 4 4 2 2 3" xfId="45615" xr:uid="{00000000-0005-0000-0000-000023A90000}"/>
    <cellStyle name="Vírgula 10 4 4 2 2 4" xfId="45616" xr:uid="{00000000-0005-0000-0000-000024A90000}"/>
    <cellStyle name="Vírgula 10 4 4 2 3" xfId="45617" xr:uid="{00000000-0005-0000-0000-000025A90000}"/>
    <cellStyle name="Vírgula 10 4 4 2 3 2" xfId="45618" xr:uid="{00000000-0005-0000-0000-000026A90000}"/>
    <cellStyle name="Vírgula 10 4 4 2 3 3" xfId="45619" xr:uid="{00000000-0005-0000-0000-000027A90000}"/>
    <cellStyle name="Vírgula 10 4 4 2 4" xfId="45620" xr:uid="{00000000-0005-0000-0000-000028A90000}"/>
    <cellStyle name="Vírgula 10 4 4 2 5" xfId="45621" xr:uid="{00000000-0005-0000-0000-000029A90000}"/>
    <cellStyle name="Vírgula 10 4 4 2 6" xfId="45622" xr:uid="{00000000-0005-0000-0000-00002AA90000}"/>
    <cellStyle name="Vírgula 10 4 4 3" xfId="6937" xr:uid="{00000000-0005-0000-0000-00002BA90000}"/>
    <cellStyle name="Vírgula 10 4 4 3 2" xfId="11879" xr:uid="{00000000-0005-0000-0000-00002CA90000}"/>
    <cellStyle name="Vírgula 10 4 4 3 3" xfId="45623" xr:uid="{00000000-0005-0000-0000-00002DA90000}"/>
    <cellStyle name="Vírgula 10 4 4 3 4" xfId="45624" xr:uid="{00000000-0005-0000-0000-00002EA90000}"/>
    <cellStyle name="Vírgula 10 4 4 4" xfId="8445" xr:uid="{00000000-0005-0000-0000-00002FA90000}"/>
    <cellStyle name="Vírgula 10 4 4 4 2" xfId="45625" xr:uid="{00000000-0005-0000-0000-000030A90000}"/>
    <cellStyle name="Vírgula 10 4 4 4 3" xfId="45626" xr:uid="{00000000-0005-0000-0000-000031A90000}"/>
    <cellStyle name="Vírgula 10 4 4 4 4" xfId="45627" xr:uid="{00000000-0005-0000-0000-000032A90000}"/>
    <cellStyle name="Vírgula 10 4 4 5" xfId="3483" xr:uid="{00000000-0005-0000-0000-000033A90000}"/>
    <cellStyle name="Vírgula 10 4 4 5 2" xfId="45628" xr:uid="{00000000-0005-0000-0000-000034A90000}"/>
    <cellStyle name="Vírgula 10 4 4 5 3" xfId="45629" xr:uid="{00000000-0005-0000-0000-000035A90000}"/>
    <cellStyle name="Vírgula 10 4 4 5 4" xfId="45630" xr:uid="{00000000-0005-0000-0000-000036A90000}"/>
    <cellStyle name="Vírgula 10 4 4 6" xfId="45631" xr:uid="{00000000-0005-0000-0000-000037A90000}"/>
    <cellStyle name="Vírgula 10 4 4 6 2" xfId="45632" xr:uid="{00000000-0005-0000-0000-000038A90000}"/>
    <cellStyle name="Vírgula 10 4 4 6 3" xfId="45633" xr:uid="{00000000-0005-0000-0000-000039A90000}"/>
    <cellStyle name="Vírgula 10 4 4 7" xfId="45634" xr:uid="{00000000-0005-0000-0000-00003AA90000}"/>
    <cellStyle name="Vírgula 10 4 4 8" xfId="45635" xr:uid="{00000000-0005-0000-0000-00003BA90000}"/>
    <cellStyle name="Vírgula 10 4 4 9" xfId="45636" xr:uid="{00000000-0005-0000-0000-00003CA90000}"/>
    <cellStyle name="Vírgula 10 4 5" xfId="3758" xr:uid="{00000000-0005-0000-0000-00003DA90000}"/>
    <cellStyle name="Vírgula 10 4 5 2" xfId="5415" xr:uid="{00000000-0005-0000-0000-00003EA90000}"/>
    <cellStyle name="Vírgula 10 4 5 2 2" xfId="10389" xr:uid="{00000000-0005-0000-0000-00003FA90000}"/>
    <cellStyle name="Vírgula 10 4 5 2 2 2" xfId="45637" xr:uid="{00000000-0005-0000-0000-000040A90000}"/>
    <cellStyle name="Vírgula 10 4 5 2 2 3" xfId="45638" xr:uid="{00000000-0005-0000-0000-000041A90000}"/>
    <cellStyle name="Vírgula 10 4 5 2 2 4" xfId="45639" xr:uid="{00000000-0005-0000-0000-000042A90000}"/>
    <cellStyle name="Vírgula 10 4 5 2 3" xfId="45640" xr:uid="{00000000-0005-0000-0000-000043A90000}"/>
    <cellStyle name="Vírgula 10 4 5 2 3 2" xfId="45641" xr:uid="{00000000-0005-0000-0000-000044A90000}"/>
    <cellStyle name="Vírgula 10 4 5 2 3 3" xfId="45642" xr:uid="{00000000-0005-0000-0000-000045A90000}"/>
    <cellStyle name="Vírgula 10 4 5 2 4" xfId="45643" xr:uid="{00000000-0005-0000-0000-000046A90000}"/>
    <cellStyle name="Vírgula 10 4 5 2 5" xfId="45644" xr:uid="{00000000-0005-0000-0000-000047A90000}"/>
    <cellStyle name="Vírgula 10 4 5 2 6" xfId="45645" xr:uid="{00000000-0005-0000-0000-000048A90000}"/>
    <cellStyle name="Vírgula 10 4 5 3" xfId="8718" xr:uid="{00000000-0005-0000-0000-000049A90000}"/>
    <cellStyle name="Vírgula 10 4 5 3 2" xfId="45646" xr:uid="{00000000-0005-0000-0000-00004AA90000}"/>
    <cellStyle name="Vírgula 10 4 5 3 3" xfId="45647" xr:uid="{00000000-0005-0000-0000-00004BA90000}"/>
    <cellStyle name="Vírgula 10 4 5 3 4" xfId="45648" xr:uid="{00000000-0005-0000-0000-00004CA90000}"/>
    <cellStyle name="Vírgula 10 4 5 4" xfId="45649" xr:uid="{00000000-0005-0000-0000-00004DA90000}"/>
    <cellStyle name="Vírgula 10 4 5 4 2" xfId="45650" xr:uid="{00000000-0005-0000-0000-00004EA90000}"/>
    <cellStyle name="Vírgula 10 4 5 4 3" xfId="45651" xr:uid="{00000000-0005-0000-0000-00004FA90000}"/>
    <cellStyle name="Vírgula 10 4 5 4 4" xfId="45652" xr:uid="{00000000-0005-0000-0000-000050A90000}"/>
    <cellStyle name="Vírgula 10 4 5 5" xfId="45653" xr:uid="{00000000-0005-0000-0000-000051A90000}"/>
    <cellStyle name="Vírgula 10 4 5 5 2" xfId="45654" xr:uid="{00000000-0005-0000-0000-000052A90000}"/>
    <cellStyle name="Vírgula 10 4 5 5 3" xfId="45655" xr:uid="{00000000-0005-0000-0000-000053A90000}"/>
    <cellStyle name="Vírgula 10 4 5 5 4" xfId="45656" xr:uid="{00000000-0005-0000-0000-000054A90000}"/>
    <cellStyle name="Vírgula 10 4 5 6" xfId="45657" xr:uid="{00000000-0005-0000-0000-000055A90000}"/>
    <cellStyle name="Vírgula 10 4 5 6 2" xfId="45658" xr:uid="{00000000-0005-0000-0000-000056A90000}"/>
    <cellStyle name="Vírgula 10 4 5 6 3" xfId="45659" xr:uid="{00000000-0005-0000-0000-000057A90000}"/>
    <cellStyle name="Vírgula 10 4 5 7" xfId="45660" xr:uid="{00000000-0005-0000-0000-000058A90000}"/>
    <cellStyle name="Vírgula 10 4 5 8" xfId="45661" xr:uid="{00000000-0005-0000-0000-000059A90000}"/>
    <cellStyle name="Vírgula 10 4 5 9" xfId="45662" xr:uid="{00000000-0005-0000-0000-00005AA90000}"/>
    <cellStyle name="Vírgula 10 4 6" xfId="4083" xr:uid="{00000000-0005-0000-0000-00005BA90000}"/>
    <cellStyle name="Vírgula 10 4 6 2" xfId="8854" xr:uid="{00000000-0005-0000-0000-00005CA90000}"/>
    <cellStyle name="Vírgula 10 4 6 2 2" xfId="45663" xr:uid="{00000000-0005-0000-0000-00005DA90000}"/>
    <cellStyle name="Vírgula 10 4 6 2 2 2" xfId="45664" xr:uid="{00000000-0005-0000-0000-00005EA90000}"/>
    <cellStyle name="Vírgula 10 4 6 2 2 3" xfId="45665" xr:uid="{00000000-0005-0000-0000-00005FA90000}"/>
    <cellStyle name="Vírgula 10 4 6 2 2 4" xfId="45666" xr:uid="{00000000-0005-0000-0000-000060A90000}"/>
    <cellStyle name="Vírgula 10 4 6 2 3" xfId="45667" xr:uid="{00000000-0005-0000-0000-000061A90000}"/>
    <cellStyle name="Vírgula 10 4 6 2 3 2" xfId="45668" xr:uid="{00000000-0005-0000-0000-000062A90000}"/>
    <cellStyle name="Vírgula 10 4 6 2 3 3" xfId="45669" xr:uid="{00000000-0005-0000-0000-000063A90000}"/>
    <cellStyle name="Vírgula 10 4 6 2 4" xfId="45670" xr:uid="{00000000-0005-0000-0000-000064A90000}"/>
    <cellStyle name="Vírgula 10 4 6 2 5" xfId="45671" xr:uid="{00000000-0005-0000-0000-000065A90000}"/>
    <cellStyle name="Vírgula 10 4 6 2 6" xfId="45672" xr:uid="{00000000-0005-0000-0000-000066A90000}"/>
    <cellStyle name="Vírgula 10 4 6 3" xfId="45673" xr:uid="{00000000-0005-0000-0000-000067A90000}"/>
    <cellStyle name="Vírgula 10 4 6 3 2" xfId="45674" xr:uid="{00000000-0005-0000-0000-000068A90000}"/>
    <cellStyle name="Vírgula 10 4 6 3 3" xfId="45675" xr:uid="{00000000-0005-0000-0000-000069A90000}"/>
    <cellStyle name="Vírgula 10 4 6 3 4" xfId="45676" xr:uid="{00000000-0005-0000-0000-00006AA90000}"/>
    <cellStyle name="Vírgula 10 4 6 4" xfId="45677" xr:uid="{00000000-0005-0000-0000-00006BA90000}"/>
    <cellStyle name="Vírgula 10 4 6 4 2" xfId="45678" xr:uid="{00000000-0005-0000-0000-00006CA90000}"/>
    <cellStyle name="Vírgula 10 4 6 4 3" xfId="45679" xr:uid="{00000000-0005-0000-0000-00006DA90000}"/>
    <cellStyle name="Vírgula 10 4 6 4 4" xfId="45680" xr:uid="{00000000-0005-0000-0000-00006EA90000}"/>
    <cellStyle name="Vírgula 10 4 6 5" xfId="45681" xr:uid="{00000000-0005-0000-0000-00006FA90000}"/>
    <cellStyle name="Vírgula 10 4 6 5 2" xfId="45682" xr:uid="{00000000-0005-0000-0000-000070A90000}"/>
    <cellStyle name="Vírgula 10 4 6 5 3" xfId="45683" xr:uid="{00000000-0005-0000-0000-000071A90000}"/>
    <cellStyle name="Vírgula 10 4 6 6" xfId="45684" xr:uid="{00000000-0005-0000-0000-000072A90000}"/>
    <cellStyle name="Vírgula 10 4 6 7" xfId="45685" xr:uid="{00000000-0005-0000-0000-000073A90000}"/>
    <cellStyle name="Vírgula 10 4 6 8" xfId="45686" xr:uid="{00000000-0005-0000-0000-000074A90000}"/>
    <cellStyle name="Vírgula 10 4 7" xfId="5503" xr:uid="{00000000-0005-0000-0000-000075A90000}"/>
    <cellStyle name="Vírgula 10 4 7 2" xfId="10458" xr:uid="{00000000-0005-0000-0000-000076A90000}"/>
    <cellStyle name="Vírgula 10 4 7 2 2" xfId="45687" xr:uid="{00000000-0005-0000-0000-000077A90000}"/>
    <cellStyle name="Vírgula 10 4 7 2 3" xfId="45688" xr:uid="{00000000-0005-0000-0000-000078A90000}"/>
    <cellStyle name="Vírgula 10 4 7 2 4" xfId="45689" xr:uid="{00000000-0005-0000-0000-000079A90000}"/>
    <cellStyle name="Vírgula 10 4 7 3" xfId="45690" xr:uid="{00000000-0005-0000-0000-00007AA90000}"/>
    <cellStyle name="Vírgula 10 4 7 3 2" xfId="45691" xr:uid="{00000000-0005-0000-0000-00007BA90000}"/>
    <cellStyle name="Vírgula 10 4 7 3 3" xfId="45692" xr:uid="{00000000-0005-0000-0000-00007CA90000}"/>
    <cellStyle name="Vírgula 10 4 7 4" xfId="45693" xr:uid="{00000000-0005-0000-0000-00007DA90000}"/>
    <cellStyle name="Vírgula 10 4 7 5" xfId="45694" xr:uid="{00000000-0005-0000-0000-00007EA90000}"/>
    <cellStyle name="Vírgula 10 4 7 6" xfId="45695" xr:uid="{00000000-0005-0000-0000-00007FA90000}"/>
    <cellStyle name="Vírgula 10 4 8" xfId="5830" xr:uid="{00000000-0005-0000-0000-000080A90000}"/>
    <cellStyle name="Vírgula 10 4 8 2" xfId="10772" xr:uid="{00000000-0005-0000-0000-000081A90000}"/>
    <cellStyle name="Vírgula 10 4 8 3" xfId="45696" xr:uid="{00000000-0005-0000-0000-000082A90000}"/>
    <cellStyle name="Vírgula 10 4 8 4" xfId="45697" xr:uid="{00000000-0005-0000-0000-000083A90000}"/>
    <cellStyle name="Vírgula 10 4 9" xfId="7338" xr:uid="{00000000-0005-0000-0000-000084A90000}"/>
    <cellStyle name="Vírgula 10 4 9 2" xfId="45698" xr:uid="{00000000-0005-0000-0000-000085A90000}"/>
    <cellStyle name="Vírgula 10 4 9 3" xfId="45699" xr:uid="{00000000-0005-0000-0000-000086A90000}"/>
    <cellStyle name="Vírgula 10 4 9 4" xfId="45700" xr:uid="{00000000-0005-0000-0000-000087A90000}"/>
    <cellStyle name="Vírgula 10 5" xfId="466" xr:uid="{00000000-0005-0000-0000-000088A90000}"/>
    <cellStyle name="Vírgula 10 5 10" xfId="45701" xr:uid="{00000000-0005-0000-0000-000089A90000}"/>
    <cellStyle name="Vírgula 10 5 11" xfId="45702" xr:uid="{00000000-0005-0000-0000-00008AA90000}"/>
    <cellStyle name="Vírgula 10 5 2" xfId="1031" xr:uid="{00000000-0005-0000-0000-00008BA90000}"/>
    <cellStyle name="Vírgula 10 5 2 10" xfId="45703" xr:uid="{00000000-0005-0000-0000-00008CA90000}"/>
    <cellStyle name="Vírgula 10 5 2 2" xfId="1855" xr:uid="{00000000-0005-0000-0000-00008DA90000}"/>
    <cellStyle name="Vírgula 10 5 2 2 2" xfId="5213" xr:uid="{00000000-0005-0000-0000-00008EA90000}"/>
    <cellStyle name="Vírgula 10 5 2 2 2 2" xfId="10197" xr:uid="{00000000-0005-0000-0000-00008FA90000}"/>
    <cellStyle name="Vírgula 10 5 2 2 2 2 2" xfId="45704" xr:uid="{00000000-0005-0000-0000-000090A90000}"/>
    <cellStyle name="Vírgula 10 5 2 2 2 2 3" xfId="45705" xr:uid="{00000000-0005-0000-0000-000091A90000}"/>
    <cellStyle name="Vírgula 10 5 2 2 2 2 4" xfId="45706" xr:uid="{00000000-0005-0000-0000-000092A90000}"/>
    <cellStyle name="Vírgula 10 5 2 2 2 3" xfId="45707" xr:uid="{00000000-0005-0000-0000-000093A90000}"/>
    <cellStyle name="Vírgula 10 5 2 2 2 3 2" xfId="45708" xr:uid="{00000000-0005-0000-0000-000094A90000}"/>
    <cellStyle name="Vírgula 10 5 2 2 2 3 3" xfId="45709" xr:uid="{00000000-0005-0000-0000-000095A90000}"/>
    <cellStyle name="Vírgula 10 5 2 2 2 4" xfId="45710" xr:uid="{00000000-0005-0000-0000-000096A90000}"/>
    <cellStyle name="Vírgula 10 5 2 2 2 5" xfId="45711" xr:uid="{00000000-0005-0000-0000-000097A90000}"/>
    <cellStyle name="Vírgula 10 5 2 2 2 6" xfId="45712" xr:uid="{00000000-0005-0000-0000-000098A90000}"/>
    <cellStyle name="Vírgula 10 5 2 2 3" xfId="6942" xr:uid="{00000000-0005-0000-0000-000099A90000}"/>
    <cellStyle name="Vírgula 10 5 2 2 3 2" xfId="11884" xr:uid="{00000000-0005-0000-0000-00009AA90000}"/>
    <cellStyle name="Vírgula 10 5 2 2 3 3" xfId="45713" xr:uid="{00000000-0005-0000-0000-00009BA90000}"/>
    <cellStyle name="Vírgula 10 5 2 2 3 4" xfId="45714" xr:uid="{00000000-0005-0000-0000-00009CA90000}"/>
    <cellStyle name="Vírgula 10 5 2 2 4" xfId="8450" xr:uid="{00000000-0005-0000-0000-00009DA90000}"/>
    <cellStyle name="Vírgula 10 5 2 2 4 2" xfId="45715" xr:uid="{00000000-0005-0000-0000-00009EA90000}"/>
    <cellStyle name="Vírgula 10 5 2 2 4 3" xfId="45716" xr:uid="{00000000-0005-0000-0000-00009FA90000}"/>
    <cellStyle name="Vírgula 10 5 2 2 4 4" xfId="45717" xr:uid="{00000000-0005-0000-0000-0000A0A90000}"/>
    <cellStyle name="Vírgula 10 5 2 2 5" xfId="3488" xr:uid="{00000000-0005-0000-0000-0000A1A90000}"/>
    <cellStyle name="Vírgula 10 5 2 2 5 2" xfId="45718" xr:uid="{00000000-0005-0000-0000-0000A2A90000}"/>
    <cellStyle name="Vírgula 10 5 2 2 5 3" xfId="45719" xr:uid="{00000000-0005-0000-0000-0000A3A90000}"/>
    <cellStyle name="Vírgula 10 5 2 2 5 4" xfId="45720" xr:uid="{00000000-0005-0000-0000-0000A4A90000}"/>
    <cellStyle name="Vírgula 10 5 2 2 6" xfId="45721" xr:uid="{00000000-0005-0000-0000-0000A5A90000}"/>
    <cellStyle name="Vírgula 10 5 2 2 6 2" xfId="45722" xr:uid="{00000000-0005-0000-0000-0000A6A90000}"/>
    <cellStyle name="Vírgula 10 5 2 2 6 3" xfId="45723" xr:uid="{00000000-0005-0000-0000-0000A7A90000}"/>
    <cellStyle name="Vírgula 10 5 2 2 7" xfId="45724" xr:uid="{00000000-0005-0000-0000-0000A8A90000}"/>
    <cellStyle name="Vírgula 10 5 2 2 8" xfId="45725" xr:uid="{00000000-0005-0000-0000-0000A9A90000}"/>
    <cellStyle name="Vírgula 10 5 2 2 9" xfId="45726" xr:uid="{00000000-0005-0000-0000-0000AAA90000}"/>
    <cellStyle name="Vírgula 10 5 2 3" xfId="4453" xr:uid="{00000000-0005-0000-0000-0000ABA90000}"/>
    <cellStyle name="Vírgula 10 5 2 3 2" xfId="9438" xr:uid="{00000000-0005-0000-0000-0000ACA90000}"/>
    <cellStyle name="Vírgula 10 5 2 3 2 2" xfId="45727" xr:uid="{00000000-0005-0000-0000-0000ADA90000}"/>
    <cellStyle name="Vírgula 10 5 2 3 2 3" xfId="45728" xr:uid="{00000000-0005-0000-0000-0000AEA90000}"/>
    <cellStyle name="Vírgula 10 5 2 3 2 4" xfId="45729" xr:uid="{00000000-0005-0000-0000-0000AFA90000}"/>
    <cellStyle name="Vírgula 10 5 2 3 3" xfId="45730" xr:uid="{00000000-0005-0000-0000-0000B0A90000}"/>
    <cellStyle name="Vírgula 10 5 2 3 3 2" xfId="45731" xr:uid="{00000000-0005-0000-0000-0000B1A90000}"/>
    <cellStyle name="Vírgula 10 5 2 3 3 3" xfId="45732" xr:uid="{00000000-0005-0000-0000-0000B2A90000}"/>
    <cellStyle name="Vírgula 10 5 2 3 4" xfId="45733" xr:uid="{00000000-0005-0000-0000-0000B3A90000}"/>
    <cellStyle name="Vírgula 10 5 2 3 5" xfId="45734" xr:uid="{00000000-0005-0000-0000-0000B4A90000}"/>
    <cellStyle name="Vírgula 10 5 2 3 6" xfId="45735" xr:uid="{00000000-0005-0000-0000-0000B5A90000}"/>
    <cellStyle name="Vírgula 10 5 2 4" xfId="6193" xr:uid="{00000000-0005-0000-0000-0000B6A90000}"/>
    <cellStyle name="Vírgula 10 5 2 4 2" xfId="11135" xr:uid="{00000000-0005-0000-0000-0000B7A90000}"/>
    <cellStyle name="Vírgula 10 5 2 4 3" xfId="45736" xr:uid="{00000000-0005-0000-0000-0000B8A90000}"/>
    <cellStyle name="Vírgula 10 5 2 4 4" xfId="45737" xr:uid="{00000000-0005-0000-0000-0000B9A90000}"/>
    <cellStyle name="Vírgula 10 5 2 5" xfId="7701" xr:uid="{00000000-0005-0000-0000-0000BAA90000}"/>
    <cellStyle name="Vírgula 10 5 2 5 2" xfId="45738" xr:uid="{00000000-0005-0000-0000-0000BBA90000}"/>
    <cellStyle name="Vírgula 10 5 2 5 3" xfId="45739" xr:uid="{00000000-0005-0000-0000-0000BCA90000}"/>
    <cellStyle name="Vírgula 10 5 2 5 4" xfId="45740" xr:uid="{00000000-0005-0000-0000-0000BDA90000}"/>
    <cellStyle name="Vírgula 10 5 2 6" xfId="2739" xr:uid="{00000000-0005-0000-0000-0000BEA90000}"/>
    <cellStyle name="Vírgula 10 5 2 6 2" xfId="45741" xr:uid="{00000000-0005-0000-0000-0000BFA90000}"/>
    <cellStyle name="Vírgula 10 5 2 6 3" xfId="45742" xr:uid="{00000000-0005-0000-0000-0000C0A90000}"/>
    <cellStyle name="Vírgula 10 5 2 6 4" xfId="45743" xr:uid="{00000000-0005-0000-0000-0000C1A90000}"/>
    <cellStyle name="Vírgula 10 5 2 7" xfId="45744" xr:uid="{00000000-0005-0000-0000-0000C2A90000}"/>
    <cellStyle name="Vírgula 10 5 2 7 2" xfId="45745" xr:uid="{00000000-0005-0000-0000-0000C3A90000}"/>
    <cellStyle name="Vírgula 10 5 2 7 3" xfId="45746" xr:uid="{00000000-0005-0000-0000-0000C4A90000}"/>
    <cellStyle name="Vírgula 10 5 2 8" xfId="45747" xr:uid="{00000000-0005-0000-0000-0000C5A90000}"/>
    <cellStyle name="Vírgula 10 5 2 9" xfId="45748" xr:uid="{00000000-0005-0000-0000-0000C6A90000}"/>
    <cellStyle name="Vírgula 10 5 3" xfId="1854" xr:uid="{00000000-0005-0000-0000-0000C7A90000}"/>
    <cellStyle name="Vírgula 10 5 3 2" xfId="5212" xr:uid="{00000000-0005-0000-0000-0000C8A90000}"/>
    <cellStyle name="Vírgula 10 5 3 2 2" xfId="10196" xr:uid="{00000000-0005-0000-0000-0000C9A90000}"/>
    <cellStyle name="Vírgula 10 5 3 2 2 2" xfId="45749" xr:uid="{00000000-0005-0000-0000-0000CAA90000}"/>
    <cellStyle name="Vírgula 10 5 3 2 2 3" xfId="45750" xr:uid="{00000000-0005-0000-0000-0000CBA90000}"/>
    <cellStyle name="Vírgula 10 5 3 2 2 4" xfId="45751" xr:uid="{00000000-0005-0000-0000-0000CCA90000}"/>
    <cellStyle name="Vírgula 10 5 3 2 3" xfId="45752" xr:uid="{00000000-0005-0000-0000-0000CDA90000}"/>
    <cellStyle name="Vírgula 10 5 3 2 3 2" xfId="45753" xr:uid="{00000000-0005-0000-0000-0000CEA90000}"/>
    <cellStyle name="Vírgula 10 5 3 2 3 3" xfId="45754" xr:uid="{00000000-0005-0000-0000-0000CFA90000}"/>
    <cellStyle name="Vírgula 10 5 3 2 4" xfId="45755" xr:uid="{00000000-0005-0000-0000-0000D0A90000}"/>
    <cellStyle name="Vírgula 10 5 3 2 5" xfId="45756" xr:uid="{00000000-0005-0000-0000-0000D1A90000}"/>
    <cellStyle name="Vírgula 10 5 3 2 6" xfId="45757" xr:uid="{00000000-0005-0000-0000-0000D2A90000}"/>
    <cellStyle name="Vírgula 10 5 3 3" xfId="6941" xr:uid="{00000000-0005-0000-0000-0000D3A90000}"/>
    <cellStyle name="Vírgula 10 5 3 3 2" xfId="11883" xr:uid="{00000000-0005-0000-0000-0000D4A90000}"/>
    <cellStyle name="Vírgula 10 5 3 3 3" xfId="45758" xr:uid="{00000000-0005-0000-0000-0000D5A90000}"/>
    <cellStyle name="Vírgula 10 5 3 3 4" xfId="45759" xr:uid="{00000000-0005-0000-0000-0000D6A90000}"/>
    <cellStyle name="Vírgula 10 5 3 4" xfId="8449" xr:uid="{00000000-0005-0000-0000-0000D7A90000}"/>
    <cellStyle name="Vírgula 10 5 3 4 2" xfId="45760" xr:uid="{00000000-0005-0000-0000-0000D8A90000}"/>
    <cellStyle name="Vírgula 10 5 3 4 3" xfId="45761" xr:uid="{00000000-0005-0000-0000-0000D9A90000}"/>
    <cellStyle name="Vírgula 10 5 3 4 4" xfId="45762" xr:uid="{00000000-0005-0000-0000-0000DAA90000}"/>
    <cellStyle name="Vírgula 10 5 3 5" xfId="3487" xr:uid="{00000000-0005-0000-0000-0000DBA90000}"/>
    <cellStyle name="Vírgula 10 5 3 5 2" xfId="45763" xr:uid="{00000000-0005-0000-0000-0000DCA90000}"/>
    <cellStyle name="Vírgula 10 5 3 5 3" xfId="45764" xr:uid="{00000000-0005-0000-0000-0000DDA90000}"/>
    <cellStyle name="Vírgula 10 5 3 5 4" xfId="45765" xr:uid="{00000000-0005-0000-0000-0000DEA90000}"/>
    <cellStyle name="Vírgula 10 5 3 6" xfId="45766" xr:uid="{00000000-0005-0000-0000-0000DFA90000}"/>
    <cellStyle name="Vírgula 10 5 3 6 2" xfId="45767" xr:uid="{00000000-0005-0000-0000-0000E0A90000}"/>
    <cellStyle name="Vírgula 10 5 3 6 3" xfId="45768" xr:uid="{00000000-0005-0000-0000-0000E1A90000}"/>
    <cellStyle name="Vírgula 10 5 3 7" xfId="45769" xr:uid="{00000000-0005-0000-0000-0000E2A90000}"/>
    <cellStyle name="Vírgula 10 5 3 8" xfId="45770" xr:uid="{00000000-0005-0000-0000-0000E3A90000}"/>
    <cellStyle name="Vírgula 10 5 3 9" xfId="45771" xr:uid="{00000000-0005-0000-0000-0000E4A90000}"/>
    <cellStyle name="Vírgula 10 5 4" xfId="3985" xr:uid="{00000000-0005-0000-0000-0000E5A90000}"/>
    <cellStyle name="Vírgula 10 5 4 2" xfId="9057" xr:uid="{00000000-0005-0000-0000-0000E6A90000}"/>
    <cellStyle name="Vírgula 10 5 4 2 2" xfId="45772" xr:uid="{00000000-0005-0000-0000-0000E7A90000}"/>
    <cellStyle name="Vírgula 10 5 4 2 3" xfId="45773" xr:uid="{00000000-0005-0000-0000-0000E8A90000}"/>
    <cellStyle name="Vírgula 10 5 4 2 4" xfId="45774" xr:uid="{00000000-0005-0000-0000-0000E9A90000}"/>
    <cellStyle name="Vírgula 10 5 4 3" xfId="45775" xr:uid="{00000000-0005-0000-0000-0000EAA90000}"/>
    <cellStyle name="Vírgula 10 5 4 3 2" xfId="45776" xr:uid="{00000000-0005-0000-0000-0000EBA90000}"/>
    <cellStyle name="Vírgula 10 5 4 3 3" xfId="45777" xr:uid="{00000000-0005-0000-0000-0000ECA90000}"/>
    <cellStyle name="Vírgula 10 5 4 4" xfId="45778" xr:uid="{00000000-0005-0000-0000-0000EDA90000}"/>
    <cellStyle name="Vírgula 10 5 4 5" xfId="45779" xr:uid="{00000000-0005-0000-0000-0000EEA90000}"/>
    <cellStyle name="Vírgula 10 5 4 6" xfId="45780" xr:uid="{00000000-0005-0000-0000-0000EFA90000}"/>
    <cellStyle name="Vírgula 10 5 5" xfId="5741" xr:uid="{00000000-0005-0000-0000-0000F0A90000}"/>
    <cellStyle name="Vírgula 10 5 5 2" xfId="10683" xr:uid="{00000000-0005-0000-0000-0000F1A90000}"/>
    <cellStyle name="Vírgula 10 5 5 3" xfId="45781" xr:uid="{00000000-0005-0000-0000-0000F2A90000}"/>
    <cellStyle name="Vírgula 10 5 5 4" xfId="45782" xr:uid="{00000000-0005-0000-0000-0000F3A90000}"/>
    <cellStyle name="Vírgula 10 5 6" xfId="7249" xr:uid="{00000000-0005-0000-0000-0000F4A90000}"/>
    <cellStyle name="Vírgula 10 5 6 2" xfId="45783" xr:uid="{00000000-0005-0000-0000-0000F5A90000}"/>
    <cellStyle name="Vírgula 10 5 6 3" xfId="45784" xr:uid="{00000000-0005-0000-0000-0000F6A90000}"/>
    <cellStyle name="Vírgula 10 5 6 4" xfId="45785" xr:uid="{00000000-0005-0000-0000-0000F7A90000}"/>
    <cellStyle name="Vírgula 10 5 7" xfId="2287" xr:uid="{00000000-0005-0000-0000-0000F8A90000}"/>
    <cellStyle name="Vírgula 10 5 7 2" xfId="45786" xr:uid="{00000000-0005-0000-0000-0000F9A90000}"/>
    <cellStyle name="Vírgula 10 5 7 3" xfId="45787" xr:uid="{00000000-0005-0000-0000-0000FAA90000}"/>
    <cellStyle name="Vírgula 10 5 7 4" xfId="45788" xr:uid="{00000000-0005-0000-0000-0000FBA90000}"/>
    <cellStyle name="Vírgula 10 5 8" xfId="45789" xr:uid="{00000000-0005-0000-0000-0000FCA90000}"/>
    <cellStyle name="Vírgula 10 5 8 2" xfId="45790" xr:uid="{00000000-0005-0000-0000-0000FDA90000}"/>
    <cellStyle name="Vírgula 10 5 8 3" xfId="45791" xr:uid="{00000000-0005-0000-0000-0000FEA90000}"/>
    <cellStyle name="Vírgula 10 5 9" xfId="45792" xr:uid="{00000000-0005-0000-0000-0000FFA90000}"/>
    <cellStyle name="Vírgula 10 6" xfId="678" xr:uid="{00000000-0005-0000-0000-000000AA0000}"/>
    <cellStyle name="Vírgula 10 6 10" xfId="45793" xr:uid="{00000000-0005-0000-0000-000001AA0000}"/>
    <cellStyle name="Vírgula 10 6 11" xfId="45794" xr:uid="{00000000-0005-0000-0000-000002AA0000}"/>
    <cellStyle name="Vírgula 10 6 2" xfId="1144" xr:uid="{00000000-0005-0000-0000-000003AA0000}"/>
    <cellStyle name="Vírgula 10 6 2 10" xfId="45795" xr:uid="{00000000-0005-0000-0000-000004AA0000}"/>
    <cellStyle name="Vírgula 10 6 2 2" xfId="1857" xr:uid="{00000000-0005-0000-0000-000005AA0000}"/>
    <cellStyle name="Vírgula 10 6 2 2 2" xfId="5215" xr:uid="{00000000-0005-0000-0000-000006AA0000}"/>
    <cellStyle name="Vírgula 10 6 2 2 2 2" xfId="10199" xr:uid="{00000000-0005-0000-0000-000007AA0000}"/>
    <cellStyle name="Vírgula 10 6 2 2 2 2 2" xfId="45796" xr:uid="{00000000-0005-0000-0000-000008AA0000}"/>
    <cellStyle name="Vírgula 10 6 2 2 2 2 3" xfId="45797" xr:uid="{00000000-0005-0000-0000-000009AA0000}"/>
    <cellStyle name="Vírgula 10 6 2 2 2 2 4" xfId="45798" xr:uid="{00000000-0005-0000-0000-00000AAA0000}"/>
    <cellStyle name="Vírgula 10 6 2 2 2 3" xfId="45799" xr:uid="{00000000-0005-0000-0000-00000BAA0000}"/>
    <cellStyle name="Vírgula 10 6 2 2 2 3 2" xfId="45800" xr:uid="{00000000-0005-0000-0000-00000CAA0000}"/>
    <cellStyle name="Vírgula 10 6 2 2 2 3 3" xfId="45801" xr:uid="{00000000-0005-0000-0000-00000DAA0000}"/>
    <cellStyle name="Vírgula 10 6 2 2 2 4" xfId="45802" xr:uid="{00000000-0005-0000-0000-00000EAA0000}"/>
    <cellStyle name="Vírgula 10 6 2 2 2 5" xfId="45803" xr:uid="{00000000-0005-0000-0000-00000FAA0000}"/>
    <cellStyle name="Vírgula 10 6 2 2 2 6" xfId="45804" xr:uid="{00000000-0005-0000-0000-000010AA0000}"/>
    <cellStyle name="Vírgula 10 6 2 2 3" xfId="6944" xr:uid="{00000000-0005-0000-0000-000011AA0000}"/>
    <cellStyle name="Vírgula 10 6 2 2 3 2" xfId="11886" xr:uid="{00000000-0005-0000-0000-000012AA0000}"/>
    <cellStyle name="Vírgula 10 6 2 2 3 3" xfId="45805" xr:uid="{00000000-0005-0000-0000-000013AA0000}"/>
    <cellStyle name="Vírgula 10 6 2 2 3 4" xfId="45806" xr:uid="{00000000-0005-0000-0000-000014AA0000}"/>
    <cellStyle name="Vírgula 10 6 2 2 4" xfId="8452" xr:uid="{00000000-0005-0000-0000-000015AA0000}"/>
    <cellStyle name="Vírgula 10 6 2 2 4 2" xfId="45807" xr:uid="{00000000-0005-0000-0000-000016AA0000}"/>
    <cellStyle name="Vírgula 10 6 2 2 4 3" xfId="45808" xr:uid="{00000000-0005-0000-0000-000017AA0000}"/>
    <cellStyle name="Vírgula 10 6 2 2 4 4" xfId="45809" xr:uid="{00000000-0005-0000-0000-000018AA0000}"/>
    <cellStyle name="Vírgula 10 6 2 2 5" xfId="3490" xr:uid="{00000000-0005-0000-0000-000019AA0000}"/>
    <cellStyle name="Vírgula 10 6 2 2 5 2" xfId="45810" xr:uid="{00000000-0005-0000-0000-00001AAA0000}"/>
    <cellStyle name="Vírgula 10 6 2 2 5 3" xfId="45811" xr:uid="{00000000-0005-0000-0000-00001BAA0000}"/>
    <cellStyle name="Vírgula 10 6 2 2 5 4" xfId="45812" xr:uid="{00000000-0005-0000-0000-00001CAA0000}"/>
    <cellStyle name="Vírgula 10 6 2 2 6" xfId="45813" xr:uid="{00000000-0005-0000-0000-00001DAA0000}"/>
    <cellStyle name="Vírgula 10 6 2 2 6 2" xfId="45814" xr:uid="{00000000-0005-0000-0000-00001EAA0000}"/>
    <cellStyle name="Vírgula 10 6 2 2 6 3" xfId="45815" xr:uid="{00000000-0005-0000-0000-00001FAA0000}"/>
    <cellStyle name="Vírgula 10 6 2 2 7" xfId="45816" xr:uid="{00000000-0005-0000-0000-000020AA0000}"/>
    <cellStyle name="Vírgula 10 6 2 2 8" xfId="45817" xr:uid="{00000000-0005-0000-0000-000021AA0000}"/>
    <cellStyle name="Vírgula 10 6 2 2 9" xfId="45818" xr:uid="{00000000-0005-0000-0000-000022AA0000}"/>
    <cellStyle name="Vírgula 10 6 2 3" xfId="4512" xr:uid="{00000000-0005-0000-0000-000023AA0000}"/>
    <cellStyle name="Vírgula 10 6 2 3 2" xfId="9496" xr:uid="{00000000-0005-0000-0000-000024AA0000}"/>
    <cellStyle name="Vírgula 10 6 2 3 2 2" xfId="45819" xr:uid="{00000000-0005-0000-0000-000025AA0000}"/>
    <cellStyle name="Vírgula 10 6 2 3 2 3" xfId="45820" xr:uid="{00000000-0005-0000-0000-000026AA0000}"/>
    <cellStyle name="Vírgula 10 6 2 3 2 4" xfId="45821" xr:uid="{00000000-0005-0000-0000-000027AA0000}"/>
    <cellStyle name="Vírgula 10 6 2 3 3" xfId="45822" xr:uid="{00000000-0005-0000-0000-000028AA0000}"/>
    <cellStyle name="Vírgula 10 6 2 3 3 2" xfId="45823" xr:uid="{00000000-0005-0000-0000-000029AA0000}"/>
    <cellStyle name="Vírgula 10 6 2 3 3 3" xfId="45824" xr:uid="{00000000-0005-0000-0000-00002AAA0000}"/>
    <cellStyle name="Vírgula 10 6 2 3 4" xfId="45825" xr:uid="{00000000-0005-0000-0000-00002BAA0000}"/>
    <cellStyle name="Vírgula 10 6 2 3 5" xfId="45826" xr:uid="{00000000-0005-0000-0000-00002CAA0000}"/>
    <cellStyle name="Vírgula 10 6 2 3 6" xfId="45827" xr:uid="{00000000-0005-0000-0000-00002DAA0000}"/>
    <cellStyle name="Vírgula 10 6 2 4" xfId="6243" xr:uid="{00000000-0005-0000-0000-00002EAA0000}"/>
    <cellStyle name="Vírgula 10 6 2 4 2" xfId="11185" xr:uid="{00000000-0005-0000-0000-00002FAA0000}"/>
    <cellStyle name="Vírgula 10 6 2 4 3" xfId="45828" xr:uid="{00000000-0005-0000-0000-000030AA0000}"/>
    <cellStyle name="Vírgula 10 6 2 4 4" xfId="45829" xr:uid="{00000000-0005-0000-0000-000031AA0000}"/>
    <cellStyle name="Vírgula 10 6 2 5" xfId="7751" xr:uid="{00000000-0005-0000-0000-000032AA0000}"/>
    <cellStyle name="Vírgula 10 6 2 5 2" xfId="45830" xr:uid="{00000000-0005-0000-0000-000033AA0000}"/>
    <cellStyle name="Vírgula 10 6 2 5 3" xfId="45831" xr:uid="{00000000-0005-0000-0000-000034AA0000}"/>
    <cellStyle name="Vírgula 10 6 2 5 4" xfId="45832" xr:uid="{00000000-0005-0000-0000-000035AA0000}"/>
    <cellStyle name="Vírgula 10 6 2 6" xfId="2789" xr:uid="{00000000-0005-0000-0000-000036AA0000}"/>
    <cellStyle name="Vírgula 10 6 2 6 2" xfId="45833" xr:uid="{00000000-0005-0000-0000-000037AA0000}"/>
    <cellStyle name="Vírgula 10 6 2 6 3" xfId="45834" xr:uid="{00000000-0005-0000-0000-000038AA0000}"/>
    <cellStyle name="Vírgula 10 6 2 6 4" xfId="45835" xr:uid="{00000000-0005-0000-0000-000039AA0000}"/>
    <cellStyle name="Vírgula 10 6 2 7" xfId="45836" xr:uid="{00000000-0005-0000-0000-00003AAA0000}"/>
    <cellStyle name="Vírgula 10 6 2 7 2" xfId="45837" xr:uid="{00000000-0005-0000-0000-00003BAA0000}"/>
    <cellStyle name="Vírgula 10 6 2 7 3" xfId="45838" xr:uid="{00000000-0005-0000-0000-00003CAA0000}"/>
    <cellStyle name="Vírgula 10 6 2 8" xfId="45839" xr:uid="{00000000-0005-0000-0000-00003DAA0000}"/>
    <cellStyle name="Vírgula 10 6 2 9" xfId="45840" xr:uid="{00000000-0005-0000-0000-00003EAA0000}"/>
    <cellStyle name="Vírgula 10 6 3" xfId="1856" xr:uid="{00000000-0005-0000-0000-00003FAA0000}"/>
    <cellStyle name="Vírgula 10 6 3 2" xfId="5214" xr:uid="{00000000-0005-0000-0000-000040AA0000}"/>
    <cellStyle name="Vírgula 10 6 3 2 2" xfId="10198" xr:uid="{00000000-0005-0000-0000-000041AA0000}"/>
    <cellStyle name="Vírgula 10 6 3 2 2 2" xfId="45841" xr:uid="{00000000-0005-0000-0000-000042AA0000}"/>
    <cellStyle name="Vírgula 10 6 3 2 2 3" xfId="45842" xr:uid="{00000000-0005-0000-0000-000043AA0000}"/>
    <cellStyle name="Vírgula 10 6 3 2 2 4" xfId="45843" xr:uid="{00000000-0005-0000-0000-000044AA0000}"/>
    <cellStyle name="Vírgula 10 6 3 2 3" xfId="45844" xr:uid="{00000000-0005-0000-0000-000045AA0000}"/>
    <cellStyle name="Vírgula 10 6 3 2 3 2" xfId="45845" xr:uid="{00000000-0005-0000-0000-000046AA0000}"/>
    <cellStyle name="Vírgula 10 6 3 2 3 3" xfId="45846" xr:uid="{00000000-0005-0000-0000-000047AA0000}"/>
    <cellStyle name="Vírgula 10 6 3 2 4" xfId="45847" xr:uid="{00000000-0005-0000-0000-000048AA0000}"/>
    <cellStyle name="Vírgula 10 6 3 2 5" xfId="45848" xr:uid="{00000000-0005-0000-0000-000049AA0000}"/>
    <cellStyle name="Vírgula 10 6 3 2 6" xfId="45849" xr:uid="{00000000-0005-0000-0000-00004AAA0000}"/>
    <cellStyle name="Vírgula 10 6 3 3" xfId="6943" xr:uid="{00000000-0005-0000-0000-00004BAA0000}"/>
    <cellStyle name="Vírgula 10 6 3 3 2" xfId="11885" xr:uid="{00000000-0005-0000-0000-00004CAA0000}"/>
    <cellStyle name="Vírgula 10 6 3 3 3" xfId="45850" xr:uid="{00000000-0005-0000-0000-00004DAA0000}"/>
    <cellStyle name="Vírgula 10 6 3 3 4" xfId="45851" xr:uid="{00000000-0005-0000-0000-00004EAA0000}"/>
    <cellStyle name="Vírgula 10 6 3 4" xfId="8451" xr:uid="{00000000-0005-0000-0000-00004FAA0000}"/>
    <cellStyle name="Vírgula 10 6 3 4 2" xfId="45852" xr:uid="{00000000-0005-0000-0000-000050AA0000}"/>
    <cellStyle name="Vírgula 10 6 3 4 3" xfId="45853" xr:uid="{00000000-0005-0000-0000-000051AA0000}"/>
    <cellStyle name="Vírgula 10 6 3 4 4" xfId="45854" xr:uid="{00000000-0005-0000-0000-000052AA0000}"/>
    <cellStyle name="Vírgula 10 6 3 5" xfId="3489" xr:uid="{00000000-0005-0000-0000-000053AA0000}"/>
    <cellStyle name="Vírgula 10 6 3 5 2" xfId="45855" xr:uid="{00000000-0005-0000-0000-000054AA0000}"/>
    <cellStyle name="Vírgula 10 6 3 5 3" xfId="45856" xr:uid="{00000000-0005-0000-0000-000055AA0000}"/>
    <cellStyle name="Vírgula 10 6 3 5 4" xfId="45857" xr:uid="{00000000-0005-0000-0000-000056AA0000}"/>
    <cellStyle name="Vírgula 10 6 3 6" xfId="45858" xr:uid="{00000000-0005-0000-0000-000057AA0000}"/>
    <cellStyle name="Vírgula 10 6 3 6 2" xfId="45859" xr:uid="{00000000-0005-0000-0000-000058AA0000}"/>
    <cellStyle name="Vírgula 10 6 3 6 3" xfId="45860" xr:uid="{00000000-0005-0000-0000-000059AA0000}"/>
    <cellStyle name="Vírgula 10 6 3 7" xfId="45861" xr:uid="{00000000-0005-0000-0000-00005AAA0000}"/>
    <cellStyle name="Vírgula 10 6 3 8" xfId="45862" xr:uid="{00000000-0005-0000-0000-00005BAA0000}"/>
    <cellStyle name="Vírgula 10 6 3 9" xfId="45863" xr:uid="{00000000-0005-0000-0000-00005CAA0000}"/>
    <cellStyle name="Vírgula 10 6 4" xfId="4129" xr:uid="{00000000-0005-0000-0000-00005DAA0000}"/>
    <cellStyle name="Vírgula 10 6 4 2" xfId="9115" xr:uid="{00000000-0005-0000-0000-00005EAA0000}"/>
    <cellStyle name="Vírgula 10 6 4 2 2" xfId="45864" xr:uid="{00000000-0005-0000-0000-00005FAA0000}"/>
    <cellStyle name="Vírgula 10 6 4 2 3" xfId="45865" xr:uid="{00000000-0005-0000-0000-000060AA0000}"/>
    <cellStyle name="Vírgula 10 6 4 2 4" xfId="45866" xr:uid="{00000000-0005-0000-0000-000061AA0000}"/>
    <cellStyle name="Vírgula 10 6 4 3" xfId="45867" xr:uid="{00000000-0005-0000-0000-000062AA0000}"/>
    <cellStyle name="Vírgula 10 6 4 3 2" xfId="45868" xr:uid="{00000000-0005-0000-0000-000063AA0000}"/>
    <cellStyle name="Vírgula 10 6 4 3 3" xfId="45869" xr:uid="{00000000-0005-0000-0000-000064AA0000}"/>
    <cellStyle name="Vírgula 10 6 4 4" xfId="45870" xr:uid="{00000000-0005-0000-0000-000065AA0000}"/>
    <cellStyle name="Vírgula 10 6 4 5" xfId="45871" xr:uid="{00000000-0005-0000-0000-000066AA0000}"/>
    <cellStyle name="Vírgula 10 6 4 6" xfId="45872" xr:uid="{00000000-0005-0000-0000-000067AA0000}"/>
    <cellStyle name="Vírgula 10 6 5" xfId="5876" xr:uid="{00000000-0005-0000-0000-000068AA0000}"/>
    <cellStyle name="Vírgula 10 6 5 2" xfId="10818" xr:uid="{00000000-0005-0000-0000-000069AA0000}"/>
    <cellStyle name="Vírgula 10 6 5 3" xfId="45873" xr:uid="{00000000-0005-0000-0000-00006AAA0000}"/>
    <cellStyle name="Vírgula 10 6 5 4" xfId="45874" xr:uid="{00000000-0005-0000-0000-00006BAA0000}"/>
    <cellStyle name="Vírgula 10 6 6" xfId="7384" xr:uid="{00000000-0005-0000-0000-00006CAA0000}"/>
    <cellStyle name="Vírgula 10 6 6 2" xfId="45875" xr:uid="{00000000-0005-0000-0000-00006DAA0000}"/>
    <cellStyle name="Vírgula 10 6 6 3" xfId="45876" xr:uid="{00000000-0005-0000-0000-00006EAA0000}"/>
    <cellStyle name="Vírgula 10 6 6 4" xfId="45877" xr:uid="{00000000-0005-0000-0000-00006FAA0000}"/>
    <cellStyle name="Vírgula 10 6 7" xfId="2422" xr:uid="{00000000-0005-0000-0000-000070AA0000}"/>
    <cellStyle name="Vírgula 10 6 7 2" xfId="45878" xr:uid="{00000000-0005-0000-0000-000071AA0000}"/>
    <cellStyle name="Vírgula 10 6 7 3" xfId="45879" xr:uid="{00000000-0005-0000-0000-000072AA0000}"/>
    <cellStyle name="Vírgula 10 6 7 4" xfId="45880" xr:uid="{00000000-0005-0000-0000-000073AA0000}"/>
    <cellStyle name="Vírgula 10 6 8" xfId="45881" xr:uid="{00000000-0005-0000-0000-000074AA0000}"/>
    <cellStyle name="Vírgula 10 6 8 2" xfId="45882" xr:uid="{00000000-0005-0000-0000-000075AA0000}"/>
    <cellStyle name="Vírgula 10 6 8 3" xfId="45883" xr:uid="{00000000-0005-0000-0000-000076AA0000}"/>
    <cellStyle name="Vírgula 10 6 9" xfId="45884" xr:uid="{00000000-0005-0000-0000-000077AA0000}"/>
    <cellStyle name="Vírgula 10 7" xfId="350" xr:uid="{00000000-0005-0000-0000-000078AA0000}"/>
    <cellStyle name="Vírgula 10 7 10" xfId="45885" xr:uid="{00000000-0005-0000-0000-000079AA0000}"/>
    <cellStyle name="Vírgula 10 7 11" xfId="45886" xr:uid="{00000000-0005-0000-0000-00007AAA0000}"/>
    <cellStyle name="Vírgula 10 7 2" xfId="974" xr:uid="{00000000-0005-0000-0000-00007BAA0000}"/>
    <cellStyle name="Vírgula 10 7 2 10" xfId="45887" xr:uid="{00000000-0005-0000-0000-00007CAA0000}"/>
    <cellStyle name="Vírgula 10 7 2 2" xfId="1859" xr:uid="{00000000-0005-0000-0000-00007DAA0000}"/>
    <cellStyle name="Vírgula 10 7 2 2 2" xfId="5217" xr:uid="{00000000-0005-0000-0000-00007EAA0000}"/>
    <cellStyle name="Vírgula 10 7 2 2 2 2" xfId="10201" xr:uid="{00000000-0005-0000-0000-00007FAA0000}"/>
    <cellStyle name="Vírgula 10 7 2 2 2 2 2" xfId="45888" xr:uid="{00000000-0005-0000-0000-000080AA0000}"/>
    <cellStyle name="Vírgula 10 7 2 2 2 2 3" xfId="45889" xr:uid="{00000000-0005-0000-0000-000081AA0000}"/>
    <cellStyle name="Vírgula 10 7 2 2 2 2 4" xfId="45890" xr:uid="{00000000-0005-0000-0000-000082AA0000}"/>
    <cellStyle name="Vírgula 10 7 2 2 2 3" xfId="45891" xr:uid="{00000000-0005-0000-0000-000083AA0000}"/>
    <cellStyle name="Vírgula 10 7 2 2 2 3 2" xfId="45892" xr:uid="{00000000-0005-0000-0000-000084AA0000}"/>
    <cellStyle name="Vírgula 10 7 2 2 2 3 3" xfId="45893" xr:uid="{00000000-0005-0000-0000-000085AA0000}"/>
    <cellStyle name="Vírgula 10 7 2 2 2 4" xfId="45894" xr:uid="{00000000-0005-0000-0000-000086AA0000}"/>
    <cellStyle name="Vírgula 10 7 2 2 2 5" xfId="45895" xr:uid="{00000000-0005-0000-0000-000087AA0000}"/>
    <cellStyle name="Vírgula 10 7 2 2 2 6" xfId="45896" xr:uid="{00000000-0005-0000-0000-000088AA0000}"/>
    <cellStyle name="Vírgula 10 7 2 2 3" xfId="6946" xr:uid="{00000000-0005-0000-0000-000089AA0000}"/>
    <cellStyle name="Vírgula 10 7 2 2 3 2" xfId="11888" xr:uid="{00000000-0005-0000-0000-00008AAA0000}"/>
    <cellStyle name="Vírgula 10 7 2 2 3 3" xfId="45897" xr:uid="{00000000-0005-0000-0000-00008BAA0000}"/>
    <cellStyle name="Vírgula 10 7 2 2 3 4" xfId="45898" xr:uid="{00000000-0005-0000-0000-00008CAA0000}"/>
    <cellStyle name="Vírgula 10 7 2 2 4" xfId="8454" xr:uid="{00000000-0005-0000-0000-00008DAA0000}"/>
    <cellStyle name="Vírgula 10 7 2 2 4 2" xfId="45899" xr:uid="{00000000-0005-0000-0000-00008EAA0000}"/>
    <cellStyle name="Vírgula 10 7 2 2 4 3" xfId="45900" xr:uid="{00000000-0005-0000-0000-00008FAA0000}"/>
    <cellStyle name="Vírgula 10 7 2 2 4 4" xfId="45901" xr:uid="{00000000-0005-0000-0000-000090AA0000}"/>
    <cellStyle name="Vírgula 10 7 2 2 5" xfId="3492" xr:uid="{00000000-0005-0000-0000-000091AA0000}"/>
    <cellStyle name="Vírgula 10 7 2 2 5 2" xfId="45902" xr:uid="{00000000-0005-0000-0000-000092AA0000}"/>
    <cellStyle name="Vírgula 10 7 2 2 5 3" xfId="45903" xr:uid="{00000000-0005-0000-0000-000093AA0000}"/>
    <cellStyle name="Vírgula 10 7 2 2 5 4" xfId="45904" xr:uid="{00000000-0005-0000-0000-000094AA0000}"/>
    <cellStyle name="Vírgula 10 7 2 2 6" xfId="45905" xr:uid="{00000000-0005-0000-0000-000095AA0000}"/>
    <cellStyle name="Vírgula 10 7 2 2 6 2" xfId="45906" xr:uid="{00000000-0005-0000-0000-000096AA0000}"/>
    <cellStyle name="Vírgula 10 7 2 2 6 3" xfId="45907" xr:uid="{00000000-0005-0000-0000-000097AA0000}"/>
    <cellStyle name="Vírgula 10 7 2 2 7" xfId="45908" xr:uid="{00000000-0005-0000-0000-000098AA0000}"/>
    <cellStyle name="Vírgula 10 7 2 2 8" xfId="45909" xr:uid="{00000000-0005-0000-0000-000099AA0000}"/>
    <cellStyle name="Vírgula 10 7 2 2 9" xfId="45910" xr:uid="{00000000-0005-0000-0000-00009AAA0000}"/>
    <cellStyle name="Vírgula 10 7 2 3" xfId="4407" xr:uid="{00000000-0005-0000-0000-00009BAA0000}"/>
    <cellStyle name="Vírgula 10 7 2 3 2" xfId="9392" xr:uid="{00000000-0005-0000-0000-00009CAA0000}"/>
    <cellStyle name="Vírgula 10 7 2 3 2 2" xfId="45911" xr:uid="{00000000-0005-0000-0000-00009DAA0000}"/>
    <cellStyle name="Vírgula 10 7 2 3 2 3" xfId="45912" xr:uid="{00000000-0005-0000-0000-00009EAA0000}"/>
    <cellStyle name="Vírgula 10 7 2 3 2 4" xfId="45913" xr:uid="{00000000-0005-0000-0000-00009FAA0000}"/>
    <cellStyle name="Vírgula 10 7 2 3 3" xfId="45914" xr:uid="{00000000-0005-0000-0000-0000A0AA0000}"/>
    <cellStyle name="Vírgula 10 7 2 3 3 2" xfId="45915" xr:uid="{00000000-0005-0000-0000-0000A1AA0000}"/>
    <cellStyle name="Vírgula 10 7 2 3 3 3" xfId="45916" xr:uid="{00000000-0005-0000-0000-0000A2AA0000}"/>
    <cellStyle name="Vírgula 10 7 2 3 4" xfId="45917" xr:uid="{00000000-0005-0000-0000-0000A3AA0000}"/>
    <cellStyle name="Vírgula 10 7 2 3 5" xfId="45918" xr:uid="{00000000-0005-0000-0000-0000A4AA0000}"/>
    <cellStyle name="Vírgula 10 7 2 3 6" xfId="45919" xr:uid="{00000000-0005-0000-0000-0000A5AA0000}"/>
    <cellStyle name="Vírgula 10 7 2 4" xfId="6149" xr:uid="{00000000-0005-0000-0000-0000A6AA0000}"/>
    <cellStyle name="Vírgula 10 7 2 4 2" xfId="11091" xr:uid="{00000000-0005-0000-0000-0000A7AA0000}"/>
    <cellStyle name="Vírgula 10 7 2 4 3" xfId="45920" xr:uid="{00000000-0005-0000-0000-0000A8AA0000}"/>
    <cellStyle name="Vírgula 10 7 2 4 4" xfId="45921" xr:uid="{00000000-0005-0000-0000-0000A9AA0000}"/>
    <cellStyle name="Vírgula 10 7 2 5" xfId="7657" xr:uid="{00000000-0005-0000-0000-0000AAAA0000}"/>
    <cellStyle name="Vírgula 10 7 2 5 2" xfId="45922" xr:uid="{00000000-0005-0000-0000-0000ABAA0000}"/>
    <cellStyle name="Vírgula 10 7 2 5 3" xfId="45923" xr:uid="{00000000-0005-0000-0000-0000ACAA0000}"/>
    <cellStyle name="Vírgula 10 7 2 5 4" xfId="45924" xr:uid="{00000000-0005-0000-0000-0000ADAA0000}"/>
    <cellStyle name="Vírgula 10 7 2 6" xfId="2695" xr:uid="{00000000-0005-0000-0000-0000AEAA0000}"/>
    <cellStyle name="Vírgula 10 7 2 6 2" xfId="45925" xr:uid="{00000000-0005-0000-0000-0000AFAA0000}"/>
    <cellStyle name="Vírgula 10 7 2 6 3" xfId="45926" xr:uid="{00000000-0005-0000-0000-0000B0AA0000}"/>
    <cellStyle name="Vírgula 10 7 2 6 4" xfId="45927" xr:uid="{00000000-0005-0000-0000-0000B1AA0000}"/>
    <cellStyle name="Vírgula 10 7 2 7" xfId="45928" xr:uid="{00000000-0005-0000-0000-0000B2AA0000}"/>
    <cellStyle name="Vírgula 10 7 2 7 2" xfId="45929" xr:uid="{00000000-0005-0000-0000-0000B3AA0000}"/>
    <cellStyle name="Vírgula 10 7 2 7 3" xfId="45930" xr:uid="{00000000-0005-0000-0000-0000B4AA0000}"/>
    <cellStyle name="Vírgula 10 7 2 8" xfId="45931" xr:uid="{00000000-0005-0000-0000-0000B5AA0000}"/>
    <cellStyle name="Vírgula 10 7 2 9" xfId="45932" xr:uid="{00000000-0005-0000-0000-0000B6AA0000}"/>
    <cellStyle name="Vírgula 10 7 3" xfId="1858" xr:uid="{00000000-0005-0000-0000-0000B7AA0000}"/>
    <cellStyle name="Vírgula 10 7 3 2" xfId="5216" xr:uid="{00000000-0005-0000-0000-0000B8AA0000}"/>
    <cellStyle name="Vírgula 10 7 3 2 2" xfId="10200" xr:uid="{00000000-0005-0000-0000-0000B9AA0000}"/>
    <cellStyle name="Vírgula 10 7 3 2 2 2" xfId="45933" xr:uid="{00000000-0005-0000-0000-0000BAAA0000}"/>
    <cellStyle name="Vírgula 10 7 3 2 2 3" xfId="45934" xr:uid="{00000000-0005-0000-0000-0000BBAA0000}"/>
    <cellStyle name="Vírgula 10 7 3 2 2 4" xfId="45935" xr:uid="{00000000-0005-0000-0000-0000BCAA0000}"/>
    <cellStyle name="Vírgula 10 7 3 2 3" xfId="45936" xr:uid="{00000000-0005-0000-0000-0000BDAA0000}"/>
    <cellStyle name="Vírgula 10 7 3 2 3 2" xfId="45937" xr:uid="{00000000-0005-0000-0000-0000BEAA0000}"/>
    <cellStyle name="Vírgula 10 7 3 2 3 3" xfId="45938" xr:uid="{00000000-0005-0000-0000-0000BFAA0000}"/>
    <cellStyle name="Vírgula 10 7 3 2 4" xfId="45939" xr:uid="{00000000-0005-0000-0000-0000C0AA0000}"/>
    <cellStyle name="Vírgula 10 7 3 2 5" xfId="45940" xr:uid="{00000000-0005-0000-0000-0000C1AA0000}"/>
    <cellStyle name="Vírgula 10 7 3 2 6" xfId="45941" xr:uid="{00000000-0005-0000-0000-0000C2AA0000}"/>
    <cellStyle name="Vírgula 10 7 3 3" xfId="6945" xr:uid="{00000000-0005-0000-0000-0000C3AA0000}"/>
    <cellStyle name="Vírgula 10 7 3 3 2" xfId="11887" xr:uid="{00000000-0005-0000-0000-0000C4AA0000}"/>
    <cellStyle name="Vírgula 10 7 3 3 3" xfId="45942" xr:uid="{00000000-0005-0000-0000-0000C5AA0000}"/>
    <cellStyle name="Vírgula 10 7 3 3 4" xfId="45943" xr:uid="{00000000-0005-0000-0000-0000C6AA0000}"/>
    <cellStyle name="Vírgula 10 7 3 4" xfId="8453" xr:uid="{00000000-0005-0000-0000-0000C7AA0000}"/>
    <cellStyle name="Vírgula 10 7 3 4 2" xfId="45944" xr:uid="{00000000-0005-0000-0000-0000C8AA0000}"/>
    <cellStyle name="Vírgula 10 7 3 4 3" xfId="45945" xr:uid="{00000000-0005-0000-0000-0000C9AA0000}"/>
    <cellStyle name="Vírgula 10 7 3 4 4" xfId="45946" xr:uid="{00000000-0005-0000-0000-0000CAAA0000}"/>
    <cellStyle name="Vírgula 10 7 3 5" xfId="3491" xr:uid="{00000000-0005-0000-0000-0000CBAA0000}"/>
    <cellStyle name="Vírgula 10 7 3 5 2" xfId="45947" xr:uid="{00000000-0005-0000-0000-0000CCAA0000}"/>
    <cellStyle name="Vírgula 10 7 3 5 3" xfId="45948" xr:uid="{00000000-0005-0000-0000-0000CDAA0000}"/>
    <cellStyle name="Vírgula 10 7 3 5 4" xfId="45949" xr:uid="{00000000-0005-0000-0000-0000CEAA0000}"/>
    <cellStyle name="Vírgula 10 7 3 6" xfId="45950" xr:uid="{00000000-0005-0000-0000-0000CFAA0000}"/>
    <cellStyle name="Vírgula 10 7 3 6 2" xfId="45951" xr:uid="{00000000-0005-0000-0000-0000D0AA0000}"/>
    <cellStyle name="Vírgula 10 7 3 6 3" xfId="45952" xr:uid="{00000000-0005-0000-0000-0000D1AA0000}"/>
    <cellStyle name="Vírgula 10 7 3 7" xfId="45953" xr:uid="{00000000-0005-0000-0000-0000D2AA0000}"/>
    <cellStyle name="Vírgula 10 7 3 8" xfId="45954" xr:uid="{00000000-0005-0000-0000-0000D3AA0000}"/>
    <cellStyle name="Vírgula 10 7 3 9" xfId="45955" xr:uid="{00000000-0005-0000-0000-0000D4AA0000}"/>
    <cellStyle name="Vírgula 10 7 4" xfId="3925" xr:uid="{00000000-0005-0000-0000-0000D5AA0000}"/>
    <cellStyle name="Vírgula 10 7 4 2" xfId="9005" xr:uid="{00000000-0005-0000-0000-0000D6AA0000}"/>
    <cellStyle name="Vírgula 10 7 4 2 2" xfId="45956" xr:uid="{00000000-0005-0000-0000-0000D7AA0000}"/>
    <cellStyle name="Vírgula 10 7 4 2 3" xfId="45957" xr:uid="{00000000-0005-0000-0000-0000D8AA0000}"/>
    <cellStyle name="Vírgula 10 7 4 2 4" xfId="45958" xr:uid="{00000000-0005-0000-0000-0000D9AA0000}"/>
    <cellStyle name="Vírgula 10 7 4 3" xfId="45959" xr:uid="{00000000-0005-0000-0000-0000DAAA0000}"/>
    <cellStyle name="Vírgula 10 7 4 3 2" xfId="45960" xr:uid="{00000000-0005-0000-0000-0000DBAA0000}"/>
    <cellStyle name="Vírgula 10 7 4 3 3" xfId="45961" xr:uid="{00000000-0005-0000-0000-0000DCAA0000}"/>
    <cellStyle name="Vírgula 10 7 4 4" xfId="45962" xr:uid="{00000000-0005-0000-0000-0000DDAA0000}"/>
    <cellStyle name="Vírgula 10 7 4 5" xfId="45963" xr:uid="{00000000-0005-0000-0000-0000DEAA0000}"/>
    <cellStyle name="Vírgula 10 7 4 6" xfId="45964" xr:uid="{00000000-0005-0000-0000-0000DFAA0000}"/>
    <cellStyle name="Vírgula 10 7 5" xfId="5692" xr:uid="{00000000-0005-0000-0000-0000E0AA0000}"/>
    <cellStyle name="Vírgula 10 7 5 2" xfId="10634" xr:uid="{00000000-0005-0000-0000-0000E1AA0000}"/>
    <cellStyle name="Vírgula 10 7 5 3" xfId="45965" xr:uid="{00000000-0005-0000-0000-0000E2AA0000}"/>
    <cellStyle name="Vírgula 10 7 5 4" xfId="45966" xr:uid="{00000000-0005-0000-0000-0000E3AA0000}"/>
    <cellStyle name="Vírgula 10 7 6" xfId="7200" xr:uid="{00000000-0005-0000-0000-0000E4AA0000}"/>
    <cellStyle name="Vírgula 10 7 6 2" xfId="45967" xr:uid="{00000000-0005-0000-0000-0000E5AA0000}"/>
    <cellStyle name="Vírgula 10 7 6 3" xfId="45968" xr:uid="{00000000-0005-0000-0000-0000E6AA0000}"/>
    <cellStyle name="Vírgula 10 7 6 4" xfId="45969" xr:uid="{00000000-0005-0000-0000-0000E7AA0000}"/>
    <cellStyle name="Vírgula 10 7 7" xfId="2238" xr:uid="{00000000-0005-0000-0000-0000E8AA0000}"/>
    <cellStyle name="Vírgula 10 7 7 2" xfId="45970" xr:uid="{00000000-0005-0000-0000-0000E9AA0000}"/>
    <cellStyle name="Vírgula 10 7 7 3" xfId="45971" xr:uid="{00000000-0005-0000-0000-0000EAAA0000}"/>
    <cellStyle name="Vírgula 10 7 7 4" xfId="45972" xr:uid="{00000000-0005-0000-0000-0000EBAA0000}"/>
    <cellStyle name="Vírgula 10 7 8" xfId="45973" xr:uid="{00000000-0005-0000-0000-0000ECAA0000}"/>
    <cellStyle name="Vírgula 10 7 8 2" xfId="45974" xr:uid="{00000000-0005-0000-0000-0000EDAA0000}"/>
    <cellStyle name="Vírgula 10 7 8 3" xfId="45975" xr:uid="{00000000-0005-0000-0000-0000EEAA0000}"/>
    <cellStyle name="Vírgula 10 7 9" xfId="45976" xr:uid="{00000000-0005-0000-0000-0000EFAA0000}"/>
    <cellStyle name="Vírgula 10 8" xfId="828" xr:uid="{00000000-0005-0000-0000-0000F0AA0000}"/>
    <cellStyle name="Vírgula 10 8 10" xfId="45977" xr:uid="{00000000-0005-0000-0000-0000F1AA0000}"/>
    <cellStyle name="Vírgula 10 8 2" xfId="1860" xr:uid="{00000000-0005-0000-0000-0000F2AA0000}"/>
    <cellStyle name="Vírgula 10 8 2 2" xfId="5218" xr:uid="{00000000-0005-0000-0000-0000F3AA0000}"/>
    <cellStyle name="Vírgula 10 8 2 2 2" xfId="10202" xr:uid="{00000000-0005-0000-0000-0000F4AA0000}"/>
    <cellStyle name="Vírgula 10 8 2 2 2 2" xfId="45978" xr:uid="{00000000-0005-0000-0000-0000F5AA0000}"/>
    <cellStyle name="Vírgula 10 8 2 2 2 3" xfId="45979" xr:uid="{00000000-0005-0000-0000-0000F6AA0000}"/>
    <cellStyle name="Vírgula 10 8 2 2 2 4" xfId="45980" xr:uid="{00000000-0005-0000-0000-0000F7AA0000}"/>
    <cellStyle name="Vírgula 10 8 2 2 3" xfId="45981" xr:uid="{00000000-0005-0000-0000-0000F8AA0000}"/>
    <cellStyle name="Vírgula 10 8 2 2 3 2" xfId="45982" xr:uid="{00000000-0005-0000-0000-0000F9AA0000}"/>
    <cellStyle name="Vírgula 10 8 2 2 3 3" xfId="45983" xr:uid="{00000000-0005-0000-0000-0000FAAA0000}"/>
    <cellStyle name="Vírgula 10 8 2 2 4" xfId="45984" xr:uid="{00000000-0005-0000-0000-0000FBAA0000}"/>
    <cellStyle name="Vírgula 10 8 2 2 5" xfId="45985" xr:uid="{00000000-0005-0000-0000-0000FCAA0000}"/>
    <cellStyle name="Vírgula 10 8 2 2 6" xfId="45986" xr:uid="{00000000-0005-0000-0000-0000FDAA0000}"/>
    <cellStyle name="Vírgula 10 8 2 3" xfId="6947" xr:uid="{00000000-0005-0000-0000-0000FEAA0000}"/>
    <cellStyle name="Vírgula 10 8 2 3 2" xfId="11889" xr:uid="{00000000-0005-0000-0000-0000FFAA0000}"/>
    <cellStyle name="Vírgula 10 8 2 3 3" xfId="45987" xr:uid="{00000000-0005-0000-0000-000000AB0000}"/>
    <cellStyle name="Vírgula 10 8 2 3 4" xfId="45988" xr:uid="{00000000-0005-0000-0000-000001AB0000}"/>
    <cellStyle name="Vírgula 10 8 2 4" xfId="8455" xr:uid="{00000000-0005-0000-0000-000002AB0000}"/>
    <cellStyle name="Vírgula 10 8 2 4 2" xfId="45989" xr:uid="{00000000-0005-0000-0000-000003AB0000}"/>
    <cellStyle name="Vírgula 10 8 2 4 3" xfId="45990" xr:uid="{00000000-0005-0000-0000-000004AB0000}"/>
    <cellStyle name="Vírgula 10 8 2 4 4" xfId="45991" xr:uid="{00000000-0005-0000-0000-000005AB0000}"/>
    <cellStyle name="Vírgula 10 8 2 5" xfId="3493" xr:uid="{00000000-0005-0000-0000-000006AB0000}"/>
    <cellStyle name="Vírgula 10 8 2 5 2" xfId="45992" xr:uid="{00000000-0005-0000-0000-000007AB0000}"/>
    <cellStyle name="Vírgula 10 8 2 5 3" xfId="45993" xr:uid="{00000000-0005-0000-0000-000008AB0000}"/>
    <cellStyle name="Vírgula 10 8 2 5 4" xfId="45994" xr:uid="{00000000-0005-0000-0000-000009AB0000}"/>
    <cellStyle name="Vírgula 10 8 2 6" xfId="45995" xr:uid="{00000000-0005-0000-0000-00000AAB0000}"/>
    <cellStyle name="Vírgula 10 8 2 6 2" xfId="45996" xr:uid="{00000000-0005-0000-0000-00000BAB0000}"/>
    <cellStyle name="Vírgula 10 8 2 6 3" xfId="45997" xr:uid="{00000000-0005-0000-0000-00000CAB0000}"/>
    <cellStyle name="Vírgula 10 8 2 7" xfId="45998" xr:uid="{00000000-0005-0000-0000-00000DAB0000}"/>
    <cellStyle name="Vírgula 10 8 2 8" xfId="45999" xr:uid="{00000000-0005-0000-0000-00000EAB0000}"/>
    <cellStyle name="Vírgula 10 8 2 9" xfId="46000" xr:uid="{00000000-0005-0000-0000-00000FAB0000}"/>
    <cellStyle name="Vírgula 10 8 3" xfId="4270" xr:uid="{00000000-0005-0000-0000-000010AB0000}"/>
    <cellStyle name="Vírgula 10 8 3 2" xfId="9256" xr:uid="{00000000-0005-0000-0000-000011AB0000}"/>
    <cellStyle name="Vírgula 10 8 3 2 2" xfId="46001" xr:uid="{00000000-0005-0000-0000-000012AB0000}"/>
    <cellStyle name="Vírgula 10 8 3 2 3" xfId="46002" xr:uid="{00000000-0005-0000-0000-000013AB0000}"/>
    <cellStyle name="Vírgula 10 8 3 2 4" xfId="46003" xr:uid="{00000000-0005-0000-0000-000014AB0000}"/>
    <cellStyle name="Vírgula 10 8 3 3" xfId="46004" xr:uid="{00000000-0005-0000-0000-000015AB0000}"/>
    <cellStyle name="Vírgula 10 8 3 3 2" xfId="46005" xr:uid="{00000000-0005-0000-0000-000016AB0000}"/>
    <cellStyle name="Vírgula 10 8 3 3 3" xfId="46006" xr:uid="{00000000-0005-0000-0000-000017AB0000}"/>
    <cellStyle name="Vírgula 10 8 3 4" xfId="46007" xr:uid="{00000000-0005-0000-0000-000018AB0000}"/>
    <cellStyle name="Vírgula 10 8 3 5" xfId="46008" xr:uid="{00000000-0005-0000-0000-000019AB0000}"/>
    <cellStyle name="Vírgula 10 8 3 6" xfId="46009" xr:uid="{00000000-0005-0000-0000-00001AAB0000}"/>
    <cellStyle name="Vírgula 10 8 4" xfId="6014" xr:uid="{00000000-0005-0000-0000-00001BAB0000}"/>
    <cellStyle name="Vírgula 10 8 4 2" xfId="10956" xr:uid="{00000000-0005-0000-0000-00001CAB0000}"/>
    <cellStyle name="Vírgula 10 8 4 3" xfId="46010" xr:uid="{00000000-0005-0000-0000-00001DAB0000}"/>
    <cellStyle name="Vírgula 10 8 4 4" xfId="46011" xr:uid="{00000000-0005-0000-0000-00001EAB0000}"/>
    <cellStyle name="Vírgula 10 8 5" xfId="7522" xr:uid="{00000000-0005-0000-0000-00001FAB0000}"/>
    <cellStyle name="Vírgula 10 8 5 2" xfId="46012" xr:uid="{00000000-0005-0000-0000-000020AB0000}"/>
    <cellStyle name="Vírgula 10 8 5 3" xfId="46013" xr:uid="{00000000-0005-0000-0000-000021AB0000}"/>
    <cellStyle name="Vírgula 10 8 5 4" xfId="46014" xr:uid="{00000000-0005-0000-0000-000022AB0000}"/>
    <cellStyle name="Vírgula 10 8 6" xfId="2560" xr:uid="{00000000-0005-0000-0000-000023AB0000}"/>
    <cellStyle name="Vírgula 10 8 6 2" xfId="46015" xr:uid="{00000000-0005-0000-0000-000024AB0000}"/>
    <cellStyle name="Vírgula 10 8 6 3" xfId="46016" xr:uid="{00000000-0005-0000-0000-000025AB0000}"/>
    <cellStyle name="Vírgula 10 8 6 4" xfId="46017" xr:uid="{00000000-0005-0000-0000-000026AB0000}"/>
    <cellStyle name="Vírgula 10 8 7" xfId="46018" xr:uid="{00000000-0005-0000-0000-000027AB0000}"/>
    <cellStyle name="Vírgula 10 8 7 2" xfId="46019" xr:uid="{00000000-0005-0000-0000-000028AB0000}"/>
    <cellStyle name="Vírgula 10 8 7 3" xfId="46020" xr:uid="{00000000-0005-0000-0000-000029AB0000}"/>
    <cellStyle name="Vírgula 10 8 8" xfId="46021" xr:uid="{00000000-0005-0000-0000-00002AAB0000}"/>
    <cellStyle name="Vírgula 10 8 9" xfId="46022" xr:uid="{00000000-0005-0000-0000-00002BAB0000}"/>
    <cellStyle name="Vírgula 10 9" xfId="1294" xr:uid="{00000000-0005-0000-0000-00002CAB0000}"/>
    <cellStyle name="Vírgula 10 9 2" xfId="4652" xr:uid="{00000000-0005-0000-0000-00002DAB0000}"/>
    <cellStyle name="Vírgula 10 9 2 2" xfId="9636" xr:uid="{00000000-0005-0000-0000-00002EAB0000}"/>
    <cellStyle name="Vírgula 10 9 2 2 2" xfId="46023" xr:uid="{00000000-0005-0000-0000-00002FAB0000}"/>
    <cellStyle name="Vírgula 10 9 2 2 3" xfId="46024" xr:uid="{00000000-0005-0000-0000-000030AB0000}"/>
    <cellStyle name="Vírgula 10 9 2 2 4" xfId="46025" xr:uid="{00000000-0005-0000-0000-000031AB0000}"/>
    <cellStyle name="Vírgula 10 9 2 3" xfId="46026" xr:uid="{00000000-0005-0000-0000-000032AB0000}"/>
    <cellStyle name="Vírgula 10 9 2 3 2" xfId="46027" xr:uid="{00000000-0005-0000-0000-000033AB0000}"/>
    <cellStyle name="Vírgula 10 9 2 3 3" xfId="46028" xr:uid="{00000000-0005-0000-0000-000034AB0000}"/>
    <cellStyle name="Vírgula 10 9 2 4" xfId="46029" xr:uid="{00000000-0005-0000-0000-000035AB0000}"/>
    <cellStyle name="Vírgula 10 9 2 5" xfId="46030" xr:uid="{00000000-0005-0000-0000-000036AB0000}"/>
    <cellStyle name="Vírgula 10 9 2 6" xfId="46031" xr:uid="{00000000-0005-0000-0000-000037AB0000}"/>
    <cellStyle name="Vírgula 10 9 3" xfId="6381" xr:uid="{00000000-0005-0000-0000-000038AB0000}"/>
    <cellStyle name="Vírgula 10 9 3 2" xfId="11323" xr:uid="{00000000-0005-0000-0000-000039AB0000}"/>
    <cellStyle name="Vírgula 10 9 3 3" xfId="46032" xr:uid="{00000000-0005-0000-0000-00003AAB0000}"/>
    <cellStyle name="Vírgula 10 9 3 4" xfId="46033" xr:uid="{00000000-0005-0000-0000-00003BAB0000}"/>
    <cellStyle name="Vírgula 10 9 4" xfId="7889" xr:uid="{00000000-0005-0000-0000-00003CAB0000}"/>
    <cellStyle name="Vírgula 10 9 4 2" xfId="46034" xr:uid="{00000000-0005-0000-0000-00003DAB0000}"/>
    <cellStyle name="Vírgula 10 9 4 3" xfId="46035" xr:uid="{00000000-0005-0000-0000-00003EAB0000}"/>
    <cellStyle name="Vírgula 10 9 4 4" xfId="46036" xr:uid="{00000000-0005-0000-0000-00003FAB0000}"/>
    <cellStyle name="Vírgula 10 9 5" xfId="2927" xr:uid="{00000000-0005-0000-0000-000040AB0000}"/>
    <cellStyle name="Vírgula 10 9 5 2" xfId="46037" xr:uid="{00000000-0005-0000-0000-000041AB0000}"/>
    <cellStyle name="Vírgula 10 9 5 3" xfId="46038" xr:uid="{00000000-0005-0000-0000-000042AB0000}"/>
    <cellStyle name="Vírgula 10 9 5 4" xfId="46039" xr:uid="{00000000-0005-0000-0000-000043AB0000}"/>
    <cellStyle name="Vírgula 10 9 6" xfId="46040" xr:uid="{00000000-0005-0000-0000-000044AB0000}"/>
    <cellStyle name="Vírgula 10 9 6 2" xfId="46041" xr:uid="{00000000-0005-0000-0000-000045AB0000}"/>
    <cellStyle name="Vírgula 10 9 6 3" xfId="46042" xr:uid="{00000000-0005-0000-0000-000046AB0000}"/>
    <cellStyle name="Vírgula 10 9 7" xfId="46043" xr:uid="{00000000-0005-0000-0000-000047AB0000}"/>
    <cellStyle name="Vírgula 10 9 8" xfId="46044" xr:uid="{00000000-0005-0000-0000-000048AB0000}"/>
    <cellStyle name="Vírgula 10 9 9" xfId="46045" xr:uid="{00000000-0005-0000-0000-000049AB0000}"/>
    <cellStyle name="Vírgula 11" xfId="130" xr:uid="{00000000-0005-0000-0000-00004AAB0000}"/>
    <cellStyle name="Vírgula 11 2" xfId="579" xr:uid="{00000000-0005-0000-0000-00004BAB0000}"/>
    <cellStyle name="Vírgula 11 2 2" xfId="1103" xr:uid="{00000000-0005-0000-0000-00004CAB0000}"/>
    <cellStyle name="Vírgula 11 3" xfId="468" xr:uid="{00000000-0005-0000-0000-00004DAB0000}"/>
    <cellStyle name="Vírgula 11 4" xfId="352" xr:uid="{00000000-0005-0000-0000-00004EAB0000}"/>
    <cellStyle name="Vírgula 12" xfId="133" xr:uid="{00000000-0005-0000-0000-00004FAB0000}"/>
    <cellStyle name="Vírgula 12 10" xfId="2119" xr:uid="{00000000-0005-0000-0000-000050AB0000}"/>
    <cellStyle name="Vírgula 12 10 2" xfId="5456" xr:uid="{00000000-0005-0000-0000-000051AB0000}"/>
    <cellStyle name="Vírgula 12 10 2 2" xfId="10420" xr:uid="{00000000-0005-0000-0000-000052AB0000}"/>
    <cellStyle name="Vírgula 12 10 2 2 2" xfId="46046" xr:uid="{00000000-0005-0000-0000-000053AB0000}"/>
    <cellStyle name="Vírgula 12 10 2 2 3" xfId="46047" xr:uid="{00000000-0005-0000-0000-000054AB0000}"/>
    <cellStyle name="Vírgula 12 10 2 2 4" xfId="46048" xr:uid="{00000000-0005-0000-0000-000055AB0000}"/>
    <cellStyle name="Vírgula 12 10 2 3" xfId="46049" xr:uid="{00000000-0005-0000-0000-000056AB0000}"/>
    <cellStyle name="Vírgula 12 10 2 3 2" xfId="46050" xr:uid="{00000000-0005-0000-0000-000057AB0000}"/>
    <cellStyle name="Vírgula 12 10 2 3 3" xfId="46051" xr:uid="{00000000-0005-0000-0000-000058AB0000}"/>
    <cellStyle name="Vírgula 12 10 2 4" xfId="46052" xr:uid="{00000000-0005-0000-0000-000059AB0000}"/>
    <cellStyle name="Vírgula 12 10 2 5" xfId="46053" xr:uid="{00000000-0005-0000-0000-00005AAB0000}"/>
    <cellStyle name="Vírgula 12 10 2 6" xfId="46054" xr:uid="{00000000-0005-0000-0000-00005BAB0000}"/>
    <cellStyle name="Vírgula 12 10 3" xfId="8630" xr:uid="{00000000-0005-0000-0000-00005CAB0000}"/>
    <cellStyle name="Vírgula 12 10 3 2" xfId="46055" xr:uid="{00000000-0005-0000-0000-00005DAB0000}"/>
    <cellStyle name="Vírgula 12 10 3 3" xfId="46056" xr:uid="{00000000-0005-0000-0000-00005EAB0000}"/>
    <cellStyle name="Vírgula 12 10 3 4" xfId="46057" xr:uid="{00000000-0005-0000-0000-00005FAB0000}"/>
    <cellStyle name="Vírgula 12 10 4" xfId="46058" xr:uid="{00000000-0005-0000-0000-000060AB0000}"/>
    <cellStyle name="Vírgula 12 10 4 2" xfId="46059" xr:uid="{00000000-0005-0000-0000-000061AB0000}"/>
    <cellStyle name="Vírgula 12 10 4 3" xfId="46060" xr:uid="{00000000-0005-0000-0000-000062AB0000}"/>
    <cellStyle name="Vírgula 12 10 4 4" xfId="46061" xr:uid="{00000000-0005-0000-0000-000063AB0000}"/>
    <cellStyle name="Vírgula 12 10 5" xfId="46062" xr:uid="{00000000-0005-0000-0000-000064AB0000}"/>
    <cellStyle name="Vírgula 12 10 5 2" xfId="46063" xr:uid="{00000000-0005-0000-0000-000065AB0000}"/>
    <cellStyle name="Vírgula 12 10 5 3" xfId="46064" xr:uid="{00000000-0005-0000-0000-000066AB0000}"/>
    <cellStyle name="Vírgula 12 10 5 4" xfId="46065" xr:uid="{00000000-0005-0000-0000-000067AB0000}"/>
    <cellStyle name="Vírgula 12 10 6" xfId="46066" xr:uid="{00000000-0005-0000-0000-000068AB0000}"/>
    <cellStyle name="Vírgula 12 10 6 2" xfId="46067" xr:uid="{00000000-0005-0000-0000-000069AB0000}"/>
    <cellStyle name="Vírgula 12 10 6 3" xfId="46068" xr:uid="{00000000-0005-0000-0000-00006AAB0000}"/>
    <cellStyle name="Vírgula 12 10 7" xfId="46069" xr:uid="{00000000-0005-0000-0000-00006BAB0000}"/>
    <cellStyle name="Vírgula 12 10 8" xfId="46070" xr:uid="{00000000-0005-0000-0000-00006CAB0000}"/>
    <cellStyle name="Vírgula 12 10 9" xfId="46071" xr:uid="{00000000-0005-0000-0000-00006DAB0000}"/>
    <cellStyle name="Vírgula 12 11" xfId="3669" xr:uid="{00000000-0005-0000-0000-00006EAB0000}"/>
    <cellStyle name="Vírgula 12 11 2" xfId="8767" xr:uid="{00000000-0005-0000-0000-00006FAB0000}"/>
    <cellStyle name="Vírgula 12 11 2 2" xfId="46072" xr:uid="{00000000-0005-0000-0000-000070AB0000}"/>
    <cellStyle name="Vírgula 12 11 2 2 2" xfId="46073" xr:uid="{00000000-0005-0000-0000-000071AB0000}"/>
    <cellStyle name="Vírgula 12 11 2 2 3" xfId="46074" xr:uid="{00000000-0005-0000-0000-000072AB0000}"/>
    <cellStyle name="Vírgula 12 11 2 2 4" xfId="46075" xr:uid="{00000000-0005-0000-0000-000073AB0000}"/>
    <cellStyle name="Vírgula 12 11 2 3" xfId="46076" xr:uid="{00000000-0005-0000-0000-000074AB0000}"/>
    <cellStyle name="Vírgula 12 11 2 3 2" xfId="46077" xr:uid="{00000000-0005-0000-0000-000075AB0000}"/>
    <cellStyle name="Vírgula 12 11 2 3 3" xfId="46078" xr:uid="{00000000-0005-0000-0000-000076AB0000}"/>
    <cellStyle name="Vírgula 12 11 2 4" xfId="46079" xr:uid="{00000000-0005-0000-0000-000077AB0000}"/>
    <cellStyle name="Vírgula 12 11 2 5" xfId="46080" xr:uid="{00000000-0005-0000-0000-000078AB0000}"/>
    <cellStyle name="Vírgula 12 11 2 6" xfId="46081" xr:uid="{00000000-0005-0000-0000-000079AB0000}"/>
    <cellStyle name="Vírgula 12 11 3" xfId="46082" xr:uid="{00000000-0005-0000-0000-00007AAB0000}"/>
    <cellStyle name="Vírgula 12 11 3 2" xfId="46083" xr:uid="{00000000-0005-0000-0000-00007BAB0000}"/>
    <cellStyle name="Vírgula 12 11 3 3" xfId="46084" xr:uid="{00000000-0005-0000-0000-00007CAB0000}"/>
    <cellStyle name="Vírgula 12 11 3 4" xfId="46085" xr:uid="{00000000-0005-0000-0000-00007DAB0000}"/>
    <cellStyle name="Vírgula 12 11 4" xfId="46086" xr:uid="{00000000-0005-0000-0000-00007EAB0000}"/>
    <cellStyle name="Vírgula 12 11 4 2" xfId="46087" xr:uid="{00000000-0005-0000-0000-00007FAB0000}"/>
    <cellStyle name="Vírgula 12 11 4 3" xfId="46088" xr:uid="{00000000-0005-0000-0000-000080AB0000}"/>
    <cellStyle name="Vírgula 12 11 4 4" xfId="46089" xr:uid="{00000000-0005-0000-0000-000081AB0000}"/>
    <cellStyle name="Vírgula 12 11 5" xfId="46090" xr:uid="{00000000-0005-0000-0000-000082AB0000}"/>
    <cellStyle name="Vírgula 12 11 5 2" xfId="46091" xr:uid="{00000000-0005-0000-0000-000083AB0000}"/>
    <cellStyle name="Vírgula 12 11 5 3" xfId="46092" xr:uid="{00000000-0005-0000-0000-000084AB0000}"/>
    <cellStyle name="Vírgula 12 11 6" xfId="46093" xr:uid="{00000000-0005-0000-0000-000085AB0000}"/>
    <cellStyle name="Vírgula 12 11 7" xfId="46094" xr:uid="{00000000-0005-0000-0000-000086AB0000}"/>
    <cellStyle name="Vírgula 12 11 8" xfId="46095" xr:uid="{00000000-0005-0000-0000-000087AB0000}"/>
    <cellStyle name="Vírgula 12 12" xfId="3816" xr:uid="{00000000-0005-0000-0000-000088AB0000}"/>
    <cellStyle name="Vírgula 12 12 2" xfId="8907" xr:uid="{00000000-0005-0000-0000-000089AB0000}"/>
    <cellStyle name="Vírgula 12 12 2 2" xfId="46096" xr:uid="{00000000-0005-0000-0000-00008AAB0000}"/>
    <cellStyle name="Vírgula 12 12 2 3" xfId="46097" xr:uid="{00000000-0005-0000-0000-00008BAB0000}"/>
    <cellStyle name="Vírgula 12 12 2 4" xfId="46098" xr:uid="{00000000-0005-0000-0000-00008CAB0000}"/>
    <cellStyle name="Vírgula 12 12 3" xfId="46099" xr:uid="{00000000-0005-0000-0000-00008DAB0000}"/>
    <cellStyle name="Vírgula 12 12 3 2" xfId="46100" xr:uid="{00000000-0005-0000-0000-00008EAB0000}"/>
    <cellStyle name="Vírgula 12 12 3 3" xfId="46101" xr:uid="{00000000-0005-0000-0000-00008FAB0000}"/>
    <cellStyle name="Vírgula 12 12 3 4" xfId="46102" xr:uid="{00000000-0005-0000-0000-000090AB0000}"/>
    <cellStyle name="Vírgula 12 12 4" xfId="46103" xr:uid="{00000000-0005-0000-0000-000091AB0000}"/>
    <cellStyle name="Vírgula 12 12 4 2" xfId="46104" xr:uid="{00000000-0005-0000-0000-000092AB0000}"/>
    <cellStyle name="Vírgula 12 12 4 3" xfId="46105" xr:uid="{00000000-0005-0000-0000-000093AB0000}"/>
    <cellStyle name="Vírgula 12 12 5" xfId="46106" xr:uid="{00000000-0005-0000-0000-000094AB0000}"/>
    <cellStyle name="Vírgula 12 12 6" xfId="46107" xr:uid="{00000000-0005-0000-0000-000095AB0000}"/>
    <cellStyle name="Vírgula 12 12 7" xfId="46108" xr:uid="{00000000-0005-0000-0000-000096AB0000}"/>
    <cellStyle name="Vírgula 12 13" xfId="5601" xr:uid="{00000000-0005-0000-0000-000097AB0000}"/>
    <cellStyle name="Vírgula 12 13 2" xfId="10543" xr:uid="{00000000-0005-0000-0000-000098AB0000}"/>
    <cellStyle name="Vírgula 12 13 3" xfId="46109" xr:uid="{00000000-0005-0000-0000-000099AB0000}"/>
    <cellStyle name="Vírgula 12 13 4" xfId="46110" xr:uid="{00000000-0005-0000-0000-00009AAB0000}"/>
    <cellStyle name="Vírgula 12 14" xfId="7109" xr:uid="{00000000-0005-0000-0000-00009BAB0000}"/>
    <cellStyle name="Vírgula 12 14 2" xfId="46111" xr:uid="{00000000-0005-0000-0000-00009CAB0000}"/>
    <cellStyle name="Vírgula 12 14 3" xfId="46112" xr:uid="{00000000-0005-0000-0000-00009DAB0000}"/>
    <cellStyle name="Vírgula 12 14 4" xfId="46113" xr:uid="{00000000-0005-0000-0000-00009EAB0000}"/>
    <cellStyle name="Vírgula 12 15" xfId="2088" xr:uid="{00000000-0005-0000-0000-00009FAB0000}"/>
    <cellStyle name="Vírgula 12 15 2" xfId="46114" xr:uid="{00000000-0005-0000-0000-0000A0AB0000}"/>
    <cellStyle name="Vírgula 12 15 3" xfId="46115" xr:uid="{00000000-0005-0000-0000-0000A1AB0000}"/>
    <cellStyle name="Vírgula 12 15 4" xfId="46116" xr:uid="{00000000-0005-0000-0000-0000A2AB0000}"/>
    <cellStyle name="Vírgula 12 16" xfId="46117" xr:uid="{00000000-0005-0000-0000-0000A3AB0000}"/>
    <cellStyle name="Vírgula 12 16 2" xfId="46118" xr:uid="{00000000-0005-0000-0000-0000A4AB0000}"/>
    <cellStyle name="Vírgula 12 16 3" xfId="46119" xr:uid="{00000000-0005-0000-0000-0000A5AB0000}"/>
    <cellStyle name="Vírgula 12 17" xfId="46120" xr:uid="{00000000-0005-0000-0000-0000A6AB0000}"/>
    <cellStyle name="Vírgula 12 18" xfId="46121" xr:uid="{00000000-0005-0000-0000-0000A7AB0000}"/>
    <cellStyle name="Vírgula 12 19" xfId="46122" xr:uid="{00000000-0005-0000-0000-0000A8AB0000}"/>
    <cellStyle name="Vírgula 12 2" xfId="580" xr:uid="{00000000-0005-0000-0000-0000A9AB0000}"/>
    <cellStyle name="Vírgula 12 2 10" xfId="2336" xr:uid="{00000000-0005-0000-0000-0000AAAB0000}"/>
    <cellStyle name="Vírgula 12 2 10 2" xfId="46123" xr:uid="{00000000-0005-0000-0000-0000ABAB0000}"/>
    <cellStyle name="Vírgula 12 2 10 3" xfId="46124" xr:uid="{00000000-0005-0000-0000-0000ACAB0000}"/>
    <cellStyle name="Vírgula 12 2 10 4" xfId="46125" xr:uid="{00000000-0005-0000-0000-0000ADAB0000}"/>
    <cellStyle name="Vírgula 12 2 11" xfId="46126" xr:uid="{00000000-0005-0000-0000-0000AEAB0000}"/>
    <cellStyle name="Vírgula 12 2 11 2" xfId="46127" xr:uid="{00000000-0005-0000-0000-0000AFAB0000}"/>
    <cellStyle name="Vírgula 12 2 11 3" xfId="46128" xr:uid="{00000000-0005-0000-0000-0000B0AB0000}"/>
    <cellStyle name="Vírgula 12 2 12" xfId="46129" xr:uid="{00000000-0005-0000-0000-0000B1AB0000}"/>
    <cellStyle name="Vírgula 12 2 13" xfId="46130" xr:uid="{00000000-0005-0000-0000-0000B2AB0000}"/>
    <cellStyle name="Vírgula 12 2 14" xfId="46131" xr:uid="{00000000-0005-0000-0000-0000B3AB0000}"/>
    <cellStyle name="Vírgula 12 2 2" xfId="728" xr:uid="{00000000-0005-0000-0000-0000B4AB0000}"/>
    <cellStyle name="Vírgula 12 2 2 10" xfId="46132" xr:uid="{00000000-0005-0000-0000-0000B5AB0000}"/>
    <cellStyle name="Vírgula 12 2 2 11" xfId="46133" xr:uid="{00000000-0005-0000-0000-0000B6AB0000}"/>
    <cellStyle name="Vírgula 12 2 2 2" xfId="1193" xr:uid="{00000000-0005-0000-0000-0000B7AB0000}"/>
    <cellStyle name="Vírgula 12 2 2 2 10" xfId="46134" xr:uid="{00000000-0005-0000-0000-0000B8AB0000}"/>
    <cellStyle name="Vírgula 12 2 2 2 2" xfId="1863" xr:uid="{00000000-0005-0000-0000-0000B9AB0000}"/>
    <cellStyle name="Vírgula 12 2 2 2 2 2" xfId="5221" xr:uid="{00000000-0005-0000-0000-0000BAAB0000}"/>
    <cellStyle name="Vírgula 12 2 2 2 2 2 2" xfId="10205" xr:uid="{00000000-0005-0000-0000-0000BBAB0000}"/>
    <cellStyle name="Vírgula 12 2 2 2 2 2 2 2" xfId="46135" xr:uid="{00000000-0005-0000-0000-0000BCAB0000}"/>
    <cellStyle name="Vírgula 12 2 2 2 2 2 2 3" xfId="46136" xr:uid="{00000000-0005-0000-0000-0000BDAB0000}"/>
    <cellStyle name="Vírgula 12 2 2 2 2 2 2 4" xfId="46137" xr:uid="{00000000-0005-0000-0000-0000BEAB0000}"/>
    <cellStyle name="Vírgula 12 2 2 2 2 2 3" xfId="46138" xr:uid="{00000000-0005-0000-0000-0000BFAB0000}"/>
    <cellStyle name="Vírgula 12 2 2 2 2 2 3 2" xfId="46139" xr:uid="{00000000-0005-0000-0000-0000C0AB0000}"/>
    <cellStyle name="Vírgula 12 2 2 2 2 2 3 3" xfId="46140" xr:uid="{00000000-0005-0000-0000-0000C1AB0000}"/>
    <cellStyle name="Vírgula 12 2 2 2 2 2 4" xfId="46141" xr:uid="{00000000-0005-0000-0000-0000C2AB0000}"/>
    <cellStyle name="Vírgula 12 2 2 2 2 2 5" xfId="46142" xr:uid="{00000000-0005-0000-0000-0000C3AB0000}"/>
    <cellStyle name="Vírgula 12 2 2 2 2 2 6" xfId="46143" xr:uid="{00000000-0005-0000-0000-0000C4AB0000}"/>
    <cellStyle name="Vírgula 12 2 2 2 2 3" xfId="6950" xr:uid="{00000000-0005-0000-0000-0000C5AB0000}"/>
    <cellStyle name="Vírgula 12 2 2 2 2 3 2" xfId="11892" xr:uid="{00000000-0005-0000-0000-0000C6AB0000}"/>
    <cellStyle name="Vírgula 12 2 2 2 2 3 3" xfId="46144" xr:uid="{00000000-0005-0000-0000-0000C7AB0000}"/>
    <cellStyle name="Vírgula 12 2 2 2 2 3 4" xfId="46145" xr:uid="{00000000-0005-0000-0000-0000C8AB0000}"/>
    <cellStyle name="Vírgula 12 2 2 2 2 4" xfId="8458" xr:uid="{00000000-0005-0000-0000-0000C9AB0000}"/>
    <cellStyle name="Vírgula 12 2 2 2 2 4 2" xfId="46146" xr:uid="{00000000-0005-0000-0000-0000CAAB0000}"/>
    <cellStyle name="Vírgula 12 2 2 2 2 4 3" xfId="46147" xr:uid="{00000000-0005-0000-0000-0000CBAB0000}"/>
    <cellStyle name="Vírgula 12 2 2 2 2 4 4" xfId="46148" xr:uid="{00000000-0005-0000-0000-0000CCAB0000}"/>
    <cellStyle name="Vírgula 12 2 2 2 2 5" xfId="3496" xr:uid="{00000000-0005-0000-0000-0000CDAB0000}"/>
    <cellStyle name="Vírgula 12 2 2 2 2 5 2" xfId="46149" xr:uid="{00000000-0005-0000-0000-0000CEAB0000}"/>
    <cellStyle name="Vírgula 12 2 2 2 2 5 3" xfId="46150" xr:uid="{00000000-0005-0000-0000-0000CFAB0000}"/>
    <cellStyle name="Vírgula 12 2 2 2 2 5 4" xfId="46151" xr:uid="{00000000-0005-0000-0000-0000D0AB0000}"/>
    <cellStyle name="Vírgula 12 2 2 2 2 6" xfId="46152" xr:uid="{00000000-0005-0000-0000-0000D1AB0000}"/>
    <cellStyle name="Vírgula 12 2 2 2 2 6 2" xfId="46153" xr:uid="{00000000-0005-0000-0000-0000D2AB0000}"/>
    <cellStyle name="Vírgula 12 2 2 2 2 6 3" xfId="46154" xr:uid="{00000000-0005-0000-0000-0000D3AB0000}"/>
    <cellStyle name="Vírgula 12 2 2 2 2 7" xfId="46155" xr:uid="{00000000-0005-0000-0000-0000D4AB0000}"/>
    <cellStyle name="Vírgula 12 2 2 2 2 8" xfId="46156" xr:uid="{00000000-0005-0000-0000-0000D5AB0000}"/>
    <cellStyle name="Vírgula 12 2 2 2 2 9" xfId="46157" xr:uid="{00000000-0005-0000-0000-0000D6AB0000}"/>
    <cellStyle name="Vírgula 12 2 2 2 3" xfId="4561" xr:uid="{00000000-0005-0000-0000-0000D7AB0000}"/>
    <cellStyle name="Vírgula 12 2 2 2 3 2" xfId="9545" xr:uid="{00000000-0005-0000-0000-0000D8AB0000}"/>
    <cellStyle name="Vírgula 12 2 2 2 3 2 2" xfId="46158" xr:uid="{00000000-0005-0000-0000-0000D9AB0000}"/>
    <cellStyle name="Vírgula 12 2 2 2 3 2 3" xfId="46159" xr:uid="{00000000-0005-0000-0000-0000DAAB0000}"/>
    <cellStyle name="Vírgula 12 2 2 2 3 2 4" xfId="46160" xr:uid="{00000000-0005-0000-0000-0000DBAB0000}"/>
    <cellStyle name="Vírgula 12 2 2 2 3 3" xfId="46161" xr:uid="{00000000-0005-0000-0000-0000DCAB0000}"/>
    <cellStyle name="Vírgula 12 2 2 2 3 3 2" xfId="46162" xr:uid="{00000000-0005-0000-0000-0000DDAB0000}"/>
    <cellStyle name="Vírgula 12 2 2 2 3 3 3" xfId="46163" xr:uid="{00000000-0005-0000-0000-0000DEAB0000}"/>
    <cellStyle name="Vírgula 12 2 2 2 3 4" xfId="46164" xr:uid="{00000000-0005-0000-0000-0000DFAB0000}"/>
    <cellStyle name="Vírgula 12 2 2 2 3 5" xfId="46165" xr:uid="{00000000-0005-0000-0000-0000E0AB0000}"/>
    <cellStyle name="Vírgula 12 2 2 2 3 6" xfId="46166" xr:uid="{00000000-0005-0000-0000-0000E1AB0000}"/>
    <cellStyle name="Vírgula 12 2 2 2 4" xfId="6292" xr:uid="{00000000-0005-0000-0000-0000E2AB0000}"/>
    <cellStyle name="Vírgula 12 2 2 2 4 2" xfId="11234" xr:uid="{00000000-0005-0000-0000-0000E3AB0000}"/>
    <cellStyle name="Vírgula 12 2 2 2 4 3" xfId="46167" xr:uid="{00000000-0005-0000-0000-0000E4AB0000}"/>
    <cellStyle name="Vírgula 12 2 2 2 4 4" xfId="46168" xr:uid="{00000000-0005-0000-0000-0000E5AB0000}"/>
    <cellStyle name="Vírgula 12 2 2 2 5" xfId="7800" xr:uid="{00000000-0005-0000-0000-0000E6AB0000}"/>
    <cellStyle name="Vírgula 12 2 2 2 5 2" xfId="46169" xr:uid="{00000000-0005-0000-0000-0000E7AB0000}"/>
    <cellStyle name="Vírgula 12 2 2 2 5 3" xfId="46170" xr:uid="{00000000-0005-0000-0000-0000E8AB0000}"/>
    <cellStyle name="Vírgula 12 2 2 2 5 4" xfId="46171" xr:uid="{00000000-0005-0000-0000-0000E9AB0000}"/>
    <cellStyle name="Vírgula 12 2 2 2 6" xfId="2838" xr:uid="{00000000-0005-0000-0000-0000EAAB0000}"/>
    <cellStyle name="Vírgula 12 2 2 2 6 2" xfId="46172" xr:uid="{00000000-0005-0000-0000-0000EBAB0000}"/>
    <cellStyle name="Vírgula 12 2 2 2 6 3" xfId="46173" xr:uid="{00000000-0005-0000-0000-0000ECAB0000}"/>
    <cellStyle name="Vírgula 12 2 2 2 6 4" xfId="46174" xr:uid="{00000000-0005-0000-0000-0000EDAB0000}"/>
    <cellStyle name="Vírgula 12 2 2 2 7" xfId="46175" xr:uid="{00000000-0005-0000-0000-0000EEAB0000}"/>
    <cellStyle name="Vírgula 12 2 2 2 7 2" xfId="46176" xr:uid="{00000000-0005-0000-0000-0000EFAB0000}"/>
    <cellStyle name="Vírgula 12 2 2 2 7 3" xfId="46177" xr:uid="{00000000-0005-0000-0000-0000F0AB0000}"/>
    <cellStyle name="Vírgula 12 2 2 2 8" xfId="46178" xr:uid="{00000000-0005-0000-0000-0000F1AB0000}"/>
    <cellStyle name="Vírgula 12 2 2 2 9" xfId="46179" xr:uid="{00000000-0005-0000-0000-0000F2AB0000}"/>
    <cellStyle name="Vírgula 12 2 2 3" xfId="1862" xr:uid="{00000000-0005-0000-0000-0000F3AB0000}"/>
    <cellStyle name="Vírgula 12 2 2 3 2" xfId="5220" xr:uid="{00000000-0005-0000-0000-0000F4AB0000}"/>
    <cellStyle name="Vírgula 12 2 2 3 2 2" xfId="10204" xr:uid="{00000000-0005-0000-0000-0000F5AB0000}"/>
    <cellStyle name="Vírgula 12 2 2 3 2 2 2" xfId="46180" xr:uid="{00000000-0005-0000-0000-0000F6AB0000}"/>
    <cellStyle name="Vírgula 12 2 2 3 2 2 3" xfId="46181" xr:uid="{00000000-0005-0000-0000-0000F7AB0000}"/>
    <cellStyle name="Vírgula 12 2 2 3 2 2 4" xfId="46182" xr:uid="{00000000-0005-0000-0000-0000F8AB0000}"/>
    <cellStyle name="Vírgula 12 2 2 3 2 3" xfId="46183" xr:uid="{00000000-0005-0000-0000-0000F9AB0000}"/>
    <cellStyle name="Vírgula 12 2 2 3 2 3 2" xfId="46184" xr:uid="{00000000-0005-0000-0000-0000FAAB0000}"/>
    <cellStyle name="Vírgula 12 2 2 3 2 3 3" xfId="46185" xr:uid="{00000000-0005-0000-0000-0000FBAB0000}"/>
    <cellStyle name="Vírgula 12 2 2 3 2 4" xfId="46186" xr:uid="{00000000-0005-0000-0000-0000FCAB0000}"/>
    <cellStyle name="Vírgula 12 2 2 3 2 5" xfId="46187" xr:uid="{00000000-0005-0000-0000-0000FDAB0000}"/>
    <cellStyle name="Vírgula 12 2 2 3 2 6" xfId="46188" xr:uid="{00000000-0005-0000-0000-0000FEAB0000}"/>
    <cellStyle name="Vírgula 12 2 2 3 3" xfId="6949" xr:uid="{00000000-0005-0000-0000-0000FFAB0000}"/>
    <cellStyle name="Vírgula 12 2 2 3 3 2" xfId="11891" xr:uid="{00000000-0005-0000-0000-000000AC0000}"/>
    <cellStyle name="Vírgula 12 2 2 3 3 3" xfId="46189" xr:uid="{00000000-0005-0000-0000-000001AC0000}"/>
    <cellStyle name="Vírgula 12 2 2 3 3 4" xfId="46190" xr:uid="{00000000-0005-0000-0000-000002AC0000}"/>
    <cellStyle name="Vírgula 12 2 2 3 4" xfId="8457" xr:uid="{00000000-0005-0000-0000-000003AC0000}"/>
    <cellStyle name="Vírgula 12 2 2 3 4 2" xfId="46191" xr:uid="{00000000-0005-0000-0000-000004AC0000}"/>
    <cellStyle name="Vírgula 12 2 2 3 4 3" xfId="46192" xr:uid="{00000000-0005-0000-0000-000005AC0000}"/>
    <cellStyle name="Vírgula 12 2 2 3 4 4" xfId="46193" xr:uid="{00000000-0005-0000-0000-000006AC0000}"/>
    <cellStyle name="Vírgula 12 2 2 3 5" xfId="3495" xr:uid="{00000000-0005-0000-0000-000007AC0000}"/>
    <cellStyle name="Vírgula 12 2 2 3 5 2" xfId="46194" xr:uid="{00000000-0005-0000-0000-000008AC0000}"/>
    <cellStyle name="Vírgula 12 2 2 3 5 3" xfId="46195" xr:uid="{00000000-0005-0000-0000-000009AC0000}"/>
    <cellStyle name="Vírgula 12 2 2 3 5 4" xfId="46196" xr:uid="{00000000-0005-0000-0000-00000AAC0000}"/>
    <cellStyle name="Vírgula 12 2 2 3 6" xfId="46197" xr:uid="{00000000-0005-0000-0000-00000BAC0000}"/>
    <cellStyle name="Vírgula 12 2 2 3 6 2" xfId="46198" xr:uid="{00000000-0005-0000-0000-00000CAC0000}"/>
    <cellStyle name="Vírgula 12 2 2 3 6 3" xfId="46199" xr:uid="{00000000-0005-0000-0000-00000DAC0000}"/>
    <cellStyle name="Vírgula 12 2 2 3 7" xfId="46200" xr:uid="{00000000-0005-0000-0000-00000EAC0000}"/>
    <cellStyle name="Vírgula 12 2 2 3 8" xfId="46201" xr:uid="{00000000-0005-0000-0000-00000FAC0000}"/>
    <cellStyle name="Vírgula 12 2 2 3 9" xfId="46202" xr:uid="{00000000-0005-0000-0000-000010AC0000}"/>
    <cellStyle name="Vírgula 12 2 2 4" xfId="4178" xr:uid="{00000000-0005-0000-0000-000011AC0000}"/>
    <cellStyle name="Vírgula 12 2 2 4 2" xfId="9164" xr:uid="{00000000-0005-0000-0000-000012AC0000}"/>
    <cellStyle name="Vírgula 12 2 2 4 2 2" xfId="46203" xr:uid="{00000000-0005-0000-0000-000013AC0000}"/>
    <cellStyle name="Vírgula 12 2 2 4 2 3" xfId="46204" xr:uid="{00000000-0005-0000-0000-000014AC0000}"/>
    <cellStyle name="Vírgula 12 2 2 4 2 4" xfId="46205" xr:uid="{00000000-0005-0000-0000-000015AC0000}"/>
    <cellStyle name="Vírgula 12 2 2 4 3" xfId="46206" xr:uid="{00000000-0005-0000-0000-000016AC0000}"/>
    <cellStyle name="Vírgula 12 2 2 4 3 2" xfId="46207" xr:uid="{00000000-0005-0000-0000-000017AC0000}"/>
    <cellStyle name="Vírgula 12 2 2 4 3 3" xfId="46208" xr:uid="{00000000-0005-0000-0000-000018AC0000}"/>
    <cellStyle name="Vírgula 12 2 2 4 4" xfId="46209" xr:uid="{00000000-0005-0000-0000-000019AC0000}"/>
    <cellStyle name="Vírgula 12 2 2 4 5" xfId="46210" xr:uid="{00000000-0005-0000-0000-00001AAC0000}"/>
    <cellStyle name="Vírgula 12 2 2 4 6" xfId="46211" xr:uid="{00000000-0005-0000-0000-00001BAC0000}"/>
    <cellStyle name="Vírgula 12 2 2 5" xfId="5925" xr:uid="{00000000-0005-0000-0000-00001CAC0000}"/>
    <cellStyle name="Vírgula 12 2 2 5 2" xfId="10867" xr:uid="{00000000-0005-0000-0000-00001DAC0000}"/>
    <cellStyle name="Vírgula 12 2 2 5 3" xfId="46212" xr:uid="{00000000-0005-0000-0000-00001EAC0000}"/>
    <cellStyle name="Vírgula 12 2 2 5 4" xfId="46213" xr:uid="{00000000-0005-0000-0000-00001FAC0000}"/>
    <cellStyle name="Vírgula 12 2 2 6" xfId="7433" xr:uid="{00000000-0005-0000-0000-000020AC0000}"/>
    <cellStyle name="Vírgula 12 2 2 6 2" xfId="46214" xr:uid="{00000000-0005-0000-0000-000021AC0000}"/>
    <cellStyle name="Vírgula 12 2 2 6 3" xfId="46215" xr:uid="{00000000-0005-0000-0000-000022AC0000}"/>
    <cellStyle name="Vírgula 12 2 2 6 4" xfId="46216" xr:uid="{00000000-0005-0000-0000-000023AC0000}"/>
    <cellStyle name="Vírgula 12 2 2 7" xfId="2471" xr:uid="{00000000-0005-0000-0000-000024AC0000}"/>
    <cellStyle name="Vírgula 12 2 2 7 2" xfId="46217" xr:uid="{00000000-0005-0000-0000-000025AC0000}"/>
    <cellStyle name="Vírgula 12 2 2 7 3" xfId="46218" xr:uid="{00000000-0005-0000-0000-000026AC0000}"/>
    <cellStyle name="Vírgula 12 2 2 7 4" xfId="46219" xr:uid="{00000000-0005-0000-0000-000027AC0000}"/>
    <cellStyle name="Vírgula 12 2 2 8" xfId="46220" xr:uid="{00000000-0005-0000-0000-000028AC0000}"/>
    <cellStyle name="Vírgula 12 2 2 8 2" xfId="46221" xr:uid="{00000000-0005-0000-0000-000029AC0000}"/>
    <cellStyle name="Vírgula 12 2 2 8 3" xfId="46222" xr:uid="{00000000-0005-0000-0000-00002AAC0000}"/>
    <cellStyle name="Vírgula 12 2 2 9" xfId="46223" xr:uid="{00000000-0005-0000-0000-00002BAC0000}"/>
    <cellStyle name="Vírgula 12 2 3" xfId="880" xr:uid="{00000000-0005-0000-0000-00002CAC0000}"/>
    <cellStyle name="Vírgula 12 2 3 10" xfId="46224" xr:uid="{00000000-0005-0000-0000-00002DAC0000}"/>
    <cellStyle name="Vírgula 12 2 3 2" xfId="1864" xr:uid="{00000000-0005-0000-0000-00002EAC0000}"/>
    <cellStyle name="Vírgula 12 2 3 2 2" xfId="5222" xr:uid="{00000000-0005-0000-0000-00002FAC0000}"/>
    <cellStyle name="Vírgula 12 2 3 2 2 2" xfId="10206" xr:uid="{00000000-0005-0000-0000-000030AC0000}"/>
    <cellStyle name="Vírgula 12 2 3 2 2 2 2" xfId="46225" xr:uid="{00000000-0005-0000-0000-000031AC0000}"/>
    <cellStyle name="Vírgula 12 2 3 2 2 2 3" xfId="46226" xr:uid="{00000000-0005-0000-0000-000032AC0000}"/>
    <cellStyle name="Vírgula 12 2 3 2 2 2 4" xfId="46227" xr:uid="{00000000-0005-0000-0000-000033AC0000}"/>
    <cellStyle name="Vírgula 12 2 3 2 2 3" xfId="46228" xr:uid="{00000000-0005-0000-0000-000034AC0000}"/>
    <cellStyle name="Vírgula 12 2 3 2 2 3 2" xfId="46229" xr:uid="{00000000-0005-0000-0000-000035AC0000}"/>
    <cellStyle name="Vírgula 12 2 3 2 2 3 3" xfId="46230" xr:uid="{00000000-0005-0000-0000-000036AC0000}"/>
    <cellStyle name="Vírgula 12 2 3 2 2 4" xfId="46231" xr:uid="{00000000-0005-0000-0000-000037AC0000}"/>
    <cellStyle name="Vírgula 12 2 3 2 2 5" xfId="46232" xr:uid="{00000000-0005-0000-0000-000038AC0000}"/>
    <cellStyle name="Vírgula 12 2 3 2 2 6" xfId="46233" xr:uid="{00000000-0005-0000-0000-000039AC0000}"/>
    <cellStyle name="Vírgula 12 2 3 2 3" xfId="6951" xr:uid="{00000000-0005-0000-0000-00003AAC0000}"/>
    <cellStyle name="Vírgula 12 2 3 2 3 2" xfId="11893" xr:uid="{00000000-0005-0000-0000-00003BAC0000}"/>
    <cellStyle name="Vírgula 12 2 3 2 3 3" xfId="46234" xr:uid="{00000000-0005-0000-0000-00003CAC0000}"/>
    <cellStyle name="Vírgula 12 2 3 2 3 4" xfId="46235" xr:uid="{00000000-0005-0000-0000-00003DAC0000}"/>
    <cellStyle name="Vírgula 12 2 3 2 4" xfId="8459" xr:uid="{00000000-0005-0000-0000-00003EAC0000}"/>
    <cellStyle name="Vírgula 12 2 3 2 4 2" xfId="46236" xr:uid="{00000000-0005-0000-0000-00003FAC0000}"/>
    <cellStyle name="Vírgula 12 2 3 2 4 3" xfId="46237" xr:uid="{00000000-0005-0000-0000-000040AC0000}"/>
    <cellStyle name="Vírgula 12 2 3 2 4 4" xfId="46238" xr:uid="{00000000-0005-0000-0000-000041AC0000}"/>
    <cellStyle name="Vírgula 12 2 3 2 5" xfId="3497" xr:uid="{00000000-0005-0000-0000-000042AC0000}"/>
    <cellStyle name="Vírgula 12 2 3 2 5 2" xfId="46239" xr:uid="{00000000-0005-0000-0000-000043AC0000}"/>
    <cellStyle name="Vírgula 12 2 3 2 5 3" xfId="46240" xr:uid="{00000000-0005-0000-0000-000044AC0000}"/>
    <cellStyle name="Vírgula 12 2 3 2 5 4" xfId="46241" xr:uid="{00000000-0005-0000-0000-000045AC0000}"/>
    <cellStyle name="Vírgula 12 2 3 2 6" xfId="46242" xr:uid="{00000000-0005-0000-0000-000046AC0000}"/>
    <cellStyle name="Vírgula 12 2 3 2 6 2" xfId="46243" xr:uid="{00000000-0005-0000-0000-000047AC0000}"/>
    <cellStyle name="Vírgula 12 2 3 2 6 3" xfId="46244" xr:uid="{00000000-0005-0000-0000-000048AC0000}"/>
    <cellStyle name="Vírgula 12 2 3 2 7" xfId="46245" xr:uid="{00000000-0005-0000-0000-000049AC0000}"/>
    <cellStyle name="Vírgula 12 2 3 2 8" xfId="46246" xr:uid="{00000000-0005-0000-0000-00004AAC0000}"/>
    <cellStyle name="Vírgula 12 2 3 2 9" xfId="46247" xr:uid="{00000000-0005-0000-0000-00004BAC0000}"/>
    <cellStyle name="Vírgula 12 2 3 3" xfId="4320" xr:uid="{00000000-0005-0000-0000-00004CAC0000}"/>
    <cellStyle name="Vírgula 12 2 3 3 2" xfId="9305" xr:uid="{00000000-0005-0000-0000-00004DAC0000}"/>
    <cellStyle name="Vírgula 12 2 3 3 2 2" xfId="46248" xr:uid="{00000000-0005-0000-0000-00004EAC0000}"/>
    <cellStyle name="Vírgula 12 2 3 3 2 3" xfId="46249" xr:uid="{00000000-0005-0000-0000-00004FAC0000}"/>
    <cellStyle name="Vírgula 12 2 3 3 2 4" xfId="46250" xr:uid="{00000000-0005-0000-0000-000050AC0000}"/>
    <cellStyle name="Vírgula 12 2 3 3 3" xfId="46251" xr:uid="{00000000-0005-0000-0000-000051AC0000}"/>
    <cellStyle name="Vírgula 12 2 3 3 3 2" xfId="46252" xr:uid="{00000000-0005-0000-0000-000052AC0000}"/>
    <cellStyle name="Vírgula 12 2 3 3 3 3" xfId="46253" xr:uid="{00000000-0005-0000-0000-000053AC0000}"/>
    <cellStyle name="Vírgula 12 2 3 3 4" xfId="46254" xr:uid="{00000000-0005-0000-0000-000054AC0000}"/>
    <cellStyle name="Vírgula 12 2 3 3 5" xfId="46255" xr:uid="{00000000-0005-0000-0000-000055AC0000}"/>
    <cellStyle name="Vírgula 12 2 3 3 6" xfId="46256" xr:uid="{00000000-0005-0000-0000-000056AC0000}"/>
    <cellStyle name="Vírgula 12 2 3 4" xfId="6063" xr:uid="{00000000-0005-0000-0000-000057AC0000}"/>
    <cellStyle name="Vírgula 12 2 3 4 2" xfId="11005" xr:uid="{00000000-0005-0000-0000-000058AC0000}"/>
    <cellStyle name="Vírgula 12 2 3 4 3" xfId="46257" xr:uid="{00000000-0005-0000-0000-000059AC0000}"/>
    <cellStyle name="Vírgula 12 2 3 4 4" xfId="46258" xr:uid="{00000000-0005-0000-0000-00005AAC0000}"/>
    <cellStyle name="Vírgula 12 2 3 5" xfId="7571" xr:uid="{00000000-0005-0000-0000-00005BAC0000}"/>
    <cellStyle name="Vírgula 12 2 3 5 2" xfId="46259" xr:uid="{00000000-0005-0000-0000-00005CAC0000}"/>
    <cellStyle name="Vírgula 12 2 3 5 3" xfId="46260" xr:uid="{00000000-0005-0000-0000-00005DAC0000}"/>
    <cellStyle name="Vírgula 12 2 3 5 4" xfId="46261" xr:uid="{00000000-0005-0000-0000-00005EAC0000}"/>
    <cellStyle name="Vírgula 12 2 3 6" xfId="2609" xr:uid="{00000000-0005-0000-0000-00005FAC0000}"/>
    <cellStyle name="Vírgula 12 2 3 6 2" xfId="46262" xr:uid="{00000000-0005-0000-0000-000060AC0000}"/>
    <cellStyle name="Vírgula 12 2 3 6 3" xfId="46263" xr:uid="{00000000-0005-0000-0000-000061AC0000}"/>
    <cellStyle name="Vírgula 12 2 3 6 4" xfId="46264" xr:uid="{00000000-0005-0000-0000-000062AC0000}"/>
    <cellStyle name="Vírgula 12 2 3 7" xfId="46265" xr:uid="{00000000-0005-0000-0000-000063AC0000}"/>
    <cellStyle name="Vírgula 12 2 3 7 2" xfId="46266" xr:uid="{00000000-0005-0000-0000-000064AC0000}"/>
    <cellStyle name="Vírgula 12 2 3 7 3" xfId="46267" xr:uid="{00000000-0005-0000-0000-000065AC0000}"/>
    <cellStyle name="Vírgula 12 2 3 8" xfId="46268" xr:uid="{00000000-0005-0000-0000-000066AC0000}"/>
    <cellStyle name="Vírgula 12 2 3 9" xfId="46269" xr:uid="{00000000-0005-0000-0000-000067AC0000}"/>
    <cellStyle name="Vírgula 12 2 4" xfId="1861" xr:uid="{00000000-0005-0000-0000-000068AC0000}"/>
    <cellStyle name="Vírgula 12 2 4 2" xfId="5219" xr:uid="{00000000-0005-0000-0000-000069AC0000}"/>
    <cellStyle name="Vírgula 12 2 4 2 2" xfId="10203" xr:uid="{00000000-0005-0000-0000-00006AAC0000}"/>
    <cellStyle name="Vírgula 12 2 4 2 2 2" xfId="46270" xr:uid="{00000000-0005-0000-0000-00006BAC0000}"/>
    <cellStyle name="Vírgula 12 2 4 2 2 3" xfId="46271" xr:uid="{00000000-0005-0000-0000-00006CAC0000}"/>
    <cellStyle name="Vírgula 12 2 4 2 2 4" xfId="46272" xr:uid="{00000000-0005-0000-0000-00006DAC0000}"/>
    <cellStyle name="Vírgula 12 2 4 2 3" xfId="46273" xr:uid="{00000000-0005-0000-0000-00006EAC0000}"/>
    <cellStyle name="Vírgula 12 2 4 2 3 2" xfId="46274" xr:uid="{00000000-0005-0000-0000-00006FAC0000}"/>
    <cellStyle name="Vírgula 12 2 4 2 3 3" xfId="46275" xr:uid="{00000000-0005-0000-0000-000070AC0000}"/>
    <cellStyle name="Vírgula 12 2 4 2 4" xfId="46276" xr:uid="{00000000-0005-0000-0000-000071AC0000}"/>
    <cellStyle name="Vírgula 12 2 4 2 5" xfId="46277" xr:uid="{00000000-0005-0000-0000-000072AC0000}"/>
    <cellStyle name="Vírgula 12 2 4 2 6" xfId="46278" xr:uid="{00000000-0005-0000-0000-000073AC0000}"/>
    <cellStyle name="Vírgula 12 2 4 3" xfId="6948" xr:uid="{00000000-0005-0000-0000-000074AC0000}"/>
    <cellStyle name="Vírgula 12 2 4 3 2" xfId="11890" xr:uid="{00000000-0005-0000-0000-000075AC0000}"/>
    <cellStyle name="Vírgula 12 2 4 3 3" xfId="46279" xr:uid="{00000000-0005-0000-0000-000076AC0000}"/>
    <cellStyle name="Vírgula 12 2 4 3 4" xfId="46280" xr:uid="{00000000-0005-0000-0000-000077AC0000}"/>
    <cellStyle name="Vírgula 12 2 4 4" xfId="8456" xr:uid="{00000000-0005-0000-0000-000078AC0000}"/>
    <cellStyle name="Vírgula 12 2 4 4 2" xfId="46281" xr:uid="{00000000-0005-0000-0000-000079AC0000}"/>
    <cellStyle name="Vírgula 12 2 4 4 3" xfId="46282" xr:uid="{00000000-0005-0000-0000-00007AAC0000}"/>
    <cellStyle name="Vírgula 12 2 4 4 4" xfId="46283" xr:uid="{00000000-0005-0000-0000-00007BAC0000}"/>
    <cellStyle name="Vírgula 12 2 4 5" xfId="3494" xr:uid="{00000000-0005-0000-0000-00007CAC0000}"/>
    <cellStyle name="Vírgula 12 2 4 5 2" xfId="46284" xr:uid="{00000000-0005-0000-0000-00007DAC0000}"/>
    <cellStyle name="Vírgula 12 2 4 5 3" xfId="46285" xr:uid="{00000000-0005-0000-0000-00007EAC0000}"/>
    <cellStyle name="Vírgula 12 2 4 5 4" xfId="46286" xr:uid="{00000000-0005-0000-0000-00007FAC0000}"/>
    <cellStyle name="Vírgula 12 2 4 6" xfId="46287" xr:uid="{00000000-0005-0000-0000-000080AC0000}"/>
    <cellStyle name="Vírgula 12 2 4 6 2" xfId="46288" xr:uid="{00000000-0005-0000-0000-000081AC0000}"/>
    <cellStyle name="Vírgula 12 2 4 6 3" xfId="46289" xr:uid="{00000000-0005-0000-0000-000082AC0000}"/>
    <cellStyle name="Vírgula 12 2 4 7" xfId="46290" xr:uid="{00000000-0005-0000-0000-000083AC0000}"/>
    <cellStyle name="Vírgula 12 2 4 8" xfId="46291" xr:uid="{00000000-0005-0000-0000-000084AC0000}"/>
    <cellStyle name="Vírgula 12 2 4 9" xfId="46292" xr:uid="{00000000-0005-0000-0000-000085AC0000}"/>
    <cellStyle name="Vírgula 12 2 5" xfId="3718" xr:uid="{00000000-0005-0000-0000-000086AC0000}"/>
    <cellStyle name="Vírgula 12 2 5 2" xfId="5531" xr:uid="{00000000-0005-0000-0000-000087AC0000}"/>
    <cellStyle name="Vírgula 12 2 5 2 2" xfId="10481" xr:uid="{00000000-0005-0000-0000-000088AC0000}"/>
    <cellStyle name="Vírgula 12 2 5 2 2 2" xfId="46293" xr:uid="{00000000-0005-0000-0000-000089AC0000}"/>
    <cellStyle name="Vírgula 12 2 5 2 2 3" xfId="46294" xr:uid="{00000000-0005-0000-0000-00008AAC0000}"/>
    <cellStyle name="Vírgula 12 2 5 2 2 4" xfId="46295" xr:uid="{00000000-0005-0000-0000-00008BAC0000}"/>
    <cellStyle name="Vírgula 12 2 5 2 3" xfId="46296" xr:uid="{00000000-0005-0000-0000-00008CAC0000}"/>
    <cellStyle name="Vírgula 12 2 5 2 3 2" xfId="46297" xr:uid="{00000000-0005-0000-0000-00008DAC0000}"/>
    <cellStyle name="Vírgula 12 2 5 2 3 3" xfId="46298" xr:uid="{00000000-0005-0000-0000-00008EAC0000}"/>
    <cellStyle name="Vírgula 12 2 5 2 4" xfId="46299" xr:uid="{00000000-0005-0000-0000-00008FAC0000}"/>
    <cellStyle name="Vírgula 12 2 5 2 5" xfId="46300" xr:uid="{00000000-0005-0000-0000-000090AC0000}"/>
    <cellStyle name="Vírgula 12 2 5 2 6" xfId="46301" xr:uid="{00000000-0005-0000-0000-000091AC0000}"/>
    <cellStyle name="Vírgula 12 2 5 3" xfId="8678" xr:uid="{00000000-0005-0000-0000-000092AC0000}"/>
    <cellStyle name="Vírgula 12 2 5 3 2" xfId="46302" xr:uid="{00000000-0005-0000-0000-000093AC0000}"/>
    <cellStyle name="Vírgula 12 2 5 3 3" xfId="46303" xr:uid="{00000000-0005-0000-0000-000094AC0000}"/>
    <cellStyle name="Vírgula 12 2 5 3 4" xfId="46304" xr:uid="{00000000-0005-0000-0000-000095AC0000}"/>
    <cellStyle name="Vírgula 12 2 5 4" xfId="46305" xr:uid="{00000000-0005-0000-0000-000096AC0000}"/>
    <cellStyle name="Vírgula 12 2 5 4 2" xfId="46306" xr:uid="{00000000-0005-0000-0000-000097AC0000}"/>
    <cellStyle name="Vírgula 12 2 5 4 3" xfId="46307" xr:uid="{00000000-0005-0000-0000-000098AC0000}"/>
    <cellStyle name="Vírgula 12 2 5 4 4" xfId="46308" xr:uid="{00000000-0005-0000-0000-000099AC0000}"/>
    <cellStyle name="Vírgula 12 2 5 5" xfId="46309" xr:uid="{00000000-0005-0000-0000-00009AAC0000}"/>
    <cellStyle name="Vírgula 12 2 5 5 2" xfId="46310" xr:uid="{00000000-0005-0000-0000-00009BAC0000}"/>
    <cellStyle name="Vírgula 12 2 5 5 3" xfId="46311" xr:uid="{00000000-0005-0000-0000-00009CAC0000}"/>
    <cellStyle name="Vírgula 12 2 5 5 4" xfId="46312" xr:uid="{00000000-0005-0000-0000-00009DAC0000}"/>
    <cellStyle name="Vírgula 12 2 5 6" xfId="46313" xr:uid="{00000000-0005-0000-0000-00009EAC0000}"/>
    <cellStyle name="Vírgula 12 2 5 6 2" xfId="46314" xr:uid="{00000000-0005-0000-0000-00009FAC0000}"/>
    <cellStyle name="Vírgula 12 2 5 6 3" xfId="46315" xr:uid="{00000000-0005-0000-0000-0000A0AC0000}"/>
    <cellStyle name="Vírgula 12 2 5 7" xfId="46316" xr:uid="{00000000-0005-0000-0000-0000A1AC0000}"/>
    <cellStyle name="Vírgula 12 2 5 8" xfId="46317" xr:uid="{00000000-0005-0000-0000-0000A2AC0000}"/>
    <cellStyle name="Vírgula 12 2 5 9" xfId="46318" xr:uid="{00000000-0005-0000-0000-0000A3AC0000}"/>
    <cellStyle name="Vírgula 12 2 6" xfId="4042" xr:uid="{00000000-0005-0000-0000-0000A4AC0000}"/>
    <cellStyle name="Vírgula 12 2 6 2" xfId="8814" xr:uid="{00000000-0005-0000-0000-0000A5AC0000}"/>
    <cellStyle name="Vírgula 12 2 6 2 2" xfId="46319" xr:uid="{00000000-0005-0000-0000-0000A6AC0000}"/>
    <cellStyle name="Vírgula 12 2 6 2 2 2" xfId="46320" xr:uid="{00000000-0005-0000-0000-0000A7AC0000}"/>
    <cellStyle name="Vírgula 12 2 6 2 2 3" xfId="46321" xr:uid="{00000000-0005-0000-0000-0000A8AC0000}"/>
    <cellStyle name="Vírgula 12 2 6 2 2 4" xfId="46322" xr:uid="{00000000-0005-0000-0000-0000A9AC0000}"/>
    <cellStyle name="Vírgula 12 2 6 2 3" xfId="46323" xr:uid="{00000000-0005-0000-0000-0000AAAC0000}"/>
    <cellStyle name="Vírgula 12 2 6 2 3 2" xfId="46324" xr:uid="{00000000-0005-0000-0000-0000ABAC0000}"/>
    <cellStyle name="Vírgula 12 2 6 2 3 3" xfId="46325" xr:uid="{00000000-0005-0000-0000-0000ACAC0000}"/>
    <cellStyle name="Vírgula 12 2 6 2 4" xfId="46326" xr:uid="{00000000-0005-0000-0000-0000ADAC0000}"/>
    <cellStyle name="Vírgula 12 2 6 2 5" xfId="46327" xr:uid="{00000000-0005-0000-0000-0000AEAC0000}"/>
    <cellStyle name="Vírgula 12 2 6 2 6" xfId="46328" xr:uid="{00000000-0005-0000-0000-0000AFAC0000}"/>
    <cellStyle name="Vírgula 12 2 6 3" xfId="46329" xr:uid="{00000000-0005-0000-0000-0000B0AC0000}"/>
    <cellStyle name="Vírgula 12 2 6 3 2" xfId="46330" xr:uid="{00000000-0005-0000-0000-0000B1AC0000}"/>
    <cellStyle name="Vírgula 12 2 6 3 3" xfId="46331" xr:uid="{00000000-0005-0000-0000-0000B2AC0000}"/>
    <cellStyle name="Vírgula 12 2 6 3 4" xfId="46332" xr:uid="{00000000-0005-0000-0000-0000B3AC0000}"/>
    <cellStyle name="Vírgula 12 2 6 4" xfId="46333" xr:uid="{00000000-0005-0000-0000-0000B4AC0000}"/>
    <cellStyle name="Vírgula 12 2 6 4 2" xfId="46334" xr:uid="{00000000-0005-0000-0000-0000B5AC0000}"/>
    <cellStyle name="Vírgula 12 2 6 4 3" xfId="46335" xr:uid="{00000000-0005-0000-0000-0000B6AC0000}"/>
    <cellStyle name="Vírgula 12 2 6 4 4" xfId="46336" xr:uid="{00000000-0005-0000-0000-0000B7AC0000}"/>
    <cellStyle name="Vírgula 12 2 6 5" xfId="46337" xr:uid="{00000000-0005-0000-0000-0000B8AC0000}"/>
    <cellStyle name="Vírgula 12 2 6 5 2" xfId="46338" xr:uid="{00000000-0005-0000-0000-0000B9AC0000}"/>
    <cellStyle name="Vírgula 12 2 6 5 3" xfId="46339" xr:uid="{00000000-0005-0000-0000-0000BAAC0000}"/>
    <cellStyle name="Vírgula 12 2 6 6" xfId="46340" xr:uid="{00000000-0005-0000-0000-0000BBAC0000}"/>
    <cellStyle name="Vírgula 12 2 6 7" xfId="46341" xr:uid="{00000000-0005-0000-0000-0000BCAC0000}"/>
    <cellStyle name="Vírgula 12 2 6 8" xfId="46342" xr:uid="{00000000-0005-0000-0000-0000BDAC0000}"/>
    <cellStyle name="Vírgula 12 2 7" xfId="5492" xr:uid="{00000000-0005-0000-0000-0000BEAC0000}"/>
    <cellStyle name="Vírgula 12 2 7 2" xfId="10450" xr:uid="{00000000-0005-0000-0000-0000BFAC0000}"/>
    <cellStyle name="Vírgula 12 2 7 2 2" xfId="46343" xr:uid="{00000000-0005-0000-0000-0000C0AC0000}"/>
    <cellStyle name="Vírgula 12 2 7 2 3" xfId="46344" xr:uid="{00000000-0005-0000-0000-0000C1AC0000}"/>
    <cellStyle name="Vírgula 12 2 7 2 4" xfId="46345" xr:uid="{00000000-0005-0000-0000-0000C2AC0000}"/>
    <cellStyle name="Vírgula 12 2 7 3" xfId="46346" xr:uid="{00000000-0005-0000-0000-0000C3AC0000}"/>
    <cellStyle name="Vírgula 12 2 7 3 2" xfId="46347" xr:uid="{00000000-0005-0000-0000-0000C4AC0000}"/>
    <cellStyle name="Vírgula 12 2 7 3 3" xfId="46348" xr:uid="{00000000-0005-0000-0000-0000C5AC0000}"/>
    <cellStyle name="Vírgula 12 2 7 4" xfId="46349" xr:uid="{00000000-0005-0000-0000-0000C6AC0000}"/>
    <cellStyle name="Vírgula 12 2 7 5" xfId="46350" xr:uid="{00000000-0005-0000-0000-0000C7AC0000}"/>
    <cellStyle name="Vírgula 12 2 7 6" xfId="46351" xr:uid="{00000000-0005-0000-0000-0000C8AC0000}"/>
    <cellStyle name="Vírgula 12 2 8" xfId="5790" xr:uid="{00000000-0005-0000-0000-0000C9AC0000}"/>
    <cellStyle name="Vírgula 12 2 8 2" xfId="10732" xr:uid="{00000000-0005-0000-0000-0000CAAC0000}"/>
    <cellStyle name="Vírgula 12 2 8 3" xfId="46352" xr:uid="{00000000-0005-0000-0000-0000CBAC0000}"/>
    <cellStyle name="Vírgula 12 2 8 4" xfId="46353" xr:uid="{00000000-0005-0000-0000-0000CCAC0000}"/>
    <cellStyle name="Vírgula 12 2 9" xfId="7298" xr:uid="{00000000-0005-0000-0000-0000CDAC0000}"/>
    <cellStyle name="Vírgula 12 2 9 2" xfId="46354" xr:uid="{00000000-0005-0000-0000-0000CEAC0000}"/>
    <cellStyle name="Vírgula 12 2 9 3" xfId="46355" xr:uid="{00000000-0005-0000-0000-0000CFAC0000}"/>
    <cellStyle name="Vírgula 12 2 9 4" xfId="46356" xr:uid="{00000000-0005-0000-0000-0000D0AC0000}"/>
    <cellStyle name="Vírgula 12 3" xfId="629" xr:uid="{00000000-0005-0000-0000-0000D1AC0000}"/>
    <cellStyle name="Vírgula 12 3 10" xfId="2378" xr:uid="{00000000-0005-0000-0000-0000D2AC0000}"/>
    <cellStyle name="Vírgula 12 3 10 2" xfId="46357" xr:uid="{00000000-0005-0000-0000-0000D3AC0000}"/>
    <cellStyle name="Vírgula 12 3 10 3" xfId="46358" xr:uid="{00000000-0005-0000-0000-0000D4AC0000}"/>
    <cellStyle name="Vírgula 12 3 10 4" xfId="46359" xr:uid="{00000000-0005-0000-0000-0000D5AC0000}"/>
    <cellStyle name="Vírgula 12 3 11" xfId="46360" xr:uid="{00000000-0005-0000-0000-0000D6AC0000}"/>
    <cellStyle name="Vírgula 12 3 11 2" xfId="46361" xr:uid="{00000000-0005-0000-0000-0000D7AC0000}"/>
    <cellStyle name="Vírgula 12 3 11 3" xfId="46362" xr:uid="{00000000-0005-0000-0000-0000D8AC0000}"/>
    <cellStyle name="Vírgula 12 3 12" xfId="46363" xr:uid="{00000000-0005-0000-0000-0000D9AC0000}"/>
    <cellStyle name="Vírgula 12 3 13" xfId="46364" xr:uid="{00000000-0005-0000-0000-0000DAAC0000}"/>
    <cellStyle name="Vírgula 12 3 14" xfId="46365" xr:uid="{00000000-0005-0000-0000-0000DBAC0000}"/>
    <cellStyle name="Vírgula 12 3 2" xfId="770" xr:uid="{00000000-0005-0000-0000-0000DCAC0000}"/>
    <cellStyle name="Vírgula 12 3 2 10" xfId="46366" xr:uid="{00000000-0005-0000-0000-0000DDAC0000}"/>
    <cellStyle name="Vírgula 12 3 2 11" xfId="46367" xr:uid="{00000000-0005-0000-0000-0000DEAC0000}"/>
    <cellStyle name="Vírgula 12 3 2 2" xfId="1235" xr:uid="{00000000-0005-0000-0000-0000DFAC0000}"/>
    <cellStyle name="Vírgula 12 3 2 2 10" xfId="46368" xr:uid="{00000000-0005-0000-0000-0000E0AC0000}"/>
    <cellStyle name="Vírgula 12 3 2 2 2" xfId="1867" xr:uid="{00000000-0005-0000-0000-0000E1AC0000}"/>
    <cellStyle name="Vírgula 12 3 2 2 2 2" xfId="5225" xr:uid="{00000000-0005-0000-0000-0000E2AC0000}"/>
    <cellStyle name="Vírgula 12 3 2 2 2 2 2" xfId="10209" xr:uid="{00000000-0005-0000-0000-0000E3AC0000}"/>
    <cellStyle name="Vírgula 12 3 2 2 2 2 2 2" xfId="46369" xr:uid="{00000000-0005-0000-0000-0000E4AC0000}"/>
    <cellStyle name="Vírgula 12 3 2 2 2 2 2 3" xfId="46370" xr:uid="{00000000-0005-0000-0000-0000E5AC0000}"/>
    <cellStyle name="Vírgula 12 3 2 2 2 2 2 4" xfId="46371" xr:uid="{00000000-0005-0000-0000-0000E6AC0000}"/>
    <cellStyle name="Vírgula 12 3 2 2 2 2 3" xfId="46372" xr:uid="{00000000-0005-0000-0000-0000E7AC0000}"/>
    <cellStyle name="Vírgula 12 3 2 2 2 2 3 2" xfId="46373" xr:uid="{00000000-0005-0000-0000-0000E8AC0000}"/>
    <cellStyle name="Vírgula 12 3 2 2 2 2 3 3" xfId="46374" xr:uid="{00000000-0005-0000-0000-0000E9AC0000}"/>
    <cellStyle name="Vírgula 12 3 2 2 2 2 4" xfId="46375" xr:uid="{00000000-0005-0000-0000-0000EAAC0000}"/>
    <cellStyle name="Vírgula 12 3 2 2 2 2 5" xfId="46376" xr:uid="{00000000-0005-0000-0000-0000EBAC0000}"/>
    <cellStyle name="Vírgula 12 3 2 2 2 2 6" xfId="46377" xr:uid="{00000000-0005-0000-0000-0000ECAC0000}"/>
    <cellStyle name="Vírgula 12 3 2 2 2 3" xfId="6954" xr:uid="{00000000-0005-0000-0000-0000EDAC0000}"/>
    <cellStyle name="Vírgula 12 3 2 2 2 3 2" xfId="11896" xr:uid="{00000000-0005-0000-0000-0000EEAC0000}"/>
    <cellStyle name="Vírgula 12 3 2 2 2 3 3" xfId="46378" xr:uid="{00000000-0005-0000-0000-0000EFAC0000}"/>
    <cellStyle name="Vírgula 12 3 2 2 2 3 4" xfId="46379" xr:uid="{00000000-0005-0000-0000-0000F0AC0000}"/>
    <cellStyle name="Vírgula 12 3 2 2 2 4" xfId="8462" xr:uid="{00000000-0005-0000-0000-0000F1AC0000}"/>
    <cellStyle name="Vírgula 12 3 2 2 2 4 2" xfId="46380" xr:uid="{00000000-0005-0000-0000-0000F2AC0000}"/>
    <cellStyle name="Vírgula 12 3 2 2 2 4 3" xfId="46381" xr:uid="{00000000-0005-0000-0000-0000F3AC0000}"/>
    <cellStyle name="Vírgula 12 3 2 2 2 4 4" xfId="46382" xr:uid="{00000000-0005-0000-0000-0000F4AC0000}"/>
    <cellStyle name="Vírgula 12 3 2 2 2 5" xfId="3500" xr:uid="{00000000-0005-0000-0000-0000F5AC0000}"/>
    <cellStyle name="Vírgula 12 3 2 2 2 5 2" xfId="46383" xr:uid="{00000000-0005-0000-0000-0000F6AC0000}"/>
    <cellStyle name="Vírgula 12 3 2 2 2 5 3" xfId="46384" xr:uid="{00000000-0005-0000-0000-0000F7AC0000}"/>
    <cellStyle name="Vírgula 12 3 2 2 2 5 4" xfId="46385" xr:uid="{00000000-0005-0000-0000-0000F8AC0000}"/>
    <cellStyle name="Vírgula 12 3 2 2 2 6" xfId="46386" xr:uid="{00000000-0005-0000-0000-0000F9AC0000}"/>
    <cellStyle name="Vírgula 12 3 2 2 2 6 2" xfId="46387" xr:uid="{00000000-0005-0000-0000-0000FAAC0000}"/>
    <cellStyle name="Vírgula 12 3 2 2 2 6 3" xfId="46388" xr:uid="{00000000-0005-0000-0000-0000FBAC0000}"/>
    <cellStyle name="Vírgula 12 3 2 2 2 7" xfId="46389" xr:uid="{00000000-0005-0000-0000-0000FCAC0000}"/>
    <cellStyle name="Vírgula 12 3 2 2 2 8" xfId="46390" xr:uid="{00000000-0005-0000-0000-0000FDAC0000}"/>
    <cellStyle name="Vírgula 12 3 2 2 2 9" xfId="46391" xr:uid="{00000000-0005-0000-0000-0000FEAC0000}"/>
    <cellStyle name="Vírgula 12 3 2 2 3" xfId="4603" xr:uid="{00000000-0005-0000-0000-0000FFAC0000}"/>
    <cellStyle name="Vírgula 12 3 2 2 3 2" xfId="9587" xr:uid="{00000000-0005-0000-0000-000000AD0000}"/>
    <cellStyle name="Vírgula 12 3 2 2 3 2 2" xfId="46392" xr:uid="{00000000-0005-0000-0000-000001AD0000}"/>
    <cellStyle name="Vírgula 12 3 2 2 3 2 3" xfId="46393" xr:uid="{00000000-0005-0000-0000-000002AD0000}"/>
    <cellStyle name="Vírgula 12 3 2 2 3 2 4" xfId="46394" xr:uid="{00000000-0005-0000-0000-000003AD0000}"/>
    <cellStyle name="Vírgula 12 3 2 2 3 3" xfId="46395" xr:uid="{00000000-0005-0000-0000-000004AD0000}"/>
    <cellStyle name="Vírgula 12 3 2 2 3 3 2" xfId="46396" xr:uid="{00000000-0005-0000-0000-000005AD0000}"/>
    <cellStyle name="Vírgula 12 3 2 2 3 3 3" xfId="46397" xr:uid="{00000000-0005-0000-0000-000006AD0000}"/>
    <cellStyle name="Vírgula 12 3 2 2 3 4" xfId="46398" xr:uid="{00000000-0005-0000-0000-000007AD0000}"/>
    <cellStyle name="Vírgula 12 3 2 2 3 5" xfId="46399" xr:uid="{00000000-0005-0000-0000-000008AD0000}"/>
    <cellStyle name="Vírgula 12 3 2 2 3 6" xfId="46400" xr:uid="{00000000-0005-0000-0000-000009AD0000}"/>
    <cellStyle name="Vírgula 12 3 2 2 4" xfId="6334" xr:uid="{00000000-0005-0000-0000-00000AAD0000}"/>
    <cellStyle name="Vírgula 12 3 2 2 4 2" xfId="11276" xr:uid="{00000000-0005-0000-0000-00000BAD0000}"/>
    <cellStyle name="Vírgula 12 3 2 2 4 3" xfId="46401" xr:uid="{00000000-0005-0000-0000-00000CAD0000}"/>
    <cellStyle name="Vírgula 12 3 2 2 4 4" xfId="46402" xr:uid="{00000000-0005-0000-0000-00000DAD0000}"/>
    <cellStyle name="Vírgula 12 3 2 2 5" xfId="7842" xr:uid="{00000000-0005-0000-0000-00000EAD0000}"/>
    <cellStyle name="Vírgula 12 3 2 2 5 2" xfId="46403" xr:uid="{00000000-0005-0000-0000-00000FAD0000}"/>
    <cellStyle name="Vírgula 12 3 2 2 5 3" xfId="46404" xr:uid="{00000000-0005-0000-0000-000010AD0000}"/>
    <cellStyle name="Vírgula 12 3 2 2 5 4" xfId="46405" xr:uid="{00000000-0005-0000-0000-000011AD0000}"/>
    <cellStyle name="Vírgula 12 3 2 2 6" xfId="2880" xr:uid="{00000000-0005-0000-0000-000012AD0000}"/>
    <cellStyle name="Vírgula 12 3 2 2 6 2" xfId="46406" xr:uid="{00000000-0005-0000-0000-000013AD0000}"/>
    <cellStyle name="Vírgula 12 3 2 2 6 3" xfId="46407" xr:uid="{00000000-0005-0000-0000-000014AD0000}"/>
    <cellStyle name="Vírgula 12 3 2 2 6 4" xfId="46408" xr:uid="{00000000-0005-0000-0000-000015AD0000}"/>
    <cellStyle name="Vírgula 12 3 2 2 7" xfId="46409" xr:uid="{00000000-0005-0000-0000-000016AD0000}"/>
    <cellStyle name="Vírgula 12 3 2 2 7 2" xfId="46410" xr:uid="{00000000-0005-0000-0000-000017AD0000}"/>
    <cellStyle name="Vírgula 12 3 2 2 7 3" xfId="46411" xr:uid="{00000000-0005-0000-0000-000018AD0000}"/>
    <cellStyle name="Vírgula 12 3 2 2 8" xfId="46412" xr:uid="{00000000-0005-0000-0000-000019AD0000}"/>
    <cellStyle name="Vírgula 12 3 2 2 9" xfId="46413" xr:uid="{00000000-0005-0000-0000-00001AAD0000}"/>
    <cellStyle name="Vírgula 12 3 2 3" xfId="1866" xr:uid="{00000000-0005-0000-0000-00001BAD0000}"/>
    <cellStyle name="Vírgula 12 3 2 3 2" xfId="5224" xr:uid="{00000000-0005-0000-0000-00001CAD0000}"/>
    <cellStyle name="Vírgula 12 3 2 3 2 2" xfId="10208" xr:uid="{00000000-0005-0000-0000-00001DAD0000}"/>
    <cellStyle name="Vírgula 12 3 2 3 2 2 2" xfId="46414" xr:uid="{00000000-0005-0000-0000-00001EAD0000}"/>
    <cellStyle name="Vírgula 12 3 2 3 2 2 3" xfId="46415" xr:uid="{00000000-0005-0000-0000-00001FAD0000}"/>
    <cellStyle name="Vírgula 12 3 2 3 2 2 4" xfId="46416" xr:uid="{00000000-0005-0000-0000-000020AD0000}"/>
    <cellStyle name="Vírgula 12 3 2 3 2 3" xfId="46417" xr:uid="{00000000-0005-0000-0000-000021AD0000}"/>
    <cellStyle name="Vírgula 12 3 2 3 2 3 2" xfId="46418" xr:uid="{00000000-0005-0000-0000-000022AD0000}"/>
    <cellStyle name="Vírgula 12 3 2 3 2 3 3" xfId="46419" xr:uid="{00000000-0005-0000-0000-000023AD0000}"/>
    <cellStyle name="Vírgula 12 3 2 3 2 4" xfId="46420" xr:uid="{00000000-0005-0000-0000-000024AD0000}"/>
    <cellStyle name="Vírgula 12 3 2 3 2 5" xfId="46421" xr:uid="{00000000-0005-0000-0000-000025AD0000}"/>
    <cellStyle name="Vírgula 12 3 2 3 2 6" xfId="46422" xr:uid="{00000000-0005-0000-0000-000026AD0000}"/>
    <cellStyle name="Vírgula 12 3 2 3 3" xfId="6953" xr:uid="{00000000-0005-0000-0000-000027AD0000}"/>
    <cellStyle name="Vírgula 12 3 2 3 3 2" xfId="11895" xr:uid="{00000000-0005-0000-0000-000028AD0000}"/>
    <cellStyle name="Vírgula 12 3 2 3 3 3" xfId="46423" xr:uid="{00000000-0005-0000-0000-000029AD0000}"/>
    <cellStyle name="Vírgula 12 3 2 3 3 4" xfId="46424" xr:uid="{00000000-0005-0000-0000-00002AAD0000}"/>
    <cellStyle name="Vírgula 12 3 2 3 4" xfId="8461" xr:uid="{00000000-0005-0000-0000-00002BAD0000}"/>
    <cellStyle name="Vírgula 12 3 2 3 4 2" xfId="46425" xr:uid="{00000000-0005-0000-0000-00002CAD0000}"/>
    <cellStyle name="Vírgula 12 3 2 3 4 3" xfId="46426" xr:uid="{00000000-0005-0000-0000-00002DAD0000}"/>
    <cellStyle name="Vírgula 12 3 2 3 4 4" xfId="46427" xr:uid="{00000000-0005-0000-0000-00002EAD0000}"/>
    <cellStyle name="Vírgula 12 3 2 3 5" xfId="3499" xr:uid="{00000000-0005-0000-0000-00002FAD0000}"/>
    <cellStyle name="Vírgula 12 3 2 3 5 2" xfId="46428" xr:uid="{00000000-0005-0000-0000-000030AD0000}"/>
    <cellStyle name="Vírgula 12 3 2 3 5 3" xfId="46429" xr:uid="{00000000-0005-0000-0000-000031AD0000}"/>
    <cellStyle name="Vírgula 12 3 2 3 5 4" xfId="46430" xr:uid="{00000000-0005-0000-0000-000032AD0000}"/>
    <cellStyle name="Vírgula 12 3 2 3 6" xfId="46431" xr:uid="{00000000-0005-0000-0000-000033AD0000}"/>
    <cellStyle name="Vírgula 12 3 2 3 6 2" xfId="46432" xr:uid="{00000000-0005-0000-0000-000034AD0000}"/>
    <cellStyle name="Vírgula 12 3 2 3 6 3" xfId="46433" xr:uid="{00000000-0005-0000-0000-000035AD0000}"/>
    <cellStyle name="Vírgula 12 3 2 3 7" xfId="46434" xr:uid="{00000000-0005-0000-0000-000036AD0000}"/>
    <cellStyle name="Vírgula 12 3 2 3 8" xfId="46435" xr:uid="{00000000-0005-0000-0000-000037AD0000}"/>
    <cellStyle name="Vírgula 12 3 2 3 9" xfId="46436" xr:uid="{00000000-0005-0000-0000-000038AD0000}"/>
    <cellStyle name="Vírgula 12 3 2 4" xfId="4220" xr:uid="{00000000-0005-0000-0000-000039AD0000}"/>
    <cellStyle name="Vírgula 12 3 2 4 2" xfId="9206" xr:uid="{00000000-0005-0000-0000-00003AAD0000}"/>
    <cellStyle name="Vírgula 12 3 2 4 2 2" xfId="46437" xr:uid="{00000000-0005-0000-0000-00003BAD0000}"/>
    <cellStyle name="Vírgula 12 3 2 4 2 3" xfId="46438" xr:uid="{00000000-0005-0000-0000-00003CAD0000}"/>
    <cellStyle name="Vírgula 12 3 2 4 2 4" xfId="46439" xr:uid="{00000000-0005-0000-0000-00003DAD0000}"/>
    <cellStyle name="Vírgula 12 3 2 4 3" xfId="46440" xr:uid="{00000000-0005-0000-0000-00003EAD0000}"/>
    <cellStyle name="Vírgula 12 3 2 4 3 2" xfId="46441" xr:uid="{00000000-0005-0000-0000-00003FAD0000}"/>
    <cellStyle name="Vírgula 12 3 2 4 3 3" xfId="46442" xr:uid="{00000000-0005-0000-0000-000040AD0000}"/>
    <cellStyle name="Vírgula 12 3 2 4 4" xfId="46443" xr:uid="{00000000-0005-0000-0000-000041AD0000}"/>
    <cellStyle name="Vírgula 12 3 2 4 5" xfId="46444" xr:uid="{00000000-0005-0000-0000-000042AD0000}"/>
    <cellStyle name="Vírgula 12 3 2 4 6" xfId="46445" xr:uid="{00000000-0005-0000-0000-000043AD0000}"/>
    <cellStyle name="Vírgula 12 3 2 5" xfId="5967" xr:uid="{00000000-0005-0000-0000-000044AD0000}"/>
    <cellStyle name="Vírgula 12 3 2 5 2" xfId="10909" xr:uid="{00000000-0005-0000-0000-000045AD0000}"/>
    <cellStyle name="Vírgula 12 3 2 5 3" xfId="46446" xr:uid="{00000000-0005-0000-0000-000046AD0000}"/>
    <cellStyle name="Vírgula 12 3 2 5 4" xfId="46447" xr:uid="{00000000-0005-0000-0000-000047AD0000}"/>
    <cellStyle name="Vírgula 12 3 2 6" xfId="7475" xr:uid="{00000000-0005-0000-0000-000048AD0000}"/>
    <cellStyle name="Vírgula 12 3 2 6 2" xfId="46448" xr:uid="{00000000-0005-0000-0000-000049AD0000}"/>
    <cellStyle name="Vírgula 12 3 2 6 3" xfId="46449" xr:uid="{00000000-0005-0000-0000-00004AAD0000}"/>
    <cellStyle name="Vírgula 12 3 2 6 4" xfId="46450" xr:uid="{00000000-0005-0000-0000-00004BAD0000}"/>
    <cellStyle name="Vírgula 12 3 2 7" xfId="2513" xr:uid="{00000000-0005-0000-0000-00004CAD0000}"/>
    <cellStyle name="Vírgula 12 3 2 7 2" xfId="46451" xr:uid="{00000000-0005-0000-0000-00004DAD0000}"/>
    <cellStyle name="Vírgula 12 3 2 7 3" xfId="46452" xr:uid="{00000000-0005-0000-0000-00004EAD0000}"/>
    <cellStyle name="Vírgula 12 3 2 7 4" xfId="46453" xr:uid="{00000000-0005-0000-0000-00004FAD0000}"/>
    <cellStyle name="Vírgula 12 3 2 8" xfId="46454" xr:uid="{00000000-0005-0000-0000-000050AD0000}"/>
    <cellStyle name="Vírgula 12 3 2 8 2" xfId="46455" xr:uid="{00000000-0005-0000-0000-000051AD0000}"/>
    <cellStyle name="Vírgula 12 3 2 8 3" xfId="46456" xr:uid="{00000000-0005-0000-0000-000052AD0000}"/>
    <cellStyle name="Vírgula 12 3 2 9" xfId="46457" xr:uid="{00000000-0005-0000-0000-000053AD0000}"/>
    <cellStyle name="Vírgula 12 3 3" xfId="923" xr:uid="{00000000-0005-0000-0000-000054AD0000}"/>
    <cellStyle name="Vírgula 12 3 3 10" xfId="46458" xr:uid="{00000000-0005-0000-0000-000055AD0000}"/>
    <cellStyle name="Vírgula 12 3 3 2" xfId="1868" xr:uid="{00000000-0005-0000-0000-000056AD0000}"/>
    <cellStyle name="Vírgula 12 3 3 2 2" xfId="5226" xr:uid="{00000000-0005-0000-0000-000057AD0000}"/>
    <cellStyle name="Vírgula 12 3 3 2 2 2" xfId="10210" xr:uid="{00000000-0005-0000-0000-000058AD0000}"/>
    <cellStyle name="Vírgula 12 3 3 2 2 2 2" xfId="46459" xr:uid="{00000000-0005-0000-0000-000059AD0000}"/>
    <cellStyle name="Vírgula 12 3 3 2 2 2 3" xfId="46460" xr:uid="{00000000-0005-0000-0000-00005AAD0000}"/>
    <cellStyle name="Vírgula 12 3 3 2 2 2 4" xfId="46461" xr:uid="{00000000-0005-0000-0000-00005BAD0000}"/>
    <cellStyle name="Vírgula 12 3 3 2 2 3" xfId="46462" xr:uid="{00000000-0005-0000-0000-00005CAD0000}"/>
    <cellStyle name="Vírgula 12 3 3 2 2 3 2" xfId="46463" xr:uid="{00000000-0005-0000-0000-00005DAD0000}"/>
    <cellStyle name="Vírgula 12 3 3 2 2 3 3" xfId="46464" xr:uid="{00000000-0005-0000-0000-00005EAD0000}"/>
    <cellStyle name="Vírgula 12 3 3 2 2 4" xfId="46465" xr:uid="{00000000-0005-0000-0000-00005FAD0000}"/>
    <cellStyle name="Vírgula 12 3 3 2 2 5" xfId="46466" xr:uid="{00000000-0005-0000-0000-000060AD0000}"/>
    <cellStyle name="Vírgula 12 3 3 2 2 6" xfId="46467" xr:uid="{00000000-0005-0000-0000-000061AD0000}"/>
    <cellStyle name="Vírgula 12 3 3 2 3" xfId="6955" xr:uid="{00000000-0005-0000-0000-000062AD0000}"/>
    <cellStyle name="Vírgula 12 3 3 2 3 2" xfId="11897" xr:uid="{00000000-0005-0000-0000-000063AD0000}"/>
    <cellStyle name="Vírgula 12 3 3 2 3 3" xfId="46468" xr:uid="{00000000-0005-0000-0000-000064AD0000}"/>
    <cellStyle name="Vírgula 12 3 3 2 3 4" xfId="46469" xr:uid="{00000000-0005-0000-0000-000065AD0000}"/>
    <cellStyle name="Vírgula 12 3 3 2 4" xfId="8463" xr:uid="{00000000-0005-0000-0000-000066AD0000}"/>
    <cellStyle name="Vírgula 12 3 3 2 4 2" xfId="46470" xr:uid="{00000000-0005-0000-0000-000067AD0000}"/>
    <cellStyle name="Vírgula 12 3 3 2 4 3" xfId="46471" xr:uid="{00000000-0005-0000-0000-000068AD0000}"/>
    <cellStyle name="Vírgula 12 3 3 2 4 4" xfId="46472" xr:uid="{00000000-0005-0000-0000-000069AD0000}"/>
    <cellStyle name="Vírgula 12 3 3 2 5" xfId="3501" xr:uid="{00000000-0005-0000-0000-00006AAD0000}"/>
    <cellStyle name="Vírgula 12 3 3 2 5 2" xfId="46473" xr:uid="{00000000-0005-0000-0000-00006BAD0000}"/>
    <cellStyle name="Vírgula 12 3 3 2 5 3" xfId="46474" xr:uid="{00000000-0005-0000-0000-00006CAD0000}"/>
    <cellStyle name="Vírgula 12 3 3 2 5 4" xfId="46475" xr:uid="{00000000-0005-0000-0000-00006DAD0000}"/>
    <cellStyle name="Vírgula 12 3 3 2 6" xfId="46476" xr:uid="{00000000-0005-0000-0000-00006EAD0000}"/>
    <cellStyle name="Vírgula 12 3 3 2 6 2" xfId="46477" xr:uid="{00000000-0005-0000-0000-00006FAD0000}"/>
    <cellStyle name="Vírgula 12 3 3 2 6 3" xfId="46478" xr:uid="{00000000-0005-0000-0000-000070AD0000}"/>
    <cellStyle name="Vírgula 12 3 3 2 7" xfId="46479" xr:uid="{00000000-0005-0000-0000-000071AD0000}"/>
    <cellStyle name="Vírgula 12 3 3 2 8" xfId="46480" xr:uid="{00000000-0005-0000-0000-000072AD0000}"/>
    <cellStyle name="Vírgula 12 3 3 2 9" xfId="46481" xr:uid="{00000000-0005-0000-0000-000073AD0000}"/>
    <cellStyle name="Vírgula 12 3 3 3" xfId="4362" xr:uid="{00000000-0005-0000-0000-000074AD0000}"/>
    <cellStyle name="Vírgula 12 3 3 3 2" xfId="9347" xr:uid="{00000000-0005-0000-0000-000075AD0000}"/>
    <cellStyle name="Vírgula 12 3 3 3 2 2" xfId="46482" xr:uid="{00000000-0005-0000-0000-000076AD0000}"/>
    <cellStyle name="Vírgula 12 3 3 3 2 3" xfId="46483" xr:uid="{00000000-0005-0000-0000-000077AD0000}"/>
    <cellStyle name="Vírgula 12 3 3 3 2 4" xfId="46484" xr:uid="{00000000-0005-0000-0000-000078AD0000}"/>
    <cellStyle name="Vírgula 12 3 3 3 3" xfId="46485" xr:uid="{00000000-0005-0000-0000-000079AD0000}"/>
    <cellStyle name="Vírgula 12 3 3 3 3 2" xfId="46486" xr:uid="{00000000-0005-0000-0000-00007AAD0000}"/>
    <cellStyle name="Vírgula 12 3 3 3 3 3" xfId="46487" xr:uid="{00000000-0005-0000-0000-00007BAD0000}"/>
    <cellStyle name="Vírgula 12 3 3 3 4" xfId="46488" xr:uid="{00000000-0005-0000-0000-00007CAD0000}"/>
    <cellStyle name="Vírgula 12 3 3 3 5" xfId="46489" xr:uid="{00000000-0005-0000-0000-00007DAD0000}"/>
    <cellStyle name="Vírgula 12 3 3 3 6" xfId="46490" xr:uid="{00000000-0005-0000-0000-00007EAD0000}"/>
    <cellStyle name="Vírgula 12 3 3 4" xfId="6105" xr:uid="{00000000-0005-0000-0000-00007FAD0000}"/>
    <cellStyle name="Vírgula 12 3 3 4 2" xfId="11047" xr:uid="{00000000-0005-0000-0000-000080AD0000}"/>
    <cellStyle name="Vírgula 12 3 3 4 3" xfId="46491" xr:uid="{00000000-0005-0000-0000-000081AD0000}"/>
    <cellStyle name="Vírgula 12 3 3 4 4" xfId="46492" xr:uid="{00000000-0005-0000-0000-000082AD0000}"/>
    <cellStyle name="Vírgula 12 3 3 5" xfId="7613" xr:uid="{00000000-0005-0000-0000-000083AD0000}"/>
    <cellStyle name="Vírgula 12 3 3 5 2" xfId="46493" xr:uid="{00000000-0005-0000-0000-000084AD0000}"/>
    <cellStyle name="Vírgula 12 3 3 5 3" xfId="46494" xr:uid="{00000000-0005-0000-0000-000085AD0000}"/>
    <cellStyle name="Vírgula 12 3 3 5 4" xfId="46495" xr:uid="{00000000-0005-0000-0000-000086AD0000}"/>
    <cellStyle name="Vírgula 12 3 3 6" xfId="2651" xr:uid="{00000000-0005-0000-0000-000087AD0000}"/>
    <cellStyle name="Vírgula 12 3 3 6 2" xfId="46496" xr:uid="{00000000-0005-0000-0000-000088AD0000}"/>
    <cellStyle name="Vírgula 12 3 3 6 3" xfId="46497" xr:uid="{00000000-0005-0000-0000-000089AD0000}"/>
    <cellStyle name="Vírgula 12 3 3 6 4" xfId="46498" xr:uid="{00000000-0005-0000-0000-00008AAD0000}"/>
    <cellStyle name="Vírgula 12 3 3 7" xfId="46499" xr:uid="{00000000-0005-0000-0000-00008BAD0000}"/>
    <cellStyle name="Vírgula 12 3 3 7 2" xfId="46500" xr:uid="{00000000-0005-0000-0000-00008CAD0000}"/>
    <cellStyle name="Vírgula 12 3 3 7 3" xfId="46501" xr:uid="{00000000-0005-0000-0000-00008DAD0000}"/>
    <cellStyle name="Vírgula 12 3 3 8" xfId="46502" xr:uid="{00000000-0005-0000-0000-00008EAD0000}"/>
    <cellStyle name="Vírgula 12 3 3 9" xfId="46503" xr:uid="{00000000-0005-0000-0000-00008FAD0000}"/>
    <cellStyle name="Vírgula 12 3 4" xfId="1865" xr:uid="{00000000-0005-0000-0000-000090AD0000}"/>
    <cellStyle name="Vírgula 12 3 4 2" xfId="5223" xr:uid="{00000000-0005-0000-0000-000091AD0000}"/>
    <cellStyle name="Vírgula 12 3 4 2 2" xfId="10207" xr:uid="{00000000-0005-0000-0000-000092AD0000}"/>
    <cellStyle name="Vírgula 12 3 4 2 2 2" xfId="46504" xr:uid="{00000000-0005-0000-0000-000093AD0000}"/>
    <cellStyle name="Vírgula 12 3 4 2 2 3" xfId="46505" xr:uid="{00000000-0005-0000-0000-000094AD0000}"/>
    <cellStyle name="Vírgula 12 3 4 2 2 4" xfId="46506" xr:uid="{00000000-0005-0000-0000-000095AD0000}"/>
    <cellStyle name="Vírgula 12 3 4 2 3" xfId="46507" xr:uid="{00000000-0005-0000-0000-000096AD0000}"/>
    <cellStyle name="Vírgula 12 3 4 2 3 2" xfId="46508" xr:uid="{00000000-0005-0000-0000-000097AD0000}"/>
    <cellStyle name="Vírgula 12 3 4 2 3 3" xfId="46509" xr:uid="{00000000-0005-0000-0000-000098AD0000}"/>
    <cellStyle name="Vírgula 12 3 4 2 4" xfId="46510" xr:uid="{00000000-0005-0000-0000-000099AD0000}"/>
    <cellStyle name="Vírgula 12 3 4 2 5" xfId="46511" xr:uid="{00000000-0005-0000-0000-00009AAD0000}"/>
    <cellStyle name="Vírgula 12 3 4 2 6" xfId="46512" xr:uid="{00000000-0005-0000-0000-00009BAD0000}"/>
    <cellStyle name="Vírgula 12 3 4 3" xfId="6952" xr:uid="{00000000-0005-0000-0000-00009CAD0000}"/>
    <cellStyle name="Vírgula 12 3 4 3 2" xfId="11894" xr:uid="{00000000-0005-0000-0000-00009DAD0000}"/>
    <cellStyle name="Vírgula 12 3 4 3 3" xfId="46513" xr:uid="{00000000-0005-0000-0000-00009EAD0000}"/>
    <cellStyle name="Vírgula 12 3 4 3 4" xfId="46514" xr:uid="{00000000-0005-0000-0000-00009FAD0000}"/>
    <cellStyle name="Vírgula 12 3 4 4" xfId="8460" xr:uid="{00000000-0005-0000-0000-0000A0AD0000}"/>
    <cellStyle name="Vírgula 12 3 4 4 2" xfId="46515" xr:uid="{00000000-0005-0000-0000-0000A1AD0000}"/>
    <cellStyle name="Vírgula 12 3 4 4 3" xfId="46516" xr:uid="{00000000-0005-0000-0000-0000A2AD0000}"/>
    <cellStyle name="Vírgula 12 3 4 4 4" xfId="46517" xr:uid="{00000000-0005-0000-0000-0000A3AD0000}"/>
    <cellStyle name="Vírgula 12 3 4 5" xfId="3498" xr:uid="{00000000-0005-0000-0000-0000A4AD0000}"/>
    <cellStyle name="Vírgula 12 3 4 5 2" xfId="46518" xr:uid="{00000000-0005-0000-0000-0000A5AD0000}"/>
    <cellStyle name="Vírgula 12 3 4 5 3" xfId="46519" xr:uid="{00000000-0005-0000-0000-0000A6AD0000}"/>
    <cellStyle name="Vírgula 12 3 4 5 4" xfId="46520" xr:uid="{00000000-0005-0000-0000-0000A7AD0000}"/>
    <cellStyle name="Vírgula 12 3 4 6" xfId="46521" xr:uid="{00000000-0005-0000-0000-0000A8AD0000}"/>
    <cellStyle name="Vírgula 12 3 4 6 2" xfId="46522" xr:uid="{00000000-0005-0000-0000-0000A9AD0000}"/>
    <cellStyle name="Vírgula 12 3 4 6 3" xfId="46523" xr:uid="{00000000-0005-0000-0000-0000AAAD0000}"/>
    <cellStyle name="Vírgula 12 3 4 7" xfId="46524" xr:uid="{00000000-0005-0000-0000-0000ABAD0000}"/>
    <cellStyle name="Vírgula 12 3 4 8" xfId="46525" xr:uid="{00000000-0005-0000-0000-0000ACAD0000}"/>
    <cellStyle name="Vírgula 12 3 4 9" xfId="46526" xr:uid="{00000000-0005-0000-0000-0000ADAD0000}"/>
    <cellStyle name="Vírgula 12 3 5" xfId="3760" xr:uid="{00000000-0005-0000-0000-0000AEAD0000}"/>
    <cellStyle name="Vírgula 12 3 5 2" xfId="5546" xr:uid="{00000000-0005-0000-0000-0000AFAD0000}"/>
    <cellStyle name="Vírgula 12 3 5 2 2" xfId="10495" xr:uid="{00000000-0005-0000-0000-0000B0AD0000}"/>
    <cellStyle name="Vírgula 12 3 5 2 2 2" xfId="46527" xr:uid="{00000000-0005-0000-0000-0000B1AD0000}"/>
    <cellStyle name="Vírgula 12 3 5 2 2 3" xfId="46528" xr:uid="{00000000-0005-0000-0000-0000B2AD0000}"/>
    <cellStyle name="Vírgula 12 3 5 2 2 4" xfId="46529" xr:uid="{00000000-0005-0000-0000-0000B3AD0000}"/>
    <cellStyle name="Vírgula 12 3 5 2 3" xfId="46530" xr:uid="{00000000-0005-0000-0000-0000B4AD0000}"/>
    <cellStyle name="Vírgula 12 3 5 2 3 2" xfId="46531" xr:uid="{00000000-0005-0000-0000-0000B5AD0000}"/>
    <cellStyle name="Vírgula 12 3 5 2 3 3" xfId="46532" xr:uid="{00000000-0005-0000-0000-0000B6AD0000}"/>
    <cellStyle name="Vírgula 12 3 5 2 4" xfId="46533" xr:uid="{00000000-0005-0000-0000-0000B7AD0000}"/>
    <cellStyle name="Vírgula 12 3 5 2 5" xfId="46534" xr:uid="{00000000-0005-0000-0000-0000B8AD0000}"/>
    <cellStyle name="Vírgula 12 3 5 2 6" xfId="46535" xr:uid="{00000000-0005-0000-0000-0000B9AD0000}"/>
    <cellStyle name="Vírgula 12 3 5 3" xfId="8720" xr:uid="{00000000-0005-0000-0000-0000BAAD0000}"/>
    <cellStyle name="Vírgula 12 3 5 3 2" xfId="46536" xr:uid="{00000000-0005-0000-0000-0000BBAD0000}"/>
    <cellStyle name="Vírgula 12 3 5 3 3" xfId="46537" xr:uid="{00000000-0005-0000-0000-0000BCAD0000}"/>
    <cellStyle name="Vírgula 12 3 5 3 4" xfId="46538" xr:uid="{00000000-0005-0000-0000-0000BDAD0000}"/>
    <cellStyle name="Vírgula 12 3 5 4" xfId="46539" xr:uid="{00000000-0005-0000-0000-0000BEAD0000}"/>
    <cellStyle name="Vírgula 12 3 5 4 2" xfId="46540" xr:uid="{00000000-0005-0000-0000-0000BFAD0000}"/>
    <cellStyle name="Vírgula 12 3 5 4 3" xfId="46541" xr:uid="{00000000-0005-0000-0000-0000C0AD0000}"/>
    <cellStyle name="Vírgula 12 3 5 4 4" xfId="46542" xr:uid="{00000000-0005-0000-0000-0000C1AD0000}"/>
    <cellStyle name="Vírgula 12 3 5 5" xfId="46543" xr:uid="{00000000-0005-0000-0000-0000C2AD0000}"/>
    <cellStyle name="Vírgula 12 3 5 5 2" xfId="46544" xr:uid="{00000000-0005-0000-0000-0000C3AD0000}"/>
    <cellStyle name="Vírgula 12 3 5 5 3" xfId="46545" xr:uid="{00000000-0005-0000-0000-0000C4AD0000}"/>
    <cellStyle name="Vírgula 12 3 5 5 4" xfId="46546" xr:uid="{00000000-0005-0000-0000-0000C5AD0000}"/>
    <cellStyle name="Vírgula 12 3 5 6" xfId="46547" xr:uid="{00000000-0005-0000-0000-0000C6AD0000}"/>
    <cellStyle name="Vírgula 12 3 5 6 2" xfId="46548" xr:uid="{00000000-0005-0000-0000-0000C7AD0000}"/>
    <cellStyle name="Vírgula 12 3 5 6 3" xfId="46549" xr:uid="{00000000-0005-0000-0000-0000C8AD0000}"/>
    <cellStyle name="Vírgula 12 3 5 7" xfId="46550" xr:uid="{00000000-0005-0000-0000-0000C9AD0000}"/>
    <cellStyle name="Vírgula 12 3 5 8" xfId="46551" xr:uid="{00000000-0005-0000-0000-0000CAAD0000}"/>
    <cellStyle name="Vírgula 12 3 5 9" xfId="46552" xr:uid="{00000000-0005-0000-0000-0000CBAD0000}"/>
    <cellStyle name="Vírgula 12 3 6" xfId="4085" xr:uid="{00000000-0005-0000-0000-0000CCAD0000}"/>
    <cellStyle name="Vírgula 12 3 6 2" xfId="8856" xr:uid="{00000000-0005-0000-0000-0000CDAD0000}"/>
    <cellStyle name="Vírgula 12 3 6 2 2" xfId="46553" xr:uid="{00000000-0005-0000-0000-0000CEAD0000}"/>
    <cellStyle name="Vírgula 12 3 6 2 2 2" xfId="46554" xr:uid="{00000000-0005-0000-0000-0000CFAD0000}"/>
    <cellStyle name="Vírgula 12 3 6 2 2 3" xfId="46555" xr:uid="{00000000-0005-0000-0000-0000D0AD0000}"/>
    <cellStyle name="Vírgula 12 3 6 2 2 4" xfId="46556" xr:uid="{00000000-0005-0000-0000-0000D1AD0000}"/>
    <cellStyle name="Vírgula 12 3 6 2 3" xfId="46557" xr:uid="{00000000-0005-0000-0000-0000D2AD0000}"/>
    <cellStyle name="Vírgula 12 3 6 2 3 2" xfId="46558" xr:uid="{00000000-0005-0000-0000-0000D3AD0000}"/>
    <cellStyle name="Vírgula 12 3 6 2 3 3" xfId="46559" xr:uid="{00000000-0005-0000-0000-0000D4AD0000}"/>
    <cellStyle name="Vírgula 12 3 6 2 4" xfId="46560" xr:uid="{00000000-0005-0000-0000-0000D5AD0000}"/>
    <cellStyle name="Vírgula 12 3 6 2 5" xfId="46561" xr:uid="{00000000-0005-0000-0000-0000D6AD0000}"/>
    <cellStyle name="Vírgula 12 3 6 2 6" xfId="46562" xr:uid="{00000000-0005-0000-0000-0000D7AD0000}"/>
    <cellStyle name="Vírgula 12 3 6 3" xfId="46563" xr:uid="{00000000-0005-0000-0000-0000D8AD0000}"/>
    <cellStyle name="Vírgula 12 3 6 3 2" xfId="46564" xr:uid="{00000000-0005-0000-0000-0000D9AD0000}"/>
    <cellStyle name="Vírgula 12 3 6 3 3" xfId="46565" xr:uid="{00000000-0005-0000-0000-0000DAAD0000}"/>
    <cellStyle name="Vírgula 12 3 6 3 4" xfId="46566" xr:uid="{00000000-0005-0000-0000-0000DBAD0000}"/>
    <cellStyle name="Vírgula 12 3 6 4" xfId="46567" xr:uid="{00000000-0005-0000-0000-0000DCAD0000}"/>
    <cellStyle name="Vírgula 12 3 6 4 2" xfId="46568" xr:uid="{00000000-0005-0000-0000-0000DDAD0000}"/>
    <cellStyle name="Vírgula 12 3 6 4 3" xfId="46569" xr:uid="{00000000-0005-0000-0000-0000DEAD0000}"/>
    <cellStyle name="Vírgula 12 3 6 4 4" xfId="46570" xr:uid="{00000000-0005-0000-0000-0000DFAD0000}"/>
    <cellStyle name="Vírgula 12 3 6 5" xfId="46571" xr:uid="{00000000-0005-0000-0000-0000E0AD0000}"/>
    <cellStyle name="Vírgula 12 3 6 5 2" xfId="46572" xr:uid="{00000000-0005-0000-0000-0000E1AD0000}"/>
    <cellStyle name="Vírgula 12 3 6 5 3" xfId="46573" xr:uid="{00000000-0005-0000-0000-0000E2AD0000}"/>
    <cellStyle name="Vírgula 12 3 6 6" xfId="46574" xr:uid="{00000000-0005-0000-0000-0000E3AD0000}"/>
    <cellStyle name="Vírgula 12 3 6 7" xfId="46575" xr:uid="{00000000-0005-0000-0000-0000E4AD0000}"/>
    <cellStyle name="Vírgula 12 3 6 8" xfId="46576" xr:uid="{00000000-0005-0000-0000-0000E5AD0000}"/>
    <cellStyle name="Vírgula 12 3 7" xfId="5542" xr:uid="{00000000-0005-0000-0000-0000E6AD0000}"/>
    <cellStyle name="Vírgula 12 3 7 2" xfId="10491" xr:uid="{00000000-0005-0000-0000-0000E7AD0000}"/>
    <cellStyle name="Vírgula 12 3 7 2 2" xfId="46577" xr:uid="{00000000-0005-0000-0000-0000E8AD0000}"/>
    <cellStyle name="Vírgula 12 3 7 2 3" xfId="46578" xr:uid="{00000000-0005-0000-0000-0000E9AD0000}"/>
    <cellStyle name="Vírgula 12 3 7 2 4" xfId="46579" xr:uid="{00000000-0005-0000-0000-0000EAAD0000}"/>
    <cellStyle name="Vírgula 12 3 7 3" xfId="46580" xr:uid="{00000000-0005-0000-0000-0000EBAD0000}"/>
    <cellStyle name="Vírgula 12 3 7 3 2" xfId="46581" xr:uid="{00000000-0005-0000-0000-0000ECAD0000}"/>
    <cellStyle name="Vírgula 12 3 7 3 3" xfId="46582" xr:uid="{00000000-0005-0000-0000-0000EDAD0000}"/>
    <cellStyle name="Vírgula 12 3 7 4" xfId="46583" xr:uid="{00000000-0005-0000-0000-0000EEAD0000}"/>
    <cellStyle name="Vírgula 12 3 7 5" xfId="46584" xr:uid="{00000000-0005-0000-0000-0000EFAD0000}"/>
    <cellStyle name="Vírgula 12 3 7 6" xfId="46585" xr:uid="{00000000-0005-0000-0000-0000F0AD0000}"/>
    <cellStyle name="Vírgula 12 3 8" xfId="5832" xr:uid="{00000000-0005-0000-0000-0000F1AD0000}"/>
    <cellStyle name="Vírgula 12 3 8 2" xfId="10774" xr:uid="{00000000-0005-0000-0000-0000F2AD0000}"/>
    <cellStyle name="Vírgula 12 3 8 3" xfId="46586" xr:uid="{00000000-0005-0000-0000-0000F3AD0000}"/>
    <cellStyle name="Vírgula 12 3 8 4" xfId="46587" xr:uid="{00000000-0005-0000-0000-0000F4AD0000}"/>
    <cellStyle name="Vírgula 12 3 9" xfId="7340" xr:uid="{00000000-0005-0000-0000-0000F5AD0000}"/>
    <cellStyle name="Vírgula 12 3 9 2" xfId="46588" xr:uid="{00000000-0005-0000-0000-0000F6AD0000}"/>
    <cellStyle name="Vírgula 12 3 9 3" xfId="46589" xr:uid="{00000000-0005-0000-0000-0000F7AD0000}"/>
    <cellStyle name="Vírgula 12 3 9 4" xfId="46590" xr:uid="{00000000-0005-0000-0000-0000F8AD0000}"/>
    <cellStyle name="Vírgula 12 4" xfId="469" xr:uid="{00000000-0005-0000-0000-0000F9AD0000}"/>
    <cellStyle name="Vírgula 12 4 10" xfId="46591" xr:uid="{00000000-0005-0000-0000-0000FAAD0000}"/>
    <cellStyle name="Vírgula 12 4 11" xfId="46592" xr:uid="{00000000-0005-0000-0000-0000FBAD0000}"/>
    <cellStyle name="Vírgula 12 4 2" xfId="1033" xr:uid="{00000000-0005-0000-0000-0000FCAD0000}"/>
    <cellStyle name="Vírgula 12 4 2 10" xfId="46593" xr:uid="{00000000-0005-0000-0000-0000FDAD0000}"/>
    <cellStyle name="Vírgula 12 4 2 2" xfId="1870" xr:uid="{00000000-0005-0000-0000-0000FEAD0000}"/>
    <cellStyle name="Vírgula 12 4 2 2 2" xfId="5228" xr:uid="{00000000-0005-0000-0000-0000FFAD0000}"/>
    <cellStyle name="Vírgula 12 4 2 2 2 2" xfId="10212" xr:uid="{00000000-0005-0000-0000-000000AE0000}"/>
    <cellStyle name="Vírgula 12 4 2 2 2 2 2" xfId="46594" xr:uid="{00000000-0005-0000-0000-000001AE0000}"/>
    <cellStyle name="Vírgula 12 4 2 2 2 2 3" xfId="46595" xr:uid="{00000000-0005-0000-0000-000002AE0000}"/>
    <cellStyle name="Vírgula 12 4 2 2 2 2 4" xfId="46596" xr:uid="{00000000-0005-0000-0000-000003AE0000}"/>
    <cellStyle name="Vírgula 12 4 2 2 2 3" xfId="46597" xr:uid="{00000000-0005-0000-0000-000004AE0000}"/>
    <cellStyle name="Vírgula 12 4 2 2 2 3 2" xfId="46598" xr:uid="{00000000-0005-0000-0000-000005AE0000}"/>
    <cellStyle name="Vírgula 12 4 2 2 2 3 3" xfId="46599" xr:uid="{00000000-0005-0000-0000-000006AE0000}"/>
    <cellStyle name="Vírgula 12 4 2 2 2 4" xfId="46600" xr:uid="{00000000-0005-0000-0000-000007AE0000}"/>
    <cellStyle name="Vírgula 12 4 2 2 2 5" xfId="46601" xr:uid="{00000000-0005-0000-0000-000008AE0000}"/>
    <cellStyle name="Vírgula 12 4 2 2 2 6" xfId="46602" xr:uid="{00000000-0005-0000-0000-000009AE0000}"/>
    <cellStyle name="Vírgula 12 4 2 2 3" xfId="6957" xr:uid="{00000000-0005-0000-0000-00000AAE0000}"/>
    <cellStyle name="Vírgula 12 4 2 2 3 2" xfId="11899" xr:uid="{00000000-0005-0000-0000-00000BAE0000}"/>
    <cellStyle name="Vírgula 12 4 2 2 3 3" xfId="46603" xr:uid="{00000000-0005-0000-0000-00000CAE0000}"/>
    <cellStyle name="Vírgula 12 4 2 2 3 4" xfId="46604" xr:uid="{00000000-0005-0000-0000-00000DAE0000}"/>
    <cellStyle name="Vírgula 12 4 2 2 4" xfId="8465" xr:uid="{00000000-0005-0000-0000-00000EAE0000}"/>
    <cellStyle name="Vírgula 12 4 2 2 4 2" xfId="46605" xr:uid="{00000000-0005-0000-0000-00000FAE0000}"/>
    <cellStyle name="Vírgula 12 4 2 2 4 3" xfId="46606" xr:uid="{00000000-0005-0000-0000-000010AE0000}"/>
    <cellStyle name="Vírgula 12 4 2 2 4 4" xfId="46607" xr:uid="{00000000-0005-0000-0000-000011AE0000}"/>
    <cellStyle name="Vírgula 12 4 2 2 5" xfId="3503" xr:uid="{00000000-0005-0000-0000-000012AE0000}"/>
    <cellStyle name="Vírgula 12 4 2 2 5 2" xfId="46608" xr:uid="{00000000-0005-0000-0000-000013AE0000}"/>
    <cellStyle name="Vírgula 12 4 2 2 5 3" xfId="46609" xr:uid="{00000000-0005-0000-0000-000014AE0000}"/>
    <cellStyle name="Vírgula 12 4 2 2 5 4" xfId="46610" xr:uid="{00000000-0005-0000-0000-000015AE0000}"/>
    <cellStyle name="Vírgula 12 4 2 2 6" xfId="46611" xr:uid="{00000000-0005-0000-0000-000016AE0000}"/>
    <cellStyle name="Vírgula 12 4 2 2 6 2" xfId="46612" xr:uid="{00000000-0005-0000-0000-000017AE0000}"/>
    <cellStyle name="Vírgula 12 4 2 2 6 3" xfId="46613" xr:uid="{00000000-0005-0000-0000-000018AE0000}"/>
    <cellStyle name="Vírgula 12 4 2 2 7" xfId="46614" xr:uid="{00000000-0005-0000-0000-000019AE0000}"/>
    <cellStyle name="Vírgula 12 4 2 2 8" xfId="46615" xr:uid="{00000000-0005-0000-0000-00001AAE0000}"/>
    <cellStyle name="Vírgula 12 4 2 2 9" xfId="46616" xr:uid="{00000000-0005-0000-0000-00001BAE0000}"/>
    <cellStyle name="Vírgula 12 4 2 3" xfId="4455" xr:uid="{00000000-0005-0000-0000-00001CAE0000}"/>
    <cellStyle name="Vírgula 12 4 2 3 2" xfId="9440" xr:uid="{00000000-0005-0000-0000-00001DAE0000}"/>
    <cellStyle name="Vírgula 12 4 2 3 2 2" xfId="46617" xr:uid="{00000000-0005-0000-0000-00001EAE0000}"/>
    <cellStyle name="Vírgula 12 4 2 3 2 3" xfId="46618" xr:uid="{00000000-0005-0000-0000-00001FAE0000}"/>
    <cellStyle name="Vírgula 12 4 2 3 2 4" xfId="46619" xr:uid="{00000000-0005-0000-0000-000020AE0000}"/>
    <cellStyle name="Vírgula 12 4 2 3 3" xfId="46620" xr:uid="{00000000-0005-0000-0000-000021AE0000}"/>
    <cellStyle name="Vírgula 12 4 2 3 3 2" xfId="46621" xr:uid="{00000000-0005-0000-0000-000022AE0000}"/>
    <cellStyle name="Vírgula 12 4 2 3 3 3" xfId="46622" xr:uid="{00000000-0005-0000-0000-000023AE0000}"/>
    <cellStyle name="Vírgula 12 4 2 3 4" xfId="46623" xr:uid="{00000000-0005-0000-0000-000024AE0000}"/>
    <cellStyle name="Vírgula 12 4 2 3 5" xfId="46624" xr:uid="{00000000-0005-0000-0000-000025AE0000}"/>
    <cellStyle name="Vírgula 12 4 2 3 6" xfId="46625" xr:uid="{00000000-0005-0000-0000-000026AE0000}"/>
    <cellStyle name="Vírgula 12 4 2 4" xfId="6195" xr:uid="{00000000-0005-0000-0000-000027AE0000}"/>
    <cellStyle name="Vírgula 12 4 2 4 2" xfId="11137" xr:uid="{00000000-0005-0000-0000-000028AE0000}"/>
    <cellStyle name="Vírgula 12 4 2 4 3" xfId="46626" xr:uid="{00000000-0005-0000-0000-000029AE0000}"/>
    <cellStyle name="Vírgula 12 4 2 4 4" xfId="46627" xr:uid="{00000000-0005-0000-0000-00002AAE0000}"/>
    <cellStyle name="Vírgula 12 4 2 5" xfId="7703" xr:uid="{00000000-0005-0000-0000-00002BAE0000}"/>
    <cellStyle name="Vírgula 12 4 2 5 2" xfId="46628" xr:uid="{00000000-0005-0000-0000-00002CAE0000}"/>
    <cellStyle name="Vírgula 12 4 2 5 3" xfId="46629" xr:uid="{00000000-0005-0000-0000-00002DAE0000}"/>
    <cellStyle name="Vírgula 12 4 2 5 4" xfId="46630" xr:uid="{00000000-0005-0000-0000-00002EAE0000}"/>
    <cellStyle name="Vírgula 12 4 2 6" xfId="2741" xr:uid="{00000000-0005-0000-0000-00002FAE0000}"/>
    <cellStyle name="Vírgula 12 4 2 6 2" xfId="46631" xr:uid="{00000000-0005-0000-0000-000030AE0000}"/>
    <cellStyle name="Vírgula 12 4 2 6 3" xfId="46632" xr:uid="{00000000-0005-0000-0000-000031AE0000}"/>
    <cellStyle name="Vírgula 12 4 2 6 4" xfId="46633" xr:uid="{00000000-0005-0000-0000-000032AE0000}"/>
    <cellStyle name="Vírgula 12 4 2 7" xfId="46634" xr:uid="{00000000-0005-0000-0000-000033AE0000}"/>
    <cellStyle name="Vírgula 12 4 2 7 2" xfId="46635" xr:uid="{00000000-0005-0000-0000-000034AE0000}"/>
    <cellStyle name="Vírgula 12 4 2 7 3" xfId="46636" xr:uid="{00000000-0005-0000-0000-000035AE0000}"/>
    <cellStyle name="Vírgula 12 4 2 8" xfId="46637" xr:uid="{00000000-0005-0000-0000-000036AE0000}"/>
    <cellStyle name="Vírgula 12 4 2 9" xfId="46638" xr:uid="{00000000-0005-0000-0000-000037AE0000}"/>
    <cellStyle name="Vírgula 12 4 3" xfId="1869" xr:uid="{00000000-0005-0000-0000-000038AE0000}"/>
    <cellStyle name="Vírgula 12 4 3 2" xfId="5227" xr:uid="{00000000-0005-0000-0000-000039AE0000}"/>
    <cellStyle name="Vírgula 12 4 3 2 2" xfId="10211" xr:uid="{00000000-0005-0000-0000-00003AAE0000}"/>
    <cellStyle name="Vírgula 12 4 3 2 2 2" xfId="46639" xr:uid="{00000000-0005-0000-0000-00003BAE0000}"/>
    <cellStyle name="Vírgula 12 4 3 2 2 3" xfId="46640" xr:uid="{00000000-0005-0000-0000-00003CAE0000}"/>
    <cellStyle name="Vírgula 12 4 3 2 2 4" xfId="46641" xr:uid="{00000000-0005-0000-0000-00003DAE0000}"/>
    <cellStyle name="Vírgula 12 4 3 2 3" xfId="46642" xr:uid="{00000000-0005-0000-0000-00003EAE0000}"/>
    <cellStyle name="Vírgula 12 4 3 2 3 2" xfId="46643" xr:uid="{00000000-0005-0000-0000-00003FAE0000}"/>
    <cellStyle name="Vírgula 12 4 3 2 3 3" xfId="46644" xr:uid="{00000000-0005-0000-0000-000040AE0000}"/>
    <cellStyle name="Vírgula 12 4 3 2 4" xfId="46645" xr:uid="{00000000-0005-0000-0000-000041AE0000}"/>
    <cellStyle name="Vírgula 12 4 3 2 5" xfId="46646" xr:uid="{00000000-0005-0000-0000-000042AE0000}"/>
    <cellStyle name="Vírgula 12 4 3 2 6" xfId="46647" xr:uid="{00000000-0005-0000-0000-000043AE0000}"/>
    <cellStyle name="Vírgula 12 4 3 3" xfId="6956" xr:uid="{00000000-0005-0000-0000-000044AE0000}"/>
    <cellStyle name="Vírgula 12 4 3 3 2" xfId="11898" xr:uid="{00000000-0005-0000-0000-000045AE0000}"/>
    <cellStyle name="Vírgula 12 4 3 3 3" xfId="46648" xr:uid="{00000000-0005-0000-0000-000046AE0000}"/>
    <cellStyle name="Vírgula 12 4 3 3 4" xfId="46649" xr:uid="{00000000-0005-0000-0000-000047AE0000}"/>
    <cellStyle name="Vírgula 12 4 3 4" xfId="8464" xr:uid="{00000000-0005-0000-0000-000048AE0000}"/>
    <cellStyle name="Vírgula 12 4 3 4 2" xfId="46650" xr:uid="{00000000-0005-0000-0000-000049AE0000}"/>
    <cellStyle name="Vírgula 12 4 3 4 3" xfId="46651" xr:uid="{00000000-0005-0000-0000-00004AAE0000}"/>
    <cellStyle name="Vírgula 12 4 3 4 4" xfId="46652" xr:uid="{00000000-0005-0000-0000-00004BAE0000}"/>
    <cellStyle name="Vírgula 12 4 3 5" xfId="3502" xr:uid="{00000000-0005-0000-0000-00004CAE0000}"/>
    <cellStyle name="Vírgula 12 4 3 5 2" xfId="46653" xr:uid="{00000000-0005-0000-0000-00004DAE0000}"/>
    <cellStyle name="Vírgula 12 4 3 5 3" xfId="46654" xr:uid="{00000000-0005-0000-0000-00004EAE0000}"/>
    <cellStyle name="Vírgula 12 4 3 5 4" xfId="46655" xr:uid="{00000000-0005-0000-0000-00004FAE0000}"/>
    <cellStyle name="Vírgula 12 4 3 6" xfId="46656" xr:uid="{00000000-0005-0000-0000-000050AE0000}"/>
    <cellStyle name="Vírgula 12 4 3 6 2" xfId="46657" xr:uid="{00000000-0005-0000-0000-000051AE0000}"/>
    <cellStyle name="Vírgula 12 4 3 6 3" xfId="46658" xr:uid="{00000000-0005-0000-0000-000052AE0000}"/>
    <cellStyle name="Vírgula 12 4 3 7" xfId="46659" xr:uid="{00000000-0005-0000-0000-000053AE0000}"/>
    <cellStyle name="Vírgula 12 4 3 8" xfId="46660" xr:uid="{00000000-0005-0000-0000-000054AE0000}"/>
    <cellStyle name="Vírgula 12 4 3 9" xfId="46661" xr:uid="{00000000-0005-0000-0000-000055AE0000}"/>
    <cellStyle name="Vírgula 12 4 4" xfId="3987" xr:uid="{00000000-0005-0000-0000-000056AE0000}"/>
    <cellStyle name="Vírgula 12 4 4 2" xfId="9059" xr:uid="{00000000-0005-0000-0000-000057AE0000}"/>
    <cellStyle name="Vírgula 12 4 4 2 2" xfId="46662" xr:uid="{00000000-0005-0000-0000-000058AE0000}"/>
    <cellStyle name="Vírgula 12 4 4 2 3" xfId="46663" xr:uid="{00000000-0005-0000-0000-000059AE0000}"/>
    <cellStyle name="Vírgula 12 4 4 2 4" xfId="46664" xr:uid="{00000000-0005-0000-0000-00005AAE0000}"/>
    <cellStyle name="Vírgula 12 4 4 3" xfId="46665" xr:uid="{00000000-0005-0000-0000-00005BAE0000}"/>
    <cellStyle name="Vírgula 12 4 4 3 2" xfId="46666" xr:uid="{00000000-0005-0000-0000-00005CAE0000}"/>
    <cellStyle name="Vírgula 12 4 4 3 3" xfId="46667" xr:uid="{00000000-0005-0000-0000-00005DAE0000}"/>
    <cellStyle name="Vírgula 12 4 4 4" xfId="46668" xr:uid="{00000000-0005-0000-0000-00005EAE0000}"/>
    <cellStyle name="Vírgula 12 4 4 5" xfId="46669" xr:uid="{00000000-0005-0000-0000-00005FAE0000}"/>
    <cellStyle name="Vírgula 12 4 4 6" xfId="46670" xr:uid="{00000000-0005-0000-0000-000060AE0000}"/>
    <cellStyle name="Vírgula 12 4 5" xfId="5743" xr:uid="{00000000-0005-0000-0000-000061AE0000}"/>
    <cellStyle name="Vírgula 12 4 5 2" xfId="10685" xr:uid="{00000000-0005-0000-0000-000062AE0000}"/>
    <cellStyle name="Vírgula 12 4 5 3" xfId="46671" xr:uid="{00000000-0005-0000-0000-000063AE0000}"/>
    <cellStyle name="Vírgula 12 4 5 4" xfId="46672" xr:uid="{00000000-0005-0000-0000-000064AE0000}"/>
    <cellStyle name="Vírgula 12 4 6" xfId="7251" xr:uid="{00000000-0005-0000-0000-000065AE0000}"/>
    <cellStyle name="Vírgula 12 4 6 2" xfId="46673" xr:uid="{00000000-0005-0000-0000-000066AE0000}"/>
    <cellStyle name="Vírgula 12 4 6 3" xfId="46674" xr:uid="{00000000-0005-0000-0000-000067AE0000}"/>
    <cellStyle name="Vírgula 12 4 6 4" xfId="46675" xr:uid="{00000000-0005-0000-0000-000068AE0000}"/>
    <cellStyle name="Vírgula 12 4 7" xfId="2289" xr:uid="{00000000-0005-0000-0000-000069AE0000}"/>
    <cellStyle name="Vírgula 12 4 7 2" xfId="46676" xr:uid="{00000000-0005-0000-0000-00006AAE0000}"/>
    <cellStyle name="Vírgula 12 4 7 3" xfId="46677" xr:uid="{00000000-0005-0000-0000-00006BAE0000}"/>
    <cellStyle name="Vírgula 12 4 7 4" xfId="46678" xr:uid="{00000000-0005-0000-0000-00006CAE0000}"/>
    <cellStyle name="Vírgula 12 4 8" xfId="46679" xr:uid="{00000000-0005-0000-0000-00006DAE0000}"/>
    <cellStyle name="Vírgula 12 4 8 2" xfId="46680" xr:uid="{00000000-0005-0000-0000-00006EAE0000}"/>
    <cellStyle name="Vírgula 12 4 8 3" xfId="46681" xr:uid="{00000000-0005-0000-0000-00006FAE0000}"/>
    <cellStyle name="Vírgula 12 4 9" xfId="46682" xr:uid="{00000000-0005-0000-0000-000070AE0000}"/>
    <cellStyle name="Vírgula 12 5" xfId="680" xr:uid="{00000000-0005-0000-0000-000071AE0000}"/>
    <cellStyle name="Vírgula 12 5 10" xfId="46683" xr:uid="{00000000-0005-0000-0000-000072AE0000}"/>
    <cellStyle name="Vírgula 12 5 11" xfId="46684" xr:uid="{00000000-0005-0000-0000-000073AE0000}"/>
    <cellStyle name="Vírgula 12 5 2" xfId="1146" xr:uid="{00000000-0005-0000-0000-000074AE0000}"/>
    <cellStyle name="Vírgula 12 5 2 10" xfId="46685" xr:uid="{00000000-0005-0000-0000-000075AE0000}"/>
    <cellStyle name="Vírgula 12 5 2 2" xfId="1872" xr:uid="{00000000-0005-0000-0000-000076AE0000}"/>
    <cellStyle name="Vírgula 12 5 2 2 2" xfId="5230" xr:uid="{00000000-0005-0000-0000-000077AE0000}"/>
    <cellStyle name="Vírgula 12 5 2 2 2 2" xfId="10214" xr:uid="{00000000-0005-0000-0000-000078AE0000}"/>
    <cellStyle name="Vírgula 12 5 2 2 2 2 2" xfId="46686" xr:uid="{00000000-0005-0000-0000-000079AE0000}"/>
    <cellStyle name="Vírgula 12 5 2 2 2 2 3" xfId="46687" xr:uid="{00000000-0005-0000-0000-00007AAE0000}"/>
    <cellStyle name="Vírgula 12 5 2 2 2 2 4" xfId="46688" xr:uid="{00000000-0005-0000-0000-00007BAE0000}"/>
    <cellStyle name="Vírgula 12 5 2 2 2 3" xfId="46689" xr:uid="{00000000-0005-0000-0000-00007CAE0000}"/>
    <cellStyle name="Vírgula 12 5 2 2 2 3 2" xfId="46690" xr:uid="{00000000-0005-0000-0000-00007DAE0000}"/>
    <cellStyle name="Vírgula 12 5 2 2 2 3 3" xfId="46691" xr:uid="{00000000-0005-0000-0000-00007EAE0000}"/>
    <cellStyle name="Vírgula 12 5 2 2 2 4" xfId="46692" xr:uid="{00000000-0005-0000-0000-00007FAE0000}"/>
    <cellStyle name="Vírgula 12 5 2 2 2 5" xfId="46693" xr:uid="{00000000-0005-0000-0000-000080AE0000}"/>
    <cellStyle name="Vírgula 12 5 2 2 2 6" xfId="46694" xr:uid="{00000000-0005-0000-0000-000081AE0000}"/>
    <cellStyle name="Vírgula 12 5 2 2 3" xfId="6959" xr:uid="{00000000-0005-0000-0000-000082AE0000}"/>
    <cellStyle name="Vírgula 12 5 2 2 3 2" xfId="11901" xr:uid="{00000000-0005-0000-0000-000083AE0000}"/>
    <cellStyle name="Vírgula 12 5 2 2 3 3" xfId="46695" xr:uid="{00000000-0005-0000-0000-000084AE0000}"/>
    <cellStyle name="Vírgula 12 5 2 2 3 4" xfId="46696" xr:uid="{00000000-0005-0000-0000-000085AE0000}"/>
    <cellStyle name="Vírgula 12 5 2 2 4" xfId="8467" xr:uid="{00000000-0005-0000-0000-000086AE0000}"/>
    <cellStyle name="Vírgula 12 5 2 2 4 2" xfId="46697" xr:uid="{00000000-0005-0000-0000-000087AE0000}"/>
    <cellStyle name="Vírgula 12 5 2 2 4 3" xfId="46698" xr:uid="{00000000-0005-0000-0000-000088AE0000}"/>
    <cellStyle name="Vírgula 12 5 2 2 4 4" xfId="46699" xr:uid="{00000000-0005-0000-0000-000089AE0000}"/>
    <cellStyle name="Vírgula 12 5 2 2 5" xfId="3505" xr:uid="{00000000-0005-0000-0000-00008AAE0000}"/>
    <cellStyle name="Vírgula 12 5 2 2 5 2" xfId="46700" xr:uid="{00000000-0005-0000-0000-00008BAE0000}"/>
    <cellStyle name="Vírgula 12 5 2 2 5 3" xfId="46701" xr:uid="{00000000-0005-0000-0000-00008CAE0000}"/>
    <cellStyle name="Vírgula 12 5 2 2 5 4" xfId="46702" xr:uid="{00000000-0005-0000-0000-00008DAE0000}"/>
    <cellStyle name="Vírgula 12 5 2 2 6" xfId="46703" xr:uid="{00000000-0005-0000-0000-00008EAE0000}"/>
    <cellStyle name="Vírgula 12 5 2 2 6 2" xfId="46704" xr:uid="{00000000-0005-0000-0000-00008FAE0000}"/>
    <cellStyle name="Vírgula 12 5 2 2 6 3" xfId="46705" xr:uid="{00000000-0005-0000-0000-000090AE0000}"/>
    <cellStyle name="Vírgula 12 5 2 2 7" xfId="46706" xr:uid="{00000000-0005-0000-0000-000091AE0000}"/>
    <cellStyle name="Vírgula 12 5 2 2 8" xfId="46707" xr:uid="{00000000-0005-0000-0000-000092AE0000}"/>
    <cellStyle name="Vírgula 12 5 2 2 9" xfId="46708" xr:uid="{00000000-0005-0000-0000-000093AE0000}"/>
    <cellStyle name="Vírgula 12 5 2 3" xfId="4514" xr:uid="{00000000-0005-0000-0000-000094AE0000}"/>
    <cellStyle name="Vírgula 12 5 2 3 2" xfId="9498" xr:uid="{00000000-0005-0000-0000-000095AE0000}"/>
    <cellStyle name="Vírgula 12 5 2 3 2 2" xfId="46709" xr:uid="{00000000-0005-0000-0000-000096AE0000}"/>
    <cellStyle name="Vírgula 12 5 2 3 2 3" xfId="46710" xr:uid="{00000000-0005-0000-0000-000097AE0000}"/>
    <cellStyle name="Vírgula 12 5 2 3 2 4" xfId="46711" xr:uid="{00000000-0005-0000-0000-000098AE0000}"/>
    <cellStyle name="Vírgula 12 5 2 3 3" xfId="46712" xr:uid="{00000000-0005-0000-0000-000099AE0000}"/>
    <cellStyle name="Vírgula 12 5 2 3 3 2" xfId="46713" xr:uid="{00000000-0005-0000-0000-00009AAE0000}"/>
    <cellStyle name="Vírgula 12 5 2 3 3 3" xfId="46714" xr:uid="{00000000-0005-0000-0000-00009BAE0000}"/>
    <cellStyle name="Vírgula 12 5 2 3 4" xfId="46715" xr:uid="{00000000-0005-0000-0000-00009CAE0000}"/>
    <cellStyle name="Vírgula 12 5 2 3 5" xfId="46716" xr:uid="{00000000-0005-0000-0000-00009DAE0000}"/>
    <cellStyle name="Vírgula 12 5 2 3 6" xfId="46717" xr:uid="{00000000-0005-0000-0000-00009EAE0000}"/>
    <cellStyle name="Vírgula 12 5 2 4" xfId="6245" xr:uid="{00000000-0005-0000-0000-00009FAE0000}"/>
    <cellStyle name="Vírgula 12 5 2 4 2" xfId="11187" xr:uid="{00000000-0005-0000-0000-0000A0AE0000}"/>
    <cellStyle name="Vírgula 12 5 2 4 3" xfId="46718" xr:uid="{00000000-0005-0000-0000-0000A1AE0000}"/>
    <cellStyle name="Vírgula 12 5 2 4 4" xfId="46719" xr:uid="{00000000-0005-0000-0000-0000A2AE0000}"/>
    <cellStyle name="Vírgula 12 5 2 5" xfId="7753" xr:uid="{00000000-0005-0000-0000-0000A3AE0000}"/>
    <cellStyle name="Vírgula 12 5 2 5 2" xfId="46720" xr:uid="{00000000-0005-0000-0000-0000A4AE0000}"/>
    <cellStyle name="Vírgula 12 5 2 5 3" xfId="46721" xr:uid="{00000000-0005-0000-0000-0000A5AE0000}"/>
    <cellStyle name="Vírgula 12 5 2 5 4" xfId="46722" xr:uid="{00000000-0005-0000-0000-0000A6AE0000}"/>
    <cellStyle name="Vírgula 12 5 2 6" xfId="2791" xr:uid="{00000000-0005-0000-0000-0000A7AE0000}"/>
    <cellStyle name="Vírgula 12 5 2 6 2" xfId="46723" xr:uid="{00000000-0005-0000-0000-0000A8AE0000}"/>
    <cellStyle name="Vírgula 12 5 2 6 3" xfId="46724" xr:uid="{00000000-0005-0000-0000-0000A9AE0000}"/>
    <cellStyle name="Vírgula 12 5 2 6 4" xfId="46725" xr:uid="{00000000-0005-0000-0000-0000AAAE0000}"/>
    <cellStyle name="Vírgula 12 5 2 7" xfId="46726" xr:uid="{00000000-0005-0000-0000-0000ABAE0000}"/>
    <cellStyle name="Vírgula 12 5 2 7 2" xfId="46727" xr:uid="{00000000-0005-0000-0000-0000ACAE0000}"/>
    <cellStyle name="Vírgula 12 5 2 7 3" xfId="46728" xr:uid="{00000000-0005-0000-0000-0000ADAE0000}"/>
    <cellStyle name="Vírgula 12 5 2 8" xfId="46729" xr:uid="{00000000-0005-0000-0000-0000AEAE0000}"/>
    <cellStyle name="Vírgula 12 5 2 9" xfId="46730" xr:uid="{00000000-0005-0000-0000-0000AFAE0000}"/>
    <cellStyle name="Vírgula 12 5 3" xfId="1871" xr:uid="{00000000-0005-0000-0000-0000B0AE0000}"/>
    <cellStyle name="Vírgula 12 5 3 2" xfId="5229" xr:uid="{00000000-0005-0000-0000-0000B1AE0000}"/>
    <cellStyle name="Vírgula 12 5 3 2 2" xfId="10213" xr:uid="{00000000-0005-0000-0000-0000B2AE0000}"/>
    <cellStyle name="Vírgula 12 5 3 2 2 2" xfId="46731" xr:uid="{00000000-0005-0000-0000-0000B3AE0000}"/>
    <cellStyle name="Vírgula 12 5 3 2 2 3" xfId="46732" xr:uid="{00000000-0005-0000-0000-0000B4AE0000}"/>
    <cellStyle name="Vírgula 12 5 3 2 2 4" xfId="46733" xr:uid="{00000000-0005-0000-0000-0000B5AE0000}"/>
    <cellStyle name="Vírgula 12 5 3 2 3" xfId="46734" xr:uid="{00000000-0005-0000-0000-0000B6AE0000}"/>
    <cellStyle name="Vírgula 12 5 3 2 3 2" xfId="46735" xr:uid="{00000000-0005-0000-0000-0000B7AE0000}"/>
    <cellStyle name="Vírgula 12 5 3 2 3 3" xfId="46736" xr:uid="{00000000-0005-0000-0000-0000B8AE0000}"/>
    <cellStyle name="Vírgula 12 5 3 2 4" xfId="46737" xr:uid="{00000000-0005-0000-0000-0000B9AE0000}"/>
    <cellStyle name="Vírgula 12 5 3 2 5" xfId="46738" xr:uid="{00000000-0005-0000-0000-0000BAAE0000}"/>
    <cellStyle name="Vírgula 12 5 3 2 6" xfId="46739" xr:uid="{00000000-0005-0000-0000-0000BBAE0000}"/>
    <cellStyle name="Vírgula 12 5 3 3" xfId="6958" xr:uid="{00000000-0005-0000-0000-0000BCAE0000}"/>
    <cellStyle name="Vírgula 12 5 3 3 2" xfId="11900" xr:uid="{00000000-0005-0000-0000-0000BDAE0000}"/>
    <cellStyle name="Vírgula 12 5 3 3 3" xfId="46740" xr:uid="{00000000-0005-0000-0000-0000BEAE0000}"/>
    <cellStyle name="Vírgula 12 5 3 3 4" xfId="46741" xr:uid="{00000000-0005-0000-0000-0000BFAE0000}"/>
    <cellStyle name="Vírgula 12 5 3 4" xfId="8466" xr:uid="{00000000-0005-0000-0000-0000C0AE0000}"/>
    <cellStyle name="Vírgula 12 5 3 4 2" xfId="46742" xr:uid="{00000000-0005-0000-0000-0000C1AE0000}"/>
    <cellStyle name="Vírgula 12 5 3 4 3" xfId="46743" xr:uid="{00000000-0005-0000-0000-0000C2AE0000}"/>
    <cellStyle name="Vírgula 12 5 3 4 4" xfId="46744" xr:uid="{00000000-0005-0000-0000-0000C3AE0000}"/>
    <cellStyle name="Vírgula 12 5 3 5" xfId="3504" xr:uid="{00000000-0005-0000-0000-0000C4AE0000}"/>
    <cellStyle name="Vírgula 12 5 3 5 2" xfId="46745" xr:uid="{00000000-0005-0000-0000-0000C5AE0000}"/>
    <cellStyle name="Vírgula 12 5 3 5 3" xfId="46746" xr:uid="{00000000-0005-0000-0000-0000C6AE0000}"/>
    <cellStyle name="Vírgula 12 5 3 5 4" xfId="46747" xr:uid="{00000000-0005-0000-0000-0000C7AE0000}"/>
    <cellStyle name="Vírgula 12 5 3 6" xfId="46748" xr:uid="{00000000-0005-0000-0000-0000C8AE0000}"/>
    <cellStyle name="Vírgula 12 5 3 6 2" xfId="46749" xr:uid="{00000000-0005-0000-0000-0000C9AE0000}"/>
    <cellStyle name="Vírgula 12 5 3 6 3" xfId="46750" xr:uid="{00000000-0005-0000-0000-0000CAAE0000}"/>
    <cellStyle name="Vírgula 12 5 3 7" xfId="46751" xr:uid="{00000000-0005-0000-0000-0000CBAE0000}"/>
    <cellStyle name="Vírgula 12 5 3 8" xfId="46752" xr:uid="{00000000-0005-0000-0000-0000CCAE0000}"/>
    <cellStyle name="Vírgula 12 5 3 9" xfId="46753" xr:uid="{00000000-0005-0000-0000-0000CDAE0000}"/>
    <cellStyle name="Vírgula 12 5 4" xfId="4131" xr:uid="{00000000-0005-0000-0000-0000CEAE0000}"/>
    <cellStyle name="Vírgula 12 5 4 2" xfId="9117" xr:uid="{00000000-0005-0000-0000-0000CFAE0000}"/>
    <cellStyle name="Vírgula 12 5 4 2 2" xfId="46754" xr:uid="{00000000-0005-0000-0000-0000D0AE0000}"/>
    <cellStyle name="Vírgula 12 5 4 2 3" xfId="46755" xr:uid="{00000000-0005-0000-0000-0000D1AE0000}"/>
    <cellStyle name="Vírgula 12 5 4 2 4" xfId="46756" xr:uid="{00000000-0005-0000-0000-0000D2AE0000}"/>
    <cellStyle name="Vírgula 12 5 4 3" xfId="46757" xr:uid="{00000000-0005-0000-0000-0000D3AE0000}"/>
    <cellStyle name="Vírgula 12 5 4 3 2" xfId="46758" xr:uid="{00000000-0005-0000-0000-0000D4AE0000}"/>
    <cellStyle name="Vírgula 12 5 4 3 3" xfId="46759" xr:uid="{00000000-0005-0000-0000-0000D5AE0000}"/>
    <cellStyle name="Vírgula 12 5 4 4" xfId="46760" xr:uid="{00000000-0005-0000-0000-0000D6AE0000}"/>
    <cellStyle name="Vírgula 12 5 4 5" xfId="46761" xr:uid="{00000000-0005-0000-0000-0000D7AE0000}"/>
    <cellStyle name="Vírgula 12 5 4 6" xfId="46762" xr:uid="{00000000-0005-0000-0000-0000D8AE0000}"/>
    <cellStyle name="Vírgula 12 5 5" xfId="5878" xr:uid="{00000000-0005-0000-0000-0000D9AE0000}"/>
    <cellStyle name="Vírgula 12 5 5 2" xfId="10820" xr:uid="{00000000-0005-0000-0000-0000DAAE0000}"/>
    <cellStyle name="Vírgula 12 5 5 3" xfId="46763" xr:uid="{00000000-0005-0000-0000-0000DBAE0000}"/>
    <cellStyle name="Vírgula 12 5 5 4" xfId="46764" xr:uid="{00000000-0005-0000-0000-0000DCAE0000}"/>
    <cellStyle name="Vírgula 12 5 6" xfId="7386" xr:uid="{00000000-0005-0000-0000-0000DDAE0000}"/>
    <cellStyle name="Vírgula 12 5 6 2" xfId="46765" xr:uid="{00000000-0005-0000-0000-0000DEAE0000}"/>
    <cellStyle name="Vírgula 12 5 6 3" xfId="46766" xr:uid="{00000000-0005-0000-0000-0000DFAE0000}"/>
    <cellStyle name="Vírgula 12 5 6 4" xfId="46767" xr:uid="{00000000-0005-0000-0000-0000E0AE0000}"/>
    <cellStyle name="Vírgula 12 5 7" xfId="2424" xr:uid="{00000000-0005-0000-0000-0000E1AE0000}"/>
    <cellStyle name="Vírgula 12 5 7 2" xfId="46768" xr:uid="{00000000-0005-0000-0000-0000E2AE0000}"/>
    <cellStyle name="Vírgula 12 5 7 3" xfId="46769" xr:uid="{00000000-0005-0000-0000-0000E3AE0000}"/>
    <cellStyle name="Vírgula 12 5 7 4" xfId="46770" xr:uid="{00000000-0005-0000-0000-0000E4AE0000}"/>
    <cellStyle name="Vírgula 12 5 8" xfId="46771" xr:uid="{00000000-0005-0000-0000-0000E5AE0000}"/>
    <cellStyle name="Vírgula 12 5 8 2" xfId="46772" xr:uid="{00000000-0005-0000-0000-0000E6AE0000}"/>
    <cellStyle name="Vírgula 12 5 8 3" xfId="46773" xr:uid="{00000000-0005-0000-0000-0000E7AE0000}"/>
    <cellStyle name="Vírgula 12 5 9" xfId="46774" xr:uid="{00000000-0005-0000-0000-0000E8AE0000}"/>
    <cellStyle name="Vírgula 12 6" xfId="353" xr:uid="{00000000-0005-0000-0000-0000E9AE0000}"/>
    <cellStyle name="Vírgula 12 6 10" xfId="46775" xr:uid="{00000000-0005-0000-0000-0000EAAE0000}"/>
    <cellStyle name="Vírgula 12 6 11" xfId="46776" xr:uid="{00000000-0005-0000-0000-0000EBAE0000}"/>
    <cellStyle name="Vírgula 12 6 2" xfId="976" xr:uid="{00000000-0005-0000-0000-0000ECAE0000}"/>
    <cellStyle name="Vírgula 12 6 2 10" xfId="46777" xr:uid="{00000000-0005-0000-0000-0000EDAE0000}"/>
    <cellStyle name="Vírgula 12 6 2 2" xfId="1874" xr:uid="{00000000-0005-0000-0000-0000EEAE0000}"/>
    <cellStyle name="Vírgula 12 6 2 2 2" xfId="5232" xr:uid="{00000000-0005-0000-0000-0000EFAE0000}"/>
    <cellStyle name="Vírgula 12 6 2 2 2 2" xfId="10216" xr:uid="{00000000-0005-0000-0000-0000F0AE0000}"/>
    <cellStyle name="Vírgula 12 6 2 2 2 2 2" xfId="46778" xr:uid="{00000000-0005-0000-0000-0000F1AE0000}"/>
    <cellStyle name="Vírgula 12 6 2 2 2 2 3" xfId="46779" xr:uid="{00000000-0005-0000-0000-0000F2AE0000}"/>
    <cellStyle name="Vírgula 12 6 2 2 2 2 4" xfId="46780" xr:uid="{00000000-0005-0000-0000-0000F3AE0000}"/>
    <cellStyle name="Vírgula 12 6 2 2 2 3" xfId="46781" xr:uid="{00000000-0005-0000-0000-0000F4AE0000}"/>
    <cellStyle name="Vírgula 12 6 2 2 2 3 2" xfId="46782" xr:uid="{00000000-0005-0000-0000-0000F5AE0000}"/>
    <cellStyle name="Vírgula 12 6 2 2 2 3 3" xfId="46783" xr:uid="{00000000-0005-0000-0000-0000F6AE0000}"/>
    <cellStyle name="Vírgula 12 6 2 2 2 4" xfId="46784" xr:uid="{00000000-0005-0000-0000-0000F7AE0000}"/>
    <cellStyle name="Vírgula 12 6 2 2 2 5" xfId="46785" xr:uid="{00000000-0005-0000-0000-0000F8AE0000}"/>
    <cellStyle name="Vírgula 12 6 2 2 2 6" xfId="46786" xr:uid="{00000000-0005-0000-0000-0000F9AE0000}"/>
    <cellStyle name="Vírgula 12 6 2 2 3" xfId="6961" xr:uid="{00000000-0005-0000-0000-0000FAAE0000}"/>
    <cellStyle name="Vírgula 12 6 2 2 3 2" xfId="11903" xr:uid="{00000000-0005-0000-0000-0000FBAE0000}"/>
    <cellStyle name="Vírgula 12 6 2 2 3 3" xfId="46787" xr:uid="{00000000-0005-0000-0000-0000FCAE0000}"/>
    <cellStyle name="Vírgula 12 6 2 2 3 4" xfId="46788" xr:uid="{00000000-0005-0000-0000-0000FDAE0000}"/>
    <cellStyle name="Vírgula 12 6 2 2 4" xfId="8469" xr:uid="{00000000-0005-0000-0000-0000FEAE0000}"/>
    <cellStyle name="Vírgula 12 6 2 2 4 2" xfId="46789" xr:uid="{00000000-0005-0000-0000-0000FFAE0000}"/>
    <cellStyle name="Vírgula 12 6 2 2 4 3" xfId="46790" xr:uid="{00000000-0005-0000-0000-000000AF0000}"/>
    <cellStyle name="Vírgula 12 6 2 2 4 4" xfId="46791" xr:uid="{00000000-0005-0000-0000-000001AF0000}"/>
    <cellStyle name="Vírgula 12 6 2 2 5" xfId="3507" xr:uid="{00000000-0005-0000-0000-000002AF0000}"/>
    <cellStyle name="Vírgula 12 6 2 2 5 2" xfId="46792" xr:uid="{00000000-0005-0000-0000-000003AF0000}"/>
    <cellStyle name="Vírgula 12 6 2 2 5 3" xfId="46793" xr:uid="{00000000-0005-0000-0000-000004AF0000}"/>
    <cellStyle name="Vírgula 12 6 2 2 5 4" xfId="46794" xr:uid="{00000000-0005-0000-0000-000005AF0000}"/>
    <cellStyle name="Vírgula 12 6 2 2 6" xfId="46795" xr:uid="{00000000-0005-0000-0000-000006AF0000}"/>
    <cellStyle name="Vírgula 12 6 2 2 6 2" xfId="46796" xr:uid="{00000000-0005-0000-0000-000007AF0000}"/>
    <cellStyle name="Vírgula 12 6 2 2 6 3" xfId="46797" xr:uid="{00000000-0005-0000-0000-000008AF0000}"/>
    <cellStyle name="Vírgula 12 6 2 2 7" xfId="46798" xr:uid="{00000000-0005-0000-0000-000009AF0000}"/>
    <cellStyle name="Vírgula 12 6 2 2 8" xfId="46799" xr:uid="{00000000-0005-0000-0000-00000AAF0000}"/>
    <cellStyle name="Vírgula 12 6 2 2 9" xfId="46800" xr:uid="{00000000-0005-0000-0000-00000BAF0000}"/>
    <cellStyle name="Vírgula 12 6 2 3" xfId="4409" xr:uid="{00000000-0005-0000-0000-00000CAF0000}"/>
    <cellStyle name="Vírgula 12 6 2 3 2" xfId="9394" xr:uid="{00000000-0005-0000-0000-00000DAF0000}"/>
    <cellStyle name="Vírgula 12 6 2 3 2 2" xfId="46801" xr:uid="{00000000-0005-0000-0000-00000EAF0000}"/>
    <cellStyle name="Vírgula 12 6 2 3 2 3" xfId="46802" xr:uid="{00000000-0005-0000-0000-00000FAF0000}"/>
    <cellStyle name="Vírgula 12 6 2 3 2 4" xfId="46803" xr:uid="{00000000-0005-0000-0000-000010AF0000}"/>
    <cellStyle name="Vírgula 12 6 2 3 3" xfId="46804" xr:uid="{00000000-0005-0000-0000-000011AF0000}"/>
    <cellStyle name="Vírgula 12 6 2 3 3 2" xfId="46805" xr:uid="{00000000-0005-0000-0000-000012AF0000}"/>
    <cellStyle name="Vírgula 12 6 2 3 3 3" xfId="46806" xr:uid="{00000000-0005-0000-0000-000013AF0000}"/>
    <cellStyle name="Vírgula 12 6 2 3 4" xfId="46807" xr:uid="{00000000-0005-0000-0000-000014AF0000}"/>
    <cellStyle name="Vírgula 12 6 2 3 5" xfId="46808" xr:uid="{00000000-0005-0000-0000-000015AF0000}"/>
    <cellStyle name="Vírgula 12 6 2 3 6" xfId="46809" xr:uid="{00000000-0005-0000-0000-000016AF0000}"/>
    <cellStyle name="Vírgula 12 6 2 4" xfId="6151" xr:uid="{00000000-0005-0000-0000-000017AF0000}"/>
    <cellStyle name="Vírgula 12 6 2 4 2" xfId="11093" xr:uid="{00000000-0005-0000-0000-000018AF0000}"/>
    <cellStyle name="Vírgula 12 6 2 4 3" xfId="46810" xr:uid="{00000000-0005-0000-0000-000019AF0000}"/>
    <cellStyle name="Vírgula 12 6 2 4 4" xfId="46811" xr:uid="{00000000-0005-0000-0000-00001AAF0000}"/>
    <cellStyle name="Vírgula 12 6 2 5" xfId="7659" xr:uid="{00000000-0005-0000-0000-00001BAF0000}"/>
    <cellStyle name="Vírgula 12 6 2 5 2" xfId="46812" xr:uid="{00000000-0005-0000-0000-00001CAF0000}"/>
    <cellStyle name="Vírgula 12 6 2 5 3" xfId="46813" xr:uid="{00000000-0005-0000-0000-00001DAF0000}"/>
    <cellStyle name="Vírgula 12 6 2 5 4" xfId="46814" xr:uid="{00000000-0005-0000-0000-00001EAF0000}"/>
    <cellStyle name="Vírgula 12 6 2 6" xfId="2697" xr:uid="{00000000-0005-0000-0000-00001FAF0000}"/>
    <cellStyle name="Vírgula 12 6 2 6 2" xfId="46815" xr:uid="{00000000-0005-0000-0000-000020AF0000}"/>
    <cellStyle name="Vírgula 12 6 2 6 3" xfId="46816" xr:uid="{00000000-0005-0000-0000-000021AF0000}"/>
    <cellStyle name="Vírgula 12 6 2 6 4" xfId="46817" xr:uid="{00000000-0005-0000-0000-000022AF0000}"/>
    <cellStyle name="Vírgula 12 6 2 7" xfId="46818" xr:uid="{00000000-0005-0000-0000-000023AF0000}"/>
    <cellStyle name="Vírgula 12 6 2 7 2" xfId="46819" xr:uid="{00000000-0005-0000-0000-000024AF0000}"/>
    <cellStyle name="Vírgula 12 6 2 7 3" xfId="46820" xr:uid="{00000000-0005-0000-0000-000025AF0000}"/>
    <cellStyle name="Vírgula 12 6 2 8" xfId="46821" xr:uid="{00000000-0005-0000-0000-000026AF0000}"/>
    <cellStyle name="Vírgula 12 6 2 9" xfId="46822" xr:uid="{00000000-0005-0000-0000-000027AF0000}"/>
    <cellStyle name="Vírgula 12 6 3" xfId="1873" xr:uid="{00000000-0005-0000-0000-000028AF0000}"/>
    <cellStyle name="Vírgula 12 6 3 2" xfId="5231" xr:uid="{00000000-0005-0000-0000-000029AF0000}"/>
    <cellStyle name="Vírgula 12 6 3 2 2" xfId="10215" xr:uid="{00000000-0005-0000-0000-00002AAF0000}"/>
    <cellStyle name="Vírgula 12 6 3 2 2 2" xfId="46823" xr:uid="{00000000-0005-0000-0000-00002BAF0000}"/>
    <cellStyle name="Vírgula 12 6 3 2 2 3" xfId="46824" xr:uid="{00000000-0005-0000-0000-00002CAF0000}"/>
    <cellStyle name="Vírgula 12 6 3 2 2 4" xfId="46825" xr:uid="{00000000-0005-0000-0000-00002DAF0000}"/>
    <cellStyle name="Vírgula 12 6 3 2 3" xfId="46826" xr:uid="{00000000-0005-0000-0000-00002EAF0000}"/>
    <cellStyle name="Vírgula 12 6 3 2 3 2" xfId="46827" xr:uid="{00000000-0005-0000-0000-00002FAF0000}"/>
    <cellStyle name="Vírgula 12 6 3 2 3 3" xfId="46828" xr:uid="{00000000-0005-0000-0000-000030AF0000}"/>
    <cellStyle name="Vírgula 12 6 3 2 4" xfId="46829" xr:uid="{00000000-0005-0000-0000-000031AF0000}"/>
    <cellStyle name="Vírgula 12 6 3 2 5" xfId="46830" xr:uid="{00000000-0005-0000-0000-000032AF0000}"/>
    <cellStyle name="Vírgula 12 6 3 2 6" xfId="46831" xr:uid="{00000000-0005-0000-0000-000033AF0000}"/>
    <cellStyle name="Vírgula 12 6 3 3" xfId="6960" xr:uid="{00000000-0005-0000-0000-000034AF0000}"/>
    <cellStyle name="Vírgula 12 6 3 3 2" xfId="11902" xr:uid="{00000000-0005-0000-0000-000035AF0000}"/>
    <cellStyle name="Vírgula 12 6 3 3 3" xfId="46832" xr:uid="{00000000-0005-0000-0000-000036AF0000}"/>
    <cellStyle name="Vírgula 12 6 3 3 4" xfId="46833" xr:uid="{00000000-0005-0000-0000-000037AF0000}"/>
    <cellStyle name="Vírgula 12 6 3 4" xfId="8468" xr:uid="{00000000-0005-0000-0000-000038AF0000}"/>
    <cellStyle name="Vírgula 12 6 3 4 2" xfId="46834" xr:uid="{00000000-0005-0000-0000-000039AF0000}"/>
    <cellStyle name="Vírgula 12 6 3 4 3" xfId="46835" xr:uid="{00000000-0005-0000-0000-00003AAF0000}"/>
    <cellStyle name="Vírgula 12 6 3 4 4" xfId="46836" xr:uid="{00000000-0005-0000-0000-00003BAF0000}"/>
    <cellStyle name="Vírgula 12 6 3 5" xfId="3506" xr:uid="{00000000-0005-0000-0000-00003CAF0000}"/>
    <cellStyle name="Vírgula 12 6 3 5 2" xfId="46837" xr:uid="{00000000-0005-0000-0000-00003DAF0000}"/>
    <cellStyle name="Vírgula 12 6 3 5 3" xfId="46838" xr:uid="{00000000-0005-0000-0000-00003EAF0000}"/>
    <cellStyle name="Vírgula 12 6 3 5 4" xfId="46839" xr:uid="{00000000-0005-0000-0000-00003FAF0000}"/>
    <cellStyle name="Vírgula 12 6 3 6" xfId="46840" xr:uid="{00000000-0005-0000-0000-000040AF0000}"/>
    <cellStyle name="Vírgula 12 6 3 6 2" xfId="46841" xr:uid="{00000000-0005-0000-0000-000041AF0000}"/>
    <cellStyle name="Vírgula 12 6 3 6 3" xfId="46842" xr:uid="{00000000-0005-0000-0000-000042AF0000}"/>
    <cellStyle name="Vírgula 12 6 3 7" xfId="46843" xr:uid="{00000000-0005-0000-0000-000043AF0000}"/>
    <cellStyle name="Vírgula 12 6 3 8" xfId="46844" xr:uid="{00000000-0005-0000-0000-000044AF0000}"/>
    <cellStyle name="Vírgula 12 6 3 9" xfId="46845" xr:uid="{00000000-0005-0000-0000-000045AF0000}"/>
    <cellStyle name="Vírgula 12 6 4" xfId="3927" xr:uid="{00000000-0005-0000-0000-000046AF0000}"/>
    <cellStyle name="Vírgula 12 6 4 2" xfId="9007" xr:uid="{00000000-0005-0000-0000-000047AF0000}"/>
    <cellStyle name="Vírgula 12 6 4 2 2" xfId="46846" xr:uid="{00000000-0005-0000-0000-000048AF0000}"/>
    <cellStyle name="Vírgula 12 6 4 2 3" xfId="46847" xr:uid="{00000000-0005-0000-0000-000049AF0000}"/>
    <cellStyle name="Vírgula 12 6 4 2 4" xfId="46848" xr:uid="{00000000-0005-0000-0000-00004AAF0000}"/>
    <cellStyle name="Vírgula 12 6 4 3" xfId="46849" xr:uid="{00000000-0005-0000-0000-00004BAF0000}"/>
    <cellStyle name="Vírgula 12 6 4 3 2" xfId="46850" xr:uid="{00000000-0005-0000-0000-00004CAF0000}"/>
    <cellStyle name="Vírgula 12 6 4 3 3" xfId="46851" xr:uid="{00000000-0005-0000-0000-00004DAF0000}"/>
    <cellStyle name="Vírgula 12 6 4 4" xfId="46852" xr:uid="{00000000-0005-0000-0000-00004EAF0000}"/>
    <cellStyle name="Vírgula 12 6 4 5" xfId="46853" xr:uid="{00000000-0005-0000-0000-00004FAF0000}"/>
    <cellStyle name="Vírgula 12 6 4 6" xfId="46854" xr:uid="{00000000-0005-0000-0000-000050AF0000}"/>
    <cellStyle name="Vírgula 12 6 5" xfId="5694" xr:uid="{00000000-0005-0000-0000-000051AF0000}"/>
    <cellStyle name="Vírgula 12 6 5 2" xfId="10636" xr:uid="{00000000-0005-0000-0000-000052AF0000}"/>
    <cellStyle name="Vírgula 12 6 5 3" xfId="46855" xr:uid="{00000000-0005-0000-0000-000053AF0000}"/>
    <cellStyle name="Vírgula 12 6 5 4" xfId="46856" xr:uid="{00000000-0005-0000-0000-000054AF0000}"/>
    <cellStyle name="Vírgula 12 6 6" xfId="7202" xr:uid="{00000000-0005-0000-0000-000055AF0000}"/>
    <cellStyle name="Vírgula 12 6 6 2" xfId="46857" xr:uid="{00000000-0005-0000-0000-000056AF0000}"/>
    <cellStyle name="Vírgula 12 6 6 3" xfId="46858" xr:uid="{00000000-0005-0000-0000-000057AF0000}"/>
    <cellStyle name="Vírgula 12 6 6 4" xfId="46859" xr:uid="{00000000-0005-0000-0000-000058AF0000}"/>
    <cellStyle name="Vírgula 12 6 7" xfId="2240" xr:uid="{00000000-0005-0000-0000-000059AF0000}"/>
    <cellStyle name="Vírgula 12 6 7 2" xfId="46860" xr:uid="{00000000-0005-0000-0000-00005AAF0000}"/>
    <cellStyle name="Vírgula 12 6 7 3" xfId="46861" xr:uid="{00000000-0005-0000-0000-00005BAF0000}"/>
    <cellStyle name="Vírgula 12 6 7 4" xfId="46862" xr:uid="{00000000-0005-0000-0000-00005CAF0000}"/>
    <cellStyle name="Vírgula 12 6 8" xfId="46863" xr:uid="{00000000-0005-0000-0000-00005DAF0000}"/>
    <cellStyle name="Vírgula 12 6 8 2" xfId="46864" xr:uid="{00000000-0005-0000-0000-00005EAF0000}"/>
    <cellStyle name="Vírgula 12 6 8 3" xfId="46865" xr:uid="{00000000-0005-0000-0000-00005FAF0000}"/>
    <cellStyle name="Vírgula 12 6 9" xfId="46866" xr:uid="{00000000-0005-0000-0000-000060AF0000}"/>
    <cellStyle name="Vírgula 12 7" xfId="830" xr:uid="{00000000-0005-0000-0000-000061AF0000}"/>
    <cellStyle name="Vírgula 12 7 10" xfId="46867" xr:uid="{00000000-0005-0000-0000-000062AF0000}"/>
    <cellStyle name="Vírgula 12 7 2" xfId="1875" xr:uid="{00000000-0005-0000-0000-000063AF0000}"/>
    <cellStyle name="Vírgula 12 7 2 2" xfId="5233" xr:uid="{00000000-0005-0000-0000-000064AF0000}"/>
    <cellStyle name="Vírgula 12 7 2 2 2" xfId="10217" xr:uid="{00000000-0005-0000-0000-000065AF0000}"/>
    <cellStyle name="Vírgula 12 7 2 2 2 2" xfId="46868" xr:uid="{00000000-0005-0000-0000-000066AF0000}"/>
    <cellStyle name="Vírgula 12 7 2 2 2 3" xfId="46869" xr:uid="{00000000-0005-0000-0000-000067AF0000}"/>
    <cellStyle name="Vírgula 12 7 2 2 2 4" xfId="46870" xr:uid="{00000000-0005-0000-0000-000068AF0000}"/>
    <cellStyle name="Vírgula 12 7 2 2 3" xfId="46871" xr:uid="{00000000-0005-0000-0000-000069AF0000}"/>
    <cellStyle name="Vírgula 12 7 2 2 3 2" xfId="46872" xr:uid="{00000000-0005-0000-0000-00006AAF0000}"/>
    <cellStyle name="Vírgula 12 7 2 2 3 3" xfId="46873" xr:uid="{00000000-0005-0000-0000-00006BAF0000}"/>
    <cellStyle name="Vírgula 12 7 2 2 4" xfId="46874" xr:uid="{00000000-0005-0000-0000-00006CAF0000}"/>
    <cellStyle name="Vírgula 12 7 2 2 5" xfId="46875" xr:uid="{00000000-0005-0000-0000-00006DAF0000}"/>
    <cellStyle name="Vírgula 12 7 2 2 6" xfId="46876" xr:uid="{00000000-0005-0000-0000-00006EAF0000}"/>
    <cellStyle name="Vírgula 12 7 2 3" xfId="6962" xr:uid="{00000000-0005-0000-0000-00006FAF0000}"/>
    <cellStyle name="Vírgula 12 7 2 3 2" xfId="11904" xr:uid="{00000000-0005-0000-0000-000070AF0000}"/>
    <cellStyle name="Vírgula 12 7 2 3 3" xfId="46877" xr:uid="{00000000-0005-0000-0000-000071AF0000}"/>
    <cellStyle name="Vírgula 12 7 2 3 4" xfId="46878" xr:uid="{00000000-0005-0000-0000-000072AF0000}"/>
    <cellStyle name="Vírgula 12 7 2 4" xfId="8470" xr:uid="{00000000-0005-0000-0000-000073AF0000}"/>
    <cellStyle name="Vírgula 12 7 2 4 2" xfId="46879" xr:uid="{00000000-0005-0000-0000-000074AF0000}"/>
    <cellStyle name="Vírgula 12 7 2 4 3" xfId="46880" xr:uid="{00000000-0005-0000-0000-000075AF0000}"/>
    <cellStyle name="Vírgula 12 7 2 4 4" xfId="46881" xr:uid="{00000000-0005-0000-0000-000076AF0000}"/>
    <cellStyle name="Vírgula 12 7 2 5" xfId="3508" xr:uid="{00000000-0005-0000-0000-000077AF0000}"/>
    <cellStyle name="Vírgula 12 7 2 5 2" xfId="46882" xr:uid="{00000000-0005-0000-0000-000078AF0000}"/>
    <cellStyle name="Vírgula 12 7 2 5 3" xfId="46883" xr:uid="{00000000-0005-0000-0000-000079AF0000}"/>
    <cellStyle name="Vírgula 12 7 2 5 4" xfId="46884" xr:uid="{00000000-0005-0000-0000-00007AAF0000}"/>
    <cellStyle name="Vírgula 12 7 2 6" xfId="46885" xr:uid="{00000000-0005-0000-0000-00007BAF0000}"/>
    <cellStyle name="Vírgula 12 7 2 6 2" xfId="46886" xr:uid="{00000000-0005-0000-0000-00007CAF0000}"/>
    <cellStyle name="Vírgula 12 7 2 6 3" xfId="46887" xr:uid="{00000000-0005-0000-0000-00007DAF0000}"/>
    <cellStyle name="Vírgula 12 7 2 7" xfId="46888" xr:uid="{00000000-0005-0000-0000-00007EAF0000}"/>
    <cellStyle name="Vírgula 12 7 2 8" xfId="46889" xr:uid="{00000000-0005-0000-0000-00007FAF0000}"/>
    <cellStyle name="Vírgula 12 7 2 9" xfId="46890" xr:uid="{00000000-0005-0000-0000-000080AF0000}"/>
    <cellStyle name="Vírgula 12 7 3" xfId="4272" xr:uid="{00000000-0005-0000-0000-000081AF0000}"/>
    <cellStyle name="Vírgula 12 7 3 2" xfId="9258" xr:uid="{00000000-0005-0000-0000-000082AF0000}"/>
    <cellStyle name="Vírgula 12 7 3 2 2" xfId="46891" xr:uid="{00000000-0005-0000-0000-000083AF0000}"/>
    <cellStyle name="Vírgula 12 7 3 2 3" xfId="46892" xr:uid="{00000000-0005-0000-0000-000084AF0000}"/>
    <cellStyle name="Vírgula 12 7 3 2 4" xfId="46893" xr:uid="{00000000-0005-0000-0000-000085AF0000}"/>
    <cellStyle name="Vírgula 12 7 3 3" xfId="46894" xr:uid="{00000000-0005-0000-0000-000086AF0000}"/>
    <cellStyle name="Vírgula 12 7 3 3 2" xfId="46895" xr:uid="{00000000-0005-0000-0000-000087AF0000}"/>
    <cellStyle name="Vírgula 12 7 3 3 3" xfId="46896" xr:uid="{00000000-0005-0000-0000-000088AF0000}"/>
    <cellStyle name="Vírgula 12 7 3 4" xfId="46897" xr:uid="{00000000-0005-0000-0000-000089AF0000}"/>
    <cellStyle name="Vírgula 12 7 3 5" xfId="46898" xr:uid="{00000000-0005-0000-0000-00008AAF0000}"/>
    <cellStyle name="Vírgula 12 7 3 6" xfId="46899" xr:uid="{00000000-0005-0000-0000-00008BAF0000}"/>
    <cellStyle name="Vírgula 12 7 4" xfId="6016" xr:uid="{00000000-0005-0000-0000-00008CAF0000}"/>
    <cellStyle name="Vírgula 12 7 4 2" xfId="10958" xr:uid="{00000000-0005-0000-0000-00008DAF0000}"/>
    <cellStyle name="Vírgula 12 7 4 3" xfId="46900" xr:uid="{00000000-0005-0000-0000-00008EAF0000}"/>
    <cellStyle name="Vírgula 12 7 4 4" xfId="46901" xr:uid="{00000000-0005-0000-0000-00008FAF0000}"/>
    <cellStyle name="Vírgula 12 7 5" xfId="7524" xr:uid="{00000000-0005-0000-0000-000090AF0000}"/>
    <cellStyle name="Vírgula 12 7 5 2" xfId="46902" xr:uid="{00000000-0005-0000-0000-000091AF0000}"/>
    <cellStyle name="Vírgula 12 7 5 3" xfId="46903" xr:uid="{00000000-0005-0000-0000-000092AF0000}"/>
    <cellStyle name="Vírgula 12 7 5 4" xfId="46904" xr:uid="{00000000-0005-0000-0000-000093AF0000}"/>
    <cellStyle name="Vírgula 12 7 6" xfId="2562" xr:uid="{00000000-0005-0000-0000-000094AF0000}"/>
    <cellStyle name="Vírgula 12 7 6 2" xfId="46905" xr:uid="{00000000-0005-0000-0000-000095AF0000}"/>
    <cellStyle name="Vírgula 12 7 6 3" xfId="46906" xr:uid="{00000000-0005-0000-0000-000096AF0000}"/>
    <cellStyle name="Vírgula 12 7 6 4" xfId="46907" xr:uid="{00000000-0005-0000-0000-000097AF0000}"/>
    <cellStyle name="Vírgula 12 7 7" xfId="46908" xr:uid="{00000000-0005-0000-0000-000098AF0000}"/>
    <cellStyle name="Vírgula 12 7 7 2" xfId="46909" xr:uid="{00000000-0005-0000-0000-000099AF0000}"/>
    <cellStyle name="Vírgula 12 7 7 3" xfId="46910" xr:uid="{00000000-0005-0000-0000-00009AAF0000}"/>
    <cellStyle name="Vírgula 12 7 8" xfId="46911" xr:uid="{00000000-0005-0000-0000-00009BAF0000}"/>
    <cellStyle name="Vírgula 12 7 9" xfId="46912" xr:uid="{00000000-0005-0000-0000-00009CAF0000}"/>
    <cellStyle name="Vírgula 12 8" xfId="1296" xr:uid="{00000000-0005-0000-0000-00009DAF0000}"/>
    <cellStyle name="Vírgula 12 8 2" xfId="4654" xr:uid="{00000000-0005-0000-0000-00009EAF0000}"/>
    <cellStyle name="Vírgula 12 8 2 2" xfId="9638" xr:uid="{00000000-0005-0000-0000-00009FAF0000}"/>
    <cellStyle name="Vírgula 12 8 2 2 2" xfId="46913" xr:uid="{00000000-0005-0000-0000-0000A0AF0000}"/>
    <cellStyle name="Vírgula 12 8 2 2 3" xfId="46914" xr:uid="{00000000-0005-0000-0000-0000A1AF0000}"/>
    <cellStyle name="Vírgula 12 8 2 2 4" xfId="46915" xr:uid="{00000000-0005-0000-0000-0000A2AF0000}"/>
    <cellStyle name="Vírgula 12 8 2 3" xfId="46916" xr:uid="{00000000-0005-0000-0000-0000A3AF0000}"/>
    <cellStyle name="Vírgula 12 8 2 3 2" xfId="46917" xr:uid="{00000000-0005-0000-0000-0000A4AF0000}"/>
    <cellStyle name="Vírgula 12 8 2 3 3" xfId="46918" xr:uid="{00000000-0005-0000-0000-0000A5AF0000}"/>
    <cellStyle name="Vírgula 12 8 2 4" xfId="46919" xr:uid="{00000000-0005-0000-0000-0000A6AF0000}"/>
    <cellStyle name="Vírgula 12 8 2 5" xfId="46920" xr:uid="{00000000-0005-0000-0000-0000A7AF0000}"/>
    <cellStyle name="Vírgula 12 8 2 6" xfId="46921" xr:uid="{00000000-0005-0000-0000-0000A8AF0000}"/>
    <cellStyle name="Vírgula 12 8 3" xfId="6383" xr:uid="{00000000-0005-0000-0000-0000A9AF0000}"/>
    <cellStyle name="Vírgula 12 8 3 2" xfId="11325" xr:uid="{00000000-0005-0000-0000-0000AAAF0000}"/>
    <cellStyle name="Vírgula 12 8 3 3" xfId="46922" xr:uid="{00000000-0005-0000-0000-0000ABAF0000}"/>
    <cellStyle name="Vírgula 12 8 3 4" xfId="46923" xr:uid="{00000000-0005-0000-0000-0000ACAF0000}"/>
    <cellStyle name="Vírgula 12 8 4" xfId="7891" xr:uid="{00000000-0005-0000-0000-0000ADAF0000}"/>
    <cellStyle name="Vírgula 12 8 4 2" xfId="46924" xr:uid="{00000000-0005-0000-0000-0000AEAF0000}"/>
    <cellStyle name="Vírgula 12 8 4 3" xfId="46925" xr:uid="{00000000-0005-0000-0000-0000AFAF0000}"/>
    <cellStyle name="Vírgula 12 8 4 4" xfId="46926" xr:uid="{00000000-0005-0000-0000-0000B0AF0000}"/>
    <cellStyle name="Vírgula 12 8 5" xfId="2929" xr:uid="{00000000-0005-0000-0000-0000B1AF0000}"/>
    <cellStyle name="Vírgula 12 8 5 2" xfId="46927" xr:uid="{00000000-0005-0000-0000-0000B2AF0000}"/>
    <cellStyle name="Vírgula 12 8 5 3" xfId="46928" xr:uid="{00000000-0005-0000-0000-0000B3AF0000}"/>
    <cellStyle name="Vírgula 12 8 5 4" xfId="46929" xr:uid="{00000000-0005-0000-0000-0000B4AF0000}"/>
    <cellStyle name="Vírgula 12 8 6" xfId="46930" xr:uid="{00000000-0005-0000-0000-0000B5AF0000}"/>
    <cellStyle name="Vírgula 12 8 6 2" xfId="46931" xr:uid="{00000000-0005-0000-0000-0000B6AF0000}"/>
    <cellStyle name="Vírgula 12 8 6 3" xfId="46932" xr:uid="{00000000-0005-0000-0000-0000B7AF0000}"/>
    <cellStyle name="Vírgula 12 8 7" xfId="46933" xr:uid="{00000000-0005-0000-0000-0000B8AF0000}"/>
    <cellStyle name="Vírgula 12 8 8" xfId="46934" xr:uid="{00000000-0005-0000-0000-0000B9AF0000}"/>
    <cellStyle name="Vírgula 12 8 9" xfId="46935" xr:uid="{00000000-0005-0000-0000-0000BAAF0000}"/>
    <cellStyle name="Vírgula 12 9" xfId="240" xr:uid="{00000000-0005-0000-0000-0000BBAF0000}"/>
    <cellStyle name="Vírgula 12 9 2" xfId="3872" xr:uid="{00000000-0005-0000-0000-0000BCAF0000}"/>
    <cellStyle name="Vírgula 12 9 2 2" xfId="8959" xr:uid="{00000000-0005-0000-0000-0000BDAF0000}"/>
    <cellStyle name="Vírgula 12 9 2 2 2" xfId="46936" xr:uid="{00000000-0005-0000-0000-0000BEAF0000}"/>
    <cellStyle name="Vírgula 12 9 2 2 3" xfId="46937" xr:uid="{00000000-0005-0000-0000-0000BFAF0000}"/>
    <cellStyle name="Vírgula 12 9 2 2 4" xfId="46938" xr:uid="{00000000-0005-0000-0000-0000C0AF0000}"/>
    <cellStyle name="Vírgula 12 9 2 3" xfId="46939" xr:uid="{00000000-0005-0000-0000-0000C1AF0000}"/>
    <cellStyle name="Vírgula 12 9 2 3 2" xfId="46940" xr:uid="{00000000-0005-0000-0000-0000C2AF0000}"/>
    <cellStyle name="Vírgula 12 9 2 3 3" xfId="46941" xr:uid="{00000000-0005-0000-0000-0000C3AF0000}"/>
    <cellStyle name="Vírgula 12 9 2 4" xfId="46942" xr:uid="{00000000-0005-0000-0000-0000C4AF0000}"/>
    <cellStyle name="Vírgula 12 9 2 5" xfId="46943" xr:uid="{00000000-0005-0000-0000-0000C5AF0000}"/>
    <cellStyle name="Vírgula 12 9 2 6" xfId="46944" xr:uid="{00000000-0005-0000-0000-0000C6AF0000}"/>
    <cellStyle name="Vírgula 12 9 3" xfId="5650" xr:uid="{00000000-0005-0000-0000-0000C7AF0000}"/>
    <cellStyle name="Vírgula 12 9 3 2" xfId="10592" xr:uid="{00000000-0005-0000-0000-0000C8AF0000}"/>
    <cellStyle name="Vírgula 12 9 3 3" xfId="46945" xr:uid="{00000000-0005-0000-0000-0000C9AF0000}"/>
    <cellStyle name="Vírgula 12 9 3 4" xfId="46946" xr:uid="{00000000-0005-0000-0000-0000CAAF0000}"/>
    <cellStyle name="Vírgula 12 9 4" xfId="7158" xr:uid="{00000000-0005-0000-0000-0000CBAF0000}"/>
    <cellStyle name="Vírgula 12 9 4 2" xfId="46947" xr:uid="{00000000-0005-0000-0000-0000CCAF0000}"/>
    <cellStyle name="Vírgula 12 9 4 3" xfId="46948" xr:uid="{00000000-0005-0000-0000-0000CDAF0000}"/>
    <cellStyle name="Vírgula 12 9 4 4" xfId="46949" xr:uid="{00000000-0005-0000-0000-0000CEAF0000}"/>
    <cellStyle name="Vírgula 12 9 5" xfId="2196" xr:uid="{00000000-0005-0000-0000-0000CFAF0000}"/>
    <cellStyle name="Vírgula 12 9 5 2" xfId="46950" xr:uid="{00000000-0005-0000-0000-0000D0AF0000}"/>
    <cellStyle name="Vírgula 12 9 5 3" xfId="46951" xr:uid="{00000000-0005-0000-0000-0000D1AF0000}"/>
    <cellStyle name="Vírgula 12 9 5 4" xfId="46952" xr:uid="{00000000-0005-0000-0000-0000D2AF0000}"/>
    <cellStyle name="Vírgula 12 9 6" xfId="46953" xr:uid="{00000000-0005-0000-0000-0000D3AF0000}"/>
    <cellStyle name="Vírgula 12 9 6 2" xfId="46954" xr:uid="{00000000-0005-0000-0000-0000D4AF0000}"/>
    <cellStyle name="Vírgula 12 9 6 3" xfId="46955" xr:uid="{00000000-0005-0000-0000-0000D5AF0000}"/>
    <cellStyle name="Vírgula 12 9 7" xfId="46956" xr:uid="{00000000-0005-0000-0000-0000D6AF0000}"/>
    <cellStyle name="Vírgula 12 9 8" xfId="46957" xr:uid="{00000000-0005-0000-0000-0000D7AF0000}"/>
    <cellStyle name="Vírgula 12 9 9" xfId="46958" xr:uid="{00000000-0005-0000-0000-0000D8AF0000}"/>
    <cellStyle name="Vírgula 13" xfId="255" xr:uid="{00000000-0005-0000-0000-0000D9AF0000}"/>
    <cellStyle name="Vírgula 13 2" xfId="995" xr:uid="{00000000-0005-0000-0000-0000DAAF0000}"/>
    <cellStyle name="Vírgula 14" xfId="794" xr:uid="{00000000-0005-0000-0000-0000DBAF0000}"/>
    <cellStyle name="Vírgula 14 2" xfId="5369" xr:uid="{00000000-0005-0000-0000-0000DCAF0000}"/>
    <cellStyle name="Vírgula 15" xfId="54235" xr:uid="{00000000-0005-0000-0000-0000DDAF0000}"/>
    <cellStyle name="Vírgula 16" xfId="54248" xr:uid="{00000000-0005-0000-0000-0000DEAF0000}"/>
    <cellStyle name="Vírgula 2" xfId="26" xr:uid="{00000000-0005-0000-0000-0000DFAF0000}"/>
    <cellStyle name="Vírgula 2 2" xfId="45" xr:uid="{00000000-0005-0000-0000-0000E0AF0000}"/>
    <cellStyle name="Vírgula 2 2 2" xfId="258" xr:uid="{00000000-0005-0000-0000-0000E1AF0000}"/>
    <cellStyle name="Vírgula 2 2 2 2" xfId="998" xr:uid="{00000000-0005-0000-0000-0000E2AF0000}"/>
    <cellStyle name="Vírgula 2 2 2 3" xfId="46959" xr:uid="{00000000-0005-0000-0000-0000E3AF0000}"/>
    <cellStyle name="Vírgula 2 2 2 3 2" xfId="46960" xr:uid="{00000000-0005-0000-0000-0000E4AF0000}"/>
    <cellStyle name="Vírgula 2 2 2 3 2 2" xfId="46961" xr:uid="{00000000-0005-0000-0000-0000E5AF0000}"/>
    <cellStyle name="Vírgula 2 2 2 3 2 2 2" xfId="46962" xr:uid="{00000000-0005-0000-0000-0000E6AF0000}"/>
    <cellStyle name="Vírgula 2 2 2 3 2 2 3" xfId="46963" xr:uid="{00000000-0005-0000-0000-0000E7AF0000}"/>
    <cellStyle name="Vírgula 2 2 2 3 2 3" xfId="46964" xr:uid="{00000000-0005-0000-0000-0000E8AF0000}"/>
    <cellStyle name="Vírgula 2 2 2 3 2 4" xfId="46965" xr:uid="{00000000-0005-0000-0000-0000E9AF0000}"/>
    <cellStyle name="Vírgula 2 2 2 3 2 5" xfId="46966" xr:uid="{00000000-0005-0000-0000-0000EAAF0000}"/>
    <cellStyle name="Vírgula 2 2 2 3 3" xfId="46967" xr:uid="{00000000-0005-0000-0000-0000EBAF0000}"/>
    <cellStyle name="Vírgula 2 2 2 3 3 2" xfId="46968" xr:uid="{00000000-0005-0000-0000-0000ECAF0000}"/>
    <cellStyle name="Vírgula 2 2 2 3 3 3" xfId="46969" xr:uid="{00000000-0005-0000-0000-0000EDAF0000}"/>
    <cellStyle name="Vírgula 2 2 2 3 4" xfId="46970" xr:uid="{00000000-0005-0000-0000-0000EEAF0000}"/>
    <cellStyle name="Vírgula 2 2 2 3 5" xfId="46971" xr:uid="{00000000-0005-0000-0000-0000EFAF0000}"/>
    <cellStyle name="Vírgula 2 2 2 3 6" xfId="46972" xr:uid="{00000000-0005-0000-0000-0000F0AF0000}"/>
    <cellStyle name="Vírgula 2 2 3" xfId="977" xr:uid="{00000000-0005-0000-0000-0000F1AF0000}"/>
    <cellStyle name="Vírgula 2 2 4" xfId="3951" xr:uid="{00000000-0005-0000-0000-0000F2AF0000}"/>
    <cellStyle name="Vírgula 2 2 4 2" xfId="5392" xr:uid="{00000000-0005-0000-0000-0000F3AF0000}"/>
    <cellStyle name="Vírgula 2 2 4 2 2" xfId="10369" xr:uid="{00000000-0005-0000-0000-0000F4AF0000}"/>
    <cellStyle name="Vírgula 2 2 4 2 2 2" xfId="46973" xr:uid="{00000000-0005-0000-0000-0000F5AF0000}"/>
    <cellStyle name="Vírgula 2 2 4 2 2 3" xfId="46974" xr:uid="{00000000-0005-0000-0000-0000F6AF0000}"/>
    <cellStyle name="Vírgula 2 2 4 2 2 4" xfId="46975" xr:uid="{00000000-0005-0000-0000-0000F7AF0000}"/>
    <cellStyle name="Vírgula 2 2 4 2 3" xfId="46976" xr:uid="{00000000-0005-0000-0000-0000F8AF0000}"/>
    <cellStyle name="Vírgula 2 2 4 2 3 2" xfId="46977" xr:uid="{00000000-0005-0000-0000-0000F9AF0000}"/>
    <cellStyle name="Vírgula 2 2 4 2 3 3" xfId="46978" xr:uid="{00000000-0005-0000-0000-0000FAAF0000}"/>
    <cellStyle name="Vírgula 2 2 4 2 4" xfId="46979" xr:uid="{00000000-0005-0000-0000-0000FBAF0000}"/>
    <cellStyle name="Vírgula 2 2 4 2 5" xfId="46980" xr:uid="{00000000-0005-0000-0000-0000FCAF0000}"/>
    <cellStyle name="Vírgula 2 2 4 2 6" xfId="46981" xr:uid="{00000000-0005-0000-0000-0000FDAF0000}"/>
    <cellStyle name="Vírgula 2 2 4 3" xfId="8595" xr:uid="{00000000-0005-0000-0000-0000FEAF0000}"/>
    <cellStyle name="Vírgula 2 2 4 3 2" xfId="46982" xr:uid="{00000000-0005-0000-0000-0000FFAF0000}"/>
    <cellStyle name="Vírgula 2 2 4 3 3" xfId="46983" xr:uid="{00000000-0005-0000-0000-000000B00000}"/>
    <cellStyle name="Vírgula 2 2 4 3 4" xfId="46984" xr:uid="{00000000-0005-0000-0000-000001B00000}"/>
    <cellStyle name="Vírgula 2 2 4 4" xfId="46985" xr:uid="{00000000-0005-0000-0000-000002B00000}"/>
    <cellStyle name="Vírgula 2 2 4 4 2" xfId="46986" xr:uid="{00000000-0005-0000-0000-000003B00000}"/>
    <cellStyle name="Vírgula 2 2 4 4 3" xfId="46987" xr:uid="{00000000-0005-0000-0000-000004B00000}"/>
    <cellStyle name="Vírgula 2 2 4 4 4" xfId="46988" xr:uid="{00000000-0005-0000-0000-000005B00000}"/>
    <cellStyle name="Vírgula 2 2 4 5" xfId="46989" xr:uid="{00000000-0005-0000-0000-000006B00000}"/>
    <cellStyle name="Vírgula 2 2 4 5 2" xfId="46990" xr:uid="{00000000-0005-0000-0000-000007B00000}"/>
    <cellStyle name="Vírgula 2 2 4 5 3" xfId="46991" xr:uid="{00000000-0005-0000-0000-000008B00000}"/>
    <cellStyle name="Vírgula 2 2 4 5 4" xfId="46992" xr:uid="{00000000-0005-0000-0000-000009B00000}"/>
    <cellStyle name="Vírgula 2 2 4 6" xfId="46993" xr:uid="{00000000-0005-0000-0000-00000AB00000}"/>
    <cellStyle name="Vírgula 2 2 4 6 2" xfId="46994" xr:uid="{00000000-0005-0000-0000-00000BB00000}"/>
    <cellStyle name="Vírgula 2 2 4 6 3" xfId="46995" xr:uid="{00000000-0005-0000-0000-00000CB00000}"/>
    <cellStyle name="Vírgula 2 2 4 7" xfId="46996" xr:uid="{00000000-0005-0000-0000-00000DB00000}"/>
    <cellStyle name="Vírgula 2 2 4 8" xfId="46997" xr:uid="{00000000-0005-0000-0000-00000EB00000}"/>
    <cellStyle name="Vírgula 2 2 4 9" xfId="46998" xr:uid="{00000000-0005-0000-0000-00000FB00000}"/>
    <cellStyle name="Vírgula 2 2 5" xfId="46999" xr:uid="{00000000-0005-0000-0000-000010B00000}"/>
    <cellStyle name="Vírgula 2 2 5 2" xfId="47000" xr:uid="{00000000-0005-0000-0000-000011B00000}"/>
    <cellStyle name="Vírgula 2 2 5 2 2" xfId="47001" xr:uid="{00000000-0005-0000-0000-000012B00000}"/>
    <cellStyle name="Vírgula 2 2 5 2 2 2" xfId="47002" xr:uid="{00000000-0005-0000-0000-000013B00000}"/>
    <cellStyle name="Vírgula 2 2 5 2 2 3" xfId="47003" xr:uid="{00000000-0005-0000-0000-000014B00000}"/>
    <cellStyle name="Vírgula 2 2 5 2 3" xfId="47004" xr:uid="{00000000-0005-0000-0000-000015B00000}"/>
    <cellStyle name="Vírgula 2 2 5 2 4" xfId="47005" xr:uid="{00000000-0005-0000-0000-000016B00000}"/>
    <cellStyle name="Vírgula 2 2 5 2 5" xfId="47006" xr:uid="{00000000-0005-0000-0000-000017B00000}"/>
    <cellStyle name="Vírgula 2 2 5 3" xfId="47007" xr:uid="{00000000-0005-0000-0000-000018B00000}"/>
    <cellStyle name="Vírgula 2 2 5 3 2" xfId="47008" xr:uid="{00000000-0005-0000-0000-000019B00000}"/>
    <cellStyle name="Vírgula 2 2 5 3 3" xfId="47009" xr:uid="{00000000-0005-0000-0000-00001AB00000}"/>
    <cellStyle name="Vírgula 2 2 5 4" xfId="47010" xr:uid="{00000000-0005-0000-0000-00001BB00000}"/>
    <cellStyle name="Vírgula 2 2 5 5" xfId="47011" xr:uid="{00000000-0005-0000-0000-00001CB00000}"/>
    <cellStyle name="Vírgula 2 2 5 6" xfId="47012" xr:uid="{00000000-0005-0000-0000-00001DB00000}"/>
    <cellStyle name="Vírgula 2 3" xfId="247" xr:uid="{00000000-0005-0000-0000-00001EB00000}"/>
    <cellStyle name="Vírgula 2 3 2" xfId="987" xr:uid="{00000000-0005-0000-0000-00001FB00000}"/>
    <cellStyle name="Vírgula 2 3 3" xfId="47013" xr:uid="{00000000-0005-0000-0000-000020B00000}"/>
    <cellStyle name="Vírgula 2 3 3 2" xfId="47014" xr:uid="{00000000-0005-0000-0000-000021B00000}"/>
    <cellStyle name="Vírgula 2 3 3 2 2" xfId="47015" xr:uid="{00000000-0005-0000-0000-000022B00000}"/>
    <cellStyle name="Vírgula 2 3 3 2 2 2" xfId="47016" xr:uid="{00000000-0005-0000-0000-000023B00000}"/>
    <cellStyle name="Vírgula 2 3 3 2 2 3" xfId="47017" xr:uid="{00000000-0005-0000-0000-000024B00000}"/>
    <cellStyle name="Vírgula 2 3 3 2 3" xfId="47018" xr:uid="{00000000-0005-0000-0000-000025B00000}"/>
    <cellStyle name="Vírgula 2 3 3 2 4" xfId="47019" xr:uid="{00000000-0005-0000-0000-000026B00000}"/>
    <cellStyle name="Vírgula 2 3 3 2 5" xfId="47020" xr:uid="{00000000-0005-0000-0000-000027B00000}"/>
    <cellStyle name="Vírgula 2 3 3 3" xfId="47021" xr:uid="{00000000-0005-0000-0000-000028B00000}"/>
    <cellStyle name="Vírgula 2 3 3 3 2" xfId="47022" xr:uid="{00000000-0005-0000-0000-000029B00000}"/>
    <cellStyle name="Vírgula 2 3 3 3 3" xfId="47023" xr:uid="{00000000-0005-0000-0000-00002AB00000}"/>
    <cellStyle name="Vírgula 2 3 3 4" xfId="47024" xr:uid="{00000000-0005-0000-0000-00002BB00000}"/>
    <cellStyle name="Vírgula 2 3 3 5" xfId="47025" xr:uid="{00000000-0005-0000-0000-00002CB00000}"/>
    <cellStyle name="Vírgula 2 3 3 6" xfId="47026" xr:uid="{00000000-0005-0000-0000-00002DB00000}"/>
    <cellStyle name="Vírgula 2 4" xfId="371" xr:uid="{00000000-0005-0000-0000-00002EB00000}"/>
    <cellStyle name="Vírgula 2 4 2" xfId="47027" xr:uid="{00000000-0005-0000-0000-00002FB00000}"/>
    <cellStyle name="Vírgula 2 4 2 2" xfId="47028" xr:uid="{00000000-0005-0000-0000-000030B00000}"/>
    <cellStyle name="Vírgula 2 4 2 2 2" xfId="47029" xr:uid="{00000000-0005-0000-0000-000031B00000}"/>
    <cellStyle name="Vírgula 2 4 2 2 2 2" xfId="47030" xr:uid="{00000000-0005-0000-0000-000032B00000}"/>
    <cellStyle name="Vírgula 2 4 2 2 2 3" xfId="47031" xr:uid="{00000000-0005-0000-0000-000033B00000}"/>
    <cellStyle name="Vírgula 2 4 2 2 3" xfId="47032" xr:uid="{00000000-0005-0000-0000-000034B00000}"/>
    <cellStyle name="Vírgula 2 4 2 2 4" xfId="47033" xr:uid="{00000000-0005-0000-0000-000035B00000}"/>
    <cellStyle name="Vírgula 2 4 2 2 5" xfId="47034" xr:uid="{00000000-0005-0000-0000-000036B00000}"/>
    <cellStyle name="Vírgula 2 4 2 3" xfId="47035" xr:uid="{00000000-0005-0000-0000-000037B00000}"/>
    <cellStyle name="Vírgula 2 4 2 3 2" xfId="47036" xr:uid="{00000000-0005-0000-0000-000038B00000}"/>
    <cellStyle name="Vírgula 2 4 2 3 3" xfId="47037" xr:uid="{00000000-0005-0000-0000-000039B00000}"/>
    <cellStyle name="Vírgula 2 4 2 4" xfId="47038" xr:uid="{00000000-0005-0000-0000-00003AB00000}"/>
    <cellStyle name="Vírgula 2 4 2 5" xfId="47039" xr:uid="{00000000-0005-0000-0000-00003BB00000}"/>
    <cellStyle name="Vírgula 2 4 2 6" xfId="47040" xr:uid="{00000000-0005-0000-0000-00003CB00000}"/>
    <cellStyle name="Vírgula 2 5" xfId="857" xr:uid="{00000000-0005-0000-0000-00003DB00000}"/>
    <cellStyle name="Vírgula 2 6" xfId="3834" xr:uid="{00000000-0005-0000-0000-00003EB00000}"/>
    <cellStyle name="Vírgula 2 6 2" xfId="5416" xr:uid="{00000000-0005-0000-0000-00003FB00000}"/>
    <cellStyle name="Vírgula 2 6 2 2" xfId="10390" xr:uid="{00000000-0005-0000-0000-000040B00000}"/>
    <cellStyle name="Vírgula 2 6 2 2 2" xfId="47041" xr:uid="{00000000-0005-0000-0000-000041B00000}"/>
    <cellStyle name="Vírgula 2 6 2 2 3" xfId="47042" xr:uid="{00000000-0005-0000-0000-000042B00000}"/>
    <cellStyle name="Vírgula 2 6 2 2 4" xfId="47043" xr:uid="{00000000-0005-0000-0000-000043B00000}"/>
    <cellStyle name="Vírgula 2 6 2 3" xfId="47044" xr:uid="{00000000-0005-0000-0000-000044B00000}"/>
    <cellStyle name="Vírgula 2 6 2 3 2" xfId="47045" xr:uid="{00000000-0005-0000-0000-000045B00000}"/>
    <cellStyle name="Vírgula 2 6 2 3 3" xfId="47046" xr:uid="{00000000-0005-0000-0000-000046B00000}"/>
    <cellStyle name="Vírgula 2 6 2 4" xfId="47047" xr:uid="{00000000-0005-0000-0000-000047B00000}"/>
    <cellStyle name="Vírgula 2 6 2 5" xfId="47048" xr:uid="{00000000-0005-0000-0000-000048B00000}"/>
    <cellStyle name="Vírgula 2 6 2 6" xfId="47049" xr:uid="{00000000-0005-0000-0000-000049B00000}"/>
    <cellStyle name="Vírgula 2 6 3" xfId="8592" xr:uid="{00000000-0005-0000-0000-00004AB00000}"/>
    <cellStyle name="Vírgula 2 6 3 2" xfId="47050" xr:uid="{00000000-0005-0000-0000-00004BB00000}"/>
    <cellStyle name="Vírgula 2 6 3 3" xfId="47051" xr:uid="{00000000-0005-0000-0000-00004CB00000}"/>
    <cellStyle name="Vírgula 2 6 3 4" xfId="47052" xr:uid="{00000000-0005-0000-0000-00004DB00000}"/>
    <cellStyle name="Vírgula 2 6 4" xfId="47053" xr:uid="{00000000-0005-0000-0000-00004EB00000}"/>
    <cellStyle name="Vírgula 2 6 4 2" xfId="47054" xr:uid="{00000000-0005-0000-0000-00004FB00000}"/>
    <cellStyle name="Vírgula 2 6 4 3" xfId="47055" xr:uid="{00000000-0005-0000-0000-000050B00000}"/>
    <cellStyle name="Vírgula 2 6 4 4" xfId="47056" xr:uid="{00000000-0005-0000-0000-000051B00000}"/>
    <cellStyle name="Vírgula 2 6 5" xfId="47057" xr:uid="{00000000-0005-0000-0000-000052B00000}"/>
    <cellStyle name="Vírgula 2 6 5 2" xfId="47058" xr:uid="{00000000-0005-0000-0000-000053B00000}"/>
    <cellStyle name="Vírgula 2 6 5 3" xfId="47059" xr:uid="{00000000-0005-0000-0000-000054B00000}"/>
    <cellStyle name="Vírgula 2 6 5 4" xfId="47060" xr:uid="{00000000-0005-0000-0000-000055B00000}"/>
    <cellStyle name="Vírgula 2 6 6" xfId="47061" xr:uid="{00000000-0005-0000-0000-000056B00000}"/>
    <cellStyle name="Vírgula 2 6 6 2" xfId="47062" xr:uid="{00000000-0005-0000-0000-000057B00000}"/>
    <cellStyle name="Vírgula 2 6 6 3" xfId="47063" xr:uid="{00000000-0005-0000-0000-000058B00000}"/>
    <cellStyle name="Vírgula 2 6 7" xfId="47064" xr:uid="{00000000-0005-0000-0000-000059B00000}"/>
    <cellStyle name="Vírgula 2 6 8" xfId="47065" xr:uid="{00000000-0005-0000-0000-00005AB00000}"/>
    <cellStyle name="Vírgula 2 6 9" xfId="47066" xr:uid="{00000000-0005-0000-0000-00005BB00000}"/>
    <cellStyle name="Vírgula 2 7" xfId="47067" xr:uid="{00000000-0005-0000-0000-00005CB00000}"/>
    <cellStyle name="Vírgula 2 7 2" xfId="47068" xr:uid="{00000000-0005-0000-0000-00005DB00000}"/>
    <cellStyle name="Vírgula 2 7 2 2" xfId="47069" xr:uid="{00000000-0005-0000-0000-00005EB00000}"/>
    <cellStyle name="Vírgula 2 7 2 2 2" xfId="47070" xr:uid="{00000000-0005-0000-0000-00005FB00000}"/>
    <cellStyle name="Vírgula 2 7 2 2 3" xfId="47071" xr:uid="{00000000-0005-0000-0000-000060B00000}"/>
    <cellStyle name="Vírgula 2 7 2 3" xfId="47072" xr:uid="{00000000-0005-0000-0000-000061B00000}"/>
    <cellStyle name="Vírgula 2 7 2 4" xfId="47073" xr:uid="{00000000-0005-0000-0000-000062B00000}"/>
    <cellStyle name="Vírgula 2 7 2 5" xfId="47074" xr:uid="{00000000-0005-0000-0000-000063B00000}"/>
    <cellStyle name="Vírgula 2 7 3" xfId="47075" xr:uid="{00000000-0005-0000-0000-000064B00000}"/>
    <cellStyle name="Vírgula 2 7 3 2" xfId="47076" xr:uid="{00000000-0005-0000-0000-000065B00000}"/>
    <cellStyle name="Vírgula 2 7 3 3" xfId="47077" xr:uid="{00000000-0005-0000-0000-000066B00000}"/>
    <cellStyle name="Vírgula 2 7 4" xfId="47078" xr:uid="{00000000-0005-0000-0000-000067B00000}"/>
    <cellStyle name="Vírgula 2 7 5" xfId="47079" xr:uid="{00000000-0005-0000-0000-000068B00000}"/>
    <cellStyle name="Vírgula 2 7 6" xfId="47080" xr:uid="{00000000-0005-0000-0000-000069B00000}"/>
    <cellStyle name="Vírgula 3" xfId="35" xr:uid="{00000000-0005-0000-0000-00006AB00000}"/>
    <cellStyle name="Vírgula 3 2" xfId="36" xr:uid="{00000000-0005-0000-0000-00006BB00000}"/>
    <cellStyle name="Vírgula 3 2 2" xfId="582" xr:uid="{00000000-0005-0000-0000-00006CB00000}"/>
    <cellStyle name="Vírgula 3 2 2 2" xfId="1105" xr:uid="{00000000-0005-0000-0000-00006DB00000}"/>
    <cellStyle name="Vírgula 3 2 3" xfId="381" xr:uid="{00000000-0005-0000-0000-00006EB00000}"/>
    <cellStyle name="Vírgula 3 2 4" xfId="265" xr:uid="{00000000-0005-0000-0000-00006FB00000}"/>
    <cellStyle name="Vírgula 3 3" xfId="581" xr:uid="{00000000-0005-0000-0000-000070B00000}"/>
    <cellStyle name="Vírgula 3 3 2" xfId="1104" xr:uid="{00000000-0005-0000-0000-000071B00000}"/>
    <cellStyle name="Vírgula 3 4" xfId="380" xr:uid="{00000000-0005-0000-0000-000072B00000}"/>
    <cellStyle name="Vírgula 3 5" xfId="264" xr:uid="{00000000-0005-0000-0000-000073B00000}"/>
    <cellStyle name="Vírgula 3 6" xfId="5418" xr:uid="{00000000-0005-0000-0000-000074B00000}"/>
    <cellStyle name="Vírgula 4" xfId="37" xr:uid="{00000000-0005-0000-0000-000075B00000}"/>
    <cellStyle name="Vírgula 4 2" xfId="54234" xr:uid="{00000000-0005-0000-0000-000076B00000}"/>
    <cellStyle name="Vírgula 5" xfId="28" xr:uid="{00000000-0005-0000-0000-000077B00000}"/>
    <cellStyle name="Vírgula 5 2" xfId="38" xr:uid="{00000000-0005-0000-0000-000078B00000}"/>
    <cellStyle name="Vírgula 5 2 2" xfId="177" xr:uid="{00000000-0005-0000-0000-000079B00000}"/>
    <cellStyle name="Vírgula 5 2 2 2" xfId="985" xr:uid="{00000000-0005-0000-0000-00007AB00000}"/>
    <cellStyle name="Vírgula 5 2 3" xfId="935" xr:uid="{00000000-0005-0000-0000-00007BB00000}"/>
    <cellStyle name="Vírgula 5 3" xfId="881" xr:uid="{00000000-0005-0000-0000-00007CB00000}"/>
    <cellStyle name="Vírgula 6" xfId="44" xr:uid="{00000000-0005-0000-0000-00007DB00000}"/>
    <cellStyle name="Vírgula 6 2" xfId="57" xr:uid="{00000000-0005-0000-0000-00007EB00000}"/>
    <cellStyle name="Vírgula 6 2 2" xfId="584" xr:uid="{00000000-0005-0000-0000-00007FB00000}"/>
    <cellStyle name="Vírgula 6 2 2 2" xfId="1107" xr:uid="{00000000-0005-0000-0000-000080B00000}"/>
    <cellStyle name="Vírgula 6 2 3" xfId="471" xr:uid="{00000000-0005-0000-0000-000081B00000}"/>
    <cellStyle name="Vírgula 6 2 4" xfId="355" xr:uid="{00000000-0005-0000-0000-000082B00000}"/>
    <cellStyle name="Vírgula 6 3" xfId="178" xr:uid="{00000000-0005-0000-0000-000083B00000}"/>
    <cellStyle name="Vírgula 6 3 2" xfId="585" xr:uid="{00000000-0005-0000-0000-000084B00000}"/>
    <cellStyle name="Vírgula 6 3 2 2" xfId="1108" xr:uid="{00000000-0005-0000-0000-000085B00000}"/>
    <cellStyle name="Vírgula 6 3 3" xfId="479" xr:uid="{00000000-0005-0000-0000-000086B00000}"/>
    <cellStyle name="Vírgula 6 3 4" xfId="363" xr:uid="{00000000-0005-0000-0000-000087B00000}"/>
    <cellStyle name="Vírgula 6 4" xfId="583" xr:uid="{00000000-0005-0000-0000-000088B00000}"/>
    <cellStyle name="Vírgula 6 4 2" xfId="1106" xr:uid="{00000000-0005-0000-0000-000089B00000}"/>
    <cellStyle name="Vírgula 6 5" xfId="470" xr:uid="{00000000-0005-0000-0000-00008AB00000}"/>
    <cellStyle name="Vírgula 6 6" xfId="354" xr:uid="{00000000-0005-0000-0000-00008BB00000}"/>
    <cellStyle name="Vírgula 7" xfId="50" xr:uid="{00000000-0005-0000-0000-00008CB00000}"/>
    <cellStyle name="Vírgula 7 10" xfId="831" xr:uid="{00000000-0005-0000-0000-00008DB00000}"/>
    <cellStyle name="Vírgula 7 10 10" xfId="47081" xr:uid="{00000000-0005-0000-0000-00008EB00000}"/>
    <cellStyle name="Vírgula 7 10 2" xfId="1876" xr:uid="{00000000-0005-0000-0000-00008FB00000}"/>
    <cellStyle name="Vírgula 7 10 2 2" xfId="5234" xr:uid="{00000000-0005-0000-0000-000090B00000}"/>
    <cellStyle name="Vírgula 7 10 2 2 2" xfId="10218" xr:uid="{00000000-0005-0000-0000-000091B00000}"/>
    <cellStyle name="Vírgula 7 10 2 2 2 2" xfId="47082" xr:uid="{00000000-0005-0000-0000-000092B00000}"/>
    <cellStyle name="Vírgula 7 10 2 2 2 3" xfId="47083" xr:uid="{00000000-0005-0000-0000-000093B00000}"/>
    <cellStyle name="Vírgula 7 10 2 2 2 4" xfId="47084" xr:uid="{00000000-0005-0000-0000-000094B00000}"/>
    <cellStyle name="Vírgula 7 10 2 2 3" xfId="47085" xr:uid="{00000000-0005-0000-0000-000095B00000}"/>
    <cellStyle name="Vírgula 7 10 2 2 3 2" xfId="47086" xr:uid="{00000000-0005-0000-0000-000096B00000}"/>
    <cellStyle name="Vírgula 7 10 2 2 3 3" xfId="47087" xr:uid="{00000000-0005-0000-0000-000097B00000}"/>
    <cellStyle name="Vírgula 7 10 2 2 4" xfId="47088" xr:uid="{00000000-0005-0000-0000-000098B00000}"/>
    <cellStyle name="Vírgula 7 10 2 2 5" xfId="47089" xr:uid="{00000000-0005-0000-0000-000099B00000}"/>
    <cellStyle name="Vírgula 7 10 2 2 6" xfId="47090" xr:uid="{00000000-0005-0000-0000-00009AB00000}"/>
    <cellStyle name="Vírgula 7 10 2 3" xfId="6963" xr:uid="{00000000-0005-0000-0000-00009BB00000}"/>
    <cellStyle name="Vírgula 7 10 2 3 2" xfId="11905" xr:uid="{00000000-0005-0000-0000-00009CB00000}"/>
    <cellStyle name="Vírgula 7 10 2 3 3" xfId="47091" xr:uid="{00000000-0005-0000-0000-00009DB00000}"/>
    <cellStyle name="Vírgula 7 10 2 3 4" xfId="47092" xr:uid="{00000000-0005-0000-0000-00009EB00000}"/>
    <cellStyle name="Vírgula 7 10 2 4" xfId="8471" xr:uid="{00000000-0005-0000-0000-00009FB00000}"/>
    <cellStyle name="Vírgula 7 10 2 4 2" xfId="47093" xr:uid="{00000000-0005-0000-0000-0000A0B00000}"/>
    <cellStyle name="Vírgula 7 10 2 4 3" xfId="47094" xr:uid="{00000000-0005-0000-0000-0000A1B00000}"/>
    <cellStyle name="Vírgula 7 10 2 4 4" xfId="47095" xr:uid="{00000000-0005-0000-0000-0000A2B00000}"/>
    <cellStyle name="Vírgula 7 10 2 5" xfId="3509" xr:uid="{00000000-0005-0000-0000-0000A3B00000}"/>
    <cellStyle name="Vírgula 7 10 2 5 2" xfId="47096" xr:uid="{00000000-0005-0000-0000-0000A4B00000}"/>
    <cellStyle name="Vírgula 7 10 2 5 3" xfId="47097" xr:uid="{00000000-0005-0000-0000-0000A5B00000}"/>
    <cellStyle name="Vírgula 7 10 2 5 4" xfId="47098" xr:uid="{00000000-0005-0000-0000-0000A6B00000}"/>
    <cellStyle name="Vírgula 7 10 2 6" xfId="47099" xr:uid="{00000000-0005-0000-0000-0000A7B00000}"/>
    <cellStyle name="Vírgula 7 10 2 6 2" xfId="47100" xr:uid="{00000000-0005-0000-0000-0000A8B00000}"/>
    <cellStyle name="Vírgula 7 10 2 6 3" xfId="47101" xr:uid="{00000000-0005-0000-0000-0000A9B00000}"/>
    <cellStyle name="Vírgula 7 10 2 7" xfId="47102" xr:uid="{00000000-0005-0000-0000-0000AAB00000}"/>
    <cellStyle name="Vírgula 7 10 2 8" xfId="47103" xr:uid="{00000000-0005-0000-0000-0000ABB00000}"/>
    <cellStyle name="Vírgula 7 10 2 9" xfId="47104" xr:uid="{00000000-0005-0000-0000-0000ACB00000}"/>
    <cellStyle name="Vírgula 7 10 3" xfId="4273" xr:uid="{00000000-0005-0000-0000-0000ADB00000}"/>
    <cellStyle name="Vírgula 7 10 3 2" xfId="9259" xr:uid="{00000000-0005-0000-0000-0000AEB00000}"/>
    <cellStyle name="Vírgula 7 10 3 2 2" xfId="47105" xr:uid="{00000000-0005-0000-0000-0000AFB00000}"/>
    <cellStyle name="Vírgula 7 10 3 2 3" xfId="47106" xr:uid="{00000000-0005-0000-0000-0000B0B00000}"/>
    <cellStyle name="Vírgula 7 10 3 2 4" xfId="47107" xr:uid="{00000000-0005-0000-0000-0000B1B00000}"/>
    <cellStyle name="Vírgula 7 10 3 3" xfId="47108" xr:uid="{00000000-0005-0000-0000-0000B2B00000}"/>
    <cellStyle name="Vírgula 7 10 3 3 2" xfId="47109" xr:uid="{00000000-0005-0000-0000-0000B3B00000}"/>
    <cellStyle name="Vírgula 7 10 3 3 3" xfId="47110" xr:uid="{00000000-0005-0000-0000-0000B4B00000}"/>
    <cellStyle name="Vírgula 7 10 3 4" xfId="47111" xr:uid="{00000000-0005-0000-0000-0000B5B00000}"/>
    <cellStyle name="Vírgula 7 10 3 5" xfId="47112" xr:uid="{00000000-0005-0000-0000-0000B6B00000}"/>
    <cellStyle name="Vírgula 7 10 3 6" xfId="47113" xr:uid="{00000000-0005-0000-0000-0000B7B00000}"/>
    <cellStyle name="Vírgula 7 10 4" xfId="6017" xr:uid="{00000000-0005-0000-0000-0000B8B00000}"/>
    <cellStyle name="Vírgula 7 10 4 2" xfId="10959" xr:uid="{00000000-0005-0000-0000-0000B9B00000}"/>
    <cellStyle name="Vírgula 7 10 4 3" xfId="47114" xr:uid="{00000000-0005-0000-0000-0000BAB00000}"/>
    <cellStyle name="Vírgula 7 10 4 4" xfId="47115" xr:uid="{00000000-0005-0000-0000-0000BBB00000}"/>
    <cellStyle name="Vírgula 7 10 5" xfId="7525" xr:uid="{00000000-0005-0000-0000-0000BCB00000}"/>
    <cellStyle name="Vírgula 7 10 5 2" xfId="47116" xr:uid="{00000000-0005-0000-0000-0000BDB00000}"/>
    <cellStyle name="Vírgula 7 10 5 3" xfId="47117" xr:uid="{00000000-0005-0000-0000-0000BEB00000}"/>
    <cellStyle name="Vírgula 7 10 5 4" xfId="47118" xr:uid="{00000000-0005-0000-0000-0000BFB00000}"/>
    <cellStyle name="Vírgula 7 10 6" xfId="2563" xr:uid="{00000000-0005-0000-0000-0000C0B00000}"/>
    <cellStyle name="Vírgula 7 10 6 2" xfId="47119" xr:uid="{00000000-0005-0000-0000-0000C1B00000}"/>
    <cellStyle name="Vírgula 7 10 6 3" xfId="47120" xr:uid="{00000000-0005-0000-0000-0000C2B00000}"/>
    <cellStyle name="Vírgula 7 10 6 4" xfId="47121" xr:uid="{00000000-0005-0000-0000-0000C3B00000}"/>
    <cellStyle name="Vírgula 7 10 7" xfId="47122" xr:uid="{00000000-0005-0000-0000-0000C4B00000}"/>
    <cellStyle name="Vírgula 7 10 7 2" xfId="47123" xr:uid="{00000000-0005-0000-0000-0000C5B00000}"/>
    <cellStyle name="Vírgula 7 10 7 3" xfId="47124" xr:uid="{00000000-0005-0000-0000-0000C6B00000}"/>
    <cellStyle name="Vírgula 7 10 8" xfId="47125" xr:uid="{00000000-0005-0000-0000-0000C7B00000}"/>
    <cellStyle name="Vírgula 7 10 9" xfId="47126" xr:uid="{00000000-0005-0000-0000-0000C8B00000}"/>
    <cellStyle name="Vírgula 7 11" xfId="1297" xr:uid="{00000000-0005-0000-0000-0000C9B00000}"/>
    <cellStyle name="Vírgula 7 11 2" xfId="4655" xr:uid="{00000000-0005-0000-0000-0000CAB00000}"/>
    <cellStyle name="Vírgula 7 11 2 2" xfId="9639" xr:uid="{00000000-0005-0000-0000-0000CBB00000}"/>
    <cellStyle name="Vírgula 7 11 2 2 2" xfId="47127" xr:uid="{00000000-0005-0000-0000-0000CCB00000}"/>
    <cellStyle name="Vírgula 7 11 2 2 3" xfId="47128" xr:uid="{00000000-0005-0000-0000-0000CDB00000}"/>
    <cellStyle name="Vírgula 7 11 2 2 4" xfId="47129" xr:uid="{00000000-0005-0000-0000-0000CEB00000}"/>
    <cellStyle name="Vírgula 7 11 2 3" xfId="47130" xr:uid="{00000000-0005-0000-0000-0000CFB00000}"/>
    <cellStyle name="Vírgula 7 11 2 3 2" xfId="47131" xr:uid="{00000000-0005-0000-0000-0000D0B00000}"/>
    <cellStyle name="Vírgula 7 11 2 3 3" xfId="47132" xr:uid="{00000000-0005-0000-0000-0000D1B00000}"/>
    <cellStyle name="Vírgula 7 11 2 4" xfId="47133" xr:uid="{00000000-0005-0000-0000-0000D2B00000}"/>
    <cellStyle name="Vírgula 7 11 2 5" xfId="47134" xr:uid="{00000000-0005-0000-0000-0000D3B00000}"/>
    <cellStyle name="Vírgula 7 11 2 6" xfId="47135" xr:uid="{00000000-0005-0000-0000-0000D4B00000}"/>
    <cellStyle name="Vírgula 7 11 3" xfId="6384" xr:uid="{00000000-0005-0000-0000-0000D5B00000}"/>
    <cellStyle name="Vírgula 7 11 3 2" xfId="11326" xr:uid="{00000000-0005-0000-0000-0000D6B00000}"/>
    <cellStyle name="Vírgula 7 11 3 3" xfId="47136" xr:uid="{00000000-0005-0000-0000-0000D7B00000}"/>
    <cellStyle name="Vírgula 7 11 3 4" xfId="47137" xr:uid="{00000000-0005-0000-0000-0000D8B00000}"/>
    <cellStyle name="Vírgula 7 11 4" xfId="7892" xr:uid="{00000000-0005-0000-0000-0000D9B00000}"/>
    <cellStyle name="Vírgula 7 11 4 2" xfId="47138" xr:uid="{00000000-0005-0000-0000-0000DAB00000}"/>
    <cellStyle name="Vírgula 7 11 4 3" xfId="47139" xr:uid="{00000000-0005-0000-0000-0000DBB00000}"/>
    <cellStyle name="Vírgula 7 11 4 4" xfId="47140" xr:uid="{00000000-0005-0000-0000-0000DCB00000}"/>
    <cellStyle name="Vírgula 7 11 5" xfId="2930" xr:uid="{00000000-0005-0000-0000-0000DDB00000}"/>
    <cellStyle name="Vírgula 7 11 5 2" xfId="47141" xr:uid="{00000000-0005-0000-0000-0000DEB00000}"/>
    <cellStyle name="Vírgula 7 11 5 3" xfId="47142" xr:uid="{00000000-0005-0000-0000-0000DFB00000}"/>
    <cellStyle name="Vírgula 7 11 5 4" xfId="47143" xr:uid="{00000000-0005-0000-0000-0000E0B00000}"/>
    <cellStyle name="Vírgula 7 11 6" xfId="47144" xr:uid="{00000000-0005-0000-0000-0000E1B00000}"/>
    <cellStyle name="Vírgula 7 11 6 2" xfId="47145" xr:uid="{00000000-0005-0000-0000-0000E2B00000}"/>
    <cellStyle name="Vírgula 7 11 6 3" xfId="47146" xr:uid="{00000000-0005-0000-0000-0000E3B00000}"/>
    <cellStyle name="Vírgula 7 11 7" xfId="47147" xr:uid="{00000000-0005-0000-0000-0000E4B00000}"/>
    <cellStyle name="Vírgula 7 11 8" xfId="47148" xr:uid="{00000000-0005-0000-0000-0000E5B00000}"/>
    <cellStyle name="Vírgula 7 11 9" xfId="47149" xr:uid="{00000000-0005-0000-0000-0000E6B00000}"/>
    <cellStyle name="Vírgula 7 12" xfId="241" xr:uid="{00000000-0005-0000-0000-0000E7B00000}"/>
    <cellStyle name="Vírgula 7 12 2" xfId="3873" xr:uid="{00000000-0005-0000-0000-0000E8B00000}"/>
    <cellStyle name="Vírgula 7 12 2 2" xfId="8960" xr:uid="{00000000-0005-0000-0000-0000E9B00000}"/>
    <cellStyle name="Vírgula 7 12 2 2 2" xfId="47150" xr:uid="{00000000-0005-0000-0000-0000EAB00000}"/>
    <cellStyle name="Vírgula 7 12 2 2 3" xfId="47151" xr:uid="{00000000-0005-0000-0000-0000EBB00000}"/>
    <cellStyle name="Vírgula 7 12 2 2 4" xfId="47152" xr:uid="{00000000-0005-0000-0000-0000ECB00000}"/>
    <cellStyle name="Vírgula 7 12 2 3" xfId="47153" xr:uid="{00000000-0005-0000-0000-0000EDB00000}"/>
    <cellStyle name="Vírgula 7 12 2 3 2" xfId="47154" xr:uid="{00000000-0005-0000-0000-0000EEB00000}"/>
    <cellStyle name="Vírgula 7 12 2 3 3" xfId="47155" xr:uid="{00000000-0005-0000-0000-0000EFB00000}"/>
    <cellStyle name="Vírgula 7 12 2 4" xfId="47156" xr:uid="{00000000-0005-0000-0000-0000F0B00000}"/>
    <cellStyle name="Vírgula 7 12 2 5" xfId="47157" xr:uid="{00000000-0005-0000-0000-0000F1B00000}"/>
    <cellStyle name="Vírgula 7 12 2 6" xfId="47158" xr:uid="{00000000-0005-0000-0000-0000F2B00000}"/>
    <cellStyle name="Vírgula 7 12 3" xfId="5651" xr:uid="{00000000-0005-0000-0000-0000F3B00000}"/>
    <cellStyle name="Vírgula 7 12 3 2" xfId="10593" xr:uid="{00000000-0005-0000-0000-0000F4B00000}"/>
    <cellStyle name="Vírgula 7 12 3 3" xfId="47159" xr:uid="{00000000-0005-0000-0000-0000F5B00000}"/>
    <cellStyle name="Vírgula 7 12 3 4" xfId="47160" xr:uid="{00000000-0005-0000-0000-0000F6B00000}"/>
    <cellStyle name="Vírgula 7 12 4" xfId="7159" xr:uid="{00000000-0005-0000-0000-0000F7B00000}"/>
    <cellStyle name="Vírgula 7 12 4 2" xfId="47161" xr:uid="{00000000-0005-0000-0000-0000F8B00000}"/>
    <cellStyle name="Vírgula 7 12 4 3" xfId="47162" xr:uid="{00000000-0005-0000-0000-0000F9B00000}"/>
    <cellStyle name="Vírgula 7 12 4 4" xfId="47163" xr:uid="{00000000-0005-0000-0000-0000FAB00000}"/>
    <cellStyle name="Vírgula 7 12 5" xfId="2197" xr:uid="{00000000-0005-0000-0000-0000FBB00000}"/>
    <cellStyle name="Vírgula 7 12 5 2" xfId="47164" xr:uid="{00000000-0005-0000-0000-0000FCB00000}"/>
    <cellStyle name="Vírgula 7 12 5 3" xfId="47165" xr:uid="{00000000-0005-0000-0000-0000FDB00000}"/>
    <cellStyle name="Vírgula 7 12 5 4" xfId="47166" xr:uid="{00000000-0005-0000-0000-0000FEB00000}"/>
    <cellStyle name="Vírgula 7 12 6" xfId="47167" xr:uid="{00000000-0005-0000-0000-0000FFB00000}"/>
    <cellStyle name="Vírgula 7 12 6 2" xfId="47168" xr:uid="{00000000-0005-0000-0000-000000B10000}"/>
    <cellStyle name="Vírgula 7 12 6 3" xfId="47169" xr:uid="{00000000-0005-0000-0000-000001B10000}"/>
    <cellStyle name="Vírgula 7 12 7" xfId="47170" xr:uid="{00000000-0005-0000-0000-000002B10000}"/>
    <cellStyle name="Vírgula 7 12 8" xfId="47171" xr:uid="{00000000-0005-0000-0000-000003B10000}"/>
    <cellStyle name="Vírgula 7 12 9" xfId="47172" xr:uid="{00000000-0005-0000-0000-000004B10000}"/>
    <cellStyle name="Vírgula 7 13" xfId="2097" xr:uid="{00000000-0005-0000-0000-000005B10000}"/>
    <cellStyle name="Vírgula 7 13 2" xfId="5427" xr:uid="{00000000-0005-0000-0000-000006B10000}"/>
    <cellStyle name="Vírgula 7 13 2 2" xfId="10397" xr:uid="{00000000-0005-0000-0000-000007B10000}"/>
    <cellStyle name="Vírgula 7 13 2 2 2" xfId="47173" xr:uid="{00000000-0005-0000-0000-000008B10000}"/>
    <cellStyle name="Vírgula 7 13 2 2 3" xfId="47174" xr:uid="{00000000-0005-0000-0000-000009B10000}"/>
    <cellStyle name="Vírgula 7 13 2 2 4" xfId="47175" xr:uid="{00000000-0005-0000-0000-00000AB10000}"/>
    <cellStyle name="Vírgula 7 13 2 3" xfId="47176" xr:uid="{00000000-0005-0000-0000-00000BB10000}"/>
    <cellStyle name="Vírgula 7 13 2 3 2" xfId="47177" xr:uid="{00000000-0005-0000-0000-00000CB10000}"/>
    <cellStyle name="Vírgula 7 13 2 3 3" xfId="47178" xr:uid="{00000000-0005-0000-0000-00000DB10000}"/>
    <cellStyle name="Vírgula 7 13 2 4" xfId="47179" xr:uid="{00000000-0005-0000-0000-00000EB10000}"/>
    <cellStyle name="Vírgula 7 13 2 5" xfId="47180" xr:uid="{00000000-0005-0000-0000-00000FB10000}"/>
    <cellStyle name="Vírgula 7 13 2 6" xfId="47181" xr:uid="{00000000-0005-0000-0000-000010B10000}"/>
    <cellStyle name="Vírgula 7 13 3" xfId="8631" xr:uid="{00000000-0005-0000-0000-000011B10000}"/>
    <cellStyle name="Vírgula 7 13 3 2" xfId="47182" xr:uid="{00000000-0005-0000-0000-000012B10000}"/>
    <cellStyle name="Vírgula 7 13 3 3" xfId="47183" xr:uid="{00000000-0005-0000-0000-000013B10000}"/>
    <cellStyle name="Vírgula 7 13 3 4" xfId="47184" xr:uid="{00000000-0005-0000-0000-000014B10000}"/>
    <cellStyle name="Vírgula 7 13 4" xfId="47185" xr:uid="{00000000-0005-0000-0000-000015B10000}"/>
    <cellStyle name="Vírgula 7 13 4 2" xfId="47186" xr:uid="{00000000-0005-0000-0000-000016B10000}"/>
    <cellStyle name="Vírgula 7 13 4 3" xfId="47187" xr:uid="{00000000-0005-0000-0000-000017B10000}"/>
    <cellStyle name="Vírgula 7 13 4 4" xfId="47188" xr:uid="{00000000-0005-0000-0000-000018B10000}"/>
    <cellStyle name="Vírgula 7 13 5" xfId="47189" xr:uid="{00000000-0005-0000-0000-000019B10000}"/>
    <cellStyle name="Vírgula 7 13 5 2" xfId="47190" xr:uid="{00000000-0005-0000-0000-00001AB10000}"/>
    <cellStyle name="Vírgula 7 13 5 3" xfId="47191" xr:uid="{00000000-0005-0000-0000-00001BB10000}"/>
    <cellStyle name="Vírgula 7 13 5 4" xfId="47192" xr:uid="{00000000-0005-0000-0000-00001CB10000}"/>
    <cellStyle name="Vírgula 7 13 6" xfId="47193" xr:uid="{00000000-0005-0000-0000-00001DB10000}"/>
    <cellStyle name="Vírgula 7 13 6 2" xfId="47194" xr:uid="{00000000-0005-0000-0000-00001EB10000}"/>
    <cellStyle name="Vírgula 7 13 6 3" xfId="47195" xr:uid="{00000000-0005-0000-0000-00001FB10000}"/>
    <cellStyle name="Vírgula 7 13 7" xfId="47196" xr:uid="{00000000-0005-0000-0000-000020B10000}"/>
    <cellStyle name="Vírgula 7 13 8" xfId="47197" xr:uid="{00000000-0005-0000-0000-000021B10000}"/>
    <cellStyle name="Vírgula 7 13 9" xfId="47198" xr:uid="{00000000-0005-0000-0000-000022B10000}"/>
    <cellStyle name="Vírgula 7 14" xfId="3670" xr:uid="{00000000-0005-0000-0000-000023B10000}"/>
    <cellStyle name="Vírgula 7 14 2" xfId="8768" xr:uid="{00000000-0005-0000-0000-000024B10000}"/>
    <cellStyle name="Vírgula 7 14 2 2" xfId="47199" xr:uid="{00000000-0005-0000-0000-000025B10000}"/>
    <cellStyle name="Vírgula 7 14 2 2 2" xfId="47200" xr:uid="{00000000-0005-0000-0000-000026B10000}"/>
    <cellStyle name="Vírgula 7 14 2 2 3" xfId="47201" xr:uid="{00000000-0005-0000-0000-000027B10000}"/>
    <cellStyle name="Vírgula 7 14 2 2 4" xfId="47202" xr:uid="{00000000-0005-0000-0000-000028B10000}"/>
    <cellStyle name="Vírgula 7 14 2 3" xfId="47203" xr:uid="{00000000-0005-0000-0000-000029B10000}"/>
    <cellStyle name="Vírgula 7 14 2 3 2" xfId="47204" xr:uid="{00000000-0005-0000-0000-00002AB10000}"/>
    <cellStyle name="Vírgula 7 14 2 3 3" xfId="47205" xr:uid="{00000000-0005-0000-0000-00002BB10000}"/>
    <cellStyle name="Vírgula 7 14 2 4" xfId="47206" xr:uid="{00000000-0005-0000-0000-00002CB10000}"/>
    <cellStyle name="Vírgula 7 14 2 5" xfId="47207" xr:uid="{00000000-0005-0000-0000-00002DB10000}"/>
    <cellStyle name="Vírgula 7 14 2 6" xfId="47208" xr:uid="{00000000-0005-0000-0000-00002EB10000}"/>
    <cellStyle name="Vírgula 7 14 3" xfId="47209" xr:uid="{00000000-0005-0000-0000-00002FB10000}"/>
    <cellStyle name="Vírgula 7 14 3 2" xfId="47210" xr:uid="{00000000-0005-0000-0000-000030B10000}"/>
    <cellStyle name="Vírgula 7 14 3 3" xfId="47211" xr:uid="{00000000-0005-0000-0000-000031B10000}"/>
    <cellStyle name="Vírgula 7 14 3 4" xfId="47212" xr:uid="{00000000-0005-0000-0000-000032B10000}"/>
    <cellStyle name="Vírgula 7 14 4" xfId="47213" xr:uid="{00000000-0005-0000-0000-000033B10000}"/>
    <cellStyle name="Vírgula 7 14 4 2" xfId="47214" xr:uid="{00000000-0005-0000-0000-000034B10000}"/>
    <cellStyle name="Vírgula 7 14 4 3" xfId="47215" xr:uid="{00000000-0005-0000-0000-000035B10000}"/>
    <cellStyle name="Vírgula 7 14 4 4" xfId="47216" xr:uid="{00000000-0005-0000-0000-000036B10000}"/>
    <cellStyle name="Vírgula 7 14 5" xfId="47217" xr:uid="{00000000-0005-0000-0000-000037B10000}"/>
    <cellStyle name="Vírgula 7 14 5 2" xfId="47218" xr:uid="{00000000-0005-0000-0000-000038B10000}"/>
    <cellStyle name="Vírgula 7 14 5 3" xfId="47219" xr:uid="{00000000-0005-0000-0000-000039B10000}"/>
    <cellStyle name="Vírgula 7 14 6" xfId="47220" xr:uid="{00000000-0005-0000-0000-00003AB10000}"/>
    <cellStyle name="Vírgula 7 14 7" xfId="47221" xr:uid="{00000000-0005-0000-0000-00003BB10000}"/>
    <cellStyle name="Vírgula 7 14 8" xfId="47222" xr:uid="{00000000-0005-0000-0000-00003CB10000}"/>
    <cellStyle name="Vírgula 7 15" xfId="3785" xr:uid="{00000000-0005-0000-0000-00003DB10000}"/>
    <cellStyle name="Vírgula 7 15 2" xfId="8878" xr:uid="{00000000-0005-0000-0000-00003EB10000}"/>
    <cellStyle name="Vírgula 7 15 2 2" xfId="47223" xr:uid="{00000000-0005-0000-0000-00003FB10000}"/>
    <cellStyle name="Vírgula 7 15 2 3" xfId="47224" xr:uid="{00000000-0005-0000-0000-000040B10000}"/>
    <cellStyle name="Vírgula 7 15 2 4" xfId="47225" xr:uid="{00000000-0005-0000-0000-000041B10000}"/>
    <cellStyle name="Vírgula 7 15 3" xfId="47226" xr:uid="{00000000-0005-0000-0000-000042B10000}"/>
    <cellStyle name="Vírgula 7 15 3 2" xfId="47227" xr:uid="{00000000-0005-0000-0000-000043B10000}"/>
    <cellStyle name="Vírgula 7 15 3 3" xfId="47228" xr:uid="{00000000-0005-0000-0000-000044B10000}"/>
    <cellStyle name="Vírgula 7 15 3 4" xfId="47229" xr:uid="{00000000-0005-0000-0000-000045B10000}"/>
    <cellStyle name="Vírgula 7 15 4" xfId="47230" xr:uid="{00000000-0005-0000-0000-000046B10000}"/>
    <cellStyle name="Vírgula 7 15 4 2" xfId="47231" xr:uid="{00000000-0005-0000-0000-000047B10000}"/>
    <cellStyle name="Vírgula 7 15 4 3" xfId="47232" xr:uid="{00000000-0005-0000-0000-000048B10000}"/>
    <cellStyle name="Vírgula 7 15 5" xfId="47233" xr:uid="{00000000-0005-0000-0000-000049B10000}"/>
    <cellStyle name="Vírgula 7 15 6" xfId="47234" xr:uid="{00000000-0005-0000-0000-00004AB10000}"/>
    <cellStyle name="Vírgula 7 15 7" xfId="47235" xr:uid="{00000000-0005-0000-0000-00004BB10000}"/>
    <cellStyle name="Vírgula 7 16" xfId="5579" xr:uid="{00000000-0005-0000-0000-00004CB10000}"/>
    <cellStyle name="Vírgula 7 16 2" xfId="10521" xr:uid="{00000000-0005-0000-0000-00004DB10000}"/>
    <cellStyle name="Vírgula 7 16 3" xfId="47236" xr:uid="{00000000-0005-0000-0000-00004EB10000}"/>
    <cellStyle name="Vírgula 7 16 4" xfId="47237" xr:uid="{00000000-0005-0000-0000-00004FB10000}"/>
    <cellStyle name="Vírgula 7 17" xfId="7087" xr:uid="{00000000-0005-0000-0000-000050B10000}"/>
    <cellStyle name="Vírgula 7 17 2" xfId="47238" xr:uid="{00000000-0005-0000-0000-000051B10000}"/>
    <cellStyle name="Vírgula 7 17 3" xfId="47239" xr:uid="{00000000-0005-0000-0000-000052B10000}"/>
    <cellStyle name="Vírgula 7 17 4" xfId="47240" xr:uid="{00000000-0005-0000-0000-000053B10000}"/>
    <cellStyle name="Vírgula 7 18" xfId="2056" xr:uid="{00000000-0005-0000-0000-000054B10000}"/>
    <cellStyle name="Vírgula 7 18 2" xfId="47241" xr:uid="{00000000-0005-0000-0000-000055B10000}"/>
    <cellStyle name="Vírgula 7 18 3" xfId="47242" xr:uid="{00000000-0005-0000-0000-000056B10000}"/>
    <cellStyle name="Vírgula 7 18 4" xfId="47243" xr:uid="{00000000-0005-0000-0000-000057B10000}"/>
    <cellStyle name="Vírgula 7 19" xfId="47244" xr:uid="{00000000-0005-0000-0000-000058B10000}"/>
    <cellStyle name="Vírgula 7 19 2" xfId="47245" xr:uid="{00000000-0005-0000-0000-000059B10000}"/>
    <cellStyle name="Vírgula 7 19 3" xfId="47246" xr:uid="{00000000-0005-0000-0000-00005AB10000}"/>
    <cellStyle name="Vírgula 7 2" xfId="104" xr:uid="{00000000-0005-0000-0000-00005BB10000}"/>
    <cellStyle name="Vírgula 7 2 10" xfId="2112" xr:uid="{00000000-0005-0000-0000-00005CB10000}"/>
    <cellStyle name="Vírgula 7 2 10 2" xfId="5367" xr:uid="{00000000-0005-0000-0000-00005DB10000}"/>
    <cellStyle name="Vírgula 7 2 10 2 2" xfId="10347" xr:uid="{00000000-0005-0000-0000-00005EB10000}"/>
    <cellStyle name="Vírgula 7 2 10 2 2 2" xfId="47247" xr:uid="{00000000-0005-0000-0000-00005FB10000}"/>
    <cellStyle name="Vírgula 7 2 10 2 2 3" xfId="47248" xr:uid="{00000000-0005-0000-0000-000060B10000}"/>
    <cellStyle name="Vírgula 7 2 10 2 2 4" xfId="47249" xr:uid="{00000000-0005-0000-0000-000061B10000}"/>
    <cellStyle name="Vírgula 7 2 10 2 3" xfId="47250" xr:uid="{00000000-0005-0000-0000-000062B10000}"/>
    <cellStyle name="Vírgula 7 2 10 2 3 2" xfId="47251" xr:uid="{00000000-0005-0000-0000-000063B10000}"/>
    <cellStyle name="Vírgula 7 2 10 2 3 3" xfId="47252" xr:uid="{00000000-0005-0000-0000-000064B10000}"/>
    <cellStyle name="Vírgula 7 2 10 2 4" xfId="47253" xr:uid="{00000000-0005-0000-0000-000065B10000}"/>
    <cellStyle name="Vírgula 7 2 10 2 5" xfId="47254" xr:uid="{00000000-0005-0000-0000-000066B10000}"/>
    <cellStyle name="Vírgula 7 2 10 2 6" xfId="47255" xr:uid="{00000000-0005-0000-0000-000067B10000}"/>
    <cellStyle name="Vírgula 7 2 10 3" xfId="8632" xr:uid="{00000000-0005-0000-0000-000068B10000}"/>
    <cellStyle name="Vírgula 7 2 10 3 2" xfId="47256" xr:uid="{00000000-0005-0000-0000-000069B10000}"/>
    <cellStyle name="Vírgula 7 2 10 3 3" xfId="47257" xr:uid="{00000000-0005-0000-0000-00006AB10000}"/>
    <cellStyle name="Vírgula 7 2 10 3 4" xfId="47258" xr:uid="{00000000-0005-0000-0000-00006BB10000}"/>
    <cellStyle name="Vírgula 7 2 10 4" xfId="47259" xr:uid="{00000000-0005-0000-0000-00006CB10000}"/>
    <cellStyle name="Vírgula 7 2 10 4 2" xfId="47260" xr:uid="{00000000-0005-0000-0000-00006DB10000}"/>
    <cellStyle name="Vírgula 7 2 10 4 3" xfId="47261" xr:uid="{00000000-0005-0000-0000-00006EB10000}"/>
    <cellStyle name="Vírgula 7 2 10 4 4" xfId="47262" xr:uid="{00000000-0005-0000-0000-00006FB10000}"/>
    <cellStyle name="Vírgula 7 2 10 5" xfId="47263" xr:uid="{00000000-0005-0000-0000-000070B10000}"/>
    <cellStyle name="Vírgula 7 2 10 5 2" xfId="47264" xr:uid="{00000000-0005-0000-0000-000071B10000}"/>
    <cellStyle name="Vírgula 7 2 10 5 3" xfId="47265" xr:uid="{00000000-0005-0000-0000-000072B10000}"/>
    <cellStyle name="Vírgula 7 2 10 5 4" xfId="47266" xr:uid="{00000000-0005-0000-0000-000073B10000}"/>
    <cellStyle name="Vírgula 7 2 10 6" xfId="47267" xr:uid="{00000000-0005-0000-0000-000074B10000}"/>
    <cellStyle name="Vírgula 7 2 10 6 2" xfId="47268" xr:uid="{00000000-0005-0000-0000-000075B10000}"/>
    <cellStyle name="Vírgula 7 2 10 6 3" xfId="47269" xr:uid="{00000000-0005-0000-0000-000076B10000}"/>
    <cellStyle name="Vírgula 7 2 10 7" xfId="47270" xr:uid="{00000000-0005-0000-0000-000077B10000}"/>
    <cellStyle name="Vírgula 7 2 10 8" xfId="47271" xr:uid="{00000000-0005-0000-0000-000078B10000}"/>
    <cellStyle name="Vírgula 7 2 10 9" xfId="47272" xr:uid="{00000000-0005-0000-0000-000079B10000}"/>
    <cellStyle name="Vírgula 7 2 11" xfId="3671" xr:uid="{00000000-0005-0000-0000-00007AB10000}"/>
    <cellStyle name="Vírgula 7 2 11 2" xfId="8769" xr:uid="{00000000-0005-0000-0000-00007BB10000}"/>
    <cellStyle name="Vírgula 7 2 11 2 2" xfId="47273" xr:uid="{00000000-0005-0000-0000-00007CB10000}"/>
    <cellStyle name="Vírgula 7 2 11 2 2 2" xfId="47274" xr:uid="{00000000-0005-0000-0000-00007DB10000}"/>
    <cellStyle name="Vírgula 7 2 11 2 2 3" xfId="47275" xr:uid="{00000000-0005-0000-0000-00007EB10000}"/>
    <cellStyle name="Vírgula 7 2 11 2 2 4" xfId="47276" xr:uid="{00000000-0005-0000-0000-00007FB10000}"/>
    <cellStyle name="Vírgula 7 2 11 2 3" xfId="47277" xr:uid="{00000000-0005-0000-0000-000080B10000}"/>
    <cellStyle name="Vírgula 7 2 11 2 3 2" xfId="47278" xr:uid="{00000000-0005-0000-0000-000081B10000}"/>
    <cellStyle name="Vírgula 7 2 11 2 3 3" xfId="47279" xr:uid="{00000000-0005-0000-0000-000082B10000}"/>
    <cellStyle name="Vírgula 7 2 11 2 4" xfId="47280" xr:uid="{00000000-0005-0000-0000-000083B10000}"/>
    <cellStyle name="Vírgula 7 2 11 2 5" xfId="47281" xr:uid="{00000000-0005-0000-0000-000084B10000}"/>
    <cellStyle name="Vírgula 7 2 11 2 6" xfId="47282" xr:uid="{00000000-0005-0000-0000-000085B10000}"/>
    <cellStyle name="Vírgula 7 2 11 3" xfId="47283" xr:uid="{00000000-0005-0000-0000-000086B10000}"/>
    <cellStyle name="Vírgula 7 2 11 3 2" xfId="47284" xr:uid="{00000000-0005-0000-0000-000087B10000}"/>
    <cellStyle name="Vírgula 7 2 11 3 3" xfId="47285" xr:uid="{00000000-0005-0000-0000-000088B10000}"/>
    <cellStyle name="Vírgula 7 2 11 3 4" xfId="47286" xr:uid="{00000000-0005-0000-0000-000089B10000}"/>
    <cellStyle name="Vírgula 7 2 11 4" xfId="47287" xr:uid="{00000000-0005-0000-0000-00008AB10000}"/>
    <cellStyle name="Vírgula 7 2 11 4 2" xfId="47288" xr:uid="{00000000-0005-0000-0000-00008BB10000}"/>
    <cellStyle name="Vírgula 7 2 11 4 3" xfId="47289" xr:uid="{00000000-0005-0000-0000-00008CB10000}"/>
    <cellStyle name="Vírgula 7 2 11 4 4" xfId="47290" xr:uid="{00000000-0005-0000-0000-00008DB10000}"/>
    <cellStyle name="Vírgula 7 2 11 5" xfId="47291" xr:uid="{00000000-0005-0000-0000-00008EB10000}"/>
    <cellStyle name="Vírgula 7 2 11 5 2" xfId="47292" xr:uid="{00000000-0005-0000-0000-00008FB10000}"/>
    <cellStyle name="Vírgula 7 2 11 5 3" xfId="47293" xr:uid="{00000000-0005-0000-0000-000090B10000}"/>
    <cellStyle name="Vírgula 7 2 11 6" xfId="47294" xr:uid="{00000000-0005-0000-0000-000091B10000}"/>
    <cellStyle name="Vírgula 7 2 11 7" xfId="47295" xr:uid="{00000000-0005-0000-0000-000092B10000}"/>
    <cellStyle name="Vírgula 7 2 11 8" xfId="47296" xr:uid="{00000000-0005-0000-0000-000093B10000}"/>
    <cellStyle name="Vírgula 7 2 12" xfId="3805" xr:uid="{00000000-0005-0000-0000-000094B10000}"/>
    <cellStyle name="Vírgula 7 2 12 2" xfId="8897" xr:uid="{00000000-0005-0000-0000-000095B10000}"/>
    <cellStyle name="Vírgula 7 2 12 2 2" xfId="47297" xr:uid="{00000000-0005-0000-0000-000096B10000}"/>
    <cellStyle name="Vírgula 7 2 12 2 3" xfId="47298" xr:uid="{00000000-0005-0000-0000-000097B10000}"/>
    <cellStyle name="Vírgula 7 2 12 2 4" xfId="47299" xr:uid="{00000000-0005-0000-0000-000098B10000}"/>
    <cellStyle name="Vírgula 7 2 12 3" xfId="47300" xr:uid="{00000000-0005-0000-0000-000099B10000}"/>
    <cellStyle name="Vírgula 7 2 12 3 2" xfId="47301" xr:uid="{00000000-0005-0000-0000-00009AB10000}"/>
    <cellStyle name="Vírgula 7 2 12 3 3" xfId="47302" xr:uid="{00000000-0005-0000-0000-00009BB10000}"/>
    <cellStyle name="Vírgula 7 2 12 3 4" xfId="47303" xr:uid="{00000000-0005-0000-0000-00009CB10000}"/>
    <cellStyle name="Vírgula 7 2 12 4" xfId="47304" xr:uid="{00000000-0005-0000-0000-00009DB10000}"/>
    <cellStyle name="Vírgula 7 2 12 4 2" xfId="47305" xr:uid="{00000000-0005-0000-0000-00009EB10000}"/>
    <cellStyle name="Vírgula 7 2 12 4 3" xfId="47306" xr:uid="{00000000-0005-0000-0000-00009FB10000}"/>
    <cellStyle name="Vírgula 7 2 12 5" xfId="47307" xr:uid="{00000000-0005-0000-0000-0000A0B10000}"/>
    <cellStyle name="Vírgula 7 2 12 6" xfId="47308" xr:uid="{00000000-0005-0000-0000-0000A1B10000}"/>
    <cellStyle name="Vírgula 7 2 12 7" xfId="47309" xr:uid="{00000000-0005-0000-0000-0000A2B10000}"/>
    <cellStyle name="Vírgula 7 2 13" xfId="5594" xr:uid="{00000000-0005-0000-0000-0000A3B10000}"/>
    <cellStyle name="Vírgula 7 2 13 2" xfId="10536" xr:uid="{00000000-0005-0000-0000-0000A4B10000}"/>
    <cellStyle name="Vírgula 7 2 13 3" xfId="47310" xr:uid="{00000000-0005-0000-0000-0000A5B10000}"/>
    <cellStyle name="Vírgula 7 2 13 4" xfId="47311" xr:uid="{00000000-0005-0000-0000-0000A6B10000}"/>
    <cellStyle name="Vírgula 7 2 14" xfId="7102" xr:uid="{00000000-0005-0000-0000-0000A7B10000}"/>
    <cellStyle name="Vírgula 7 2 14 2" xfId="47312" xr:uid="{00000000-0005-0000-0000-0000A8B10000}"/>
    <cellStyle name="Vírgula 7 2 14 3" xfId="47313" xr:uid="{00000000-0005-0000-0000-0000A9B10000}"/>
    <cellStyle name="Vírgula 7 2 14 4" xfId="47314" xr:uid="{00000000-0005-0000-0000-0000AAB10000}"/>
    <cellStyle name="Vírgula 7 2 15" xfId="2089" xr:uid="{00000000-0005-0000-0000-0000ABB10000}"/>
    <cellStyle name="Vírgula 7 2 15 2" xfId="47315" xr:uid="{00000000-0005-0000-0000-0000ACB10000}"/>
    <cellStyle name="Vírgula 7 2 15 3" xfId="47316" xr:uid="{00000000-0005-0000-0000-0000ADB10000}"/>
    <cellStyle name="Vírgula 7 2 15 4" xfId="47317" xr:uid="{00000000-0005-0000-0000-0000AEB10000}"/>
    <cellStyle name="Vírgula 7 2 16" xfId="47318" xr:uid="{00000000-0005-0000-0000-0000AFB10000}"/>
    <cellStyle name="Vírgula 7 2 16 2" xfId="47319" xr:uid="{00000000-0005-0000-0000-0000B0B10000}"/>
    <cellStyle name="Vírgula 7 2 16 3" xfId="47320" xr:uid="{00000000-0005-0000-0000-0000B1B10000}"/>
    <cellStyle name="Vírgula 7 2 17" xfId="47321" xr:uid="{00000000-0005-0000-0000-0000B2B10000}"/>
    <cellStyle name="Vírgula 7 2 18" xfId="47322" xr:uid="{00000000-0005-0000-0000-0000B3B10000}"/>
    <cellStyle name="Vírgula 7 2 19" xfId="47323" xr:uid="{00000000-0005-0000-0000-0000B4B10000}"/>
    <cellStyle name="Vírgula 7 2 2" xfId="587" xr:uid="{00000000-0005-0000-0000-0000B5B10000}"/>
    <cellStyle name="Vírgula 7 2 2 10" xfId="2338" xr:uid="{00000000-0005-0000-0000-0000B6B10000}"/>
    <cellStyle name="Vírgula 7 2 2 10 2" xfId="47324" xr:uid="{00000000-0005-0000-0000-0000B7B10000}"/>
    <cellStyle name="Vírgula 7 2 2 10 3" xfId="47325" xr:uid="{00000000-0005-0000-0000-0000B8B10000}"/>
    <cellStyle name="Vírgula 7 2 2 10 4" xfId="47326" xr:uid="{00000000-0005-0000-0000-0000B9B10000}"/>
    <cellStyle name="Vírgula 7 2 2 11" xfId="47327" xr:uid="{00000000-0005-0000-0000-0000BAB10000}"/>
    <cellStyle name="Vírgula 7 2 2 11 2" xfId="47328" xr:uid="{00000000-0005-0000-0000-0000BBB10000}"/>
    <cellStyle name="Vírgula 7 2 2 11 3" xfId="47329" xr:uid="{00000000-0005-0000-0000-0000BCB10000}"/>
    <cellStyle name="Vírgula 7 2 2 12" xfId="47330" xr:uid="{00000000-0005-0000-0000-0000BDB10000}"/>
    <cellStyle name="Vírgula 7 2 2 13" xfId="47331" xr:uid="{00000000-0005-0000-0000-0000BEB10000}"/>
    <cellStyle name="Vírgula 7 2 2 14" xfId="47332" xr:uid="{00000000-0005-0000-0000-0000BFB10000}"/>
    <cellStyle name="Vírgula 7 2 2 2" xfId="730" xr:uid="{00000000-0005-0000-0000-0000C0B10000}"/>
    <cellStyle name="Vírgula 7 2 2 2 10" xfId="47333" xr:uid="{00000000-0005-0000-0000-0000C1B10000}"/>
    <cellStyle name="Vírgula 7 2 2 2 11" xfId="47334" xr:uid="{00000000-0005-0000-0000-0000C2B10000}"/>
    <cellStyle name="Vírgula 7 2 2 2 2" xfId="1195" xr:uid="{00000000-0005-0000-0000-0000C3B10000}"/>
    <cellStyle name="Vírgula 7 2 2 2 2 10" xfId="47335" xr:uid="{00000000-0005-0000-0000-0000C4B10000}"/>
    <cellStyle name="Vírgula 7 2 2 2 2 2" xfId="1879" xr:uid="{00000000-0005-0000-0000-0000C5B10000}"/>
    <cellStyle name="Vírgula 7 2 2 2 2 2 2" xfId="5237" xr:uid="{00000000-0005-0000-0000-0000C6B10000}"/>
    <cellStyle name="Vírgula 7 2 2 2 2 2 2 2" xfId="10221" xr:uid="{00000000-0005-0000-0000-0000C7B10000}"/>
    <cellStyle name="Vírgula 7 2 2 2 2 2 2 2 2" xfId="47336" xr:uid="{00000000-0005-0000-0000-0000C8B10000}"/>
    <cellStyle name="Vírgula 7 2 2 2 2 2 2 2 3" xfId="47337" xr:uid="{00000000-0005-0000-0000-0000C9B10000}"/>
    <cellStyle name="Vírgula 7 2 2 2 2 2 2 2 4" xfId="47338" xr:uid="{00000000-0005-0000-0000-0000CAB10000}"/>
    <cellStyle name="Vírgula 7 2 2 2 2 2 2 3" xfId="47339" xr:uid="{00000000-0005-0000-0000-0000CBB10000}"/>
    <cellStyle name="Vírgula 7 2 2 2 2 2 2 3 2" xfId="47340" xr:uid="{00000000-0005-0000-0000-0000CCB10000}"/>
    <cellStyle name="Vírgula 7 2 2 2 2 2 2 3 3" xfId="47341" xr:uid="{00000000-0005-0000-0000-0000CDB10000}"/>
    <cellStyle name="Vírgula 7 2 2 2 2 2 2 4" xfId="47342" xr:uid="{00000000-0005-0000-0000-0000CEB10000}"/>
    <cellStyle name="Vírgula 7 2 2 2 2 2 2 5" xfId="47343" xr:uid="{00000000-0005-0000-0000-0000CFB10000}"/>
    <cellStyle name="Vírgula 7 2 2 2 2 2 2 6" xfId="47344" xr:uid="{00000000-0005-0000-0000-0000D0B10000}"/>
    <cellStyle name="Vírgula 7 2 2 2 2 2 3" xfId="6966" xr:uid="{00000000-0005-0000-0000-0000D1B10000}"/>
    <cellStyle name="Vírgula 7 2 2 2 2 2 3 2" xfId="11908" xr:uid="{00000000-0005-0000-0000-0000D2B10000}"/>
    <cellStyle name="Vírgula 7 2 2 2 2 2 3 3" xfId="47345" xr:uid="{00000000-0005-0000-0000-0000D3B10000}"/>
    <cellStyle name="Vírgula 7 2 2 2 2 2 3 4" xfId="47346" xr:uid="{00000000-0005-0000-0000-0000D4B10000}"/>
    <cellStyle name="Vírgula 7 2 2 2 2 2 4" xfId="8474" xr:uid="{00000000-0005-0000-0000-0000D5B10000}"/>
    <cellStyle name="Vírgula 7 2 2 2 2 2 4 2" xfId="47347" xr:uid="{00000000-0005-0000-0000-0000D6B10000}"/>
    <cellStyle name="Vírgula 7 2 2 2 2 2 4 3" xfId="47348" xr:uid="{00000000-0005-0000-0000-0000D7B10000}"/>
    <cellStyle name="Vírgula 7 2 2 2 2 2 4 4" xfId="47349" xr:uid="{00000000-0005-0000-0000-0000D8B10000}"/>
    <cellStyle name="Vírgula 7 2 2 2 2 2 5" xfId="3512" xr:uid="{00000000-0005-0000-0000-0000D9B10000}"/>
    <cellStyle name="Vírgula 7 2 2 2 2 2 5 2" xfId="47350" xr:uid="{00000000-0005-0000-0000-0000DAB10000}"/>
    <cellStyle name="Vírgula 7 2 2 2 2 2 5 3" xfId="47351" xr:uid="{00000000-0005-0000-0000-0000DBB10000}"/>
    <cellStyle name="Vírgula 7 2 2 2 2 2 5 4" xfId="47352" xr:uid="{00000000-0005-0000-0000-0000DCB10000}"/>
    <cellStyle name="Vírgula 7 2 2 2 2 2 6" xfId="47353" xr:uid="{00000000-0005-0000-0000-0000DDB10000}"/>
    <cellStyle name="Vírgula 7 2 2 2 2 2 6 2" xfId="47354" xr:uid="{00000000-0005-0000-0000-0000DEB10000}"/>
    <cellStyle name="Vírgula 7 2 2 2 2 2 6 3" xfId="47355" xr:uid="{00000000-0005-0000-0000-0000DFB10000}"/>
    <cellStyle name="Vírgula 7 2 2 2 2 2 7" xfId="47356" xr:uid="{00000000-0005-0000-0000-0000E0B10000}"/>
    <cellStyle name="Vírgula 7 2 2 2 2 2 8" xfId="47357" xr:uid="{00000000-0005-0000-0000-0000E1B10000}"/>
    <cellStyle name="Vírgula 7 2 2 2 2 2 9" xfId="47358" xr:uid="{00000000-0005-0000-0000-0000E2B10000}"/>
    <cellStyle name="Vírgula 7 2 2 2 2 3" xfId="4563" xr:uid="{00000000-0005-0000-0000-0000E3B10000}"/>
    <cellStyle name="Vírgula 7 2 2 2 2 3 2" xfId="9547" xr:uid="{00000000-0005-0000-0000-0000E4B10000}"/>
    <cellStyle name="Vírgula 7 2 2 2 2 3 2 2" xfId="47359" xr:uid="{00000000-0005-0000-0000-0000E5B10000}"/>
    <cellStyle name="Vírgula 7 2 2 2 2 3 2 3" xfId="47360" xr:uid="{00000000-0005-0000-0000-0000E6B10000}"/>
    <cellStyle name="Vírgula 7 2 2 2 2 3 2 4" xfId="47361" xr:uid="{00000000-0005-0000-0000-0000E7B10000}"/>
    <cellStyle name="Vírgula 7 2 2 2 2 3 3" xfId="47362" xr:uid="{00000000-0005-0000-0000-0000E8B10000}"/>
    <cellStyle name="Vírgula 7 2 2 2 2 3 3 2" xfId="47363" xr:uid="{00000000-0005-0000-0000-0000E9B10000}"/>
    <cellStyle name="Vírgula 7 2 2 2 2 3 3 3" xfId="47364" xr:uid="{00000000-0005-0000-0000-0000EAB10000}"/>
    <cellStyle name="Vírgula 7 2 2 2 2 3 4" xfId="47365" xr:uid="{00000000-0005-0000-0000-0000EBB10000}"/>
    <cellStyle name="Vírgula 7 2 2 2 2 3 5" xfId="47366" xr:uid="{00000000-0005-0000-0000-0000ECB10000}"/>
    <cellStyle name="Vírgula 7 2 2 2 2 3 6" xfId="47367" xr:uid="{00000000-0005-0000-0000-0000EDB10000}"/>
    <cellStyle name="Vírgula 7 2 2 2 2 4" xfId="6294" xr:uid="{00000000-0005-0000-0000-0000EEB10000}"/>
    <cellStyle name="Vírgula 7 2 2 2 2 4 2" xfId="11236" xr:uid="{00000000-0005-0000-0000-0000EFB10000}"/>
    <cellStyle name="Vírgula 7 2 2 2 2 4 3" xfId="47368" xr:uid="{00000000-0005-0000-0000-0000F0B10000}"/>
    <cellStyle name="Vírgula 7 2 2 2 2 4 4" xfId="47369" xr:uid="{00000000-0005-0000-0000-0000F1B10000}"/>
    <cellStyle name="Vírgula 7 2 2 2 2 5" xfId="7802" xr:uid="{00000000-0005-0000-0000-0000F2B10000}"/>
    <cellStyle name="Vírgula 7 2 2 2 2 5 2" xfId="47370" xr:uid="{00000000-0005-0000-0000-0000F3B10000}"/>
    <cellStyle name="Vírgula 7 2 2 2 2 5 3" xfId="47371" xr:uid="{00000000-0005-0000-0000-0000F4B10000}"/>
    <cellStyle name="Vírgula 7 2 2 2 2 5 4" xfId="47372" xr:uid="{00000000-0005-0000-0000-0000F5B10000}"/>
    <cellStyle name="Vírgula 7 2 2 2 2 6" xfId="2840" xr:uid="{00000000-0005-0000-0000-0000F6B10000}"/>
    <cellStyle name="Vírgula 7 2 2 2 2 6 2" xfId="47373" xr:uid="{00000000-0005-0000-0000-0000F7B10000}"/>
    <cellStyle name="Vírgula 7 2 2 2 2 6 3" xfId="47374" xr:uid="{00000000-0005-0000-0000-0000F8B10000}"/>
    <cellStyle name="Vírgula 7 2 2 2 2 6 4" xfId="47375" xr:uid="{00000000-0005-0000-0000-0000F9B10000}"/>
    <cellStyle name="Vírgula 7 2 2 2 2 7" xfId="47376" xr:uid="{00000000-0005-0000-0000-0000FAB10000}"/>
    <cellStyle name="Vírgula 7 2 2 2 2 7 2" xfId="47377" xr:uid="{00000000-0005-0000-0000-0000FBB10000}"/>
    <cellStyle name="Vírgula 7 2 2 2 2 7 3" xfId="47378" xr:uid="{00000000-0005-0000-0000-0000FCB10000}"/>
    <cellStyle name="Vírgula 7 2 2 2 2 8" xfId="47379" xr:uid="{00000000-0005-0000-0000-0000FDB10000}"/>
    <cellStyle name="Vírgula 7 2 2 2 2 9" xfId="47380" xr:uid="{00000000-0005-0000-0000-0000FEB10000}"/>
    <cellStyle name="Vírgula 7 2 2 2 3" xfId="1878" xr:uid="{00000000-0005-0000-0000-0000FFB10000}"/>
    <cellStyle name="Vírgula 7 2 2 2 3 2" xfId="5236" xr:uid="{00000000-0005-0000-0000-000000B20000}"/>
    <cellStyle name="Vírgula 7 2 2 2 3 2 2" xfId="10220" xr:uid="{00000000-0005-0000-0000-000001B20000}"/>
    <cellStyle name="Vírgula 7 2 2 2 3 2 2 2" xfId="47381" xr:uid="{00000000-0005-0000-0000-000002B20000}"/>
    <cellStyle name="Vírgula 7 2 2 2 3 2 2 3" xfId="47382" xr:uid="{00000000-0005-0000-0000-000003B20000}"/>
    <cellStyle name="Vírgula 7 2 2 2 3 2 2 4" xfId="47383" xr:uid="{00000000-0005-0000-0000-000004B20000}"/>
    <cellStyle name="Vírgula 7 2 2 2 3 2 3" xfId="47384" xr:uid="{00000000-0005-0000-0000-000005B20000}"/>
    <cellStyle name="Vírgula 7 2 2 2 3 2 3 2" xfId="47385" xr:uid="{00000000-0005-0000-0000-000006B20000}"/>
    <cellStyle name="Vírgula 7 2 2 2 3 2 3 3" xfId="47386" xr:uid="{00000000-0005-0000-0000-000007B20000}"/>
    <cellStyle name="Vírgula 7 2 2 2 3 2 4" xfId="47387" xr:uid="{00000000-0005-0000-0000-000008B20000}"/>
    <cellStyle name="Vírgula 7 2 2 2 3 2 5" xfId="47388" xr:uid="{00000000-0005-0000-0000-000009B20000}"/>
    <cellStyle name="Vírgula 7 2 2 2 3 2 6" xfId="47389" xr:uid="{00000000-0005-0000-0000-00000AB20000}"/>
    <cellStyle name="Vírgula 7 2 2 2 3 3" xfId="6965" xr:uid="{00000000-0005-0000-0000-00000BB20000}"/>
    <cellStyle name="Vírgula 7 2 2 2 3 3 2" xfId="11907" xr:uid="{00000000-0005-0000-0000-00000CB20000}"/>
    <cellStyle name="Vírgula 7 2 2 2 3 3 3" xfId="47390" xr:uid="{00000000-0005-0000-0000-00000DB20000}"/>
    <cellStyle name="Vírgula 7 2 2 2 3 3 4" xfId="47391" xr:uid="{00000000-0005-0000-0000-00000EB20000}"/>
    <cellStyle name="Vírgula 7 2 2 2 3 4" xfId="8473" xr:uid="{00000000-0005-0000-0000-00000FB20000}"/>
    <cellStyle name="Vírgula 7 2 2 2 3 4 2" xfId="47392" xr:uid="{00000000-0005-0000-0000-000010B20000}"/>
    <cellStyle name="Vírgula 7 2 2 2 3 4 3" xfId="47393" xr:uid="{00000000-0005-0000-0000-000011B20000}"/>
    <cellStyle name="Vírgula 7 2 2 2 3 4 4" xfId="47394" xr:uid="{00000000-0005-0000-0000-000012B20000}"/>
    <cellStyle name="Vírgula 7 2 2 2 3 5" xfId="3511" xr:uid="{00000000-0005-0000-0000-000013B20000}"/>
    <cellStyle name="Vírgula 7 2 2 2 3 5 2" xfId="47395" xr:uid="{00000000-0005-0000-0000-000014B20000}"/>
    <cellStyle name="Vírgula 7 2 2 2 3 5 3" xfId="47396" xr:uid="{00000000-0005-0000-0000-000015B20000}"/>
    <cellStyle name="Vírgula 7 2 2 2 3 5 4" xfId="47397" xr:uid="{00000000-0005-0000-0000-000016B20000}"/>
    <cellStyle name="Vírgula 7 2 2 2 3 6" xfId="47398" xr:uid="{00000000-0005-0000-0000-000017B20000}"/>
    <cellStyle name="Vírgula 7 2 2 2 3 6 2" xfId="47399" xr:uid="{00000000-0005-0000-0000-000018B20000}"/>
    <cellStyle name="Vírgula 7 2 2 2 3 6 3" xfId="47400" xr:uid="{00000000-0005-0000-0000-000019B20000}"/>
    <cellStyle name="Vírgula 7 2 2 2 3 7" xfId="47401" xr:uid="{00000000-0005-0000-0000-00001AB20000}"/>
    <cellStyle name="Vírgula 7 2 2 2 3 8" xfId="47402" xr:uid="{00000000-0005-0000-0000-00001BB20000}"/>
    <cellStyle name="Vírgula 7 2 2 2 3 9" xfId="47403" xr:uid="{00000000-0005-0000-0000-00001CB20000}"/>
    <cellStyle name="Vírgula 7 2 2 2 4" xfId="4180" xr:uid="{00000000-0005-0000-0000-00001DB20000}"/>
    <cellStyle name="Vírgula 7 2 2 2 4 2" xfId="9166" xr:uid="{00000000-0005-0000-0000-00001EB20000}"/>
    <cellStyle name="Vírgula 7 2 2 2 4 2 2" xfId="47404" xr:uid="{00000000-0005-0000-0000-00001FB20000}"/>
    <cellStyle name="Vírgula 7 2 2 2 4 2 3" xfId="47405" xr:uid="{00000000-0005-0000-0000-000020B20000}"/>
    <cellStyle name="Vírgula 7 2 2 2 4 2 4" xfId="47406" xr:uid="{00000000-0005-0000-0000-000021B20000}"/>
    <cellStyle name="Vírgula 7 2 2 2 4 3" xfId="47407" xr:uid="{00000000-0005-0000-0000-000022B20000}"/>
    <cellStyle name="Vírgula 7 2 2 2 4 3 2" xfId="47408" xr:uid="{00000000-0005-0000-0000-000023B20000}"/>
    <cellStyle name="Vírgula 7 2 2 2 4 3 3" xfId="47409" xr:uid="{00000000-0005-0000-0000-000024B20000}"/>
    <cellStyle name="Vírgula 7 2 2 2 4 4" xfId="47410" xr:uid="{00000000-0005-0000-0000-000025B20000}"/>
    <cellStyle name="Vírgula 7 2 2 2 4 5" xfId="47411" xr:uid="{00000000-0005-0000-0000-000026B20000}"/>
    <cellStyle name="Vírgula 7 2 2 2 4 6" xfId="47412" xr:uid="{00000000-0005-0000-0000-000027B20000}"/>
    <cellStyle name="Vírgula 7 2 2 2 5" xfId="5927" xr:uid="{00000000-0005-0000-0000-000028B20000}"/>
    <cellStyle name="Vírgula 7 2 2 2 5 2" xfId="10869" xr:uid="{00000000-0005-0000-0000-000029B20000}"/>
    <cellStyle name="Vírgula 7 2 2 2 5 3" xfId="47413" xr:uid="{00000000-0005-0000-0000-00002AB20000}"/>
    <cellStyle name="Vírgula 7 2 2 2 5 4" xfId="47414" xr:uid="{00000000-0005-0000-0000-00002BB20000}"/>
    <cellStyle name="Vírgula 7 2 2 2 6" xfId="7435" xr:uid="{00000000-0005-0000-0000-00002CB20000}"/>
    <cellStyle name="Vírgula 7 2 2 2 6 2" xfId="47415" xr:uid="{00000000-0005-0000-0000-00002DB20000}"/>
    <cellStyle name="Vírgula 7 2 2 2 6 3" xfId="47416" xr:uid="{00000000-0005-0000-0000-00002EB20000}"/>
    <cellStyle name="Vírgula 7 2 2 2 6 4" xfId="47417" xr:uid="{00000000-0005-0000-0000-00002FB20000}"/>
    <cellStyle name="Vírgula 7 2 2 2 7" xfId="2473" xr:uid="{00000000-0005-0000-0000-000030B20000}"/>
    <cellStyle name="Vírgula 7 2 2 2 7 2" xfId="47418" xr:uid="{00000000-0005-0000-0000-000031B20000}"/>
    <cellStyle name="Vírgula 7 2 2 2 7 3" xfId="47419" xr:uid="{00000000-0005-0000-0000-000032B20000}"/>
    <cellStyle name="Vírgula 7 2 2 2 7 4" xfId="47420" xr:uid="{00000000-0005-0000-0000-000033B20000}"/>
    <cellStyle name="Vírgula 7 2 2 2 8" xfId="47421" xr:uid="{00000000-0005-0000-0000-000034B20000}"/>
    <cellStyle name="Vírgula 7 2 2 2 8 2" xfId="47422" xr:uid="{00000000-0005-0000-0000-000035B20000}"/>
    <cellStyle name="Vírgula 7 2 2 2 8 3" xfId="47423" xr:uid="{00000000-0005-0000-0000-000036B20000}"/>
    <cellStyle name="Vírgula 7 2 2 2 9" xfId="47424" xr:uid="{00000000-0005-0000-0000-000037B20000}"/>
    <cellStyle name="Vírgula 7 2 2 3" xfId="883" xr:uid="{00000000-0005-0000-0000-000038B20000}"/>
    <cellStyle name="Vírgula 7 2 2 3 10" xfId="47425" xr:uid="{00000000-0005-0000-0000-000039B20000}"/>
    <cellStyle name="Vírgula 7 2 2 3 2" xfId="1880" xr:uid="{00000000-0005-0000-0000-00003AB20000}"/>
    <cellStyle name="Vírgula 7 2 2 3 2 2" xfId="5238" xr:uid="{00000000-0005-0000-0000-00003BB20000}"/>
    <cellStyle name="Vírgula 7 2 2 3 2 2 2" xfId="10222" xr:uid="{00000000-0005-0000-0000-00003CB20000}"/>
    <cellStyle name="Vírgula 7 2 2 3 2 2 2 2" xfId="47426" xr:uid="{00000000-0005-0000-0000-00003DB20000}"/>
    <cellStyle name="Vírgula 7 2 2 3 2 2 2 3" xfId="47427" xr:uid="{00000000-0005-0000-0000-00003EB20000}"/>
    <cellStyle name="Vírgula 7 2 2 3 2 2 2 4" xfId="47428" xr:uid="{00000000-0005-0000-0000-00003FB20000}"/>
    <cellStyle name="Vírgula 7 2 2 3 2 2 3" xfId="47429" xr:uid="{00000000-0005-0000-0000-000040B20000}"/>
    <cellStyle name="Vírgula 7 2 2 3 2 2 3 2" xfId="47430" xr:uid="{00000000-0005-0000-0000-000041B20000}"/>
    <cellStyle name="Vírgula 7 2 2 3 2 2 3 3" xfId="47431" xr:uid="{00000000-0005-0000-0000-000042B20000}"/>
    <cellStyle name="Vírgula 7 2 2 3 2 2 4" xfId="47432" xr:uid="{00000000-0005-0000-0000-000043B20000}"/>
    <cellStyle name="Vírgula 7 2 2 3 2 2 5" xfId="47433" xr:uid="{00000000-0005-0000-0000-000044B20000}"/>
    <cellStyle name="Vírgula 7 2 2 3 2 2 6" xfId="47434" xr:uid="{00000000-0005-0000-0000-000045B20000}"/>
    <cellStyle name="Vírgula 7 2 2 3 2 3" xfId="6967" xr:uid="{00000000-0005-0000-0000-000046B20000}"/>
    <cellStyle name="Vírgula 7 2 2 3 2 3 2" xfId="11909" xr:uid="{00000000-0005-0000-0000-000047B20000}"/>
    <cellStyle name="Vírgula 7 2 2 3 2 3 3" xfId="47435" xr:uid="{00000000-0005-0000-0000-000048B20000}"/>
    <cellStyle name="Vírgula 7 2 2 3 2 3 4" xfId="47436" xr:uid="{00000000-0005-0000-0000-000049B20000}"/>
    <cellStyle name="Vírgula 7 2 2 3 2 4" xfId="8475" xr:uid="{00000000-0005-0000-0000-00004AB20000}"/>
    <cellStyle name="Vírgula 7 2 2 3 2 4 2" xfId="47437" xr:uid="{00000000-0005-0000-0000-00004BB20000}"/>
    <cellStyle name="Vírgula 7 2 2 3 2 4 3" xfId="47438" xr:uid="{00000000-0005-0000-0000-00004CB20000}"/>
    <cellStyle name="Vírgula 7 2 2 3 2 4 4" xfId="47439" xr:uid="{00000000-0005-0000-0000-00004DB20000}"/>
    <cellStyle name="Vírgula 7 2 2 3 2 5" xfId="3513" xr:uid="{00000000-0005-0000-0000-00004EB20000}"/>
    <cellStyle name="Vírgula 7 2 2 3 2 5 2" xfId="47440" xr:uid="{00000000-0005-0000-0000-00004FB20000}"/>
    <cellStyle name="Vírgula 7 2 2 3 2 5 3" xfId="47441" xr:uid="{00000000-0005-0000-0000-000050B20000}"/>
    <cellStyle name="Vírgula 7 2 2 3 2 5 4" xfId="47442" xr:uid="{00000000-0005-0000-0000-000051B20000}"/>
    <cellStyle name="Vírgula 7 2 2 3 2 6" xfId="47443" xr:uid="{00000000-0005-0000-0000-000052B20000}"/>
    <cellStyle name="Vírgula 7 2 2 3 2 6 2" xfId="47444" xr:uid="{00000000-0005-0000-0000-000053B20000}"/>
    <cellStyle name="Vírgula 7 2 2 3 2 6 3" xfId="47445" xr:uid="{00000000-0005-0000-0000-000054B20000}"/>
    <cellStyle name="Vírgula 7 2 2 3 2 7" xfId="47446" xr:uid="{00000000-0005-0000-0000-000055B20000}"/>
    <cellStyle name="Vírgula 7 2 2 3 2 8" xfId="47447" xr:uid="{00000000-0005-0000-0000-000056B20000}"/>
    <cellStyle name="Vírgula 7 2 2 3 2 9" xfId="47448" xr:uid="{00000000-0005-0000-0000-000057B20000}"/>
    <cellStyle name="Vírgula 7 2 2 3 3" xfId="4322" xr:uid="{00000000-0005-0000-0000-000058B20000}"/>
    <cellStyle name="Vírgula 7 2 2 3 3 2" xfId="9307" xr:uid="{00000000-0005-0000-0000-000059B20000}"/>
    <cellStyle name="Vírgula 7 2 2 3 3 2 2" xfId="47449" xr:uid="{00000000-0005-0000-0000-00005AB20000}"/>
    <cellStyle name="Vírgula 7 2 2 3 3 2 3" xfId="47450" xr:uid="{00000000-0005-0000-0000-00005BB20000}"/>
    <cellStyle name="Vírgula 7 2 2 3 3 2 4" xfId="47451" xr:uid="{00000000-0005-0000-0000-00005CB20000}"/>
    <cellStyle name="Vírgula 7 2 2 3 3 3" xfId="47452" xr:uid="{00000000-0005-0000-0000-00005DB20000}"/>
    <cellStyle name="Vírgula 7 2 2 3 3 3 2" xfId="47453" xr:uid="{00000000-0005-0000-0000-00005EB20000}"/>
    <cellStyle name="Vírgula 7 2 2 3 3 3 3" xfId="47454" xr:uid="{00000000-0005-0000-0000-00005FB20000}"/>
    <cellStyle name="Vírgula 7 2 2 3 3 4" xfId="47455" xr:uid="{00000000-0005-0000-0000-000060B20000}"/>
    <cellStyle name="Vírgula 7 2 2 3 3 5" xfId="47456" xr:uid="{00000000-0005-0000-0000-000061B20000}"/>
    <cellStyle name="Vírgula 7 2 2 3 3 6" xfId="47457" xr:uid="{00000000-0005-0000-0000-000062B20000}"/>
    <cellStyle name="Vírgula 7 2 2 3 4" xfId="6065" xr:uid="{00000000-0005-0000-0000-000063B20000}"/>
    <cellStyle name="Vírgula 7 2 2 3 4 2" xfId="11007" xr:uid="{00000000-0005-0000-0000-000064B20000}"/>
    <cellStyle name="Vírgula 7 2 2 3 4 3" xfId="47458" xr:uid="{00000000-0005-0000-0000-000065B20000}"/>
    <cellStyle name="Vírgula 7 2 2 3 4 4" xfId="47459" xr:uid="{00000000-0005-0000-0000-000066B20000}"/>
    <cellStyle name="Vírgula 7 2 2 3 5" xfId="7573" xr:uid="{00000000-0005-0000-0000-000067B20000}"/>
    <cellStyle name="Vírgula 7 2 2 3 5 2" xfId="47460" xr:uid="{00000000-0005-0000-0000-000068B20000}"/>
    <cellStyle name="Vírgula 7 2 2 3 5 3" xfId="47461" xr:uid="{00000000-0005-0000-0000-000069B20000}"/>
    <cellStyle name="Vírgula 7 2 2 3 5 4" xfId="47462" xr:uid="{00000000-0005-0000-0000-00006AB20000}"/>
    <cellStyle name="Vírgula 7 2 2 3 6" xfId="2611" xr:uid="{00000000-0005-0000-0000-00006BB20000}"/>
    <cellStyle name="Vírgula 7 2 2 3 6 2" xfId="47463" xr:uid="{00000000-0005-0000-0000-00006CB20000}"/>
    <cellStyle name="Vírgula 7 2 2 3 6 3" xfId="47464" xr:uid="{00000000-0005-0000-0000-00006DB20000}"/>
    <cellStyle name="Vírgula 7 2 2 3 6 4" xfId="47465" xr:uid="{00000000-0005-0000-0000-00006EB20000}"/>
    <cellStyle name="Vírgula 7 2 2 3 7" xfId="47466" xr:uid="{00000000-0005-0000-0000-00006FB20000}"/>
    <cellStyle name="Vírgula 7 2 2 3 7 2" xfId="47467" xr:uid="{00000000-0005-0000-0000-000070B20000}"/>
    <cellStyle name="Vírgula 7 2 2 3 7 3" xfId="47468" xr:uid="{00000000-0005-0000-0000-000071B20000}"/>
    <cellStyle name="Vírgula 7 2 2 3 8" xfId="47469" xr:uid="{00000000-0005-0000-0000-000072B20000}"/>
    <cellStyle name="Vírgula 7 2 2 3 9" xfId="47470" xr:uid="{00000000-0005-0000-0000-000073B20000}"/>
    <cellStyle name="Vírgula 7 2 2 4" xfId="1877" xr:uid="{00000000-0005-0000-0000-000074B20000}"/>
    <cellStyle name="Vírgula 7 2 2 4 2" xfId="5235" xr:uid="{00000000-0005-0000-0000-000075B20000}"/>
    <cellStyle name="Vírgula 7 2 2 4 2 2" xfId="10219" xr:uid="{00000000-0005-0000-0000-000076B20000}"/>
    <cellStyle name="Vírgula 7 2 2 4 2 2 2" xfId="47471" xr:uid="{00000000-0005-0000-0000-000077B20000}"/>
    <cellStyle name="Vírgula 7 2 2 4 2 2 3" xfId="47472" xr:uid="{00000000-0005-0000-0000-000078B20000}"/>
    <cellStyle name="Vírgula 7 2 2 4 2 2 4" xfId="47473" xr:uid="{00000000-0005-0000-0000-000079B20000}"/>
    <cellStyle name="Vírgula 7 2 2 4 2 3" xfId="47474" xr:uid="{00000000-0005-0000-0000-00007AB20000}"/>
    <cellStyle name="Vírgula 7 2 2 4 2 3 2" xfId="47475" xr:uid="{00000000-0005-0000-0000-00007BB20000}"/>
    <cellStyle name="Vírgula 7 2 2 4 2 3 3" xfId="47476" xr:uid="{00000000-0005-0000-0000-00007CB20000}"/>
    <cellStyle name="Vírgula 7 2 2 4 2 4" xfId="47477" xr:uid="{00000000-0005-0000-0000-00007DB20000}"/>
    <cellStyle name="Vírgula 7 2 2 4 2 5" xfId="47478" xr:uid="{00000000-0005-0000-0000-00007EB20000}"/>
    <cellStyle name="Vírgula 7 2 2 4 2 6" xfId="47479" xr:uid="{00000000-0005-0000-0000-00007FB20000}"/>
    <cellStyle name="Vírgula 7 2 2 4 3" xfId="6964" xr:uid="{00000000-0005-0000-0000-000080B20000}"/>
    <cellStyle name="Vírgula 7 2 2 4 3 2" xfId="11906" xr:uid="{00000000-0005-0000-0000-000081B20000}"/>
    <cellStyle name="Vírgula 7 2 2 4 3 3" xfId="47480" xr:uid="{00000000-0005-0000-0000-000082B20000}"/>
    <cellStyle name="Vírgula 7 2 2 4 3 4" xfId="47481" xr:uid="{00000000-0005-0000-0000-000083B20000}"/>
    <cellStyle name="Vírgula 7 2 2 4 4" xfId="8472" xr:uid="{00000000-0005-0000-0000-000084B20000}"/>
    <cellStyle name="Vírgula 7 2 2 4 4 2" xfId="47482" xr:uid="{00000000-0005-0000-0000-000085B20000}"/>
    <cellStyle name="Vírgula 7 2 2 4 4 3" xfId="47483" xr:uid="{00000000-0005-0000-0000-000086B20000}"/>
    <cellStyle name="Vírgula 7 2 2 4 4 4" xfId="47484" xr:uid="{00000000-0005-0000-0000-000087B20000}"/>
    <cellStyle name="Vírgula 7 2 2 4 5" xfId="3510" xr:uid="{00000000-0005-0000-0000-000088B20000}"/>
    <cellStyle name="Vírgula 7 2 2 4 5 2" xfId="47485" xr:uid="{00000000-0005-0000-0000-000089B20000}"/>
    <cellStyle name="Vírgula 7 2 2 4 5 3" xfId="47486" xr:uid="{00000000-0005-0000-0000-00008AB20000}"/>
    <cellStyle name="Vírgula 7 2 2 4 5 4" xfId="47487" xr:uid="{00000000-0005-0000-0000-00008BB20000}"/>
    <cellStyle name="Vírgula 7 2 2 4 6" xfId="47488" xr:uid="{00000000-0005-0000-0000-00008CB20000}"/>
    <cellStyle name="Vírgula 7 2 2 4 6 2" xfId="47489" xr:uid="{00000000-0005-0000-0000-00008DB20000}"/>
    <cellStyle name="Vírgula 7 2 2 4 6 3" xfId="47490" xr:uid="{00000000-0005-0000-0000-00008EB20000}"/>
    <cellStyle name="Vírgula 7 2 2 4 7" xfId="47491" xr:uid="{00000000-0005-0000-0000-00008FB20000}"/>
    <cellStyle name="Vírgula 7 2 2 4 8" xfId="47492" xr:uid="{00000000-0005-0000-0000-000090B20000}"/>
    <cellStyle name="Vírgula 7 2 2 4 9" xfId="47493" xr:uid="{00000000-0005-0000-0000-000091B20000}"/>
    <cellStyle name="Vírgula 7 2 2 5" xfId="3720" xr:uid="{00000000-0005-0000-0000-000092B20000}"/>
    <cellStyle name="Vírgula 7 2 2 5 2" xfId="5452" xr:uid="{00000000-0005-0000-0000-000093B20000}"/>
    <cellStyle name="Vírgula 7 2 2 5 2 2" xfId="10417" xr:uid="{00000000-0005-0000-0000-000094B20000}"/>
    <cellStyle name="Vírgula 7 2 2 5 2 2 2" xfId="47494" xr:uid="{00000000-0005-0000-0000-000095B20000}"/>
    <cellStyle name="Vírgula 7 2 2 5 2 2 3" xfId="47495" xr:uid="{00000000-0005-0000-0000-000096B20000}"/>
    <cellStyle name="Vírgula 7 2 2 5 2 2 4" xfId="47496" xr:uid="{00000000-0005-0000-0000-000097B20000}"/>
    <cellStyle name="Vírgula 7 2 2 5 2 3" xfId="47497" xr:uid="{00000000-0005-0000-0000-000098B20000}"/>
    <cellStyle name="Vírgula 7 2 2 5 2 3 2" xfId="47498" xr:uid="{00000000-0005-0000-0000-000099B20000}"/>
    <cellStyle name="Vírgula 7 2 2 5 2 3 3" xfId="47499" xr:uid="{00000000-0005-0000-0000-00009AB20000}"/>
    <cellStyle name="Vírgula 7 2 2 5 2 4" xfId="47500" xr:uid="{00000000-0005-0000-0000-00009BB20000}"/>
    <cellStyle name="Vírgula 7 2 2 5 2 5" xfId="47501" xr:uid="{00000000-0005-0000-0000-00009CB20000}"/>
    <cellStyle name="Vírgula 7 2 2 5 2 6" xfId="47502" xr:uid="{00000000-0005-0000-0000-00009DB20000}"/>
    <cellStyle name="Vírgula 7 2 2 5 3" xfId="8680" xr:uid="{00000000-0005-0000-0000-00009EB20000}"/>
    <cellStyle name="Vírgula 7 2 2 5 3 2" xfId="47503" xr:uid="{00000000-0005-0000-0000-00009FB20000}"/>
    <cellStyle name="Vírgula 7 2 2 5 3 3" xfId="47504" xr:uid="{00000000-0005-0000-0000-0000A0B20000}"/>
    <cellStyle name="Vírgula 7 2 2 5 3 4" xfId="47505" xr:uid="{00000000-0005-0000-0000-0000A1B20000}"/>
    <cellStyle name="Vírgula 7 2 2 5 4" xfId="47506" xr:uid="{00000000-0005-0000-0000-0000A2B20000}"/>
    <cellStyle name="Vírgula 7 2 2 5 4 2" xfId="47507" xr:uid="{00000000-0005-0000-0000-0000A3B20000}"/>
    <cellStyle name="Vírgula 7 2 2 5 4 3" xfId="47508" xr:uid="{00000000-0005-0000-0000-0000A4B20000}"/>
    <cellStyle name="Vírgula 7 2 2 5 4 4" xfId="47509" xr:uid="{00000000-0005-0000-0000-0000A5B20000}"/>
    <cellStyle name="Vírgula 7 2 2 5 5" xfId="47510" xr:uid="{00000000-0005-0000-0000-0000A6B20000}"/>
    <cellStyle name="Vírgula 7 2 2 5 5 2" xfId="47511" xr:uid="{00000000-0005-0000-0000-0000A7B20000}"/>
    <cellStyle name="Vírgula 7 2 2 5 5 3" xfId="47512" xr:uid="{00000000-0005-0000-0000-0000A8B20000}"/>
    <cellStyle name="Vírgula 7 2 2 5 5 4" xfId="47513" xr:uid="{00000000-0005-0000-0000-0000A9B20000}"/>
    <cellStyle name="Vírgula 7 2 2 5 6" xfId="47514" xr:uid="{00000000-0005-0000-0000-0000AAB20000}"/>
    <cellStyle name="Vírgula 7 2 2 5 6 2" xfId="47515" xr:uid="{00000000-0005-0000-0000-0000ABB20000}"/>
    <cellStyle name="Vírgula 7 2 2 5 6 3" xfId="47516" xr:uid="{00000000-0005-0000-0000-0000ACB20000}"/>
    <cellStyle name="Vírgula 7 2 2 5 7" xfId="47517" xr:uid="{00000000-0005-0000-0000-0000ADB20000}"/>
    <cellStyle name="Vírgula 7 2 2 5 8" xfId="47518" xr:uid="{00000000-0005-0000-0000-0000AEB20000}"/>
    <cellStyle name="Vírgula 7 2 2 5 9" xfId="47519" xr:uid="{00000000-0005-0000-0000-0000AFB20000}"/>
    <cellStyle name="Vírgula 7 2 2 6" xfId="4044" xr:uid="{00000000-0005-0000-0000-0000B0B20000}"/>
    <cellStyle name="Vírgula 7 2 2 6 2" xfId="8816" xr:uid="{00000000-0005-0000-0000-0000B1B20000}"/>
    <cellStyle name="Vírgula 7 2 2 6 2 2" xfId="47520" xr:uid="{00000000-0005-0000-0000-0000B2B20000}"/>
    <cellStyle name="Vírgula 7 2 2 6 2 2 2" xfId="47521" xr:uid="{00000000-0005-0000-0000-0000B3B20000}"/>
    <cellStyle name="Vírgula 7 2 2 6 2 2 3" xfId="47522" xr:uid="{00000000-0005-0000-0000-0000B4B20000}"/>
    <cellStyle name="Vírgula 7 2 2 6 2 2 4" xfId="47523" xr:uid="{00000000-0005-0000-0000-0000B5B20000}"/>
    <cellStyle name="Vírgula 7 2 2 6 2 3" xfId="47524" xr:uid="{00000000-0005-0000-0000-0000B6B20000}"/>
    <cellStyle name="Vírgula 7 2 2 6 2 3 2" xfId="47525" xr:uid="{00000000-0005-0000-0000-0000B7B20000}"/>
    <cellStyle name="Vírgula 7 2 2 6 2 3 3" xfId="47526" xr:uid="{00000000-0005-0000-0000-0000B8B20000}"/>
    <cellStyle name="Vírgula 7 2 2 6 2 4" xfId="47527" xr:uid="{00000000-0005-0000-0000-0000B9B20000}"/>
    <cellStyle name="Vírgula 7 2 2 6 2 5" xfId="47528" xr:uid="{00000000-0005-0000-0000-0000BAB20000}"/>
    <cellStyle name="Vírgula 7 2 2 6 2 6" xfId="47529" xr:uid="{00000000-0005-0000-0000-0000BBB20000}"/>
    <cellStyle name="Vírgula 7 2 2 6 3" xfId="47530" xr:uid="{00000000-0005-0000-0000-0000BCB20000}"/>
    <cellStyle name="Vírgula 7 2 2 6 3 2" xfId="47531" xr:uid="{00000000-0005-0000-0000-0000BDB20000}"/>
    <cellStyle name="Vírgula 7 2 2 6 3 3" xfId="47532" xr:uid="{00000000-0005-0000-0000-0000BEB20000}"/>
    <cellStyle name="Vírgula 7 2 2 6 3 4" xfId="47533" xr:uid="{00000000-0005-0000-0000-0000BFB20000}"/>
    <cellStyle name="Vírgula 7 2 2 6 4" xfId="47534" xr:uid="{00000000-0005-0000-0000-0000C0B20000}"/>
    <cellStyle name="Vírgula 7 2 2 6 4 2" xfId="47535" xr:uid="{00000000-0005-0000-0000-0000C1B20000}"/>
    <cellStyle name="Vírgula 7 2 2 6 4 3" xfId="47536" xr:uid="{00000000-0005-0000-0000-0000C2B20000}"/>
    <cellStyle name="Vírgula 7 2 2 6 4 4" xfId="47537" xr:uid="{00000000-0005-0000-0000-0000C3B20000}"/>
    <cellStyle name="Vírgula 7 2 2 6 5" xfId="47538" xr:uid="{00000000-0005-0000-0000-0000C4B20000}"/>
    <cellStyle name="Vírgula 7 2 2 6 5 2" xfId="47539" xr:uid="{00000000-0005-0000-0000-0000C5B20000}"/>
    <cellStyle name="Vírgula 7 2 2 6 5 3" xfId="47540" xr:uid="{00000000-0005-0000-0000-0000C6B20000}"/>
    <cellStyle name="Vírgula 7 2 2 6 6" xfId="47541" xr:uid="{00000000-0005-0000-0000-0000C7B20000}"/>
    <cellStyle name="Vírgula 7 2 2 6 7" xfId="47542" xr:uid="{00000000-0005-0000-0000-0000C8B20000}"/>
    <cellStyle name="Vírgula 7 2 2 6 8" xfId="47543" xr:uid="{00000000-0005-0000-0000-0000C9B20000}"/>
    <cellStyle name="Vírgula 7 2 2 7" xfId="5380" xr:uid="{00000000-0005-0000-0000-0000CAB20000}"/>
    <cellStyle name="Vírgula 7 2 2 7 2" xfId="10358" xr:uid="{00000000-0005-0000-0000-0000CBB20000}"/>
    <cellStyle name="Vírgula 7 2 2 7 2 2" xfId="47544" xr:uid="{00000000-0005-0000-0000-0000CCB20000}"/>
    <cellStyle name="Vírgula 7 2 2 7 2 3" xfId="47545" xr:uid="{00000000-0005-0000-0000-0000CDB20000}"/>
    <cellStyle name="Vírgula 7 2 2 7 2 4" xfId="47546" xr:uid="{00000000-0005-0000-0000-0000CEB20000}"/>
    <cellStyle name="Vírgula 7 2 2 7 3" xfId="47547" xr:uid="{00000000-0005-0000-0000-0000CFB20000}"/>
    <cellStyle name="Vírgula 7 2 2 7 3 2" xfId="47548" xr:uid="{00000000-0005-0000-0000-0000D0B20000}"/>
    <cellStyle name="Vírgula 7 2 2 7 3 3" xfId="47549" xr:uid="{00000000-0005-0000-0000-0000D1B20000}"/>
    <cellStyle name="Vírgula 7 2 2 7 4" xfId="47550" xr:uid="{00000000-0005-0000-0000-0000D2B20000}"/>
    <cellStyle name="Vírgula 7 2 2 7 5" xfId="47551" xr:uid="{00000000-0005-0000-0000-0000D3B20000}"/>
    <cellStyle name="Vírgula 7 2 2 7 6" xfId="47552" xr:uid="{00000000-0005-0000-0000-0000D4B20000}"/>
    <cellStyle name="Vírgula 7 2 2 8" xfId="5792" xr:uid="{00000000-0005-0000-0000-0000D5B20000}"/>
    <cellStyle name="Vírgula 7 2 2 8 2" xfId="10734" xr:uid="{00000000-0005-0000-0000-0000D6B20000}"/>
    <cellStyle name="Vírgula 7 2 2 8 3" xfId="47553" xr:uid="{00000000-0005-0000-0000-0000D7B20000}"/>
    <cellStyle name="Vírgula 7 2 2 8 4" xfId="47554" xr:uid="{00000000-0005-0000-0000-0000D8B20000}"/>
    <cellStyle name="Vírgula 7 2 2 9" xfId="7300" xr:uid="{00000000-0005-0000-0000-0000D9B20000}"/>
    <cellStyle name="Vírgula 7 2 2 9 2" xfId="47555" xr:uid="{00000000-0005-0000-0000-0000DAB20000}"/>
    <cellStyle name="Vírgula 7 2 2 9 3" xfId="47556" xr:uid="{00000000-0005-0000-0000-0000DBB20000}"/>
    <cellStyle name="Vírgula 7 2 2 9 4" xfId="47557" xr:uid="{00000000-0005-0000-0000-0000DCB20000}"/>
    <cellStyle name="Vírgula 7 2 3" xfId="631" xr:uid="{00000000-0005-0000-0000-0000DDB20000}"/>
    <cellStyle name="Vírgula 7 2 3 10" xfId="2380" xr:uid="{00000000-0005-0000-0000-0000DEB20000}"/>
    <cellStyle name="Vírgula 7 2 3 10 2" xfId="47558" xr:uid="{00000000-0005-0000-0000-0000DFB20000}"/>
    <cellStyle name="Vírgula 7 2 3 10 3" xfId="47559" xr:uid="{00000000-0005-0000-0000-0000E0B20000}"/>
    <cellStyle name="Vírgula 7 2 3 10 4" xfId="47560" xr:uid="{00000000-0005-0000-0000-0000E1B20000}"/>
    <cellStyle name="Vírgula 7 2 3 11" xfId="47561" xr:uid="{00000000-0005-0000-0000-0000E2B20000}"/>
    <cellStyle name="Vírgula 7 2 3 11 2" xfId="47562" xr:uid="{00000000-0005-0000-0000-0000E3B20000}"/>
    <cellStyle name="Vírgula 7 2 3 11 3" xfId="47563" xr:uid="{00000000-0005-0000-0000-0000E4B20000}"/>
    <cellStyle name="Vírgula 7 2 3 12" xfId="47564" xr:uid="{00000000-0005-0000-0000-0000E5B20000}"/>
    <cellStyle name="Vírgula 7 2 3 13" xfId="47565" xr:uid="{00000000-0005-0000-0000-0000E6B20000}"/>
    <cellStyle name="Vírgula 7 2 3 14" xfId="47566" xr:uid="{00000000-0005-0000-0000-0000E7B20000}"/>
    <cellStyle name="Vírgula 7 2 3 2" xfId="772" xr:uid="{00000000-0005-0000-0000-0000E8B20000}"/>
    <cellStyle name="Vírgula 7 2 3 2 10" xfId="47567" xr:uid="{00000000-0005-0000-0000-0000E9B20000}"/>
    <cellStyle name="Vírgula 7 2 3 2 11" xfId="47568" xr:uid="{00000000-0005-0000-0000-0000EAB20000}"/>
    <cellStyle name="Vírgula 7 2 3 2 2" xfId="1237" xr:uid="{00000000-0005-0000-0000-0000EBB20000}"/>
    <cellStyle name="Vírgula 7 2 3 2 2 10" xfId="47569" xr:uid="{00000000-0005-0000-0000-0000ECB20000}"/>
    <cellStyle name="Vírgula 7 2 3 2 2 2" xfId="1883" xr:uid="{00000000-0005-0000-0000-0000EDB20000}"/>
    <cellStyle name="Vírgula 7 2 3 2 2 2 2" xfId="5241" xr:uid="{00000000-0005-0000-0000-0000EEB20000}"/>
    <cellStyle name="Vírgula 7 2 3 2 2 2 2 2" xfId="10225" xr:uid="{00000000-0005-0000-0000-0000EFB20000}"/>
    <cellStyle name="Vírgula 7 2 3 2 2 2 2 2 2" xfId="47570" xr:uid="{00000000-0005-0000-0000-0000F0B20000}"/>
    <cellStyle name="Vírgula 7 2 3 2 2 2 2 2 3" xfId="47571" xr:uid="{00000000-0005-0000-0000-0000F1B20000}"/>
    <cellStyle name="Vírgula 7 2 3 2 2 2 2 2 4" xfId="47572" xr:uid="{00000000-0005-0000-0000-0000F2B20000}"/>
    <cellStyle name="Vírgula 7 2 3 2 2 2 2 3" xfId="47573" xr:uid="{00000000-0005-0000-0000-0000F3B20000}"/>
    <cellStyle name="Vírgula 7 2 3 2 2 2 2 3 2" xfId="47574" xr:uid="{00000000-0005-0000-0000-0000F4B20000}"/>
    <cellStyle name="Vírgula 7 2 3 2 2 2 2 3 3" xfId="47575" xr:uid="{00000000-0005-0000-0000-0000F5B20000}"/>
    <cellStyle name="Vírgula 7 2 3 2 2 2 2 4" xfId="47576" xr:uid="{00000000-0005-0000-0000-0000F6B20000}"/>
    <cellStyle name="Vírgula 7 2 3 2 2 2 2 5" xfId="47577" xr:uid="{00000000-0005-0000-0000-0000F7B20000}"/>
    <cellStyle name="Vírgula 7 2 3 2 2 2 2 6" xfId="47578" xr:uid="{00000000-0005-0000-0000-0000F8B20000}"/>
    <cellStyle name="Vírgula 7 2 3 2 2 2 3" xfId="6970" xr:uid="{00000000-0005-0000-0000-0000F9B20000}"/>
    <cellStyle name="Vírgula 7 2 3 2 2 2 3 2" xfId="11912" xr:uid="{00000000-0005-0000-0000-0000FAB20000}"/>
    <cellStyle name="Vírgula 7 2 3 2 2 2 3 3" xfId="47579" xr:uid="{00000000-0005-0000-0000-0000FBB20000}"/>
    <cellStyle name="Vírgula 7 2 3 2 2 2 3 4" xfId="47580" xr:uid="{00000000-0005-0000-0000-0000FCB20000}"/>
    <cellStyle name="Vírgula 7 2 3 2 2 2 4" xfId="8478" xr:uid="{00000000-0005-0000-0000-0000FDB20000}"/>
    <cellStyle name="Vírgula 7 2 3 2 2 2 4 2" xfId="47581" xr:uid="{00000000-0005-0000-0000-0000FEB20000}"/>
    <cellStyle name="Vírgula 7 2 3 2 2 2 4 3" xfId="47582" xr:uid="{00000000-0005-0000-0000-0000FFB20000}"/>
    <cellStyle name="Vírgula 7 2 3 2 2 2 4 4" xfId="47583" xr:uid="{00000000-0005-0000-0000-000000B30000}"/>
    <cellStyle name="Vírgula 7 2 3 2 2 2 5" xfId="3516" xr:uid="{00000000-0005-0000-0000-000001B30000}"/>
    <cellStyle name="Vírgula 7 2 3 2 2 2 5 2" xfId="47584" xr:uid="{00000000-0005-0000-0000-000002B30000}"/>
    <cellStyle name="Vírgula 7 2 3 2 2 2 5 3" xfId="47585" xr:uid="{00000000-0005-0000-0000-000003B30000}"/>
    <cellStyle name="Vírgula 7 2 3 2 2 2 5 4" xfId="47586" xr:uid="{00000000-0005-0000-0000-000004B30000}"/>
    <cellStyle name="Vírgula 7 2 3 2 2 2 6" xfId="47587" xr:uid="{00000000-0005-0000-0000-000005B30000}"/>
    <cellStyle name="Vírgula 7 2 3 2 2 2 6 2" xfId="47588" xr:uid="{00000000-0005-0000-0000-000006B30000}"/>
    <cellStyle name="Vírgula 7 2 3 2 2 2 6 3" xfId="47589" xr:uid="{00000000-0005-0000-0000-000007B30000}"/>
    <cellStyle name="Vírgula 7 2 3 2 2 2 7" xfId="47590" xr:uid="{00000000-0005-0000-0000-000008B30000}"/>
    <cellStyle name="Vírgula 7 2 3 2 2 2 8" xfId="47591" xr:uid="{00000000-0005-0000-0000-000009B30000}"/>
    <cellStyle name="Vírgula 7 2 3 2 2 2 9" xfId="47592" xr:uid="{00000000-0005-0000-0000-00000AB30000}"/>
    <cellStyle name="Vírgula 7 2 3 2 2 3" xfId="4605" xr:uid="{00000000-0005-0000-0000-00000BB30000}"/>
    <cellStyle name="Vírgula 7 2 3 2 2 3 2" xfId="9589" xr:uid="{00000000-0005-0000-0000-00000CB30000}"/>
    <cellStyle name="Vírgula 7 2 3 2 2 3 2 2" xfId="47593" xr:uid="{00000000-0005-0000-0000-00000DB30000}"/>
    <cellStyle name="Vírgula 7 2 3 2 2 3 2 3" xfId="47594" xr:uid="{00000000-0005-0000-0000-00000EB30000}"/>
    <cellStyle name="Vírgula 7 2 3 2 2 3 2 4" xfId="47595" xr:uid="{00000000-0005-0000-0000-00000FB30000}"/>
    <cellStyle name="Vírgula 7 2 3 2 2 3 3" xfId="47596" xr:uid="{00000000-0005-0000-0000-000010B30000}"/>
    <cellStyle name="Vírgula 7 2 3 2 2 3 3 2" xfId="47597" xr:uid="{00000000-0005-0000-0000-000011B30000}"/>
    <cellStyle name="Vírgula 7 2 3 2 2 3 3 3" xfId="47598" xr:uid="{00000000-0005-0000-0000-000012B30000}"/>
    <cellStyle name="Vírgula 7 2 3 2 2 3 4" xfId="47599" xr:uid="{00000000-0005-0000-0000-000013B30000}"/>
    <cellStyle name="Vírgula 7 2 3 2 2 3 5" xfId="47600" xr:uid="{00000000-0005-0000-0000-000014B30000}"/>
    <cellStyle name="Vírgula 7 2 3 2 2 3 6" xfId="47601" xr:uid="{00000000-0005-0000-0000-000015B30000}"/>
    <cellStyle name="Vírgula 7 2 3 2 2 4" xfId="6336" xr:uid="{00000000-0005-0000-0000-000016B30000}"/>
    <cellStyle name="Vírgula 7 2 3 2 2 4 2" xfId="11278" xr:uid="{00000000-0005-0000-0000-000017B30000}"/>
    <cellStyle name="Vírgula 7 2 3 2 2 4 3" xfId="47602" xr:uid="{00000000-0005-0000-0000-000018B30000}"/>
    <cellStyle name="Vírgula 7 2 3 2 2 4 4" xfId="47603" xr:uid="{00000000-0005-0000-0000-000019B30000}"/>
    <cellStyle name="Vírgula 7 2 3 2 2 5" xfId="7844" xr:uid="{00000000-0005-0000-0000-00001AB30000}"/>
    <cellStyle name="Vírgula 7 2 3 2 2 5 2" xfId="47604" xr:uid="{00000000-0005-0000-0000-00001BB30000}"/>
    <cellStyle name="Vírgula 7 2 3 2 2 5 3" xfId="47605" xr:uid="{00000000-0005-0000-0000-00001CB30000}"/>
    <cellStyle name="Vírgula 7 2 3 2 2 5 4" xfId="47606" xr:uid="{00000000-0005-0000-0000-00001DB30000}"/>
    <cellStyle name="Vírgula 7 2 3 2 2 6" xfId="2882" xr:uid="{00000000-0005-0000-0000-00001EB30000}"/>
    <cellStyle name="Vírgula 7 2 3 2 2 6 2" xfId="47607" xr:uid="{00000000-0005-0000-0000-00001FB30000}"/>
    <cellStyle name="Vírgula 7 2 3 2 2 6 3" xfId="47608" xr:uid="{00000000-0005-0000-0000-000020B30000}"/>
    <cellStyle name="Vírgula 7 2 3 2 2 6 4" xfId="47609" xr:uid="{00000000-0005-0000-0000-000021B30000}"/>
    <cellStyle name="Vírgula 7 2 3 2 2 7" xfId="47610" xr:uid="{00000000-0005-0000-0000-000022B30000}"/>
    <cellStyle name="Vírgula 7 2 3 2 2 7 2" xfId="47611" xr:uid="{00000000-0005-0000-0000-000023B30000}"/>
    <cellStyle name="Vírgula 7 2 3 2 2 7 3" xfId="47612" xr:uid="{00000000-0005-0000-0000-000024B30000}"/>
    <cellStyle name="Vírgula 7 2 3 2 2 8" xfId="47613" xr:uid="{00000000-0005-0000-0000-000025B30000}"/>
    <cellStyle name="Vírgula 7 2 3 2 2 9" xfId="47614" xr:uid="{00000000-0005-0000-0000-000026B30000}"/>
    <cellStyle name="Vírgula 7 2 3 2 3" xfId="1882" xr:uid="{00000000-0005-0000-0000-000027B30000}"/>
    <cellStyle name="Vírgula 7 2 3 2 3 2" xfId="5240" xr:uid="{00000000-0005-0000-0000-000028B30000}"/>
    <cellStyle name="Vírgula 7 2 3 2 3 2 2" xfId="10224" xr:uid="{00000000-0005-0000-0000-000029B30000}"/>
    <cellStyle name="Vírgula 7 2 3 2 3 2 2 2" xfId="47615" xr:uid="{00000000-0005-0000-0000-00002AB30000}"/>
    <cellStyle name="Vírgula 7 2 3 2 3 2 2 3" xfId="47616" xr:uid="{00000000-0005-0000-0000-00002BB30000}"/>
    <cellStyle name="Vírgula 7 2 3 2 3 2 2 4" xfId="47617" xr:uid="{00000000-0005-0000-0000-00002CB30000}"/>
    <cellStyle name="Vírgula 7 2 3 2 3 2 3" xfId="47618" xr:uid="{00000000-0005-0000-0000-00002DB30000}"/>
    <cellStyle name="Vírgula 7 2 3 2 3 2 3 2" xfId="47619" xr:uid="{00000000-0005-0000-0000-00002EB30000}"/>
    <cellStyle name="Vírgula 7 2 3 2 3 2 3 3" xfId="47620" xr:uid="{00000000-0005-0000-0000-00002FB30000}"/>
    <cellStyle name="Vírgula 7 2 3 2 3 2 4" xfId="47621" xr:uid="{00000000-0005-0000-0000-000030B30000}"/>
    <cellStyle name="Vírgula 7 2 3 2 3 2 5" xfId="47622" xr:uid="{00000000-0005-0000-0000-000031B30000}"/>
    <cellStyle name="Vírgula 7 2 3 2 3 2 6" xfId="47623" xr:uid="{00000000-0005-0000-0000-000032B30000}"/>
    <cellStyle name="Vírgula 7 2 3 2 3 3" xfId="6969" xr:uid="{00000000-0005-0000-0000-000033B30000}"/>
    <cellStyle name="Vírgula 7 2 3 2 3 3 2" xfId="11911" xr:uid="{00000000-0005-0000-0000-000034B30000}"/>
    <cellStyle name="Vírgula 7 2 3 2 3 3 3" xfId="47624" xr:uid="{00000000-0005-0000-0000-000035B30000}"/>
    <cellStyle name="Vírgula 7 2 3 2 3 3 4" xfId="47625" xr:uid="{00000000-0005-0000-0000-000036B30000}"/>
    <cellStyle name="Vírgula 7 2 3 2 3 4" xfId="8477" xr:uid="{00000000-0005-0000-0000-000037B30000}"/>
    <cellStyle name="Vírgula 7 2 3 2 3 4 2" xfId="47626" xr:uid="{00000000-0005-0000-0000-000038B30000}"/>
    <cellStyle name="Vírgula 7 2 3 2 3 4 3" xfId="47627" xr:uid="{00000000-0005-0000-0000-000039B30000}"/>
    <cellStyle name="Vírgula 7 2 3 2 3 4 4" xfId="47628" xr:uid="{00000000-0005-0000-0000-00003AB30000}"/>
    <cellStyle name="Vírgula 7 2 3 2 3 5" xfId="3515" xr:uid="{00000000-0005-0000-0000-00003BB30000}"/>
    <cellStyle name="Vírgula 7 2 3 2 3 5 2" xfId="47629" xr:uid="{00000000-0005-0000-0000-00003CB30000}"/>
    <cellStyle name="Vírgula 7 2 3 2 3 5 3" xfId="47630" xr:uid="{00000000-0005-0000-0000-00003DB30000}"/>
    <cellStyle name="Vírgula 7 2 3 2 3 5 4" xfId="47631" xr:uid="{00000000-0005-0000-0000-00003EB30000}"/>
    <cellStyle name="Vírgula 7 2 3 2 3 6" xfId="47632" xr:uid="{00000000-0005-0000-0000-00003FB30000}"/>
    <cellStyle name="Vírgula 7 2 3 2 3 6 2" xfId="47633" xr:uid="{00000000-0005-0000-0000-000040B30000}"/>
    <cellStyle name="Vírgula 7 2 3 2 3 6 3" xfId="47634" xr:uid="{00000000-0005-0000-0000-000041B30000}"/>
    <cellStyle name="Vírgula 7 2 3 2 3 7" xfId="47635" xr:uid="{00000000-0005-0000-0000-000042B30000}"/>
    <cellStyle name="Vírgula 7 2 3 2 3 8" xfId="47636" xr:uid="{00000000-0005-0000-0000-000043B30000}"/>
    <cellStyle name="Vírgula 7 2 3 2 3 9" xfId="47637" xr:uid="{00000000-0005-0000-0000-000044B30000}"/>
    <cellStyle name="Vírgula 7 2 3 2 4" xfId="4222" xr:uid="{00000000-0005-0000-0000-000045B30000}"/>
    <cellStyle name="Vírgula 7 2 3 2 4 2" xfId="9208" xr:uid="{00000000-0005-0000-0000-000046B30000}"/>
    <cellStyle name="Vírgula 7 2 3 2 4 2 2" xfId="47638" xr:uid="{00000000-0005-0000-0000-000047B30000}"/>
    <cellStyle name="Vírgula 7 2 3 2 4 2 3" xfId="47639" xr:uid="{00000000-0005-0000-0000-000048B30000}"/>
    <cellStyle name="Vírgula 7 2 3 2 4 2 4" xfId="47640" xr:uid="{00000000-0005-0000-0000-000049B30000}"/>
    <cellStyle name="Vírgula 7 2 3 2 4 3" xfId="47641" xr:uid="{00000000-0005-0000-0000-00004AB30000}"/>
    <cellStyle name="Vírgula 7 2 3 2 4 3 2" xfId="47642" xr:uid="{00000000-0005-0000-0000-00004BB30000}"/>
    <cellStyle name="Vírgula 7 2 3 2 4 3 3" xfId="47643" xr:uid="{00000000-0005-0000-0000-00004CB30000}"/>
    <cellStyle name="Vírgula 7 2 3 2 4 4" xfId="47644" xr:uid="{00000000-0005-0000-0000-00004DB30000}"/>
    <cellStyle name="Vírgula 7 2 3 2 4 5" xfId="47645" xr:uid="{00000000-0005-0000-0000-00004EB30000}"/>
    <cellStyle name="Vírgula 7 2 3 2 4 6" xfId="47646" xr:uid="{00000000-0005-0000-0000-00004FB30000}"/>
    <cellStyle name="Vírgula 7 2 3 2 5" xfId="5969" xr:uid="{00000000-0005-0000-0000-000050B30000}"/>
    <cellStyle name="Vírgula 7 2 3 2 5 2" xfId="10911" xr:uid="{00000000-0005-0000-0000-000051B30000}"/>
    <cellStyle name="Vírgula 7 2 3 2 5 3" xfId="47647" xr:uid="{00000000-0005-0000-0000-000052B30000}"/>
    <cellStyle name="Vírgula 7 2 3 2 5 4" xfId="47648" xr:uid="{00000000-0005-0000-0000-000053B30000}"/>
    <cellStyle name="Vírgula 7 2 3 2 6" xfId="7477" xr:uid="{00000000-0005-0000-0000-000054B30000}"/>
    <cellStyle name="Vírgula 7 2 3 2 6 2" xfId="47649" xr:uid="{00000000-0005-0000-0000-000055B30000}"/>
    <cellStyle name="Vírgula 7 2 3 2 6 3" xfId="47650" xr:uid="{00000000-0005-0000-0000-000056B30000}"/>
    <cellStyle name="Vírgula 7 2 3 2 6 4" xfId="47651" xr:uid="{00000000-0005-0000-0000-000057B30000}"/>
    <cellStyle name="Vírgula 7 2 3 2 7" xfId="2515" xr:uid="{00000000-0005-0000-0000-000058B30000}"/>
    <cellStyle name="Vírgula 7 2 3 2 7 2" xfId="47652" xr:uid="{00000000-0005-0000-0000-000059B30000}"/>
    <cellStyle name="Vírgula 7 2 3 2 7 3" xfId="47653" xr:uid="{00000000-0005-0000-0000-00005AB30000}"/>
    <cellStyle name="Vírgula 7 2 3 2 7 4" xfId="47654" xr:uid="{00000000-0005-0000-0000-00005BB30000}"/>
    <cellStyle name="Vírgula 7 2 3 2 8" xfId="47655" xr:uid="{00000000-0005-0000-0000-00005CB30000}"/>
    <cellStyle name="Vírgula 7 2 3 2 8 2" xfId="47656" xr:uid="{00000000-0005-0000-0000-00005DB30000}"/>
    <cellStyle name="Vírgula 7 2 3 2 8 3" xfId="47657" xr:uid="{00000000-0005-0000-0000-00005EB30000}"/>
    <cellStyle name="Vírgula 7 2 3 2 9" xfId="47658" xr:uid="{00000000-0005-0000-0000-00005FB30000}"/>
    <cellStyle name="Vírgula 7 2 3 3" xfId="925" xr:uid="{00000000-0005-0000-0000-000060B30000}"/>
    <cellStyle name="Vírgula 7 2 3 3 10" xfId="47659" xr:uid="{00000000-0005-0000-0000-000061B30000}"/>
    <cellStyle name="Vírgula 7 2 3 3 2" xfId="1884" xr:uid="{00000000-0005-0000-0000-000062B30000}"/>
    <cellStyle name="Vírgula 7 2 3 3 2 2" xfId="5242" xr:uid="{00000000-0005-0000-0000-000063B30000}"/>
    <cellStyle name="Vírgula 7 2 3 3 2 2 2" xfId="10226" xr:uid="{00000000-0005-0000-0000-000064B30000}"/>
    <cellStyle name="Vírgula 7 2 3 3 2 2 2 2" xfId="47660" xr:uid="{00000000-0005-0000-0000-000065B30000}"/>
    <cellStyle name="Vírgula 7 2 3 3 2 2 2 3" xfId="47661" xr:uid="{00000000-0005-0000-0000-000066B30000}"/>
    <cellStyle name="Vírgula 7 2 3 3 2 2 2 4" xfId="47662" xr:uid="{00000000-0005-0000-0000-000067B30000}"/>
    <cellStyle name="Vírgula 7 2 3 3 2 2 3" xfId="47663" xr:uid="{00000000-0005-0000-0000-000068B30000}"/>
    <cellStyle name="Vírgula 7 2 3 3 2 2 3 2" xfId="47664" xr:uid="{00000000-0005-0000-0000-000069B30000}"/>
    <cellStyle name="Vírgula 7 2 3 3 2 2 3 3" xfId="47665" xr:uid="{00000000-0005-0000-0000-00006AB30000}"/>
    <cellStyle name="Vírgula 7 2 3 3 2 2 4" xfId="47666" xr:uid="{00000000-0005-0000-0000-00006BB30000}"/>
    <cellStyle name="Vírgula 7 2 3 3 2 2 5" xfId="47667" xr:uid="{00000000-0005-0000-0000-00006CB30000}"/>
    <cellStyle name="Vírgula 7 2 3 3 2 2 6" xfId="47668" xr:uid="{00000000-0005-0000-0000-00006DB30000}"/>
    <cellStyle name="Vírgula 7 2 3 3 2 3" xfId="6971" xr:uid="{00000000-0005-0000-0000-00006EB30000}"/>
    <cellStyle name="Vírgula 7 2 3 3 2 3 2" xfId="11913" xr:uid="{00000000-0005-0000-0000-00006FB30000}"/>
    <cellStyle name="Vírgula 7 2 3 3 2 3 3" xfId="47669" xr:uid="{00000000-0005-0000-0000-000070B30000}"/>
    <cellStyle name="Vírgula 7 2 3 3 2 3 4" xfId="47670" xr:uid="{00000000-0005-0000-0000-000071B30000}"/>
    <cellStyle name="Vírgula 7 2 3 3 2 4" xfId="8479" xr:uid="{00000000-0005-0000-0000-000072B30000}"/>
    <cellStyle name="Vírgula 7 2 3 3 2 4 2" xfId="47671" xr:uid="{00000000-0005-0000-0000-000073B30000}"/>
    <cellStyle name="Vírgula 7 2 3 3 2 4 3" xfId="47672" xr:uid="{00000000-0005-0000-0000-000074B30000}"/>
    <cellStyle name="Vírgula 7 2 3 3 2 4 4" xfId="47673" xr:uid="{00000000-0005-0000-0000-000075B30000}"/>
    <cellStyle name="Vírgula 7 2 3 3 2 5" xfId="3517" xr:uid="{00000000-0005-0000-0000-000076B30000}"/>
    <cellStyle name="Vírgula 7 2 3 3 2 5 2" xfId="47674" xr:uid="{00000000-0005-0000-0000-000077B30000}"/>
    <cellStyle name="Vírgula 7 2 3 3 2 5 3" xfId="47675" xr:uid="{00000000-0005-0000-0000-000078B30000}"/>
    <cellStyle name="Vírgula 7 2 3 3 2 5 4" xfId="47676" xr:uid="{00000000-0005-0000-0000-000079B30000}"/>
    <cellStyle name="Vírgula 7 2 3 3 2 6" xfId="47677" xr:uid="{00000000-0005-0000-0000-00007AB30000}"/>
    <cellStyle name="Vírgula 7 2 3 3 2 6 2" xfId="47678" xr:uid="{00000000-0005-0000-0000-00007BB30000}"/>
    <cellStyle name="Vírgula 7 2 3 3 2 6 3" xfId="47679" xr:uid="{00000000-0005-0000-0000-00007CB30000}"/>
    <cellStyle name="Vírgula 7 2 3 3 2 7" xfId="47680" xr:uid="{00000000-0005-0000-0000-00007DB30000}"/>
    <cellStyle name="Vírgula 7 2 3 3 2 8" xfId="47681" xr:uid="{00000000-0005-0000-0000-00007EB30000}"/>
    <cellStyle name="Vírgula 7 2 3 3 2 9" xfId="47682" xr:uid="{00000000-0005-0000-0000-00007FB30000}"/>
    <cellStyle name="Vírgula 7 2 3 3 3" xfId="4364" xr:uid="{00000000-0005-0000-0000-000080B30000}"/>
    <cellStyle name="Vírgula 7 2 3 3 3 2" xfId="9349" xr:uid="{00000000-0005-0000-0000-000081B30000}"/>
    <cellStyle name="Vírgula 7 2 3 3 3 2 2" xfId="47683" xr:uid="{00000000-0005-0000-0000-000082B30000}"/>
    <cellStyle name="Vírgula 7 2 3 3 3 2 3" xfId="47684" xr:uid="{00000000-0005-0000-0000-000083B30000}"/>
    <cellStyle name="Vírgula 7 2 3 3 3 2 4" xfId="47685" xr:uid="{00000000-0005-0000-0000-000084B30000}"/>
    <cellStyle name="Vírgula 7 2 3 3 3 3" xfId="47686" xr:uid="{00000000-0005-0000-0000-000085B30000}"/>
    <cellStyle name="Vírgula 7 2 3 3 3 3 2" xfId="47687" xr:uid="{00000000-0005-0000-0000-000086B30000}"/>
    <cellStyle name="Vírgula 7 2 3 3 3 3 3" xfId="47688" xr:uid="{00000000-0005-0000-0000-000087B30000}"/>
    <cellStyle name="Vírgula 7 2 3 3 3 4" xfId="47689" xr:uid="{00000000-0005-0000-0000-000088B30000}"/>
    <cellStyle name="Vírgula 7 2 3 3 3 5" xfId="47690" xr:uid="{00000000-0005-0000-0000-000089B30000}"/>
    <cellStyle name="Vírgula 7 2 3 3 3 6" xfId="47691" xr:uid="{00000000-0005-0000-0000-00008AB30000}"/>
    <cellStyle name="Vírgula 7 2 3 3 4" xfId="6107" xr:uid="{00000000-0005-0000-0000-00008BB30000}"/>
    <cellStyle name="Vírgula 7 2 3 3 4 2" xfId="11049" xr:uid="{00000000-0005-0000-0000-00008CB30000}"/>
    <cellStyle name="Vírgula 7 2 3 3 4 3" xfId="47692" xr:uid="{00000000-0005-0000-0000-00008DB30000}"/>
    <cellStyle name="Vírgula 7 2 3 3 4 4" xfId="47693" xr:uid="{00000000-0005-0000-0000-00008EB30000}"/>
    <cellStyle name="Vírgula 7 2 3 3 5" xfId="7615" xr:uid="{00000000-0005-0000-0000-00008FB30000}"/>
    <cellStyle name="Vírgula 7 2 3 3 5 2" xfId="47694" xr:uid="{00000000-0005-0000-0000-000090B30000}"/>
    <cellStyle name="Vírgula 7 2 3 3 5 3" xfId="47695" xr:uid="{00000000-0005-0000-0000-000091B30000}"/>
    <cellStyle name="Vírgula 7 2 3 3 5 4" xfId="47696" xr:uid="{00000000-0005-0000-0000-000092B30000}"/>
    <cellStyle name="Vírgula 7 2 3 3 6" xfId="2653" xr:uid="{00000000-0005-0000-0000-000093B30000}"/>
    <cellStyle name="Vírgula 7 2 3 3 6 2" xfId="47697" xr:uid="{00000000-0005-0000-0000-000094B30000}"/>
    <cellStyle name="Vírgula 7 2 3 3 6 3" xfId="47698" xr:uid="{00000000-0005-0000-0000-000095B30000}"/>
    <cellStyle name="Vírgula 7 2 3 3 6 4" xfId="47699" xr:uid="{00000000-0005-0000-0000-000096B30000}"/>
    <cellStyle name="Vírgula 7 2 3 3 7" xfId="47700" xr:uid="{00000000-0005-0000-0000-000097B30000}"/>
    <cellStyle name="Vírgula 7 2 3 3 7 2" xfId="47701" xr:uid="{00000000-0005-0000-0000-000098B30000}"/>
    <cellStyle name="Vírgula 7 2 3 3 7 3" xfId="47702" xr:uid="{00000000-0005-0000-0000-000099B30000}"/>
    <cellStyle name="Vírgula 7 2 3 3 8" xfId="47703" xr:uid="{00000000-0005-0000-0000-00009AB30000}"/>
    <cellStyle name="Vírgula 7 2 3 3 9" xfId="47704" xr:uid="{00000000-0005-0000-0000-00009BB30000}"/>
    <cellStyle name="Vírgula 7 2 3 4" xfId="1881" xr:uid="{00000000-0005-0000-0000-00009CB30000}"/>
    <cellStyle name="Vírgula 7 2 3 4 2" xfId="5239" xr:uid="{00000000-0005-0000-0000-00009DB30000}"/>
    <cellStyle name="Vírgula 7 2 3 4 2 2" xfId="10223" xr:uid="{00000000-0005-0000-0000-00009EB30000}"/>
    <cellStyle name="Vírgula 7 2 3 4 2 2 2" xfId="47705" xr:uid="{00000000-0005-0000-0000-00009FB30000}"/>
    <cellStyle name="Vírgula 7 2 3 4 2 2 3" xfId="47706" xr:uid="{00000000-0005-0000-0000-0000A0B30000}"/>
    <cellStyle name="Vírgula 7 2 3 4 2 2 4" xfId="47707" xr:uid="{00000000-0005-0000-0000-0000A1B30000}"/>
    <cellStyle name="Vírgula 7 2 3 4 2 3" xfId="47708" xr:uid="{00000000-0005-0000-0000-0000A2B30000}"/>
    <cellStyle name="Vírgula 7 2 3 4 2 3 2" xfId="47709" xr:uid="{00000000-0005-0000-0000-0000A3B30000}"/>
    <cellStyle name="Vírgula 7 2 3 4 2 3 3" xfId="47710" xr:uid="{00000000-0005-0000-0000-0000A4B30000}"/>
    <cellStyle name="Vírgula 7 2 3 4 2 4" xfId="47711" xr:uid="{00000000-0005-0000-0000-0000A5B30000}"/>
    <cellStyle name="Vírgula 7 2 3 4 2 5" xfId="47712" xr:uid="{00000000-0005-0000-0000-0000A6B30000}"/>
    <cellStyle name="Vírgula 7 2 3 4 2 6" xfId="47713" xr:uid="{00000000-0005-0000-0000-0000A7B30000}"/>
    <cellStyle name="Vírgula 7 2 3 4 3" xfId="6968" xr:uid="{00000000-0005-0000-0000-0000A8B30000}"/>
    <cellStyle name="Vírgula 7 2 3 4 3 2" xfId="11910" xr:uid="{00000000-0005-0000-0000-0000A9B30000}"/>
    <cellStyle name="Vírgula 7 2 3 4 3 3" xfId="47714" xr:uid="{00000000-0005-0000-0000-0000AAB30000}"/>
    <cellStyle name="Vírgula 7 2 3 4 3 4" xfId="47715" xr:uid="{00000000-0005-0000-0000-0000ABB30000}"/>
    <cellStyle name="Vírgula 7 2 3 4 4" xfId="8476" xr:uid="{00000000-0005-0000-0000-0000ACB30000}"/>
    <cellStyle name="Vírgula 7 2 3 4 4 2" xfId="47716" xr:uid="{00000000-0005-0000-0000-0000ADB30000}"/>
    <cellStyle name="Vírgula 7 2 3 4 4 3" xfId="47717" xr:uid="{00000000-0005-0000-0000-0000AEB30000}"/>
    <cellStyle name="Vírgula 7 2 3 4 4 4" xfId="47718" xr:uid="{00000000-0005-0000-0000-0000AFB30000}"/>
    <cellStyle name="Vírgula 7 2 3 4 5" xfId="3514" xr:uid="{00000000-0005-0000-0000-0000B0B30000}"/>
    <cellStyle name="Vírgula 7 2 3 4 5 2" xfId="47719" xr:uid="{00000000-0005-0000-0000-0000B1B30000}"/>
    <cellStyle name="Vírgula 7 2 3 4 5 3" xfId="47720" xr:uid="{00000000-0005-0000-0000-0000B2B30000}"/>
    <cellStyle name="Vírgula 7 2 3 4 5 4" xfId="47721" xr:uid="{00000000-0005-0000-0000-0000B3B30000}"/>
    <cellStyle name="Vírgula 7 2 3 4 6" xfId="47722" xr:uid="{00000000-0005-0000-0000-0000B4B30000}"/>
    <cellStyle name="Vírgula 7 2 3 4 6 2" xfId="47723" xr:uid="{00000000-0005-0000-0000-0000B5B30000}"/>
    <cellStyle name="Vírgula 7 2 3 4 6 3" xfId="47724" xr:uid="{00000000-0005-0000-0000-0000B6B30000}"/>
    <cellStyle name="Vírgula 7 2 3 4 7" xfId="47725" xr:uid="{00000000-0005-0000-0000-0000B7B30000}"/>
    <cellStyle name="Vírgula 7 2 3 4 8" xfId="47726" xr:uid="{00000000-0005-0000-0000-0000B8B30000}"/>
    <cellStyle name="Vírgula 7 2 3 4 9" xfId="47727" xr:uid="{00000000-0005-0000-0000-0000B9B30000}"/>
    <cellStyle name="Vírgula 7 2 3 5" xfId="3762" xr:uid="{00000000-0005-0000-0000-0000BAB30000}"/>
    <cellStyle name="Vírgula 7 2 3 5 2" xfId="5393" xr:uid="{00000000-0005-0000-0000-0000BBB30000}"/>
    <cellStyle name="Vírgula 7 2 3 5 2 2" xfId="10370" xr:uid="{00000000-0005-0000-0000-0000BCB30000}"/>
    <cellStyle name="Vírgula 7 2 3 5 2 2 2" xfId="47728" xr:uid="{00000000-0005-0000-0000-0000BDB30000}"/>
    <cellStyle name="Vírgula 7 2 3 5 2 2 3" xfId="47729" xr:uid="{00000000-0005-0000-0000-0000BEB30000}"/>
    <cellStyle name="Vírgula 7 2 3 5 2 2 4" xfId="47730" xr:uid="{00000000-0005-0000-0000-0000BFB30000}"/>
    <cellStyle name="Vírgula 7 2 3 5 2 3" xfId="47731" xr:uid="{00000000-0005-0000-0000-0000C0B30000}"/>
    <cellStyle name="Vírgula 7 2 3 5 2 3 2" xfId="47732" xr:uid="{00000000-0005-0000-0000-0000C1B30000}"/>
    <cellStyle name="Vírgula 7 2 3 5 2 3 3" xfId="47733" xr:uid="{00000000-0005-0000-0000-0000C2B30000}"/>
    <cellStyle name="Vírgula 7 2 3 5 2 4" xfId="47734" xr:uid="{00000000-0005-0000-0000-0000C3B30000}"/>
    <cellStyle name="Vírgula 7 2 3 5 2 5" xfId="47735" xr:uid="{00000000-0005-0000-0000-0000C4B30000}"/>
    <cellStyle name="Vírgula 7 2 3 5 2 6" xfId="47736" xr:uid="{00000000-0005-0000-0000-0000C5B30000}"/>
    <cellStyle name="Vírgula 7 2 3 5 3" xfId="8722" xr:uid="{00000000-0005-0000-0000-0000C6B30000}"/>
    <cellStyle name="Vírgula 7 2 3 5 3 2" xfId="47737" xr:uid="{00000000-0005-0000-0000-0000C7B30000}"/>
    <cellStyle name="Vírgula 7 2 3 5 3 3" xfId="47738" xr:uid="{00000000-0005-0000-0000-0000C8B30000}"/>
    <cellStyle name="Vírgula 7 2 3 5 3 4" xfId="47739" xr:uid="{00000000-0005-0000-0000-0000C9B30000}"/>
    <cellStyle name="Vírgula 7 2 3 5 4" xfId="47740" xr:uid="{00000000-0005-0000-0000-0000CAB30000}"/>
    <cellStyle name="Vírgula 7 2 3 5 4 2" xfId="47741" xr:uid="{00000000-0005-0000-0000-0000CBB30000}"/>
    <cellStyle name="Vírgula 7 2 3 5 4 3" xfId="47742" xr:uid="{00000000-0005-0000-0000-0000CCB30000}"/>
    <cellStyle name="Vírgula 7 2 3 5 4 4" xfId="47743" xr:uid="{00000000-0005-0000-0000-0000CDB30000}"/>
    <cellStyle name="Vírgula 7 2 3 5 5" xfId="47744" xr:uid="{00000000-0005-0000-0000-0000CEB30000}"/>
    <cellStyle name="Vírgula 7 2 3 5 5 2" xfId="47745" xr:uid="{00000000-0005-0000-0000-0000CFB30000}"/>
    <cellStyle name="Vírgula 7 2 3 5 5 3" xfId="47746" xr:uid="{00000000-0005-0000-0000-0000D0B30000}"/>
    <cellStyle name="Vírgula 7 2 3 5 5 4" xfId="47747" xr:uid="{00000000-0005-0000-0000-0000D1B30000}"/>
    <cellStyle name="Vírgula 7 2 3 5 6" xfId="47748" xr:uid="{00000000-0005-0000-0000-0000D2B30000}"/>
    <cellStyle name="Vírgula 7 2 3 5 6 2" xfId="47749" xr:uid="{00000000-0005-0000-0000-0000D3B30000}"/>
    <cellStyle name="Vírgula 7 2 3 5 6 3" xfId="47750" xr:uid="{00000000-0005-0000-0000-0000D4B30000}"/>
    <cellStyle name="Vírgula 7 2 3 5 7" xfId="47751" xr:uid="{00000000-0005-0000-0000-0000D5B30000}"/>
    <cellStyle name="Vírgula 7 2 3 5 8" xfId="47752" xr:uid="{00000000-0005-0000-0000-0000D6B30000}"/>
    <cellStyle name="Vírgula 7 2 3 5 9" xfId="47753" xr:uid="{00000000-0005-0000-0000-0000D7B30000}"/>
    <cellStyle name="Vírgula 7 2 3 6" xfId="4087" xr:uid="{00000000-0005-0000-0000-0000D8B30000}"/>
    <cellStyle name="Vírgula 7 2 3 6 2" xfId="8858" xr:uid="{00000000-0005-0000-0000-0000D9B30000}"/>
    <cellStyle name="Vírgula 7 2 3 6 2 2" xfId="47754" xr:uid="{00000000-0005-0000-0000-0000DAB30000}"/>
    <cellStyle name="Vírgula 7 2 3 6 2 2 2" xfId="47755" xr:uid="{00000000-0005-0000-0000-0000DBB30000}"/>
    <cellStyle name="Vírgula 7 2 3 6 2 2 3" xfId="47756" xr:uid="{00000000-0005-0000-0000-0000DCB30000}"/>
    <cellStyle name="Vírgula 7 2 3 6 2 2 4" xfId="47757" xr:uid="{00000000-0005-0000-0000-0000DDB30000}"/>
    <cellStyle name="Vírgula 7 2 3 6 2 3" xfId="47758" xr:uid="{00000000-0005-0000-0000-0000DEB30000}"/>
    <cellStyle name="Vírgula 7 2 3 6 2 3 2" xfId="47759" xr:uid="{00000000-0005-0000-0000-0000DFB30000}"/>
    <cellStyle name="Vírgula 7 2 3 6 2 3 3" xfId="47760" xr:uid="{00000000-0005-0000-0000-0000E0B30000}"/>
    <cellStyle name="Vírgula 7 2 3 6 2 4" xfId="47761" xr:uid="{00000000-0005-0000-0000-0000E1B30000}"/>
    <cellStyle name="Vírgula 7 2 3 6 2 5" xfId="47762" xr:uid="{00000000-0005-0000-0000-0000E2B30000}"/>
    <cellStyle name="Vírgula 7 2 3 6 2 6" xfId="47763" xr:uid="{00000000-0005-0000-0000-0000E3B30000}"/>
    <cellStyle name="Vírgula 7 2 3 6 3" xfId="47764" xr:uid="{00000000-0005-0000-0000-0000E4B30000}"/>
    <cellStyle name="Vírgula 7 2 3 6 3 2" xfId="47765" xr:uid="{00000000-0005-0000-0000-0000E5B30000}"/>
    <cellStyle name="Vírgula 7 2 3 6 3 3" xfId="47766" xr:uid="{00000000-0005-0000-0000-0000E6B30000}"/>
    <cellStyle name="Vírgula 7 2 3 6 3 4" xfId="47767" xr:uid="{00000000-0005-0000-0000-0000E7B30000}"/>
    <cellStyle name="Vírgula 7 2 3 6 4" xfId="47768" xr:uid="{00000000-0005-0000-0000-0000E8B30000}"/>
    <cellStyle name="Vírgula 7 2 3 6 4 2" xfId="47769" xr:uid="{00000000-0005-0000-0000-0000E9B30000}"/>
    <cellStyle name="Vírgula 7 2 3 6 4 3" xfId="47770" xr:uid="{00000000-0005-0000-0000-0000EAB30000}"/>
    <cellStyle name="Vírgula 7 2 3 6 4 4" xfId="47771" xr:uid="{00000000-0005-0000-0000-0000EBB30000}"/>
    <cellStyle name="Vírgula 7 2 3 6 5" xfId="47772" xr:uid="{00000000-0005-0000-0000-0000ECB30000}"/>
    <cellStyle name="Vírgula 7 2 3 6 5 2" xfId="47773" xr:uid="{00000000-0005-0000-0000-0000EDB30000}"/>
    <cellStyle name="Vírgula 7 2 3 6 5 3" xfId="47774" xr:uid="{00000000-0005-0000-0000-0000EEB30000}"/>
    <cellStyle name="Vírgula 7 2 3 6 6" xfId="47775" xr:uid="{00000000-0005-0000-0000-0000EFB30000}"/>
    <cellStyle name="Vírgula 7 2 3 6 7" xfId="47776" xr:uid="{00000000-0005-0000-0000-0000F0B30000}"/>
    <cellStyle name="Vírgula 7 2 3 6 8" xfId="47777" xr:uid="{00000000-0005-0000-0000-0000F1B30000}"/>
    <cellStyle name="Vírgula 7 2 3 7" xfId="5493" xr:uid="{00000000-0005-0000-0000-0000F2B30000}"/>
    <cellStyle name="Vírgula 7 2 3 7 2" xfId="10451" xr:uid="{00000000-0005-0000-0000-0000F3B30000}"/>
    <cellStyle name="Vírgula 7 2 3 7 2 2" xfId="47778" xr:uid="{00000000-0005-0000-0000-0000F4B30000}"/>
    <cellStyle name="Vírgula 7 2 3 7 2 3" xfId="47779" xr:uid="{00000000-0005-0000-0000-0000F5B30000}"/>
    <cellStyle name="Vírgula 7 2 3 7 2 4" xfId="47780" xr:uid="{00000000-0005-0000-0000-0000F6B30000}"/>
    <cellStyle name="Vírgula 7 2 3 7 3" xfId="47781" xr:uid="{00000000-0005-0000-0000-0000F7B30000}"/>
    <cellStyle name="Vírgula 7 2 3 7 3 2" xfId="47782" xr:uid="{00000000-0005-0000-0000-0000F8B30000}"/>
    <cellStyle name="Vírgula 7 2 3 7 3 3" xfId="47783" xr:uid="{00000000-0005-0000-0000-0000F9B30000}"/>
    <cellStyle name="Vírgula 7 2 3 7 4" xfId="47784" xr:uid="{00000000-0005-0000-0000-0000FAB30000}"/>
    <cellStyle name="Vírgula 7 2 3 7 5" xfId="47785" xr:uid="{00000000-0005-0000-0000-0000FBB30000}"/>
    <cellStyle name="Vírgula 7 2 3 7 6" xfId="47786" xr:uid="{00000000-0005-0000-0000-0000FCB30000}"/>
    <cellStyle name="Vírgula 7 2 3 8" xfId="5834" xr:uid="{00000000-0005-0000-0000-0000FDB30000}"/>
    <cellStyle name="Vírgula 7 2 3 8 2" xfId="10776" xr:uid="{00000000-0005-0000-0000-0000FEB30000}"/>
    <cellStyle name="Vírgula 7 2 3 8 3" xfId="47787" xr:uid="{00000000-0005-0000-0000-0000FFB30000}"/>
    <cellStyle name="Vírgula 7 2 3 8 4" xfId="47788" xr:uid="{00000000-0005-0000-0000-000000B40000}"/>
    <cellStyle name="Vírgula 7 2 3 9" xfId="7342" xr:uid="{00000000-0005-0000-0000-000001B40000}"/>
    <cellStyle name="Vírgula 7 2 3 9 2" xfId="47789" xr:uid="{00000000-0005-0000-0000-000002B40000}"/>
    <cellStyle name="Vírgula 7 2 3 9 3" xfId="47790" xr:uid="{00000000-0005-0000-0000-000003B40000}"/>
    <cellStyle name="Vírgula 7 2 3 9 4" xfId="47791" xr:uid="{00000000-0005-0000-0000-000004B40000}"/>
    <cellStyle name="Vírgula 7 2 4" xfId="473" xr:uid="{00000000-0005-0000-0000-000005B40000}"/>
    <cellStyle name="Vírgula 7 2 4 10" xfId="47792" xr:uid="{00000000-0005-0000-0000-000006B40000}"/>
    <cellStyle name="Vírgula 7 2 4 11" xfId="47793" xr:uid="{00000000-0005-0000-0000-000007B40000}"/>
    <cellStyle name="Vírgula 7 2 4 2" xfId="1035" xr:uid="{00000000-0005-0000-0000-000008B40000}"/>
    <cellStyle name="Vírgula 7 2 4 2 10" xfId="47794" xr:uid="{00000000-0005-0000-0000-000009B40000}"/>
    <cellStyle name="Vírgula 7 2 4 2 2" xfId="1886" xr:uid="{00000000-0005-0000-0000-00000AB40000}"/>
    <cellStyle name="Vírgula 7 2 4 2 2 2" xfId="5244" xr:uid="{00000000-0005-0000-0000-00000BB40000}"/>
    <cellStyle name="Vírgula 7 2 4 2 2 2 2" xfId="10228" xr:uid="{00000000-0005-0000-0000-00000CB40000}"/>
    <cellStyle name="Vírgula 7 2 4 2 2 2 2 2" xfId="47795" xr:uid="{00000000-0005-0000-0000-00000DB40000}"/>
    <cellStyle name="Vírgula 7 2 4 2 2 2 2 3" xfId="47796" xr:uid="{00000000-0005-0000-0000-00000EB40000}"/>
    <cellStyle name="Vírgula 7 2 4 2 2 2 2 4" xfId="47797" xr:uid="{00000000-0005-0000-0000-00000FB40000}"/>
    <cellStyle name="Vírgula 7 2 4 2 2 2 3" xfId="47798" xr:uid="{00000000-0005-0000-0000-000010B40000}"/>
    <cellStyle name="Vírgula 7 2 4 2 2 2 3 2" xfId="47799" xr:uid="{00000000-0005-0000-0000-000011B40000}"/>
    <cellStyle name="Vírgula 7 2 4 2 2 2 3 3" xfId="47800" xr:uid="{00000000-0005-0000-0000-000012B40000}"/>
    <cellStyle name="Vírgula 7 2 4 2 2 2 4" xfId="47801" xr:uid="{00000000-0005-0000-0000-000013B40000}"/>
    <cellStyle name="Vírgula 7 2 4 2 2 2 5" xfId="47802" xr:uid="{00000000-0005-0000-0000-000014B40000}"/>
    <cellStyle name="Vírgula 7 2 4 2 2 2 6" xfId="47803" xr:uid="{00000000-0005-0000-0000-000015B40000}"/>
    <cellStyle name="Vírgula 7 2 4 2 2 3" xfId="6973" xr:uid="{00000000-0005-0000-0000-000016B40000}"/>
    <cellStyle name="Vírgula 7 2 4 2 2 3 2" xfId="11915" xr:uid="{00000000-0005-0000-0000-000017B40000}"/>
    <cellStyle name="Vírgula 7 2 4 2 2 3 3" xfId="47804" xr:uid="{00000000-0005-0000-0000-000018B40000}"/>
    <cellStyle name="Vírgula 7 2 4 2 2 3 4" xfId="47805" xr:uid="{00000000-0005-0000-0000-000019B40000}"/>
    <cellStyle name="Vírgula 7 2 4 2 2 4" xfId="8481" xr:uid="{00000000-0005-0000-0000-00001AB40000}"/>
    <cellStyle name="Vírgula 7 2 4 2 2 4 2" xfId="47806" xr:uid="{00000000-0005-0000-0000-00001BB40000}"/>
    <cellStyle name="Vírgula 7 2 4 2 2 4 3" xfId="47807" xr:uid="{00000000-0005-0000-0000-00001CB40000}"/>
    <cellStyle name="Vírgula 7 2 4 2 2 4 4" xfId="47808" xr:uid="{00000000-0005-0000-0000-00001DB40000}"/>
    <cellStyle name="Vírgula 7 2 4 2 2 5" xfId="3519" xr:uid="{00000000-0005-0000-0000-00001EB40000}"/>
    <cellStyle name="Vírgula 7 2 4 2 2 5 2" xfId="47809" xr:uid="{00000000-0005-0000-0000-00001FB40000}"/>
    <cellStyle name="Vírgula 7 2 4 2 2 5 3" xfId="47810" xr:uid="{00000000-0005-0000-0000-000020B40000}"/>
    <cellStyle name="Vírgula 7 2 4 2 2 5 4" xfId="47811" xr:uid="{00000000-0005-0000-0000-000021B40000}"/>
    <cellStyle name="Vírgula 7 2 4 2 2 6" xfId="47812" xr:uid="{00000000-0005-0000-0000-000022B40000}"/>
    <cellStyle name="Vírgula 7 2 4 2 2 6 2" xfId="47813" xr:uid="{00000000-0005-0000-0000-000023B40000}"/>
    <cellStyle name="Vírgula 7 2 4 2 2 6 3" xfId="47814" xr:uid="{00000000-0005-0000-0000-000024B40000}"/>
    <cellStyle name="Vírgula 7 2 4 2 2 7" xfId="47815" xr:uid="{00000000-0005-0000-0000-000025B40000}"/>
    <cellStyle name="Vírgula 7 2 4 2 2 8" xfId="47816" xr:uid="{00000000-0005-0000-0000-000026B40000}"/>
    <cellStyle name="Vírgula 7 2 4 2 2 9" xfId="47817" xr:uid="{00000000-0005-0000-0000-000027B40000}"/>
    <cellStyle name="Vírgula 7 2 4 2 3" xfId="4457" xr:uid="{00000000-0005-0000-0000-000028B40000}"/>
    <cellStyle name="Vírgula 7 2 4 2 3 2" xfId="9442" xr:uid="{00000000-0005-0000-0000-000029B40000}"/>
    <cellStyle name="Vírgula 7 2 4 2 3 2 2" xfId="47818" xr:uid="{00000000-0005-0000-0000-00002AB40000}"/>
    <cellStyle name="Vírgula 7 2 4 2 3 2 3" xfId="47819" xr:uid="{00000000-0005-0000-0000-00002BB40000}"/>
    <cellStyle name="Vírgula 7 2 4 2 3 2 4" xfId="47820" xr:uid="{00000000-0005-0000-0000-00002CB40000}"/>
    <cellStyle name="Vírgula 7 2 4 2 3 3" xfId="47821" xr:uid="{00000000-0005-0000-0000-00002DB40000}"/>
    <cellStyle name="Vírgula 7 2 4 2 3 3 2" xfId="47822" xr:uid="{00000000-0005-0000-0000-00002EB40000}"/>
    <cellStyle name="Vírgula 7 2 4 2 3 3 3" xfId="47823" xr:uid="{00000000-0005-0000-0000-00002FB40000}"/>
    <cellStyle name="Vírgula 7 2 4 2 3 4" xfId="47824" xr:uid="{00000000-0005-0000-0000-000030B40000}"/>
    <cellStyle name="Vírgula 7 2 4 2 3 5" xfId="47825" xr:uid="{00000000-0005-0000-0000-000031B40000}"/>
    <cellStyle name="Vírgula 7 2 4 2 3 6" xfId="47826" xr:uid="{00000000-0005-0000-0000-000032B40000}"/>
    <cellStyle name="Vírgula 7 2 4 2 4" xfId="6197" xr:uid="{00000000-0005-0000-0000-000033B40000}"/>
    <cellStyle name="Vírgula 7 2 4 2 4 2" xfId="11139" xr:uid="{00000000-0005-0000-0000-000034B40000}"/>
    <cellStyle name="Vírgula 7 2 4 2 4 3" xfId="47827" xr:uid="{00000000-0005-0000-0000-000035B40000}"/>
    <cellStyle name="Vírgula 7 2 4 2 4 4" xfId="47828" xr:uid="{00000000-0005-0000-0000-000036B40000}"/>
    <cellStyle name="Vírgula 7 2 4 2 5" xfId="7705" xr:uid="{00000000-0005-0000-0000-000037B40000}"/>
    <cellStyle name="Vírgula 7 2 4 2 5 2" xfId="47829" xr:uid="{00000000-0005-0000-0000-000038B40000}"/>
    <cellStyle name="Vírgula 7 2 4 2 5 3" xfId="47830" xr:uid="{00000000-0005-0000-0000-000039B40000}"/>
    <cellStyle name="Vírgula 7 2 4 2 5 4" xfId="47831" xr:uid="{00000000-0005-0000-0000-00003AB40000}"/>
    <cellStyle name="Vírgula 7 2 4 2 6" xfId="2743" xr:uid="{00000000-0005-0000-0000-00003BB40000}"/>
    <cellStyle name="Vírgula 7 2 4 2 6 2" xfId="47832" xr:uid="{00000000-0005-0000-0000-00003CB40000}"/>
    <cellStyle name="Vírgula 7 2 4 2 6 3" xfId="47833" xr:uid="{00000000-0005-0000-0000-00003DB40000}"/>
    <cellStyle name="Vírgula 7 2 4 2 6 4" xfId="47834" xr:uid="{00000000-0005-0000-0000-00003EB40000}"/>
    <cellStyle name="Vírgula 7 2 4 2 7" xfId="47835" xr:uid="{00000000-0005-0000-0000-00003FB40000}"/>
    <cellStyle name="Vírgula 7 2 4 2 7 2" xfId="47836" xr:uid="{00000000-0005-0000-0000-000040B40000}"/>
    <cellStyle name="Vírgula 7 2 4 2 7 3" xfId="47837" xr:uid="{00000000-0005-0000-0000-000041B40000}"/>
    <cellStyle name="Vírgula 7 2 4 2 8" xfId="47838" xr:uid="{00000000-0005-0000-0000-000042B40000}"/>
    <cellStyle name="Vírgula 7 2 4 2 9" xfId="47839" xr:uid="{00000000-0005-0000-0000-000043B40000}"/>
    <cellStyle name="Vírgula 7 2 4 3" xfId="1885" xr:uid="{00000000-0005-0000-0000-000044B40000}"/>
    <cellStyle name="Vírgula 7 2 4 3 2" xfId="5243" xr:uid="{00000000-0005-0000-0000-000045B40000}"/>
    <cellStyle name="Vírgula 7 2 4 3 2 2" xfId="10227" xr:uid="{00000000-0005-0000-0000-000046B40000}"/>
    <cellStyle name="Vírgula 7 2 4 3 2 2 2" xfId="47840" xr:uid="{00000000-0005-0000-0000-000047B40000}"/>
    <cellStyle name="Vírgula 7 2 4 3 2 2 3" xfId="47841" xr:uid="{00000000-0005-0000-0000-000048B40000}"/>
    <cellStyle name="Vírgula 7 2 4 3 2 2 4" xfId="47842" xr:uid="{00000000-0005-0000-0000-000049B40000}"/>
    <cellStyle name="Vírgula 7 2 4 3 2 3" xfId="47843" xr:uid="{00000000-0005-0000-0000-00004AB40000}"/>
    <cellStyle name="Vírgula 7 2 4 3 2 3 2" xfId="47844" xr:uid="{00000000-0005-0000-0000-00004BB40000}"/>
    <cellStyle name="Vírgula 7 2 4 3 2 3 3" xfId="47845" xr:uid="{00000000-0005-0000-0000-00004CB40000}"/>
    <cellStyle name="Vírgula 7 2 4 3 2 4" xfId="47846" xr:uid="{00000000-0005-0000-0000-00004DB40000}"/>
    <cellStyle name="Vírgula 7 2 4 3 2 5" xfId="47847" xr:uid="{00000000-0005-0000-0000-00004EB40000}"/>
    <cellStyle name="Vírgula 7 2 4 3 2 6" xfId="47848" xr:uid="{00000000-0005-0000-0000-00004FB40000}"/>
    <cellStyle name="Vírgula 7 2 4 3 3" xfId="6972" xr:uid="{00000000-0005-0000-0000-000050B40000}"/>
    <cellStyle name="Vírgula 7 2 4 3 3 2" xfId="11914" xr:uid="{00000000-0005-0000-0000-000051B40000}"/>
    <cellStyle name="Vírgula 7 2 4 3 3 3" xfId="47849" xr:uid="{00000000-0005-0000-0000-000052B40000}"/>
    <cellStyle name="Vírgula 7 2 4 3 3 4" xfId="47850" xr:uid="{00000000-0005-0000-0000-000053B40000}"/>
    <cellStyle name="Vírgula 7 2 4 3 4" xfId="8480" xr:uid="{00000000-0005-0000-0000-000054B40000}"/>
    <cellStyle name="Vírgula 7 2 4 3 4 2" xfId="47851" xr:uid="{00000000-0005-0000-0000-000055B40000}"/>
    <cellStyle name="Vírgula 7 2 4 3 4 3" xfId="47852" xr:uid="{00000000-0005-0000-0000-000056B40000}"/>
    <cellStyle name="Vírgula 7 2 4 3 4 4" xfId="47853" xr:uid="{00000000-0005-0000-0000-000057B40000}"/>
    <cellStyle name="Vírgula 7 2 4 3 5" xfId="3518" xr:uid="{00000000-0005-0000-0000-000058B40000}"/>
    <cellStyle name="Vírgula 7 2 4 3 5 2" xfId="47854" xr:uid="{00000000-0005-0000-0000-000059B40000}"/>
    <cellStyle name="Vírgula 7 2 4 3 5 3" xfId="47855" xr:uid="{00000000-0005-0000-0000-00005AB40000}"/>
    <cellStyle name="Vírgula 7 2 4 3 5 4" xfId="47856" xr:uid="{00000000-0005-0000-0000-00005BB40000}"/>
    <cellStyle name="Vírgula 7 2 4 3 6" xfId="47857" xr:uid="{00000000-0005-0000-0000-00005CB40000}"/>
    <cellStyle name="Vírgula 7 2 4 3 6 2" xfId="47858" xr:uid="{00000000-0005-0000-0000-00005DB40000}"/>
    <cellStyle name="Vírgula 7 2 4 3 6 3" xfId="47859" xr:uid="{00000000-0005-0000-0000-00005EB40000}"/>
    <cellStyle name="Vírgula 7 2 4 3 7" xfId="47860" xr:uid="{00000000-0005-0000-0000-00005FB40000}"/>
    <cellStyle name="Vírgula 7 2 4 3 8" xfId="47861" xr:uid="{00000000-0005-0000-0000-000060B40000}"/>
    <cellStyle name="Vírgula 7 2 4 3 9" xfId="47862" xr:uid="{00000000-0005-0000-0000-000061B40000}"/>
    <cellStyle name="Vírgula 7 2 4 4" xfId="3989" xr:uid="{00000000-0005-0000-0000-000062B40000}"/>
    <cellStyle name="Vírgula 7 2 4 4 2" xfId="9061" xr:uid="{00000000-0005-0000-0000-000063B40000}"/>
    <cellStyle name="Vírgula 7 2 4 4 2 2" xfId="47863" xr:uid="{00000000-0005-0000-0000-000064B40000}"/>
    <cellStyle name="Vírgula 7 2 4 4 2 3" xfId="47864" xr:uid="{00000000-0005-0000-0000-000065B40000}"/>
    <cellStyle name="Vírgula 7 2 4 4 2 4" xfId="47865" xr:uid="{00000000-0005-0000-0000-000066B40000}"/>
    <cellStyle name="Vírgula 7 2 4 4 3" xfId="47866" xr:uid="{00000000-0005-0000-0000-000067B40000}"/>
    <cellStyle name="Vírgula 7 2 4 4 3 2" xfId="47867" xr:uid="{00000000-0005-0000-0000-000068B40000}"/>
    <cellStyle name="Vírgula 7 2 4 4 3 3" xfId="47868" xr:uid="{00000000-0005-0000-0000-000069B40000}"/>
    <cellStyle name="Vírgula 7 2 4 4 4" xfId="47869" xr:uid="{00000000-0005-0000-0000-00006AB40000}"/>
    <cellStyle name="Vírgula 7 2 4 4 5" xfId="47870" xr:uid="{00000000-0005-0000-0000-00006BB40000}"/>
    <cellStyle name="Vírgula 7 2 4 4 6" xfId="47871" xr:uid="{00000000-0005-0000-0000-00006CB40000}"/>
    <cellStyle name="Vírgula 7 2 4 5" xfId="5745" xr:uid="{00000000-0005-0000-0000-00006DB40000}"/>
    <cellStyle name="Vírgula 7 2 4 5 2" xfId="10687" xr:uid="{00000000-0005-0000-0000-00006EB40000}"/>
    <cellStyle name="Vírgula 7 2 4 5 3" xfId="47872" xr:uid="{00000000-0005-0000-0000-00006FB40000}"/>
    <cellStyle name="Vírgula 7 2 4 5 4" xfId="47873" xr:uid="{00000000-0005-0000-0000-000070B40000}"/>
    <cellStyle name="Vírgula 7 2 4 6" xfId="7253" xr:uid="{00000000-0005-0000-0000-000071B40000}"/>
    <cellStyle name="Vírgula 7 2 4 6 2" xfId="47874" xr:uid="{00000000-0005-0000-0000-000072B40000}"/>
    <cellStyle name="Vírgula 7 2 4 6 3" xfId="47875" xr:uid="{00000000-0005-0000-0000-000073B40000}"/>
    <cellStyle name="Vírgula 7 2 4 6 4" xfId="47876" xr:uid="{00000000-0005-0000-0000-000074B40000}"/>
    <cellStyle name="Vírgula 7 2 4 7" xfId="2291" xr:uid="{00000000-0005-0000-0000-000075B40000}"/>
    <cellStyle name="Vírgula 7 2 4 7 2" xfId="47877" xr:uid="{00000000-0005-0000-0000-000076B40000}"/>
    <cellStyle name="Vírgula 7 2 4 7 3" xfId="47878" xr:uid="{00000000-0005-0000-0000-000077B40000}"/>
    <cellStyle name="Vírgula 7 2 4 7 4" xfId="47879" xr:uid="{00000000-0005-0000-0000-000078B40000}"/>
    <cellStyle name="Vírgula 7 2 4 8" xfId="47880" xr:uid="{00000000-0005-0000-0000-000079B40000}"/>
    <cellStyle name="Vírgula 7 2 4 8 2" xfId="47881" xr:uid="{00000000-0005-0000-0000-00007AB40000}"/>
    <cellStyle name="Vírgula 7 2 4 8 3" xfId="47882" xr:uid="{00000000-0005-0000-0000-00007BB40000}"/>
    <cellStyle name="Vírgula 7 2 4 9" xfId="47883" xr:uid="{00000000-0005-0000-0000-00007CB40000}"/>
    <cellStyle name="Vírgula 7 2 5" xfId="682" xr:uid="{00000000-0005-0000-0000-00007DB40000}"/>
    <cellStyle name="Vírgula 7 2 5 10" xfId="47884" xr:uid="{00000000-0005-0000-0000-00007EB40000}"/>
    <cellStyle name="Vírgula 7 2 5 11" xfId="47885" xr:uid="{00000000-0005-0000-0000-00007FB40000}"/>
    <cellStyle name="Vírgula 7 2 5 2" xfId="1148" xr:uid="{00000000-0005-0000-0000-000080B40000}"/>
    <cellStyle name="Vírgula 7 2 5 2 10" xfId="47886" xr:uid="{00000000-0005-0000-0000-000081B40000}"/>
    <cellStyle name="Vírgula 7 2 5 2 2" xfId="1888" xr:uid="{00000000-0005-0000-0000-000082B40000}"/>
    <cellStyle name="Vírgula 7 2 5 2 2 2" xfId="5246" xr:uid="{00000000-0005-0000-0000-000083B40000}"/>
    <cellStyle name="Vírgula 7 2 5 2 2 2 2" xfId="10230" xr:uid="{00000000-0005-0000-0000-000084B40000}"/>
    <cellStyle name="Vírgula 7 2 5 2 2 2 2 2" xfId="47887" xr:uid="{00000000-0005-0000-0000-000085B40000}"/>
    <cellStyle name="Vírgula 7 2 5 2 2 2 2 3" xfId="47888" xr:uid="{00000000-0005-0000-0000-000086B40000}"/>
    <cellStyle name="Vírgula 7 2 5 2 2 2 2 4" xfId="47889" xr:uid="{00000000-0005-0000-0000-000087B40000}"/>
    <cellStyle name="Vírgula 7 2 5 2 2 2 3" xfId="47890" xr:uid="{00000000-0005-0000-0000-000088B40000}"/>
    <cellStyle name="Vírgula 7 2 5 2 2 2 3 2" xfId="47891" xr:uid="{00000000-0005-0000-0000-000089B40000}"/>
    <cellStyle name="Vírgula 7 2 5 2 2 2 3 3" xfId="47892" xr:uid="{00000000-0005-0000-0000-00008AB40000}"/>
    <cellStyle name="Vírgula 7 2 5 2 2 2 4" xfId="47893" xr:uid="{00000000-0005-0000-0000-00008BB40000}"/>
    <cellStyle name="Vírgula 7 2 5 2 2 2 5" xfId="47894" xr:uid="{00000000-0005-0000-0000-00008CB40000}"/>
    <cellStyle name="Vírgula 7 2 5 2 2 2 6" xfId="47895" xr:uid="{00000000-0005-0000-0000-00008DB40000}"/>
    <cellStyle name="Vírgula 7 2 5 2 2 3" xfId="6975" xr:uid="{00000000-0005-0000-0000-00008EB40000}"/>
    <cellStyle name="Vírgula 7 2 5 2 2 3 2" xfId="11917" xr:uid="{00000000-0005-0000-0000-00008FB40000}"/>
    <cellStyle name="Vírgula 7 2 5 2 2 3 3" xfId="47896" xr:uid="{00000000-0005-0000-0000-000090B40000}"/>
    <cellStyle name="Vírgula 7 2 5 2 2 3 4" xfId="47897" xr:uid="{00000000-0005-0000-0000-000091B40000}"/>
    <cellStyle name="Vírgula 7 2 5 2 2 4" xfId="8483" xr:uid="{00000000-0005-0000-0000-000092B40000}"/>
    <cellStyle name="Vírgula 7 2 5 2 2 4 2" xfId="47898" xr:uid="{00000000-0005-0000-0000-000093B40000}"/>
    <cellStyle name="Vírgula 7 2 5 2 2 4 3" xfId="47899" xr:uid="{00000000-0005-0000-0000-000094B40000}"/>
    <cellStyle name="Vírgula 7 2 5 2 2 4 4" xfId="47900" xr:uid="{00000000-0005-0000-0000-000095B40000}"/>
    <cellStyle name="Vírgula 7 2 5 2 2 5" xfId="3521" xr:uid="{00000000-0005-0000-0000-000096B40000}"/>
    <cellStyle name="Vírgula 7 2 5 2 2 5 2" xfId="47901" xr:uid="{00000000-0005-0000-0000-000097B40000}"/>
    <cellStyle name="Vírgula 7 2 5 2 2 5 3" xfId="47902" xr:uid="{00000000-0005-0000-0000-000098B40000}"/>
    <cellStyle name="Vírgula 7 2 5 2 2 5 4" xfId="47903" xr:uid="{00000000-0005-0000-0000-000099B40000}"/>
    <cellStyle name="Vírgula 7 2 5 2 2 6" xfId="47904" xr:uid="{00000000-0005-0000-0000-00009AB40000}"/>
    <cellStyle name="Vírgula 7 2 5 2 2 6 2" xfId="47905" xr:uid="{00000000-0005-0000-0000-00009BB40000}"/>
    <cellStyle name="Vírgula 7 2 5 2 2 6 3" xfId="47906" xr:uid="{00000000-0005-0000-0000-00009CB40000}"/>
    <cellStyle name="Vírgula 7 2 5 2 2 7" xfId="47907" xr:uid="{00000000-0005-0000-0000-00009DB40000}"/>
    <cellStyle name="Vírgula 7 2 5 2 2 8" xfId="47908" xr:uid="{00000000-0005-0000-0000-00009EB40000}"/>
    <cellStyle name="Vírgula 7 2 5 2 2 9" xfId="47909" xr:uid="{00000000-0005-0000-0000-00009FB40000}"/>
    <cellStyle name="Vírgula 7 2 5 2 3" xfId="4516" xr:uid="{00000000-0005-0000-0000-0000A0B40000}"/>
    <cellStyle name="Vírgula 7 2 5 2 3 2" xfId="9500" xr:uid="{00000000-0005-0000-0000-0000A1B40000}"/>
    <cellStyle name="Vírgula 7 2 5 2 3 2 2" xfId="47910" xr:uid="{00000000-0005-0000-0000-0000A2B40000}"/>
    <cellStyle name="Vírgula 7 2 5 2 3 2 3" xfId="47911" xr:uid="{00000000-0005-0000-0000-0000A3B40000}"/>
    <cellStyle name="Vírgula 7 2 5 2 3 2 4" xfId="47912" xr:uid="{00000000-0005-0000-0000-0000A4B40000}"/>
    <cellStyle name="Vírgula 7 2 5 2 3 3" xfId="47913" xr:uid="{00000000-0005-0000-0000-0000A5B40000}"/>
    <cellStyle name="Vírgula 7 2 5 2 3 3 2" xfId="47914" xr:uid="{00000000-0005-0000-0000-0000A6B40000}"/>
    <cellStyle name="Vírgula 7 2 5 2 3 3 3" xfId="47915" xr:uid="{00000000-0005-0000-0000-0000A7B40000}"/>
    <cellStyle name="Vírgula 7 2 5 2 3 4" xfId="47916" xr:uid="{00000000-0005-0000-0000-0000A8B40000}"/>
    <cellStyle name="Vírgula 7 2 5 2 3 5" xfId="47917" xr:uid="{00000000-0005-0000-0000-0000A9B40000}"/>
    <cellStyle name="Vírgula 7 2 5 2 3 6" xfId="47918" xr:uid="{00000000-0005-0000-0000-0000AAB40000}"/>
    <cellStyle name="Vírgula 7 2 5 2 4" xfId="6247" xr:uid="{00000000-0005-0000-0000-0000ABB40000}"/>
    <cellStyle name="Vírgula 7 2 5 2 4 2" xfId="11189" xr:uid="{00000000-0005-0000-0000-0000ACB40000}"/>
    <cellStyle name="Vírgula 7 2 5 2 4 3" xfId="47919" xr:uid="{00000000-0005-0000-0000-0000ADB40000}"/>
    <cellStyle name="Vírgula 7 2 5 2 4 4" xfId="47920" xr:uid="{00000000-0005-0000-0000-0000AEB40000}"/>
    <cellStyle name="Vírgula 7 2 5 2 5" xfId="7755" xr:uid="{00000000-0005-0000-0000-0000AFB40000}"/>
    <cellStyle name="Vírgula 7 2 5 2 5 2" xfId="47921" xr:uid="{00000000-0005-0000-0000-0000B0B40000}"/>
    <cellStyle name="Vírgula 7 2 5 2 5 3" xfId="47922" xr:uid="{00000000-0005-0000-0000-0000B1B40000}"/>
    <cellStyle name="Vírgula 7 2 5 2 5 4" xfId="47923" xr:uid="{00000000-0005-0000-0000-0000B2B40000}"/>
    <cellStyle name="Vírgula 7 2 5 2 6" xfId="2793" xr:uid="{00000000-0005-0000-0000-0000B3B40000}"/>
    <cellStyle name="Vírgula 7 2 5 2 6 2" xfId="47924" xr:uid="{00000000-0005-0000-0000-0000B4B40000}"/>
    <cellStyle name="Vírgula 7 2 5 2 6 3" xfId="47925" xr:uid="{00000000-0005-0000-0000-0000B5B40000}"/>
    <cellStyle name="Vírgula 7 2 5 2 6 4" xfId="47926" xr:uid="{00000000-0005-0000-0000-0000B6B40000}"/>
    <cellStyle name="Vírgula 7 2 5 2 7" xfId="47927" xr:uid="{00000000-0005-0000-0000-0000B7B40000}"/>
    <cellStyle name="Vírgula 7 2 5 2 7 2" xfId="47928" xr:uid="{00000000-0005-0000-0000-0000B8B40000}"/>
    <cellStyle name="Vírgula 7 2 5 2 7 3" xfId="47929" xr:uid="{00000000-0005-0000-0000-0000B9B40000}"/>
    <cellStyle name="Vírgula 7 2 5 2 8" xfId="47930" xr:uid="{00000000-0005-0000-0000-0000BAB40000}"/>
    <cellStyle name="Vírgula 7 2 5 2 9" xfId="47931" xr:uid="{00000000-0005-0000-0000-0000BBB40000}"/>
    <cellStyle name="Vírgula 7 2 5 3" xfId="1887" xr:uid="{00000000-0005-0000-0000-0000BCB40000}"/>
    <cellStyle name="Vírgula 7 2 5 3 2" xfId="5245" xr:uid="{00000000-0005-0000-0000-0000BDB40000}"/>
    <cellStyle name="Vírgula 7 2 5 3 2 2" xfId="10229" xr:uid="{00000000-0005-0000-0000-0000BEB40000}"/>
    <cellStyle name="Vírgula 7 2 5 3 2 2 2" xfId="47932" xr:uid="{00000000-0005-0000-0000-0000BFB40000}"/>
    <cellStyle name="Vírgula 7 2 5 3 2 2 3" xfId="47933" xr:uid="{00000000-0005-0000-0000-0000C0B40000}"/>
    <cellStyle name="Vírgula 7 2 5 3 2 2 4" xfId="47934" xr:uid="{00000000-0005-0000-0000-0000C1B40000}"/>
    <cellStyle name="Vírgula 7 2 5 3 2 3" xfId="47935" xr:uid="{00000000-0005-0000-0000-0000C2B40000}"/>
    <cellStyle name="Vírgula 7 2 5 3 2 3 2" xfId="47936" xr:uid="{00000000-0005-0000-0000-0000C3B40000}"/>
    <cellStyle name="Vírgula 7 2 5 3 2 3 3" xfId="47937" xr:uid="{00000000-0005-0000-0000-0000C4B40000}"/>
    <cellStyle name="Vírgula 7 2 5 3 2 4" xfId="47938" xr:uid="{00000000-0005-0000-0000-0000C5B40000}"/>
    <cellStyle name="Vírgula 7 2 5 3 2 5" xfId="47939" xr:uid="{00000000-0005-0000-0000-0000C6B40000}"/>
    <cellStyle name="Vírgula 7 2 5 3 2 6" xfId="47940" xr:uid="{00000000-0005-0000-0000-0000C7B40000}"/>
    <cellStyle name="Vírgula 7 2 5 3 3" xfId="6974" xr:uid="{00000000-0005-0000-0000-0000C8B40000}"/>
    <cellStyle name="Vírgula 7 2 5 3 3 2" xfId="11916" xr:uid="{00000000-0005-0000-0000-0000C9B40000}"/>
    <cellStyle name="Vírgula 7 2 5 3 3 3" xfId="47941" xr:uid="{00000000-0005-0000-0000-0000CAB40000}"/>
    <cellStyle name="Vírgula 7 2 5 3 3 4" xfId="47942" xr:uid="{00000000-0005-0000-0000-0000CBB40000}"/>
    <cellStyle name="Vírgula 7 2 5 3 4" xfId="8482" xr:uid="{00000000-0005-0000-0000-0000CCB40000}"/>
    <cellStyle name="Vírgula 7 2 5 3 4 2" xfId="47943" xr:uid="{00000000-0005-0000-0000-0000CDB40000}"/>
    <cellStyle name="Vírgula 7 2 5 3 4 3" xfId="47944" xr:uid="{00000000-0005-0000-0000-0000CEB40000}"/>
    <cellStyle name="Vírgula 7 2 5 3 4 4" xfId="47945" xr:uid="{00000000-0005-0000-0000-0000CFB40000}"/>
    <cellStyle name="Vírgula 7 2 5 3 5" xfId="3520" xr:uid="{00000000-0005-0000-0000-0000D0B40000}"/>
    <cellStyle name="Vírgula 7 2 5 3 5 2" xfId="47946" xr:uid="{00000000-0005-0000-0000-0000D1B40000}"/>
    <cellStyle name="Vírgula 7 2 5 3 5 3" xfId="47947" xr:uid="{00000000-0005-0000-0000-0000D2B40000}"/>
    <cellStyle name="Vírgula 7 2 5 3 5 4" xfId="47948" xr:uid="{00000000-0005-0000-0000-0000D3B40000}"/>
    <cellStyle name="Vírgula 7 2 5 3 6" xfId="47949" xr:uid="{00000000-0005-0000-0000-0000D4B40000}"/>
    <cellStyle name="Vírgula 7 2 5 3 6 2" xfId="47950" xr:uid="{00000000-0005-0000-0000-0000D5B40000}"/>
    <cellStyle name="Vírgula 7 2 5 3 6 3" xfId="47951" xr:uid="{00000000-0005-0000-0000-0000D6B40000}"/>
    <cellStyle name="Vírgula 7 2 5 3 7" xfId="47952" xr:uid="{00000000-0005-0000-0000-0000D7B40000}"/>
    <cellStyle name="Vírgula 7 2 5 3 8" xfId="47953" xr:uid="{00000000-0005-0000-0000-0000D8B40000}"/>
    <cellStyle name="Vírgula 7 2 5 3 9" xfId="47954" xr:uid="{00000000-0005-0000-0000-0000D9B40000}"/>
    <cellStyle name="Vírgula 7 2 5 4" xfId="4133" xr:uid="{00000000-0005-0000-0000-0000DAB40000}"/>
    <cellStyle name="Vírgula 7 2 5 4 2" xfId="9119" xr:uid="{00000000-0005-0000-0000-0000DBB40000}"/>
    <cellStyle name="Vírgula 7 2 5 4 2 2" xfId="47955" xr:uid="{00000000-0005-0000-0000-0000DCB40000}"/>
    <cellStyle name="Vírgula 7 2 5 4 2 3" xfId="47956" xr:uid="{00000000-0005-0000-0000-0000DDB40000}"/>
    <cellStyle name="Vírgula 7 2 5 4 2 4" xfId="47957" xr:uid="{00000000-0005-0000-0000-0000DEB40000}"/>
    <cellStyle name="Vírgula 7 2 5 4 3" xfId="47958" xr:uid="{00000000-0005-0000-0000-0000DFB40000}"/>
    <cellStyle name="Vírgula 7 2 5 4 3 2" xfId="47959" xr:uid="{00000000-0005-0000-0000-0000E0B40000}"/>
    <cellStyle name="Vírgula 7 2 5 4 3 3" xfId="47960" xr:uid="{00000000-0005-0000-0000-0000E1B40000}"/>
    <cellStyle name="Vírgula 7 2 5 4 4" xfId="47961" xr:uid="{00000000-0005-0000-0000-0000E2B40000}"/>
    <cellStyle name="Vírgula 7 2 5 4 5" xfId="47962" xr:uid="{00000000-0005-0000-0000-0000E3B40000}"/>
    <cellStyle name="Vírgula 7 2 5 4 6" xfId="47963" xr:uid="{00000000-0005-0000-0000-0000E4B40000}"/>
    <cellStyle name="Vírgula 7 2 5 5" xfId="5880" xr:uid="{00000000-0005-0000-0000-0000E5B40000}"/>
    <cellStyle name="Vírgula 7 2 5 5 2" xfId="10822" xr:uid="{00000000-0005-0000-0000-0000E6B40000}"/>
    <cellStyle name="Vírgula 7 2 5 5 3" xfId="47964" xr:uid="{00000000-0005-0000-0000-0000E7B40000}"/>
    <cellStyle name="Vírgula 7 2 5 5 4" xfId="47965" xr:uid="{00000000-0005-0000-0000-0000E8B40000}"/>
    <cellStyle name="Vírgula 7 2 5 6" xfId="7388" xr:uid="{00000000-0005-0000-0000-0000E9B40000}"/>
    <cellStyle name="Vírgula 7 2 5 6 2" xfId="47966" xr:uid="{00000000-0005-0000-0000-0000EAB40000}"/>
    <cellStyle name="Vírgula 7 2 5 6 3" xfId="47967" xr:uid="{00000000-0005-0000-0000-0000EBB40000}"/>
    <cellStyle name="Vírgula 7 2 5 6 4" xfId="47968" xr:uid="{00000000-0005-0000-0000-0000ECB40000}"/>
    <cellStyle name="Vírgula 7 2 5 7" xfId="2426" xr:uid="{00000000-0005-0000-0000-0000EDB40000}"/>
    <cellStyle name="Vírgula 7 2 5 7 2" xfId="47969" xr:uid="{00000000-0005-0000-0000-0000EEB40000}"/>
    <cellStyle name="Vírgula 7 2 5 7 3" xfId="47970" xr:uid="{00000000-0005-0000-0000-0000EFB40000}"/>
    <cellStyle name="Vírgula 7 2 5 7 4" xfId="47971" xr:uid="{00000000-0005-0000-0000-0000F0B40000}"/>
    <cellStyle name="Vírgula 7 2 5 8" xfId="47972" xr:uid="{00000000-0005-0000-0000-0000F1B40000}"/>
    <cellStyle name="Vírgula 7 2 5 8 2" xfId="47973" xr:uid="{00000000-0005-0000-0000-0000F2B40000}"/>
    <cellStyle name="Vírgula 7 2 5 8 3" xfId="47974" xr:uid="{00000000-0005-0000-0000-0000F3B40000}"/>
    <cellStyle name="Vírgula 7 2 5 9" xfId="47975" xr:uid="{00000000-0005-0000-0000-0000F4B40000}"/>
    <cellStyle name="Vírgula 7 2 6" xfId="357" xr:uid="{00000000-0005-0000-0000-0000F5B40000}"/>
    <cellStyle name="Vírgula 7 2 6 10" xfId="47976" xr:uid="{00000000-0005-0000-0000-0000F6B40000}"/>
    <cellStyle name="Vírgula 7 2 6 11" xfId="47977" xr:uid="{00000000-0005-0000-0000-0000F7B40000}"/>
    <cellStyle name="Vírgula 7 2 6 2" xfId="979" xr:uid="{00000000-0005-0000-0000-0000F8B40000}"/>
    <cellStyle name="Vírgula 7 2 6 2 10" xfId="47978" xr:uid="{00000000-0005-0000-0000-0000F9B40000}"/>
    <cellStyle name="Vírgula 7 2 6 2 2" xfId="1890" xr:uid="{00000000-0005-0000-0000-0000FAB40000}"/>
    <cellStyle name="Vírgula 7 2 6 2 2 2" xfId="5248" xr:uid="{00000000-0005-0000-0000-0000FBB40000}"/>
    <cellStyle name="Vírgula 7 2 6 2 2 2 2" xfId="10232" xr:uid="{00000000-0005-0000-0000-0000FCB40000}"/>
    <cellStyle name="Vírgula 7 2 6 2 2 2 2 2" xfId="47979" xr:uid="{00000000-0005-0000-0000-0000FDB40000}"/>
    <cellStyle name="Vírgula 7 2 6 2 2 2 2 3" xfId="47980" xr:uid="{00000000-0005-0000-0000-0000FEB40000}"/>
    <cellStyle name="Vírgula 7 2 6 2 2 2 2 4" xfId="47981" xr:uid="{00000000-0005-0000-0000-0000FFB40000}"/>
    <cellStyle name="Vírgula 7 2 6 2 2 2 3" xfId="47982" xr:uid="{00000000-0005-0000-0000-000000B50000}"/>
    <cellStyle name="Vírgula 7 2 6 2 2 2 3 2" xfId="47983" xr:uid="{00000000-0005-0000-0000-000001B50000}"/>
    <cellStyle name="Vírgula 7 2 6 2 2 2 3 3" xfId="47984" xr:uid="{00000000-0005-0000-0000-000002B50000}"/>
    <cellStyle name="Vírgula 7 2 6 2 2 2 4" xfId="47985" xr:uid="{00000000-0005-0000-0000-000003B50000}"/>
    <cellStyle name="Vírgula 7 2 6 2 2 2 5" xfId="47986" xr:uid="{00000000-0005-0000-0000-000004B50000}"/>
    <cellStyle name="Vírgula 7 2 6 2 2 2 6" xfId="47987" xr:uid="{00000000-0005-0000-0000-000005B50000}"/>
    <cellStyle name="Vírgula 7 2 6 2 2 3" xfId="6977" xr:uid="{00000000-0005-0000-0000-000006B50000}"/>
    <cellStyle name="Vírgula 7 2 6 2 2 3 2" xfId="11919" xr:uid="{00000000-0005-0000-0000-000007B50000}"/>
    <cellStyle name="Vírgula 7 2 6 2 2 3 3" xfId="47988" xr:uid="{00000000-0005-0000-0000-000008B50000}"/>
    <cellStyle name="Vírgula 7 2 6 2 2 3 4" xfId="47989" xr:uid="{00000000-0005-0000-0000-000009B50000}"/>
    <cellStyle name="Vírgula 7 2 6 2 2 4" xfId="8485" xr:uid="{00000000-0005-0000-0000-00000AB50000}"/>
    <cellStyle name="Vírgula 7 2 6 2 2 4 2" xfId="47990" xr:uid="{00000000-0005-0000-0000-00000BB50000}"/>
    <cellStyle name="Vírgula 7 2 6 2 2 4 3" xfId="47991" xr:uid="{00000000-0005-0000-0000-00000CB50000}"/>
    <cellStyle name="Vírgula 7 2 6 2 2 4 4" xfId="47992" xr:uid="{00000000-0005-0000-0000-00000DB50000}"/>
    <cellStyle name="Vírgula 7 2 6 2 2 5" xfId="3523" xr:uid="{00000000-0005-0000-0000-00000EB50000}"/>
    <cellStyle name="Vírgula 7 2 6 2 2 5 2" xfId="47993" xr:uid="{00000000-0005-0000-0000-00000FB50000}"/>
    <cellStyle name="Vírgula 7 2 6 2 2 5 3" xfId="47994" xr:uid="{00000000-0005-0000-0000-000010B50000}"/>
    <cellStyle name="Vírgula 7 2 6 2 2 5 4" xfId="47995" xr:uid="{00000000-0005-0000-0000-000011B50000}"/>
    <cellStyle name="Vírgula 7 2 6 2 2 6" xfId="47996" xr:uid="{00000000-0005-0000-0000-000012B50000}"/>
    <cellStyle name="Vírgula 7 2 6 2 2 6 2" xfId="47997" xr:uid="{00000000-0005-0000-0000-000013B50000}"/>
    <cellStyle name="Vírgula 7 2 6 2 2 6 3" xfId="47998" xr:uid="{00000000-0005-0000-0000-000014B50000}"/>
    <cellStyle name="Vírgula 7 2 6 2 2 7" xfId="47999" xr:uid="{00000000-0005-0000-0000-000015B50000}"/>
    <cellStyle name="Vírgula 7 2 6 2 2 8" xfId="48000" xr:uid="{00000000-0005-0000-0000-000016B50000}"/>
    <cellStyle name="Vírgula 7 2 6 2 2 9" xfId="48001" xr:uid="{00000000-0005-0000-0000-000017B50000}"/>
    <cellStyle name="Vírgula 7 2 6 2 3" xfId="4411" xr:uid="{00000000-0005-0000-0000-000018B50000}"/>
    <cellStyle name="Vírgula 7 2 6 2 3 2" xfId="9396" xr:uid="{00000000-0005-0000-0000-000019B50000}"/>
    <cellStyle name="Vírgula 7 2 6 2 3 2 2" xfId="48002" xr:uid="{00000000-0005-0000-0000-00001AB50000}"/>
    <cellStyle name="Vírgula 7 2 6 2 3 2 3" xfId="48003" xr:uid="{00000000-0005-0000-0000-00001BB50000}"/>
    <cellStyle name="Vírgula 7 2 6 2 3 2 4" xfId="48004" xr:uid="{00000000-0005-0000-0000-00001CB50000}"/>
    <cellStyle name="Vírgula 7 2 6 2 3 3" xfId="48005" xr:uid="{00000000-0005-0000-0000-00001DB50000}"/>
    <cellStyle name="Vírgula 7 2 6 2 3 3 2" xfId="48006" xr:uid="{00000000-0005-0000-0000-00001EB50000}"/>
    <cellStyle name="Vírgula 7 2 6 2 3 3 3" xfId="48007" xr:uid="{00000000-0005-0000-0000-00001FB50000}"/>
    <cellStyle name="Vírgula 7 2 6 2 3 4" xfId="48008" xr:uid="{00000000-0005-0000-0000-000020B50000}"/>
    <cellStyle name="Vírgula 7 2 6 2 3 5" xfId="48009" xr:uid="{00000000-0005-0000-0000-000021B50000}"/>
    <cellStyle name="Vírgula 7 2 6 2 3 6" xfId="48010" xr:uid="{00000000-0005-0000-0000-000022B50000}"/>
    <cellStyle name="Vírgula 7 2 6 2 4" xfId="6153" xr:uid="{00000000-0005-0000-0000-000023B50000}"/>
    <cellStyle name="Vírgula 7 2 6 2 4 2" xfId="11095" xr:uid="{00000000-0005-0000-0000-000024B50000}"/>
    <cellStyle name="Vírgula 7 2 6 2 4 3" xfId="48011" xr:uid="{00000000-0005-0000-0000-000025B50000}"/>
    <cellStyle name="Vírgula 7 2 6 2 4 4" xfId="48012" xr:uid="{00000000-0005-0000-0000-000026B50000}"/>
    <cellStyle name="Vírgula 7 2 6 2 5" xfId="7661" xr:uid="{00000000-0005-0000-0000-000027B50000}"/>
    <cellStyle name="Vírgula 7 2 6 2 5 2" xfId="48013" xr:uid="{00000000-0005-0000-0000-000028B50000}"/>
    <cellStyle name="Vírgula 7 2 6 2 5 3" xfId="48014" xr:uid="{00000000-0005-0000-0000-000029B50000}"/>
    <cellStyle name="Vírgula 7 2 6 2 5 4" xfId="48015" xr:uid="{00000000-0005-0000-0000-00002AB50000}"/>
    <cellStyle name="Vírgula 7 2 6 2 6" xfId="2699" xr:uid="{00000000-0005-0000-0000-00002BB50000}"/>
    <cellStyle name="Vírgula 7 2 6 2 6 2" xfId="48016" xr:uid="{00000000-0005-0000-0000-00002CB50000}"/>
    <cellStyle name="Vírgula 7 2 6 2 6 3" xfId="48017" xr:uid="{00000000-0005-0000-0000-00002DB50000}"/>
    <cellStyle name="Vírgula 7 2 6 2 6 4" xfId="48018" xr:uid="{00000000-0005-0000-0000-00002EB50000}"/>
    <cellStyle name="Vírgula 7 2 6 2 7" xfId="48019" xr:uid="{00000000-0005-0000-0000-00002FB50000}"/>
    <cellStyle name="Vírgula 7 2 6 2 7 2" xfId="48020" xr:uid="{00000000-0005-0000-0000-000030B50000}"/>
    <cellStyle name="Vírgula 7 2 6 2 7 3" xfId="48021" xr:uid="{00000000-0005-0000-0000-000031B50000}"/>
    <cellStyle name="Vírgula 7 2 6 2 8" xfId="48022" xr:uid="{00000000-0005-0000-0000-000032B50000}"/>
    <cellStyle name="Vírgula 7 2 6 2 9" xfId="48023" xr:uid="{00000000-0005-0000-0000-000033B50000}"/>
    <cellStyle name="Vírgula 7 2 6 3" xfId="1889" xr:uid="{00000000-0005-0000-0000-000034B50000}"/>
    <cellStyle name="Vírgula 7 2 6 3 2" xfId="5247" xr:uid="{00000000-0005-0000-0000-000035B50000}"/>
    <cellStyle name="Vírgula 7 2 6 3 2 2" xfId="10231" xr:uid="{00000000-0005-0000-0000-000036B50000}"/>
    <cellStyle name="Vírgula 7 2 6 3 2 2 2" xfId="48024" xr:uid="{00000000-0005-0000-0000-000037B50000}"/>
    <cellStyle name="Vírgula 7 2 6 3 2 2 3" xfId="48025" xr:uid="{00000000-0005-0000-0000-000038B50000}"/>
    <cellStyle name="Vírgula 7 2 6 3 2 2 4" xfId="48026" xr:uid="{00000000-0005-0000-0000-000039B50000}"/>
    <cellStyle name="Vírgula 7 2 6 3 2 3" xfId="48027" xr:uid="{00000000-0005-0000-0000-00003AB50000}"/>
    <cellStyle name="Vírgula 7 2 6 3 2 3 2" xfId="48028" xr:uid="{00000000-0005-0000-0000-00003BB50000}"/>
    <cellStyle name="Vírgula 7 2 6 3 2 3 3" xfId="48029" xr:uid="{00000000-0005-0000-0000-00003CB50000}"/>
    <cellStyle name="Vírgula 7 2 6 3 2 4" xfId="48030" xr:uid="{00000000-0005-0000-0000-00003DB50000}"/>
    <cellStyle name="Vírgula 7 2 6 3 2 5" xfId="48031" xr:uid="{00000000-0005-0000-0000-00003EB50000}"/>
    <cellStyle name="Vírgula 7 2 6 3 2 6" xfId="48032" xr:uid="{00000000-0005-0000-0000-00003FB50000}"/>
    <cellStyle name="Vírgula 7 2 6 3 3" xfId="6976" xr:uid="{00000000-0005-0000-0000-000040B50000}"/>
    <cellStyle name="Vírgula 7 2 6 3 3 2" xfId="11918" xr:uid="{00000000-0005-0000-0000-000041B50000}"/>
    <cellStyle name="Vírgula 7 2 6 3 3 3" xfId="48033" xr:uid="{00000000-0005-0000-0000-000042B50000}"/>
    <cellStyle name="Vírgula 7 2 6 3 3 4" xfId="48034" xr:uid="{00000000-0005-0000-0000-000043B50000}"/>
    <cellStyle name="Vírgula 7 2 6 3 4" xfId="8484" xr:uid="{00000000-0005-0000-0000-000044B50000}"/>
    <cellStyle name="Vírgula 7 2 6 3 4 2" xfId="48035" xr:uid="{00000000-0005-0000-0000-000045B50000}"/>
    <cellStyle name="Vírgula 7 2 6 3 4 3" xfId="48036" xr:uid="{00000000-0005-0000-0000-000046B50000}"/>
    <cellStyle name="Vírgula 7 2 6 3 4 4" xfId="48037" xr:uid="{00000000-0005-0000-0000-000047B50000}"/>
    <cellStyle name="Vírgula 7 2 6 3 5" xfId="3522" xr:uid="{00000000-0005-0000-0000-000048B50000}"/>
    <cellStyle name="Vírgula 7 2 6 3 5 2" xfId="48038" xr:uid="{00000000-0005-0000-0000-000049B50000}"/>
    <cellStyle name="Vírgula 7 2 6 3 5 3" xfId="48039" xr:uid="{00000000-0005-0000-0000-00004AB50000}"/>
    <cellStyle name="Vírgula 7 2 6 3 5 4" xfId="48040" xr:uid="{00000000-0005-0000-0000-00004BB50000}"/>
    <cellStyle name="Vírgula 7 2 6 3 6" xfId="48041" xr:uid="{00000000-0005-0000-0000-00004CB50000}"/>
    <cellStyle name="Vírgula 7 2 6 3 6 2" xfId="48042" xr:uid="{00000000-0005-0000-0000-00004DB50000}"/>
    <cellStyle name="Vírgula 7 2 6 3 6 3" xfId="48043" xr:uid="{00000000-0005-0000-0000-00004EB50000}"/>
    <cellStyle name="Vírgula 7 2 6 3 7" xfId="48044" xr:uid="{00000000-0005-0000-0000-00004FB50000}"/>
    <cellStyle name="Vírgula 7 2 6 3 8" xfId="48045" xr:uid="{00000000-0005-0000-0000-000050B50000}"/>
    <cellStyle name="Vírgula 7 2 6 3 9" xfId="48046" xr:uid="{00000000-0005-0000-0000-000051B50000}"/>
    <cellStyle name="Vírgula 7 2 6 4" xfId="3930" xr:uid="{00000000-0005-0000-0000-000052B50000}"/>
    <cellStyle name="Vírgula 7 2 6 4 2" xfId="9009" xr:uid="{00000000-0005-0000-0000-000053B50000}"/>
    <cellStyle name="Vírgula 7 2 6 4 2 2" xfId="48047" xr:uid="{00000000-0005-0000-0000-000054B50000}"/>
    <cellStyle name="Vírgula 7 2 6 4 2 3" xfId="48048" xr:uid="{00000000-0005-0000-0000-000055B50000}"/>
    <cellStyle name="Vírgula 7 2 6 4 2 4" xfId="48049" xr:uid="{00000000-0005-0000-0000-000056B50000}"/>
    <cellStyle name="Vírgula 7 2 6 4 3" xfId="48050" xr:uid="{00000000-0005-0000-0000-000057B50000}"/>
    <cellStyle name="Vírgula 7 2 6 4 3 2" xfId="48051" xr:uid="{00000000-0005-0000-0000-000058B50000}"/>
    <cellStyle name="Vírgula 7 2 6 4 3 3" xfId="48052" xr:uid="{00000000-0005-0000-0000-000059B50000}"/>
    <cellStyle name="Vírgula 7 2 6 4 4" xfId="48053" xr:uid="{00000000-0005-0000-0000-00005AB50000}"/>
    <cellStyle name="Vírgula 7 2 6 4 5" xfId="48054" xr:uid="{00000000-0005-0000-0000-00005BB50000}"/>
    <cellStyle name="Vírgula 7 2 6 4 6" xfId="48055" xr:uid="{00000000-0005-0000-0000-00005CB50000}"/>
    <cellStyle name="Vírgula 7 2 6 5" xfId="5696" xr:uid="{00000000-0005-0000-0000-00005DB50000}"/>
    <cellStyle name="Vírgula 7 2 6 5 2" xfId="10638" xr:uid="{00000000-0005-0000-0000-00005EB50000}"/>
    <cellStyle name="Vírgula 7 2 6 5 3" xfId="48056" xr:uid="{00000000-0005-0000-0000-00005FB50000}"/>
    <cellStyle name="Vírgula 7 2 6 5 4" xfId="48057" xr:uid="{00000000-0005-0000-0000-000060B50000}"/>
    <cellStyle name="Vírgula 7 2 6 6" xfId="7204" xr:uid="{00000000-0005-0000-0000-000061B50000}"/>
    <cellStyle name="Vírgula 7 2 6 6 2" xfId="48058" xr:uid="{00000000-0005-0000-0000-000062B50000}"/>
    <cellStyle name="Vírgula 7 2 6 6 3" xfId="48059" xr:uid="{00000000-0005-0000-0000-000063B50000}"/>
    <cellStyle name="Vírgula 7 2 6 6 4" xfId="48060" xr:uid="{00000000-0005-0000-0000-000064B50000}"/>
    <cellStyle name="Vírgula 7 2 6 7" xfId="2242" xr:uid="{00000000-0005-0000-0000-000065B50000}"/>
    <cellStyle name="Vírgula 7 2 6 7 2" xfId="48061" xr:uid="{00000000-0005-0000-0000-000066B50000}"/>
    <cellStyle name="Vírgula 7 2 6 7 3" xfId="48062" xr:uid="{00000000-0005-0000-0000-000067B50000}"/>
    <cellStyle name="Vírgula 7 2 6 7 4" xfId="48063" xr:uid="{00000000-0005-0000-0000-000068B50000}"/>
    <cellStyle name="Vírgula 7 2 6 8" xfId="48064" xr:uid="{00000000-0005-0000-0000-000069B50000}"/>
    <cellStyle name="Vírgula 7 2 6 8 2" xfId="48065" xr:uid="{00000000-0005-0000-0000-00006AB50000}"/>
    <cellStyle name="Vírgula 7 2 6 8 3" xfId="48066" xr:uid="{00000000-0005-0000-0000-00006BB50000}"/>
    <cellStyle name="Vírgula 7 2 6 9" xfId="48067" xr:uid="{00000000-0005-0000-0000-00006CB50000}"/>
    <cellStyle name="Vírgula 7 2 7" xfId="832" xr:uid="{00000000-0005-0000-0000-00006DB50000}"/>
    <cellStyle name="Vírgula 7 2 7 10" xfId="48068" xr:uid="{00000000-0005-0000-0000-00006EB50000}"/>
    <cellStyle name="Vírgula 7 2 7 2" xfId="1891" xr:uid="{00000000-0005-0000-0000-00006FB50000}"/>
    <cellStyle name="Vírgula 7 2 7 2 2" xfId="5249" xr:uid="{00000000-0005-0000-0000-000070B50000}"/>
    <cellStyle name="Vírgula 7 2 7 2 2 2" xfId="10233" xr:uid="{00000000-0005-0000-0000-000071B50000}"/>
    <cellStyle name="Vírgula 7 2 7 2 2 2 2" xfId="48069" xr:uid="{00000000-0005-0000-0000-000072B50000}"/>
    <cellStyle name="Vírgula 7 2 7 2 2 2 3" xfId="48070" xr:uid="{00000000-0005-0000-0000-000073B50000}"/>
    <cellStyle name="Vírgula 7 2 7 2 2 2 4" xfId="48071" xr:uid="{00000000-0005-0000-0000-000074B50000}"/>
    <cellStyle name="Vírgula 7 2 7 2 2 3" xfId="48072" xr:uid="{00000000-0005-0000-0000-000075B50000}"/>
    <cellStyle name="Vírgula 7 2 7 2 2 3 2" xfId="48073" xr:uid="{00000000-0005-0000-0000-000076B50000}"/>
    <cellStyle name="Vírgula 7 2 7 2 2 3 3" xfId="48074" xr:uid="{00000000-0005-0000-0000-000077B50000}"/>
    <cellStyle name="Vírgula 7 2 7 2 2 4" xfId="48075" xr:uid="{00000000-0005-0000-0000-000078B50000}"/>
    <cellStyle name="Vírgula 7 2 7 2 2 5" xfId="48076" xr:uid="{00000000-0005-0000-0000-000079B50000}"/>
    <cellStyle name="Vírgula 7 2 7 2 2 6" xfId="48077" xr:uid="{00000000-0005-0000-0000-00007AB50000}"/>
    <cellStyle name="Vírgula 7 2 7 2 3" xfId="6978" xr:uid="{00000000-0005-0000-0000-00007BB50000}"/>
    <cellStyle name="Vírgula 7 2 7 2 3 2" xfId="11920" xr:uid="{00000000-0005-0000-0000-00007CB50000}"/>
    <cellStyle name="Vírgula 7 2 7 2 3 3" xfId="48078" xr:uid="{00000000-0005-0000-0000-00007DB50000}"/>
    <cellStyle name="Vírgula 7 2 7 2 3 4" xfId="48079" xr:uid="{00000000-0005-0000-0000-00007EB50000}"/>
    <cellStyle name="Vírgula 7 2 7 2 4" xfId="8486" xr:uid="{00000000-0005-0000-0000-00007FB50000}"/>
    <cellStyle name="Vírgula 7 2 7 2 4 2" xfId="48080" xr:uid="{00000000-0005-0000-0000-000080B50000}"/>
    <cellStyle name="Vírgula 7 2 7 2 4 3" xfId="48081" xr:uid="{00000000-0005-0000-0000-000081B50000}"/>
    <cellStyle name="Vírgula 7 2 7 2 4 4" xfId="48082" xr:uid="{00000000-0005-0000-0000-000082B50000}"/>
    <cellStyle name="Vírgula 7 2 7 2 5" xfId="3524" xr:uid="{00000000-0005-0000-0000-000083B50000}"/>
    <cellStyle name="Vírgula 7 2 7 2 5 2" xfId="48083" xr:uid="{00000000-0005-0000-0000-000084B50000}"/>
    <cellStyle name="Vírgula 7 2 7 2 5 3" xfId="48084" xr:uid="{00000000-0005-0000-0000-000085B50000}"/>
    <cellStyle name="Vírgula 7 2 7 2 5 4" xfId="48085" xr:uid="{00000000-0005-0000-0000-000086B50000}"/>
    <cellStyle name="Vírgula 7 2 7 2 6" xfId="48086" xr:uid="{00000000-0005-0000-0000-000087B50000}"/>
    <cellStyle name="Vírgula 7 2 7 2 6 2" xfId="48087" xr:uid="{00000000-0005-0000-0000-000088B50000}"/>
    <cellStyle name="Vírgula 7 2 7 2 6 3" xfId="48088" xr:uid="{00000000-0005-0000-0000-000089B50000}"/>
    <cellStyle name="Vírgula 7 2 7 2 7" xfId="48089" xr:uid="{00000000-0005-0000-0000-00008AB50000}"/>
    <cellStyle name="Vírgula 7 2 7 2 8" xfId="48090" xr:uid="{00000000-0005-0000-0000-00008BB50000}"/>
    <cellStyle name="Vírgula 7 2 7 2 9" xfId="48091" xr:uid="{00000000-0005-0000-0000-00008CB50000}"/>
    <cellStyle name="Vírgula 7 2 7 3" xfId="4274" xr:uid="{00000000-0005-0000-0000-00008DB50000}"/>
    <cellStyle name="Vírgula 7 2 7 3 2" xfId="9260" xr:uid="{00000000-0005-0000-0000-00008EB50000}"/>
    <cellStyle name="Vírgula 7 2 7 3 2 2" xfId="48092" xr:uid="{00000000-0005-0000-0000-00008FB50000}"/>
    <cellStyle name="Vírgula 7 2 7 3 2 3" xfId="48093" xr:uid="{00000000-0005-0000-0000-000090B50000}"/>
    <cellStyle name="Vírgula 7 2 7 3 2 4" xfId="48094" xr:uid="{00000000-0005-0000-0000-000091B50000}"/>
    <cellStyle name="Vírgula 7 2 7 3 3" xfId="48095" xr:uid="{00000000-0005-0000-0000-000092B50000}"/>
    <cellStyle name="Vírgula 7 2 7 3 3 2" xfId="48096" xr:uid="{00000000-0005-0000-0000-000093B50000}"/>
    <cellStyle name="Vírgula 7 2 7 3 3 3" xfId="48097" xr:uid="{00000000-0005-0000-0000-000094B50000}"/>
    <cellStyle name="Vírgula 7 2 7 3 4" xfId="48098" xr:uid="{00000000-0005-0000-0000-000095B50000}"/>
    <cellStyle name="Vírgula 7 2 7 3 5" xfId="48099" xr:uid="{00000000-0005-0000-0000-000096B50000}"/>
    <cellStyle name="Vírgula 7 2 7 3 6" xfId="48100" xr:uid="{00000000-0005-0000-0000-000097B50000}"/>
    <cellStyle name="Vírgula 7 2 7 4" xfId="6018" xr:uid="{00000000-0005-0000-0000-000098B50000}"/>
    <cellStyle name="Vírgula 7 2 7 4 2" xfId="10960" xr:uid="{00000000-0005-0000-0000-000099B50000}"/>
    <cellStyle name="Vírgula 7 2 7 4 3" xfId="48101" xr:uid="{00000000-0005-0000-0000-00009AB50000}"/>
    <cellStyle name="Vírgula 7 2 7 4 4" xfId="48102" xr:uid="{00000000-0005-0000-0000-00009BB50000}"/>
    <cellStyle name="Vírgula 7 2 7 5" xfId="7526" xr:uid="{00000000-0005-0000-0000-00009CB50000}"/>
    <cellStyle name="Vírgula 7 2 7 5 2" xfId="48103" xr:uid="{00000000-0005-0000-0000-00009DB50000}"/>
    <cellStyle name="Vírgula 7 2 7 5 3" xfId="48104" xr:uid="{00000000-0005-0000-0000-00009EB50000}"/>
    <cellStyle name="Vírgula 7 2 7 5 4" xfId="48105" xr:uid="{00000000-0005-0000-0000-00009FB50000}"/>
    <cellStyle name="Vírgula 7 2 7 6" xfId="2564" xr:uid="{00000000-0005-0000-0000-0000A0B50000}"/>
    <cellStyle name="Vírgula 7 2 7 6 2" xfId="48106" xr:uid="{00000000-0005-0000-0000-0000A1B50000}"/>
    <cellStyle name="Vírgula 7 2 7 6 3" xfId="48107" xr:uid="{00000000-0005-0000-0000-0000A2B50000}"/>
    <cellStyle name="Vírgula 7 2 7 6 4" xfId="48108" xr:uid="{00000000-0005-0000-0000-0000A3B50000}"/>
    <cellStyle name="Vírgula 7 2 7 7" xfId="48109" xr:uid="{00000000-0005-0000-0000-0000A4B50000}"/>
    <cellStyle name="Vírgula 7 2 7 7 2" xfId="48110" xr:uid="{00000000-0005-0000-0000-0000A5B50000}"/>
    <cellStyle name="Vírgula 7 2 7 7 3" xfId="48111" xr:uid="{00000000-0005-0000-0000-0000A6B50000}"/>
    <cellStyle name="Vírgula 7 2 7 8" xfId="48112" xr:uid="{00000000-0005-0000-0000-0000A7B50000}"/>
    <cellStyle name="Vírgula 7 2 7 9" xfId="48113" xr:uid="{00000000-0005-0000-0000-0000A8B50000}"/>
    <cellStyle name="Vírgula 7 2 8" xfId="1298" xr:uid="{00000000-0005-0000-0000-0000A9B50000}"/>
    <cellStyle name="Vírgula 7 2 8 2" xfId="4656" xr:uid="{00000000-0005-0000-0000-0000AAB50000}"/>
    <cellStyle name="Vírgula 7 2 8 2 2" xfId="9640" xr:uid="{00000000-0005-0000-0000-0000ABB50000}"/>
    <cellStyle name="Vírgula 7 2 8 2 2 2" xfId="48114" xr:uid="{00000000-0005-0000-0000-0000ACB50000}"/>
    <cellStyle name="Vírgula 7 2 8 2 2 3" xfId="48115" xr:uid="{00000000-0005-0000-0000-0000ADB50000}"/>
    <cellStyle name="Vírgula 7 2 8 2 2 4" xfId="48116" xr:uid="{00000000-0005-0000-0000-0000AEB50000}"/>
    <cellStyle name="Vírgula 7 2 8 2 3" xfId="48117" xr:uid="{00000000-0005-0000-0000-0000AFB50000}"/>
    <cellStyle name="Vírgula 7 2 8 2 3 2" xfId="48118" xr:uid="{00000000-0005-0000-0000-0000B0B50000}"/>
    <cellStyle name="Vírgula 7 2 8 2 3 3" xfId="48119" xr:uid="{00000000-0005-0000-0000-0000B1B50000}"/>
    <cellStyle name="Vírgula 7 2 8 2 4" xfId="48120" xr:uid="{00000000-0005-0000-0000-0000B2B50000}"/>
    <cellStyle name="Vírgula 7 2 8 2 5" xfId="48121" xr:uid="{00000000-0005-0000-0000-0000B3B50000}"/>
    <cellStyle name="Vírgula 7 2 8 2 6" xfId="48122" xr:uid="{00000000-0005-0000-0000-0000B4B50000}"/>
    <cellStyle name="Vírgula 7 2 8 3" xfId="6385" xr:uid="{00000000-0005-0000-0000-0000B5B50000}"/>
    <cellStyle name="Vírgula 7 2 8 3 2" xfId="11327" xr:uid="{00000000-0005-0000-0000-0000B6B50000}"/>
    <cellStyle name="Vírgula 7 2 8 3 3" xfId="48123" xr:uid="{00000000-0005-0000-0000-0000B7B50000}"/>
    <cellStyle name="Vírgula 7 2 8 3 4" xfId="48124" xr:uid="{00000000-0005-0000-0000-0000B8B50000}"/>
    <cellStyle name="Vírgula 7 2 8 4" xfId="7893" xr:uid="{00000000-0005-0000-0000-0000B9B50000}"/>
    <cellStyle name="Vírgula 7 2 8 4 2" xfId="48125" xr:uid="{00000000-0005-0000-0000-0000BAB50000}"/>
    <cellStyle name="Vírgula 7 2 8 4 3" xfId="48126" xr:uid="{00000000-0005-0000-0000-0000BBB50000}"/>
    <cellStyle name="Vírgula 7 2 8 4 4" xfId="48127" xr:uid="{00000000-0005-0000-0000-0000BCB50000}"/>
    <cellStyle name="Vírgula 7 2 8 5" xfId="2931" xr:uid="{00000000-0005-0000-0000-0000BDB50000}"/>
    <cellStyle name="Vírgula 7 2 8 5 2" xfId="48128" xr:uid="{00000000-0005-0000-0000-0000BEB50000}"/>
    <cellStyle name="Vírgula 7 2 8 5 3" xfId="48129" xr:uid="{00000000-0005-0000-0000-0000BFB50000}"/>
    <cellStyle name="Vírgula 7 2 8 5 4" xfId="48130" xr:uid="{00000000-0005-0000-0000-0000C0B50000}"/>
    <cellStyle name="Vírgula 7 2 8 6" xfId="48131" xr:uid="{00000000-0005-0000-0000-0000C1B50000}"/>
    <cellStyle name="Vírgula 7 2 8 6 2" xfId="48132" xr:uid="{00000000-0005-0000-0000-0000C2B50000}"/>
    <cellStyle name="Vírgula 7 2 8 6 3" xfId="48133" xr:uid="{00000000-0005-0000-0000-0000C3B50000}"/>
    <cellStyle name="Vírgula 7 2 8 7" xfId="48134" xr:uid="{00000000-0005-0000-0000-0000C4B50000}"/>
    <cellStyle name="Vírgula 7 2 8 8" xfId="48135" xr:uid="{00000000-0005-0000-0000-0000C5B50000}"/>
    <cellStyle name="Vírgula 7 2 8 9" xfId="48136" xr:uid="{00000000-0005-0000-0000-0000C6B50000}"/>
    <cellStyle name="Vírgula 7 2 9" xfId="242" xr:uid="{00000000-0005-0000-0000-0000C7B50000}"/>
    <cellStyle name="Vírgula 7 2 9 2" xfId="3874" xr:uid="{00000000-0005-0000-0000-0000C8B50000}"/>
    <cellStyle name="Vírgula 7 2 9 2 2" xfId="8961" xr:uid="{00000000-0005-0000-0000-0000C9B50000}"/>
    <cellStyle name="Vírgula 7 2 9 2 2 2" xfId="48137" xr:uid="{00000000-0005-0000-0000-0000CAB50000}"/>
    <cellStyle name="Vírgula 7 2 9 2 2 3" xfId="48138" xr:uid="{00000000-0005-0000-0000-0000CBB50000}"/>
    <cellStyle name="Vírgula 7 2 9 2 2 4" xfId="48139" xr:uid="{00000000-0005-0000-0000-0000CCB50000}"/>
    <cellStyle name="Vírgula 7 2 9 2 3" xfId="48140" xr:uid="{00000000-0005-0000-0000-0000CDB50000}"/>
    <cellStyle name="Vírgula 7 2 9 2 3 2" xfId="48141" xr:uid="{00000000-0005-0000-0000-0000CEB50000}"/>
    <cellStyle name="Vírgula 7 2 9 2 3 3" xfId="48142" xr:uid="{00000000-0005-0000-0000-0000CFB50000}"/>
    <cellStyle name="Vírgula 7 2 9 2 4" xfId="48143" xr:uid="{00000000-0005-0000-0000-0000D0B50000}"/>
    <cellStyle name="Vírgula 7 2 9 2 5" xfId="48144" xr:uid="{00000000-0005-0000-0000-0000D1B50000}"/>
    <cellStyle name="Vírgula 7 2 9 2 6" xfId="48145" xr:uid="{00000000-0005-0000-0000-0000D2B50000}"/>
    <cellStyle name="Vírgula 7 2 9 3" xfId="5652" xr:uid="{00000000-0005-0000-0000-0000D3B50000}"/>
    <cellStyle name="Vírgula 7 2 9 3 2" xfId="10594" xr:uid="{00000000-0005-0000-0000-0000D4B50000}"/>
    <cellStyle name="Vírgula 7 2 9 3 3" xfId="48146" xr:uid="{00000000-0005-0000-0000-0000D5B50000}"/>
    <cellStyle name="Vírgula 7 2 9 3 4" xfId="48147" xr:uid="{00000000-0005-0000-0000-0000D6B50000}"/>
    <cellStyle name="Vírgula 7 2 9 4" xfId="7160" xr:uid="{00000000-0005-0000-0000-0000D7B50000}"/>
    <cellStyle name="Vírgula 7 2 9 4 2" xfId="48148" xr:uid="{00000000-0005-0000-0000-0000D8B50000}"/>
    <cellStyle name="Vírgula 7 2 9 4 3" xfId="48149" xr:uid="{00000000-0005-0000-0000-0000D9B50000}"/>
    <cellStyle name="Vírgula 7 2 9 4 4" xfId="48150" xr:uid="{00000000-0005-0000-0000-0000DAB50000}"/>
    <cellStyle name="Vírgula 7 2 9 5" xfId="2198" xr:uid="{00000000-0005-0000-0000-0000DBB50000}"/>
    <cellStyle name="Vírgula 7 2 9 5 2" xfId="48151" xr:uid="{00000000-0005-0000-0000-0000DCB50000}"/>
    <cellStyle name="Vírgula 7 2 9 5 3" xfId="48152" xr:uid="{00000000-0005-0000-0000-0000DDB50000}"/>
    <cellStyle name="Vírgula 7 2 9 5 4" xfId="48153" xr:uid="{00000000-0005-0000-0000-0000DEB50000}"/>
    <cellStyle name="Vírgula 7 2 9 6" xfId="48154" xr:uid="{00000000-0005-0000-0000-0000DFB50000}"/>
    <cellStyle name="Vírgula 7 2 9 6 2" xfId="48155" xr:uid="{00000000-0005-0000-0000-0000E0B50000}"/>
    <cellStyle name="Vírgula 7 2 9 6 3" xfId="48156" xr:uid="{00000000-0005-0000-0000-0000E1B50000}"/>
    <cellStyle name="Vírgula 7 2 9 7" xfId="48157" xr:uid="{00000000-0005-0000-0000-0000E2B50000}"/>
    <cellStyle name="Vírgula 7 2 9 8" xfId="48158" xr:uid="{00000000-0005-0000-0000-0000E3B50000}"/>
    <cellStyle name="Vírgula 7 2 9 9" xfId="48159" xr:uid="{00000000-0005-0000-0000-0000E4B50000}"/>
    <cellStyle name="Vírgula 7 20" xfId="48160" xr:uid="{00000000-0005-0000-0000-0000E5B50000}"/>
    <cellStyle name="Vírgula 7 21" xfId="48161" xr:uid="{00000000-0005-0000-0000-0000E6B50000}"/>
    <cellStyle name="Vírgula 7 22" xfId="48162" xr:uid="{00000000-0005-0000-0000-0000E7B50000}"/>
    <cellStyle name="Vírgula 7 3" xfId="141" xr:uid="{00000000-0005-0000-0000-0000E8B50000}"/>
    <cellStyle name="Vírgula 7 3 10" xfId="2127" xr:uid="{00000000-0005-0000-0000-0000E9B50000}"/>
    <cellStyle name="Vírgula 7 3 10 2" xfId="4381" xr:uid="{00000000-0005-0000-0000-0000EAB50000}"/>
    <cellStyle name="Vírgula 7 3 10 2 2" xfId="9366" xr:uid="{00000000-0005-0000-0000-0000EBB50000}"/>
    <cellStyle name="Vírgula 7 3 10 2 2 2" xfId="48163" xr:uid="{00000000-0005-0000-0000-0000ECB50000}"/>
    <cellStyle name="Vírgula 7 3 10 2 2 3" xfId="48164" xr:uid="{00000000-0005-0000-0000-0000EDB50000}"/>
    <cellStyle name="Vírgula 7 3 10 2 2 4" xfId="48165" xr:uid="{00000000-0005-0000-0000-0000EEB50000}"/>
    <cellStyle name="Vírgula 7 3 10 2 3" xfId="48166" xr:uid="{00000000-0005-0000-0000-0000EFB50000}"/>
    <cellStyle name="Vírgula 7 3 10 2 3 2" xfId="48167" xr:uid="{00000000-0005-0000-0000-0000F0B50000}"/>
    <cellStyle name="Vírgula 7 3 10 2 3 3" xfId="48168" xr:uid="{00000000-0005-0000-0000-0000F1B50000}"/>
    <cellStyle name="Vírgula 7 3 10 2 4" xfId="48169" xr:uid="{00000000-0005-0000-0000-0000F2B50000}"/>
    <cellStyle name="Vírgula 7 3 10 2 5" xfId="48170" xr:uid="{00000000-0005-0000-0000-0000F3B50000}"/>
    <cellStyle name="Vírgula 7 3 10 2 6" xfId="48171" xr:uid="{00000000-0005-0000-0000-0000F4B50000}"/>
    <cellStyle name="Vírgula 7 3 10 3" xfId="8633" xr:uid="{00000000-0005-0000-0000-0000F5B50000}"/>
    <cellStyle name="Vírgula 7 3 10 3 2" xfId="48172" xr:uid="{00000000-0005-0000-0000-0000F6B50000}"/>
    <cellStyle name="Vírgula 7 3 10 3 3" xfId="48173" xr:uid="{00000000-0005-0000-0000-0000F7B50000}"/>
    <cellStyle name="Vírgula 7 3 10 3 4" xfId="48174" xr:uid="{00000000-0005-0000-0000-0000F8B50000}"/>
    <cellStyle name="Vírgula 7 3 10 4" xfId="48175" xr:uid="{00000000-0005-0000-0000-0000F9B50000}"/>
    <cellStyle name="Vírgula 7 3 10 4 2" xfId="48176" xr:uid="{00000000-0005-0000-0000-0000FAB50000}"/>
    <cellStyle name="Vírgula 7 3 10 4 3" xfId="48177" xr:uid="{00000000-0005-0000-0000-0000FBB50000}"/>
    <cellStyle name="Vírgula 7 3 10 4 4" xfId="48178" xr:uid="{00000000-0005-0000-0000-0000FCB50000}"/>
    <cellStyle name="Vírgula 7 3 10 5" xfId="48179" xr:uid="{00000000-0005-0000-0000-0000FDB50000}"/>
    <cellStyle name="Vírgula 7 3 10 5 2" xfId="48180" xr:uid="{00000000-0005-0000-0000-0000FEB50000}"/>
    <cellStyle name="Vírgula 7 3 10 5 3" xfId="48181" xr:uid="{00000000-0005-0000-0000-0000FFB50000}"/>
    <cellStyle name="Vírgula 7 3 10 5 4" xfId="48182" xr:uid="{00000000-0005-0000-0000-000000B60000}"/>
    <cellStyle name="Vírgula 7 3 10 6" xfId="48183" xr:uid="{00000000-0005-0000-0000-000001B60000}"/>
    <cellStyle name="Vírgula 7 3 10 6 2" xfId="48184" xr:uid="{00000000-0005-0000-0000-000002B60000}"/>
    <cellStyle name="Vírgula 7 3 10 6 3" xfId="48185" xr:uid="{00000000-0005-0000-0000-000003B60000}"/>
    <cellStyle name="Vírgula 7 3 10 7" xfId="48186" xr:uid="{00000000-0005-0000-0000-000004B60000}"/>
    <cellStyle name="Vírgula 7 3 10 8" xfId="48187" xr:uid="{00000000-0005-0000-0000-000005B60000}"/>
    <cellStyle name="Vírgula 7 3 10 9" xfId="48188" xr:uid="{00000000-0005-0000-0000-000006B60000}"/>
    <cellStyle name="Vírgula 7 3 11" xfId="3672" xr:uid="{00000000-0005-0000-0000-000007B60000}"/>
    <cellStyle name="Vírgula 7 3 11 2" xfId="8770" xr:uid="{00000000-0005-0000-0000-000008B60000}"/>
    <cellStyle name="Vírgula 7 3 11 2 2" xfId="48189" xr:uid="{00000000-0005-0000-0000-000009B60000}"/>
    <cellStyle name="Vírgula 7 3 11 2 2 2" xfId="48190" xr:uid="{00000000-0005-0000-0000-00000AB60000}"/>
    <cellStyle name="Vírgula 7 3 11 2 2 3" xfId="48191" xr:uid="{00000000-0005-0000-0000-00000BB60000}"/>
    <cellStyle name="Vírgula 7 3 11 2 2 4" xfId="48192" xr:uid="{00000000-0005-0000-0000-00000CB60000}"/>
    <cellStyle name="Vírgula 7 3 11 2 3" xfId="48193" xr:uid="{00000000-0005-0000-0000-00000DB60000}"/>
    <cellStyle name="Vírgula 7 3 11 2 3 2" xfId="48194" xr:uid="{00000000-0005-0000-0000-00000EB60000}"/>
    <cellStyle name="Vírgula 7 3 11 2 3 3" xfId="48195" xr:uid="{00000000-0005-0000-0000-00000FB60000}"/>
    <cellStyle name="Vírgula 7 3 11 2 4" xfId="48196" xr:uid="{00000000-0005-0000-0000-000010B60000}"/>
    <cellStyle name="Vírgula 7 3 11 2 5" xfId="48197" xr:uid="{00000000-0005-0000-0000-000011B60000}"/>
    <cellStyle name="Vírgula 7 3 11 2 6" xfId="48198" xr:uid="{00000000-0005-0000-0000-000012B60000}"/>
    <cellStyle name="Vírgula 7 3 11 3" xfId="48199" xr:uid="{00000000-0005-0000-0000-000013B60000}"/>
    <cellStyle name="Vírgula 7 3 11 3 2" xfId="48200" xr:uid="{00000000-0005-0000-0000-000014B60000}"/>
    <cellStyle name="Vírgula 7 3 11 3 3" xfId="48201" xr:uid="{00000000-0005-0000-0000-000015B60000}"/>
    <cellStyle name="Vírgula 7 3 11 3 4" xfId="48202" xr:uid="{00000000-0005-0000-0000-000016B60000}"/>
    <cellStyle name="Vírgula 7 3 11 4" xfId="48203" xr:uid="{00000000-0005-0000-0000-000017B60000}"/>
    <cellStyle name="Vírgula 7 3 11 4 2" xfId="48204" xr:uid="{00000000-0005-0000-0000-000018B60000}"/>
    <cellStyle name="Vírgula 7 3 11 4 3" xfId="48205" xr:uid="{00000000-0005-0000-0000-000019B60000}"/>
    <cellStyle name="Vírgula 7 3 11 4 4" xfId="48206" xr:uid="{00000000-0005-0000-0000-00001AB60000}"/>
    <cellStyle name="Vírgula 7 3 11 5" xfId="48207" xr:uid="{00000000-0005-0000-0000-00001BB60000}"/>
    <cellStyle name="Vírgula 7 3 11 5 2" xfId="48208" xr:uid="{00000000-0005-0000-0000-00001CB60000}"/>
    <cellStyle name="Vírgula 7 3 11 5 3" xfId="48209" xr:uid="{00000000-0005-0000-0000-00001DB60000}"/>
    <cellStyle name="Vírgula 7 3 11 6" xfId="48210" xr:uid="{00000000-0005-0000-0000-00001EB60000}"/>
    <cellStyle name="Vírgula 7 3 11 7" xfId="48211" xr:uid="{00000000-0005-0000-0000-00001FB60000}"/>
    <cellStyle name="Vírgula 7 3 11 8" xfId="48212" xr:uid="{00000000-0005-0000-0000-000020B60000}"/>
    <cellStyle name="Vírgula 7 3 12" xfId="3824" xr:uid="{00000000-0005-0000-0000-000021B60000}"/>
    <cellStyle name="Vírgula 7 3 12 2" xfId="8915" xr:uid="{00000000-0005-0000-0000-000022B60000}"/>
    <cellStyle name="Vírgula 7 3 12 2 2" xfId="48213" xr:uid="{00000000-0005-0000-0000-000023B60000}"/>
    <cellStyle name="Vírgula 7 3 12 2 3" xfId="48214" xr:uid="{00000000-0005-0000-0000-000024B60000}"/>
    <cellStyle name="Vírgula 7 3 12 2 4" xfId="48215" xr:uid="{00000000-0005-0000-0000-000025B60000}"/>
    <cellStyle name="Vírgula 7 3 12 3" xfId="48216" xr:uid="{00000000-0005-0000-0000-000026B60000}"/>
    <cellStyle name="Vírgula 7 3 12 3 2" xfId="48217" xr:uid="{00000000-0005-0000-0000-000027B60000}"/>
    <cellStyle name="Vírgula 7 3 12 3 3" xfId="48218" xr:uid="{00000000-0005-0000-0000-000028B60000}"/>
    <cellStyle name="Vírgula 7 3 12 3 4" xfId="48219" xr:uid="{00000000-0005-0000-0000-000029B60000}"/>
    <cellStyle name="Vírgula 7 3 12 4" xfId="48220" xr:uid="{00000000-0005-0000-0000-00002AB60000}"/>
    <cellStyle name="Vírgula 7 3 12 4 2" xfId="48221" xr:uid="{00000000-0005-0000-0000-00002BB60000}"/>
    <cellStyle name="Vírgula 7 3 12 4 3" xfId="48222" xr:uid="{00000000-0005-0000-0000-00002CB60000}"/>
    <cellStyle name="Vírgula 7 3 12 5" xfId="48223" xr:uid="{00000000-0005-0000-0000-00002DB60000}"/>
    <cellStyle name="Vírgula 7 3 12 6" xfId="48224" xr:uid="{00000000-0005-0000-0000-00002EB60000}"/>
    <cellStyle name="Vírgula 7 3 12 7" xfId="48225" xr:uid="{00000000-0005-0000-0000-00002FB60000}"/>
    <cellStyle name="Vírgula 7 3 13" xfId="5609" xr:uid="{00000000-0005-0000-0000-000030B60000}"/>
    <cellStyle name="Vírgula 7 3 13 2" xfId="10551" xr:uid="{00000000-0005-0000-0000-000031B60000}"/>
    <cellStyle name="Vírgula 7 3 13 3" xfId="48226" xr:uid="{00000000-0005-0000-0000-000032B60000}"/>
    <cellStyle name="Vírgula 7 3 13 4" xfId="48227" xr:uid="{00000000-0005-0000-0000-000033B60000}"/>
    <cellStyle name="Vírgula 7 3 14" xfId="7117" xr:uid="{00000000-0005-0000-0000-000034B60000}"/>
    <cellStyle name="Vírgula 7 3 14 2" xfId="48228" xr:uid="{00000000-0005-0000-0000-000035B60000}"/>
    <cellStyle name="Vírgula 7 3 14 3" xfId="48229" xr:uid="{00000000-0005-0000-0000-000036B60000}"/>
    <cellStyle name="Vírgula 7 3 14 4" xfId="48230" xr:uid="{00000000-0005-0000-0000-000037B60000}"/>
    <cellStyle name="Vírgula 7 3 15" xfId="2090" xr:uid="{00000000-0005-0000-0000-000038B60000}"/>
    <cellStyle name="Vírgula 7 3 15 2" xfId="48231" xr:uid="{00000000-0005-0000-0000-000039B60000}"/>
    <cellStyle name="Vírgula 7 3 15 3" xfId="48232" xr:uid="{00000000-0005-0000-0000-00003AB60000}"/>
    <cellStyle name="Vírgula 7 3 15 4" xfId="48233" xr:uid="{00000000-0005-0000-0000-00003BB60000}"/>
    <cellStyle name="Vírgula 7 3 16" xfId="48234" xr:uid="{00000000-0005-0000-0000-00003CB60000}"/>
    <cellStyle name="Vírgula 7 3 16 2" xfId="48235" xr:uid="{00000000-0005-0000-0000-00003DB60000}"/>
    <cellStyle name="Vírgula 7 3 16 3" xfId="48236" xr:uid="{00000000-0005-0000-0000-00003EB60000}"/>
    <cellStyle name="Vírgula 7 3 17" xfId="48237" xr:uid="{00000000-0005-0000-0000-00003FB60000}"/>
    <cellStyle name="Vírgula 7 3 18" xfId="48238" xr:uid="{00000000-0005-0000-0000-000040B60000}"/>
    <cellStyle name="Vírgula 7 3 19" xfId="48239" xr:uid="{00000000-0005-0000-0000-000041B60000}"/>
    <cellStyle name="Vírgula 7 3 2" xfId="588" xr:uid="{00000000-0005-0000-0000-000042B60000}"/>
    <cellStyle name="Vírgula 7 3 2 10" xfId="2339" xr:uid="{00000000-0005-0000-0000-000043B60000}"/>
    <cellStyle name="Vírgula 7 3 2 10 2" xfId="48240" xr:uid="{00000000-0005-0000-0000-000044B60000}"/>
    <cellStyle name="Vírgula 7 3 2 10 3" xfId="48241" xr:uid="{00000000-0005-0000-0000-000045B60000}"/>
    <cellStyle name="Vírgula 7 3 2 10 4" xfId="48242" xr:uid="{00000000-0005-0000-0000-000046B60000}"/>
    <cellStyle name="Vírgula 7 3 2 11" xfId="48243" xr:uid="{00000000-0005-0000-0000-000047B60000}"/>
    <cellStyle name="Vírgula 7 3 2 11 2" xfId="48244" xr:uid="{00000000-0005-0000-0000-000048B60000}"/>
    <cellStyle name="Vírgula 7 3 2 11 3" xfId="48245" xr:uid="{00000000-0005-0000-0000-000049B60000}"/>
    <cellStyle name="Vírgula 7 3 2 12" xfId="48246" xr:uid="{00000000-0005-0000-0000-00004AB60000}"/>
    <cellStyle name="Vírgula 7 3 2 13" xfId="48247" xr:uid="{00000000-0005-0000-0000-00004BB60000}"/>
    <cellStyle name="Vírgula 7 3 2 14" xfId="48248" xr:uid="{00000000-0005-0000-0000-00004CB60000}"/>
    <cellStyle name="Vírgula 7 3 2 2" xfId="731" xr:uid="{00000000-0005-0000-0000-00004DB60000}"/>
    <cellStyle name="Vírgula 7 3 2 2 10" xfId="48249" xr:uid="{00000000-0005-0000-0000-00004EB60000}"/>
    <cellStyle name="Vírgula 7 3 2 2 11" xfId="48250" xr:uid="{00000000-0005-0000-0000-00004FB60000}"/>
    <cellStyle name="Vírgula 7 3 2 2 2" xfId="1196" xr:uid="{00000000-0005-0000-0000-000050B60000}"/>
    <cellStyle name="Vírgula 7 3 2 2 2 10" xfId="48251" xr:uid="{00000000-0005-0000-0000-000051B60000}"/>
    <cellStyle name="Vírgula 7 3 2 2 2 2" xfId="1894" xr:uid="{00000000-0005-0000-0000-000052B60000}"/>
    <cellStyle name="Vírgula 7 3 2 2 2 2 2" xfId="5252" xr:uid="{00000000-0005-0000-0000-000053B60000}"/>
    <cellStyle name="Vírgula 7 3 2 2 2 2 2 2" xfId="10236" xr:uid="{00000000-0005-0000-0000-000054B60000}"/>
    <cellStyle name="Vírgula 7 3 2 2 2 2 2 2 2" xfId="48252" xr:uid="{00000000-0005-0000-0000-000055B60000}"/>
    <cellStyle name="Vírgula 7 3 2 2 2 2 2 2 3" xfId="48253" xr:uid="{00000000-0005-0000-0000-000056B60000}"/>
    <cellStyle name="Vírgula 7 3 2 2 2 2 2 2 4" xfId="48254" xr:uid="{00000000-0005-0000-0000-000057B60000}"/>
    <cellStyle name="Vírgula 7 3 2 2 2 2 2 3" xfId="48255" xr:uid="{00000000-0005-0000-0000-000058B60000}"/>
    <cellStyle name="Vírgula 7 3 2 2 2 2 2 3 2" xfId="48256" xr:uid="{00000000-0005-0000-0000-000059B60000}"/>
    <cellStyle name="Vírgula 7 3 2 2 2 2 2 3 3" xfId="48257" xr:uid="{00000000-0005-0000-0000-00005AB60000}"/>
    <cellStyle name="Vírgula 7 3 2 2 2 2 2 4" xfId="48258" xr:uid="{00000000-0005-0000-0000-00005BB60000}"/>
    <cellStyle name="Vírgula 7 3 2 2 2 2 2 5" xfId="48259" xr:uid="{00000000-0005-0000-0000-00005CB60000}"/>
    <cellStyle name="Vírgula 7 3 2 2 2 2 2 6" xfId="48260" xr:uid="{00000000-0005-0000-0000-00005DB60000}"/>
    <cellStyle name="Vírgula 7 3 2 2 2 2 3" xfId="6981" xr:uid="{00000000-0005-0000-0000-00005EB60000}"/>
    <cellStyle name="Vírgula 7 3 2 2 2 2 3 2" xfId="11923" xr:uid="{00000000-0005-0000-0000-00005FB60000}"/>
    <cellStyle name="Vírgula 7 3 2 2 2 2 3 3" xfId="48261" xr:uid="{00000000-0005-0000-0000-000060B60000}"/>
    <cellStyle name="Vírgula 7 3 2 2 2 2 3 4" xfId="48262" xr:uid="{00000000-0005-0000-0000-000061B60000}"/>
    <cellStyle name="Vírgula 7 3 2 2 2 2 4" xfId="8489" xr:uid="{00000000-0005-0000-0000-000062B60000}"/>
    <cellStyle name="Vírgula 7 3 2 2 2 2 4 2" xfId="48263" xr:uid="{00000000-0005-0000-0000-000063B60000}"/>
    <cellStyle name="Vírgula 7 3 2 2 2 2 4 3" xfId="48264" xr:uid="{00000000-0005-0000-0000-000064B60000}"/>
    <cellStyle name="Vírgula 7 3 2 2 2 2 4 4" xfId="48265" xr:uid="{00000000-0005-0000-0000-000065B60000}"/>
    <cellStyle name="Vírgula 7 3 2 2 2 2 5" xfId="3527" xr:uid="{00000000-0005-0000-0000-000066B60000}"/>
    <cellStyle name="Vírgula 7 3 2 2 2 2 5 2" xfId="48266" xr:uid="{00000000-0005-0000-0000-000067B60000}"/>
    <cellStyle name="Vírgula 7 3 2 2 2 2 5 3" xfId="48267" xr:uid="{00000000-0005-0000-0000-000068B60000}"/>
    <cellStyle name="Vírgula 7 3 2 2 2 2 5 4" xfId="48268" xr:uid="{00000000-0005-0000-0000-000069B60000}"/>
    <cellStyle name="Vírgula 7 3 2 2 2 2 6" xfId="48269" xr:uid="{00000000-0005-0000-0000-00006AB60000}"/>
    <cellStyle name="Vírgula 7 3 2 2 2 2 6 2" xfId="48270" xr:uid="{00000000-0005-0000-0000-00006BB60000}"/>
    <cellStyle name="Vírgula 7 3 2 2 2 2 6 3" xfId="48271" xr:uid="{00000000-0005-0000-0000-00006CB60000}"/>
    <cellStyle name="Vírgula 7 3 2 2 2 2 7" xfId="48272" xr:uid="{00000000-0005-0000-0000-00006DB60000}"/>
    <cellStyle name="Vírgula 7 3 2 2 2 2 8" xfId="48273" xr:uid="{00000000-0005-0000-0000-00006EB60000}"/>
    <cellStyle name="Vírgula 7 3 2 2 2 2 9" xfId="48274" xr:uid="{00000000-0005-0000-0000-00006FB60000}"/>
    <cellStyle name="Vírgula 7 3 2 2 2 3" xfId="4564" xr:uid="{00000000-0005-0000-0000-000070B60000}"/>
    <cellStyle name="Vírgula 7 3 2 2 2 3 2" xfId="9548" xr:uid="{00000000-0005-0000-0000-000071B60000}"/>
    <cellStyle name="Vírgula 7 3 2 2 2 3 2 2" xfId="48275" xr:uid="{00000000-0005-0000-0000-000072B60000}"/>
    <cellStyle name="Vírgula 7 3 2 2 2 3 2 3" xfId="48276" xr:uid="{00000000-0005-0000-0000-000073B60000}"/>
    <cellStyle name="Vírgula 7 3 2 2 2 3 2 4" xfId="48277" xr:uid="{00000000-0005-0000-0000-000074B60000}"/>
    <cellStyle name="Vírgula 7 3 2 2 2 3 3" xfId="48278" xr:uid="{00000000-0005-0000-0000-000075B60000}"/>
    <cellStyle name="Vírgula 7 3 2 2 2 3 3 2" xfId="48279" xr:uid="{00000000-0005-0000-0000-000076B60000}"/>
    <cellStyle name="Vírgula 7 3 2 2 2 3 3 3" xfId="48280" xr:uid="{00000000-0005-0000-0000-000077B60000}"/>
    <cellStyle name="Vírgula 7 3 2 2 2 3 4" xfId="48281" xr:uid="{00000000-0005-0000-0000-000078B60000}"/>
    <cellStyle name="Vírgula 7 3 2 2 2 3 5" xfId="48282" xr:uid="{00000000-0005-0000-0000-000079B60000}"/>
    <cellStyle name="Vírgula 7 3 2 2 2 3 6" xfId="48283" xr:uid="{00000000-0005-0000-0000-00007AB60000}"/>
    <cellStyle name="Vírgula 7 3 2 2 2 4" xfId="6295" xr:uid="{00000000-0005-0000-0000-00007BB60000}"/>
    <cellStyle name="Vírgula 7 3 2 2 2 4 2" xfId="11237" xr:uid="{00000000-0005-0000-0000-00007CB60000}"/>
    <cellStyle name="Vírgula 7 3 2 2 2 4 3" xfId="48284" xr:uid="{00000000-0005-0000-0000-00007DB60000}"/>
    <cellStyle name="Vírgula 7 3 2 2 2 4 4" xfId="48285" xr:uid="{00000000-0005-0000-0000-00007EB60000}"/>
    <cellStyle name="Vírgula 7 3 2 2 2 5" xfId="7803" xr:uid="{00000000-0005-0000-0000-00007FB60000}"/>
    <cellStyle name="Vírgula 7 3 2 2 2 5 2" xfId="48286" xr:uid="{00000000-0005-0000-0000-000080B60000}"/>
    <cellStyle name="Vírgula 7 3 2 2 2 5 3" xfId="48287" xr:uid="{00000000-0005-0000-0000-000081B60000}"/>
    <cellStyle name="Vírgula 7 3 2 2 2 5 4" xfId="48288" xr:uid="{00000000-0005-0000-0000-000082B60000}"/>
    <cellStyle name="Vírgula 7 3 2 2 2 6" xfId="2841" xr:uid="{00000000-0005-0000-0000-000083B60000}"/>
    <cellStyle name="Vírgula 7 3 2 2 2 6 2" xfId="48289" xr:uid="{00000000-0005-0000-0000-000084B60000}"/>
    <cellStyle name="Vírgula 7 3 2 2 2 6 3" xfId="48290" xr:uid="{00000000-0005-0000-0000-000085B60000}"/>
    <cellStyle name="Vírgula 7 3 2 2 2 6 4" xfId="48291" xr:uid="{00000000-0005-0000-0000-000086B60000}"/>
    <cellStyle name="Vírgula 7 3 2 2 2 7" xfId="48292" xr:uid="{00000000-0005-0000-0000-000087B60000}"/>
    <cellStyle name="Vírgula 7 3 2 2 2 7 2" xfId="48293" xr:uid="{00000000-0005-0000-0000-000088B60000}"/>
    <cellStyle name="Vírgula 7 3 2 2 2 7 3" xfId="48294" xr:uid="{00000000-0005-0000-0000-000089B60000}"/>
    <cellStyle name="Vírgula 7 3 2 2 2 8" xfId="48295" xr:uid="{00000000-0005-0000-0000-00008AB60000}"/>
    <cellStyle name="Vírgula 7 3 2 2 2 9" xfId="48296" xr:uid="{00000000-0005-0000-0000-00008BB60000}"/>
    <cellStyle name="Vírgula 7 3 2 2 3" xfId="1893" xr:uid="{00000000-0005-0000-0000-00008CB60000}"/>
    <cellStyle name="Vírgula 7 3 2 2 3 2" xfId="5251" xr:uid="{00000000-0005-0000-0000-00008DB60000}"/>
    <cellStyle name="Vírgula 7 3 2 2 3 2 2" xfId="10235" xr:uid="{00000000-0005-0000-0000-00008EB60000}"/>
    <cellStyle name="Vírgula 7 3 2 2 3 2 2 2" xfId="48297" xr:uid="{00000000-0005-0000-0000-00008FB60000}"/>
    <cellStyle name="Vírgula 7 3 2 2 3 2 2 3" xfId="48298" xr:uid="{00000000-0005-0000-0000-000090B60000}"/>
    <cellStyle name="Vírgula 7 3 2 2 3 2 2 4" xfId="48299" xr:uid="{00000000-0005-0000-0000-000091B60000}"/>
    <cellStyle name="Vírgula 7 3 2 2 3 2 3" xfId="48300" xr:uid="{00000000-0005-0000-0000-000092B60000}"/>
    <cellStyle name="Vírgula 7 3 2 2 3 2 3 2" xfId="48301" xr:uid="{00000000-0005-0000-0000-000093B60000}"/>
    <cellStyle name="Vírgula 7 3 2 2 3 2 3 3" xfId="48302" xr:uid="{00000000-0005-0000-0000-000094B60000}"/>
    <cellStyle name="Vírgula 7 3 2 2 3 2 4" xfId="48303" xr:uid="{00000000-0005-0000-0000-000095B60000}"/>
    <cellStyle name="Vírgula 7 3 2 2 3 2 5" xfId="48304" xr:uid="{00000000-0005-0000-0000-000096B60000}"/>
    <cellStyle name="Vírgula 7 3 2 2 3 2 6" xfId="48305" xr:uid="{00000000-0005-0000-0000-000097B60000}"/>
    <cellStyle name="Vírgula 7 3 2 2 3 3" xfId="6980" xr:uid="{00000000-0005-0000-0000-000098B60000}"/>
    <cellStyle name="Vírgula 7 3 2 2 3 3 2" xfId="11922" xr:uid="{00000000-0005-0000-0000-000099B60000}"/>
    <cellStyle name="Vírgula 7 3 2 2 3 3 3" xfId="48306" xr:uid="{00000000-0005-0000-0000-00009AB60000}"/>
    <cellStyle name="Vírgula 7 3 2 2 3 3 4" xfId="48307" xr:uid="{00000000-0005-0000-0000-00009BB60000}"/>
    <cellStyle name="Vírgula 7 3 2 2 3 4" xfId="8488" xr:uid="{00000000-0005-0000-0000-00009CB60000}"/>
    <cellStyle name="Vírgula 7 3 2 2 3 4 2" xfId="48308" xr:uid="{00000000-0005-0000-0000-00009DB60000}"/>
    <cellStyle name="Vírgula 7 3 2 2 3 4 3" xfId="48309" xr:uid="{00000000-0005-0000-0000-00009EB60000}"/>
    <cellStyle name="Vírgula 7 3 2 2 3 4 4" xfId="48310" xr:uid="{00000000-0005-0000-0000-00009FB60000}"/>
    <cellStyle name="Vírgula 7 3 2 2 3 5" xfId="3526" xr:uid="{00000000-0005-0000-0000-0000A0B60000}"/>
    <cellStyle name="Vírgula 7 3 2 2 3 5 2" xfId="48311" xr:uid="{00000000-0005-0000-0000-0000A1B60000}"/>
    <cellStyle name="Vírgula 7 3 2 2 3 5 3" xfId="48312" xr:uid="{00000000-0005-0000-0000-0000A2B60000}"/>
    <cellStyle name="Vírgula 7 3 2 2 3 5 4" xfId="48313" xr:uid="{00000000-0005-0000-0000-0000A3B60000}"/>
    <cellStyle name="Vírgula 7 3 2 2 3 6" xfId="48314" xr:uid="{00000000-0005-0000-0000-0000A4B60000}"/>
    <cellStyle name="Vírgula 7 3 2 2 3 6 2" xfId="48315" xr:uid="{00000000-0005-0000-0000-0000A5B60000}"/>
    <cellStyle name="Vírgula 7 3 2 2 3 6 3" xfId="48316" xr:uid="{00000000-0005-0000-0000-0000A6B60000}"/>
    <cellStyle name="Vírgula 7 3 2 2 3 7" xfId="48317" xr:uid="{00000000-0005-0000-0000-0000A7B60000}"/>
    <cellStyle name="Vírgula 7 3 2 2 3 8" xfId="48318" xr:uid="{00000000-0005-0000-0000-0000A8B60000}"/>
    <cellStyle name="Vírgula 7 3 2 2 3 9" xfId="48319" xr:uid="{00000000-0005-0000-0000-0000A9B60000}"/>
    <cellStyle name="Vírgula 7 3 2 2 4" xfId="4181" xr:uid="{00000000-0005-0000-0000-0000AAB60000}"/>
    <cellStyle name="Vírgula 7 3 2 2 4 2" xfId="9167" xr:uid="{00000000-0005-0000-0000-0000ABB60000}"/>
    <cellStyle name="Vírgula 7 3 2 2 4 2 2" xfId="48320" xr:uid="{00000000-0005-0000-0000-0000ACB60000}"/>
    <cellStyle name="Vírgula 7 3 2 2 4 2 3" xfId="48321" xr:uid="{00000000-0005-0000-0000-0000ADB60000}"/>
    <cellStyle name="Vírgula 7 3 2 2 4 2 4" xfId="48322" xr:uid="{00000000-0005-0000-0000-0000AEB60000}"/>
    <cellStyle name="Vírgula 7 3 2 2 4 3" xfId="48323" xr:uid="{00000000-0005-0000-0000-0000AFB60000}"/>
    <cellStyle name="Vírgula 7 3 2 2 4 3 2" xfId="48324" xr:uid="{00000000-0005-0000-0000-0000B0B60000}"/>
    <cellStyle name="Vírgula 7 3 2 2 4 3 3" xfId="48325" xr:uid="{00000000-0005-0000-0000-0000B1B60000}"/>
    <cellStyle name="Vírgula 7 3 2 2 4 4" xfId="48326" xr:uid="{00000000-0005-0000-0000-0000B2B60000}"/>
    <cellStyle name="Vírgula 7 3 2 2 4 5" xfId="48327" xr:uid="{00000000-0005-0000-0000-0000B3B60000}"/>
    <cellStyle name="Vírgula 7 3 2 2 4 6" xfId="48328" xr:uid="{00000000-0005-0000-0000-0000B4B60000}"/>
    <cellStyle name="Vírgula 7 3 2 2 5" xfId="5928" xr:uid="{00000000-0005-0000-0000-0000B5B60000}"/>
    <cellStyle name="Vírgula 7 3 2 2 5 2" xfId="10870" xr:uid="{00000000-0005-0000-0000-0000B6B60000}"/>
    <cellStyle name="Vírgula 7 3 2 2 5 3" xfId="48329" xr:uid="{00000000-0005-0000-0000-0000B7B60000}"/>
    <cellStyle name="Vírgula 7 3 2 2 5 4" xfId="48330" xr:uid="{00000000-0005-0000-0000-0000B8B60000}"/>
    <cellStyle name="Vírgula 7 3 2 2 6" xfId="7436" xr:uid="{00000000-0005-0000-0000-0000B9B60000}"/>
    <cellStyle name="Vírgula 7 3 2 2 6 2" xfId="48331" xr:uid="{00000000-0005-0000-0000-0000BAB60000}"/>
    <cellStyle name="Vírgula 7 3 2 2 6 3" xfId="48332" xr:uid="{00000000-0005-0000-0000-0000BBB60000}"/>
    <cellStyle name="Vírgula 7 3 2 2 6 4" xfId="48333" xr:uid="{00000000-0005-0000-0000-0000BCB60000}"/>
    <cellStyle name="Vírgula 7 3 2 2 7" xfId="2474" xr:uid="{00000000-0005-0000-0000-0000BDB60000}"/>
    <cellStyle name="Vírgula 7 3 2 2 7 2" xfId="48334" xr:uid="{00000000-0005-0000-0000-0000BEB60000}"/>
    <cellStyle name="Vírgula 7 3 2 2 7 3" xfId="48335" xr:uid="{00000000-0005-0000-0000-0000BFB60000}"/>
    <cellStyle name="Vírgula 7 3 2 2 7 4" xfId="48336" xr:uid="{00000000-0005-0000-0000-0000C0B60000}"/>
    <cellStyle name="Vírgula 7 3 2 2 8" xfId="48337" xr:uid="{00000000-0005-0000-0000-0000C1B60000}"/>
    <cellStyle name="Vírgula 7 3 2 2 8 2" xfId="48338" xr:uid="{00000000-0005-0000-0000-0000C2B60000}"/>
    <cellStyle name="Vírgula 7 3 2 2 8 3" xfId="48339" xr:uid="{00000000-0005-0000-0000-0000C3B60000}"/>
    <cellStyle name="Vírgula 7 3 2 2 9" xfId="48340" xr:uid="{00000000-0005-0000-0000-0000C4B60000}"/>
    <cellStyle name="Vírgula 7 3 2 3" xfId="884" xr:uid="{00000000-0005-0000-0000-0000C5B60000}"/>
    <cellStyle name="Vírgula 7 3 2 3 10" xfId="48341" xr:uid="{00000000-0005-0000-0000-0000C6B60000}"/>
    <cellStyle name="Vírgula 7 3 2 3 2" xfId="1895" xr:uid="{00000000-0005-0000-0000-0000C7B60000}"/>
    <cellStyle name="Vírgula 7 3 2 3 2 2" xfId="5253" xr:uid="{00000000-0005-0000-0000-0000C8B60000}"/>
    <cellStyle name="Vírgula 7 3 2 3 2 2 2" xfId="10237" xr:uid="{00000000-0005-0000-0000-0000C9B60000}"/>
    <cellStyle name="Vírgula 7 3 2 3 2 2 2 2" xfId="48342" xr:uid="{00000000-0005-0000-0000-0000CAB60000}"/>
    <cellStyle name="Vírgula 7 3 2 3 2 2 2 3" xfId="48343" xr:uid="{00000000-0005-0000-0000-0000CBB60000}"/>
    <cellStyle name="Vírgula 7 3 2 3 2 2 2 4" xfId="48344" xr:uid="{00000000-0005-0000-0000-0000CCB60000}"/>
    <cellStyle name="Vírgula 7 3 2 3 2 2 3" xfId="48345" xr:uid="{00000000-0005-0000-0000-0000CDB60000}"/>
    <cellStyle name="Vírgula 7 3 2 3 2 2 3 2" xfId="48346" xr:uid="{00000000-0005-0000-0000-0000CEB60000}"/>
    <cellStyle name="Vírgula 7 3 2 3 2 2 3 3" xfId="48347" xr:uid="{00000000-0005-0000-0000-0000CFB60000}"/>
    <cellStyle name="Vírgula 7 3 2 3 2 2 4" xfId="48348" xr:uid="{00000000-0005-0000-0000-0000D0B60000}"/>
    <cellStyle name="Vírgula 7 3 2 3 2 2 5" xfId="48349" xr:uid="{00000000-0005-0000-0000-0000D1B60000}"/>
    <cellStyle name="Vírgula 7 3 2 3 2 2 6" xfId="48350" xr:uid="{00000000-0005-0000-0000-0000D2B60000}"/>
    <cellStyle name="Vírgula 7 3 2 3 2 3" xfId="6982" xr:uid="{00000000-0005-0000-0000-0000D3B60000}"/>
    <cellStyle name="Vírgula 7 3 2 3 2 3 2" xfId="11924" xr:uid="{00000000-0005-0000-0000-0000D4B60000}"/>
    <cellStyle name="Vírgula 7 3 2 3 2 3 3" xfId="48351" xr:uid="{00000000-0005-0000-0000-0000D5B60000}"/>
    <cellStyle name="Vírgula 7 3 2 3 2 3 4" xfId="48352" xr:uid="{00000000-0005-0000-0000-0000D6B60000}"/>
    <cellStyle name="Vírgula 7 3 2 3 2 4" xfId="8490" xr:uid="{00000000-0005-0000-0000-0000D7B60000}"/>
    <cellStyle name="Vírgula 7 3 2 3 2 4 2" xfId="48353" xr:uid="{00000000-0005-0000-0000-0000D8B60000}"/>
    <cellStyle name="Vírgula 7 3 2 3 2 4 3" xfId="48354" xr:uid="{00000000-0005-0000-0000-0000D9B60000}"/>
    <cellStyle name="Vírgula 7 3 2 3 2 4 4" xfId="48355" xr:uid="{00000000-0005-0000-0000-0000DAB60000}"/>
    <cellStyle name="Vírgula 7 3 2 3 2 5" xfId="3528" xr:uid="{00000000-0005-0000-0000-0000DBB60000}"/>
    <cellStyle name="Vírgula 7 3 2 3 2 5 2" xfId="48356" xr:uid="{00000000-0005-0000-0000-0000DCB60000}"/>
    <cellStyle name="Vírgula 7 3 2 3 2 5 3" xfId="48357" xr:uid="{00000000-0005-0000-0000-0000DDB60000}"/>
    <cellStyle name="Vírgula 7 3 2 3 2 5 4" xfId="48358" xr:uid="{00000000-0005-0000-0000-0000DEB60000}"/>
    <cellStyle name="Vírgula 7 3 2 3 2 6" xfId="48359" xr:uid="{00000000-0005-0000-0000-0000DFB60000}"/>
    <cellStyle name="Vírgula 7 3 2 3 2 6 2" xfId="48360" xr:uid="{00000000-0005-0000-0000-0000E0B60000}"/>
    <cellStyle name="Vírgula 7 3 2 3 2 6 3" xfId="48361" xr:uid="{00000000-0005-0000-0000-0000E1B60000}"/>
    <cellStyle name="Vírgula 7 3 2 3 2 7" xfId="48362" xr:uid="{00000000-0005-0000-0000-0000E2B60000}"/>
    <cellStyle name="Vírgula 7 3 2 3 2 8" xfId="48363" xr:uid="{00000000-0005-0000-0000-0000E3B60000}"/>
    <cellStyle name="Vírgula 7 3 2 3 2 9" xfId="48364" xr:uid="{00000000-0005-0000-0000-0000E4B60000}"/>
    <cellStyle name="Vírgula 7 3 2 3 3" xfId="4323" xr:uid="{00000000-0005-0000-0000-0000E5B60000}"/>
    <cellStyle name="Vírgula 7 3 2 3 3 2" xfId="9308" xr:uid="{00000000-0005-0000-0000-0000E6B60000}"/>
    <cellStyle name="Vírgula 7 3 2 3 3 2 2" xfId="48365" xr:uid="{00000000-0005-0000-0000-0000E7B60000}"/>
    <cellStyle name="Vírgula 7 3 2 3 3 2 3" xfId="48366" xr:uid="{00000000-0005-0000-0000-0000E8B60000}"/>
    <cellStyle name="Vírgula 7 3 2 3 3 2 4" xfId="48367" xr:uid="{00000000-0005-0000-0000-0000E9B60000}"/>
    <cellStyle name="Vírgula 7 3 2 3 3 3" xfId="48368" xr:uid="{00000000-0005-0000-0000-0000EAB60000}"/>
    <cellStyle name="Vírgula 7 3 2 3 3 3 2" xfId="48369" xr:uid="{00000000-0005-0000-0000-0000EBB60000}"/>
    <cellStyle name="Vírgula 7 3 2 3 3 3 3" xfId="48370" xr:uid="{00000000-0005-0000-0000-0000ECB60000}"/>
    <cellStyle name="Vírgula 7 3 2 3 3 4" xfId="48371" xr:uid="{00000000-0005-0000-0000-0000EDB60000}"/>
    <cellStyle name="Vírgula 7 3 2 3 3 5" xfId="48372" xr:uid="{00000000-0005-0000-0000-0000EEB60000}"/>
    <cellStyle name="Vírgula 7 3 2 3 3 6" xfId="48373" xr:uid="{00000000-0005-0000-0000-0000EFB60000}"/>
    <cellStyle name="Vírgula 7 3 2 3 4" xfId="6066" xr:uid="{00000000-0005-0000-0000-0000F0B60000}"/>
    <cellStyle name="Vírgula 7 3 2 3 4 2" xfId="11008" xr:uid="{00000000-0005-0000-0000-0000F1B60000}"/>
    <cellStyle name="Vírgula 7 3 2 3 4 3" xfId="48374" xr:uid="{00000000-0005-0000-0000-0000F2B60000}"/>
    <cellStyle name="Vírgula 7 3 2 3 4 4" xfId="48375" xr:uid="{00000000-0005-0000-0000-0000F3B60000}"/>
    <cellStyle name="Vírgula 7 3 2 3 5" xfId="7574" xr:uid="{00000000-0005-0000-0000-0000F4B60000}"/>
    <cellStyle name="Vírgula 7 3 2 3 5 2" xfId="48376" xr:uid="{00000000-0005-0000-0000-0000F5B60000}"/>
    <cellStyle name="Vírgula 7 3 2 3 5 3" xfId="48377" xr:uid="{00000000-0005-0000-0000-0000F6B60000}"/>
    <cellStyle name="Vírgula 7 3 2 3 5 4" xfId="48378" xr:uid="{00000000-0005-0000-0000-0000F7B60000}"/>
    <cellStyle name="Vírgula 7 3 2 3 6" xfId="2612" xr:uid="{00000000-0005-0000-0000-0000F8B60000}"/>
    <cellStyle name="Vírgula 7 3 2 3 6 2" xfId="48379" xr:uid="{00000000-0005-0000-0000-0000F9B60000}"/>
    <cellStyle name="Vírgula 7 3 2 3 6 3" xfId="48380" xr:uid="{00000000-0005-0000-0000-0000FAB60000}"/>
    <cellStyle name="Vírgula 7 3 2 3 6 4" xfId="48381" xr:uid="{00000000-0005-0000-0000-0000FBB60000}"/>
    <cellStyle name="Vírgula 7 3 2 3 7" xfId="48382" xr:uid="{00000000-0005-0000-0000-0000FCB60000}"/>
    <cellStyle name="Vírgula 7 3 2 3 7 2" xfId="48383" xr:uid="{00000000-0005-0000-0000-0000FDB60000}"/>
    <cellStyle name="Vírgula 7 3 2 3 7 3" xfId="48384" xr:uid="{00000000-0005-0000-0000-0000FEB60000}"/>
    <cellStyle name="Vírgula 7 3 2 3 8" xfId="48385" xr:uid="{00000000-0005-0000-0000-0000FFB60000}"/>
    <cellStyle name="Vírgula 7 3 2 3 9" xfId="48386" xr:uid="{00000000-0005-0000-0000-000000B70000}"/>
    <cellStyle name="Vírgula 7 3 2 4" xfId="1892" xr:uid="{00000000-0005-0000-0000-000001B70000}"/>
    <cellStyle name="Vírgula 7 3 2 4 2" xfId="5250" xr:uid="{00000000-0005-0000-0000-000002B70000}"/>
    <cellStyle name="Vírgula 7 3 2 4 2 2" xfId="10234" xr:uid="{00000000-0005-0000-0000-000003B70000}"/>
    <cellStyle name="Vírgula 7 3 2 4 2 2 2" xfId="48387" xr:uid="{00000000-0005-0000-0000-000004B70000}"/>
    <cellStyle name="Vírgula 7 3 2 4 2 2 3" xfId="48388" xr:uid="{00000000-0005-0000-0000-000005B70000}"/>
    <cellStyle name="Vírgula 7 3 2 4 2 2 4" xfId="48389" xr:uid="{00000000-0005-0000-0000-000006B70000}"/>
    <cellStyle name="Vírgula 7 3 2 4 2 3" xfId="48390" xr:uid="{00000000-0005-0000-0000-000007B70000}"/>
    <cellStyle name="Vírgula 7 3 2 4 2 3 2" xfId="48391" xr:uid="{00000000-0005-0000-0000-000008B70000}"/>
    <cellStyle name="Vírgula 7 3 2 4 2 3 3" xfId="48392" xr:uid="{00000000-0005-0000-0000-000009B70000}"/>
    <cellStyle name="Vírgula 7 3 2 4 2 4" xfId="48393" xr:uid="{00000000-0005-0000-0000-00000AB70000}"/>
    <cellStyle name="Vírgula 7 3 2 4 2 5" xfId="48394" xr:uid="{00000000-0005-0000-0000-00000BB70000}"/>
    <cellStyle name="Vírgula 7 3 2 4 2 6" xfId="48395" xr:uid="{00000000-0005-0000-0000-00000CB70000}"/>
    <cellStyle name="Vírgula 7 3 2 4 3" xfId="6979" xr:uid="{00000000-0005-0000-0000-00000DB70000}"/>
    <cellStyle name="Vírgula 7 3 2 4 3 2" xfId="11921" xr:uid="{00000000-0005-0000-0000-00000EB70000}"/>
    <cellStyle name="Vírgula 7 3 2 4 3 3" xfId="48396" xr:uid="{00000000-0005-0000-0000-00000FB70000}"/>
    <cellStyle name="Vírgula 7 3 2 4 3 4" xfId="48397" xr:uid="{00000000-0005-0000-0000-000010B70000}"/>
    <cellStyle name="Vírgula 7 3 2 4 4" xfId="8487" xr:uid="{00000000-0005-0000-0000-000011B70000}"/>
    <cellStyle name="Vírgula 7 3 2 4 4 2" xfId="48398" xr:uid="{00000000-0005-0000-0000-000012B70000}"/>
    <cellStyle name="Vírgula 7 3 2 4 4 3" xfId="48399" xr:uid="{00000000-0005-0000-0000-000013B70000}"/>
    <cellStyle name="Vírgula 7 3 2 4 4 4" xfId="48400" xr:uid="{00000000-0005-0000-0000-000014B70000}"/>
    <cellStyle name="Vírgula 7 3 2 4 5" xfId="3525" xr:uid="{00000000-0005-0000-0000-000015B70000}"/>
    <cellStyle name="Vírgula 7 3 2 4 5 2" xfId="48401" xr:uid="{00000000-0005-0000-0000-000016B70000}"/>
    <cellStyle name="Vírgula 7 3 2 4 5 3" xfId="48402" xr:uid="{00000000-0005-0000-0000-000017B70000}"/>
    <cellStyle name="Vírgula 7 3 2 4 5 4" xfId="48403" xr:uid="{00000000-0005-0000-0000-000018B70000}"/>
    <cellStyle name="Vírgula 7 3 2 4 6" xfId="48404" xr:uid="{00000000-0005-0000-0000-000019B70000}"/>
    <cellStyle name="Vírgula 7 3 2 4 6 2" xfId="48405" xr:uid="{00000000-0005-0000-0000-00001AB70000}"/>
    <cellStyle name="Vírgula 7 3 2 4 6 3" xfId="48406" xr:uid="{00000000-0005-0000-0000-00001BB70000}"/>
    <cellStyle name="Vírgula 7 3 2 4 7" xfId="48407" xr:uid="{00000000-0005-0000-0000-00001CB70000}"/>
    <cellStyle name="Vírgula 7 3 2 4 8" xfId="48408" xr:uid="{00000000-0005-0000-0000-00001DB70000}"/>
    <cellStyle name="Vírgula 7 3 2 4 9" xfId="48409" xr:uid="{00000000-0005-0000-0000-00001EB70000}"/>
    <cellStyle name="Vírgula 7 3 2 5" xfId="3721" xr:uid="{00000000-0005-0000-0000-00001FB70000}"/>
    <cellStyle name="Vírgula 7 3 2 5 2" xfId="4475" xr:uid="{00000000-0005-0000-0000-000020B70000}"/>
    <cellStyle name="Vírgula 7 3 2 5 2 2" xfId="9459" xr:uid="{00000000-0005-0000-0000-000021B70000}"/>
    <cellStyle name="Vírgula 7 3 2 5 2 2 2" xfId="48410" xr:uid="{00000000-0005-0000-0000-000022B70000}"/>
    <cellStyle name="Vírgula 7 3 2 5 2 2 3" xfId="48411" xr:uid="{00000000-0005-0000-0000-000023B70000}"/>
    <cellStyle name="Vírgula 7 3 2 5 2 2 4" xfId="48412" xr:uid="{00000000-0005-0000-0000-000024B70000}"/>
    <cellStyle name="Vírgula 7 3 2 5 2 3" xfId="48413" xr:uid="{00000000-0005-0000-0000-000025B70000}"/>
    <cellStyle name="Vírgula 7 3 2 5 2 3 2" xfId="48414" xr:uid="{00000000-0005-0000-0000-000026B70000}"/>
    <cellStyle name="Vírgula 7 3 2 5 2 3 3" xfId="48415" xr:uid="{00000000-0005-0000-0000-000027B70000}"/>
    <cellStyle name="Vírgula 7 3 2 5 2 4" xfId="48416" xr:uid="{00000000-0005-0000-0000-000028B70000}"/>
    <cellStyle name="Vírgula 7 3 2 5 2 5" xfId="48417" xr:uid="{00000000-0005-0000-0000-000029B70000}"/>
    <cellStyle name="Vírgula 7 3 2 5 2 6" xfId="48418" xr:uid="{00000000-0005-0000-0000-00002AB70000}"/>
    <cellStyle name="Vírgula 7 3 2 5 3" xfId="8681" xr:uid="{00000000-0005-0000-0000-00002BB70000}"/>
    <cellStyle name="Vírgula 7 3 2 5 3 2" xfId="48419" xr:uid="{00000000-0005-0000-0000-00002CB70000}"/>
    <cellStyle name="Vírgula 7 3 2 5 3 3" xfId="48420" xr:uid="{00000000-0005-0000-0000-00002DB70000}"/>
    <cellStyle name="Vírgula 7 3 2 5 3 4" xfId="48421" xr:uid="{00000000-0005-0000-0000-00002EB70000}"/>
    <cellStyle name="Vírgula 7 3 2 5 4" xfId="48422" xr:uid="{00000000-0005-0000-0000-00002FB70000}"/>
    <cellStyle name="Vírgula 7 3 2 5 4 2" xfId="48423" xr:uid="{00000000-0005-0000-0000-000030B70000}"/>
    <cellStyle name="Vírgula 7 3 2 5 4 3" xfId="48424" xr:uid="{00000000-0005-0000-0000-000031B70000}"/>
    <cellStyle name="Vírgula 7 3 2 5 4 4" xfId="48425" xr:uid="{00000000-0005-0000-0000-000032B70000}"/>
    <cellStyle name="Vírgula 7 3 2 5 5" xfId="48426" xr:uid="{00000000-0005-0000-0000-000033B70000}"/>
    <cellStyle name="Vírgula 7 3 2 5 5 2" xfId="48427" xr:uid="{00000000-0005-0000-0000-000034B70000}"/>
    <cellStyle name="Vírgula 7 3 2 5 5 3" xfId="48428" xr:uid="{00000000-0005-0000-0000-000035B70000}"/>
    <cellStyle name="Vírgula 7 3 2 5 5 4" xfId="48429" xr:uid="{00000000-0005-0000-0000-000036B70000}"/>
    <cellStyle name="Vírgula 7 3 2 5 6" xfId="48430" xr:uid="{00000000-0005-0000-0000-000037B70000}"/>
    <cellStyle name="Vírgula 7 3 2 5 6 2" xfId="48431" xr:uid="{00000000-0005-0000-0000-000038B70000}"/>
    <cellStyle name="Vírgula 7 3 2 5 6 3" xfId="48432" xr:uid="{00000000-0005-0000-0000-000039B70000}"/>
    <cellStyle name="Vírgula 7 3 2 5 7" xfId="48433" xr:uid="{00000000-0005-0000-0000-00003AB70000}"/>
    <cellStyle name="Vírgula 7 3 2 5 8" xfId="48434" xr:uid="{00000000-0005-0000-0000-00003BB70000}"/>
    <cellStyle name="Vírgula 7 3 2 5 9" xfId="48435" xr:uid="{00000000-0005-0000-0000-00003CB70000}"/>
    <cellStyle name="Vírgula 7 3 2 6" xfId="4045" xr:uid="{00000000-0005-0000-0000-00003DB70000}"/>
    <cellStyle name="Vírgula 7 3 2 6 2" xfId="8817" xr:uid="{00000000-0005-0000-0000-00003EB70000}"/>
    <cellStyle name="Vírgula 7 3 2 6 2 2" xfId="48436" xr:uid="{00000000-0005-0000-0000-00003FB70000}"/>
    <cellStyle name="Vírgula 7 3 2 6 2 2 2" xfId="48437" xr:uid="{00000000-0005-0000-0000-000040B70000}"/>
    <cellStyle name="Vírgula 7 3 2 6 2 2 3" xfId="48438" xr:uid="{00000000-0005-0000-0000-000041B70000}"/>
    <cellStyle name="Vírgula 7 3 2 6 2 2 4" xfId="48439" xr:uid="{00000000-0005-0000-0000-000042B70000}"/>
    <cellStyle name="Vírgula 7 3 2 6 2 3" xfId="48440" xr:uid="{00000000-0005-0000-0000-000043B70000}"/>
    <cellStyle name="Vírgula 7 3 2 6 2 3 2" xfId="48441" xr:uid="{00000000-0005-0000-0000-000044B70000}"/>
    <cellStyle name="Vírgula 7 3 2 6 2 3 3" xfId="48442" xr:uid="{00000000-0005-0000-0000-000045B70000}"/>
    <cellStyle name="Vírgula 7 3 2 6 2 4" xfId="48443" xr:uid="{00000000-0005-0000-0000-000046B70000}"/>
    <cellStyle name="Vírgula 7 3 2 6 2 5" xfId="48444" xr:uid="{00000000-0005-0000-0000-000047B70000}"/>
    <cellStyle name="Vírgula 7 3 2 6 2 6" xfId="48445" xr:uid="{00000000-0005-0000-0000-000048B70000}"/>
    <cellStyle name="Vírgula 7 3 2 6 3" xfId="48446" xr:uid="{00000000-0005-0000-0000-000049B70000}"/>
    <cellStyle name="Vírgula 7 3 2 6 3 2" xfId="48447" xr:uid="{00000000-0005-0000-0000-00004AB70000}"/>
    <cellStyle name="Vírgula 7 3 2 6 3 3" xfId="48448" xr:uid="{00000000-0005-0000-0000-00004BB70000}"/>
    <cellStyle name="Vírgula 7 3 2 6 3 4" xfId="48449" xr:uid="{00000000-0005-0000-0000-00004CB70000}"/>
    <cellStyle name="Vírgula 7 3 2 6 4" xfId="48450" xr:uid="{00000000-0005-0000-0000-00004DB70000}"/>
    <cellStyle name="Vírgula 7 3 2 6 4 2" xfId="48451" xr:uid="{00000000-0005-0000-0000-00004EB70000}"/>
    <cellStyle name="Vírgula 7 3 2 6 4 3" xfId="48452" xr:uid="{00000000-0005-0000-0000-00004FB70000}"/>
    <cellStyle name="Vírgula 7 3 2 6 4 4" xfId="48453" xr:uid="{00000000-0005-0000-0000-000050B70000}"/>
    <cellStyle name="Vírgula 7 3 2 6 5" xfId="48454" xr:uid="{00000000-0005-0000-0000-000051B70000}"/>
    <cellStyle name="Vírgula 7 3 2 6 5 2" xfId="48455" xr:uid="{00000000-0005-0000-0000-000052B70000}"/>
    <cellStyle name="Vírgula 7 3 2 6 5 3" xfId="48456" xr:uid="{00000000-0005-0000-0000-000053B70000}"/>
    <cellStyle name="Vírgula 7 3 2 6 6" xfId="48457" xr:uid="{00000000-0005-0000-0000-000054B70000}"/>
    <cellStyle name="Vírgula 7 3 2 6 7" xfId="48458" xr:uid="{00000000-0005-0000-0000-000055B70000}"/>
    <cellStyle name="Vírgula 7 3 2 6 8" xfId="48459" xr:uid="{00000000-0005-0000-0000-000056B70000}"/>
    <cellStyle name="Vírgula 7 3 2 7" xfId="4472" xr:uid="{00000000-0005-0000-0000-000057B70000}"/>
    <cellStyle name="Vírgula 7 3 2 7 2" xfId="9456" xr:uid="{00000000-0005-0000-0000-000058B70000}"/>
    <cellStyle name="Vírgula 7 3 2 7 2 2" xfId="48460" xr:uid="{00000000-0005-0000-0000-000059B70000}"/>
    <cellStyle name="Vírgula 7 3 2 7 2 3" xfId="48461" xr:uid="{00000000-0005-0000-0000-00005AB70000}"/>
    <cellStyle name="Vírgula 7 3 2 7 2 4" xfId="48462" xr:uid="{00000000-0005-0000-0000-00005BB70000}"/>
    <cellStyle name="Vírgula 7 3 2 7 3" xfId="48463" xr:uid="{00000000-0005-0000-0000-00005CB70000}"/>
    <cellStyle name="Vírgula 7 3 2 7 3 2" xfId="48464" xr:uid="{00000000-0005-0000-0000-00005DB70000}"/>
    <cellStyle name="Vírgula 7 3 2 7 3 3" xfId="48465" xr:uid="{00000000-0005-0000-0000-00005EB70000}"/>
    <cellStyle name="Vírgula 7 3 2 7 4" xfId="48466" xr:uid="{00000000-0005-0000-0000-00005FB70000}"/>
    <cellStyle name="Vírgula 7 3 2 7 5" xfId="48467" xr:uid="{00000000-0005-0000-0000-000060B70000}"/>
    <cellStyle name="Vírgula 7 3 2 7 6" xfId="48468" xr:uid="{00000000-0005-0000-0000-000061B70000}"/>
    <cellStyle name="Vírgula 7 3 2 8" xfId="5793" xr:uid="{00000000-0005-0000-0000-000062B70000}"/>
    <cellStyle name="Vírgula 7 3 2 8 2" xfId="10735" xr:uid="{00000000-0005-0000-0000-000063B70000}"/>
    <cellStyle name="Vírgula 7 3 2 8 3" xfId="48469" xr:uid="{00000000-0005-0000-0000-000064B70000}"/>
    <cellStyle name="Vírgula 7 3 2 8 4" xfId="48470" xr:uid="{00000000-0005-0000-0000-000065B70000}"/>
    <cellStyle name="Vírgula 7 3 2 9" xfId="7301" xr:uid="{00000000-0005-0000-0000-000066B70000}"/>
    <cellStyle name="Vírgula 7 3 2 9 2" xfId="48471" xr:uid="{00000000-0005-0000-0000-000067B70000}"/>
    <cellStyle name="Vírgula 7 3 2 9 3" xfId="48472" xr:uid="{00000000-0005-0000-0000-000068B70000}"/>
    <cellStyle name="Vírgula 7 3 2 9 4" xfId="48473" xr:uid="{00000000-0005-0000-0000-000069B70000}"/>
    <cellStyle name="Vírgula 7 3 3" xfId="632" xr:uid="{00000000-0005-0000-0000-00006AB70000}"/>
    <cellStyle name="Vírgula 7 3 3 10" xfId="2381" xr:uid="{00000000-0005-0000-0000-00006BB70000}"/>
    <cellStyle name="Vírgula 7 3 3 10 2" xfId="48474" xr:uid="{00000000-0005-0000-0000-00006CB70000}"/>
    <cellStyle name="Vírgula 7 3 3 10 3" xfId="48475" xr:uid="{00000000-0005-0000-0000-00006DB70000}"/>
    <cellStyle name="Vírgula 7 3 3 10 4" xfId="48476" xr:uid="{00000000-0005-0000-0000-00006EB70000}"/>
    <cellStyle name="Vírgula 7 3 3 11" xfId="48477" xr:uid="{00000000-0005-0000-0000-00006FB70000}"/>
    <cellStyle name="Vírgula 7 3 3 11 2" xfId="48478" xr:uid="{00000000-0005-0000-0000-000070B70000}"/>
    <cellStyle name="Vírgula 7 3 3 11 3" xfId="48479" xr:uid="{00000000-0005-0000-0000-000071B70000}"/>
    <cellStyle name="Vírgula 7 3 3 12" xfId="48480" xr:uid="{00000000-0005-0000-0000-000072B70000}"/>
    <cellStyle name="Vírgula 7 3 3 13" xfId="48481" xr:uid="{00000000-0005-0000-0000-000073B70000}"/>
    <cellStyle name="Vírgula 7 3 3 14" xfId="48482" xr:uid="{00000000-0005-0000-0000-000074B70000}"/>
    <cellStyle name="Vírgula 7 3 3 2" xfId="773" xr:uid="{00000000-0005-0000-0000-000075B70000}"/>
    <cellStyle name="Vírgula 7 3 3 2 10" xfId="48483" xr:uid="{00000000-0005-0000-0000-000076B70000}"/>
    <cellStyle name="Vírgula 7 3 3 2 11" xfId="48484" xr:uid="{00000000-0005-0000-0000-000077B70000}"/>
    <cellStyle name="Vírgula 7 3 3 2 2" xfId="1238" xr:uid="{00000000-0005-0000-0000-000078B70000}"/>
    <cellStyle name="Vírgula 7 3 3 2 2 10" xfId="48485" xr:uid="{00000000-0005-0000-0000-000079B70000}"/>
    <cellStyle name="Vírgula 7 3 3 2 2 2" xfId="1898" xr:uid="{00000000-0005-0000-0000-00007AB70000}"/>
    <cellStyle name="Vírgula 7 3 3 2 2 2 2" xfId="5256" xr:uid="{00000000-0005-0000-0000-00007BB70000}"/>
    <cellStyle name="Vírgula 7 3 3 2 2 2 2 2" xfId="10240" xr:uid="{00000000-0005-0000-0000-00007CB70000}"/>
    <cellStyle name="Vírgula 7 3 3 2 2 2 2 2 2" xfId="48486" xr:uid="{00000000-0005-0000-0000-00007DB70000}"/>
    <cellStyle name="Vírgula 7 3 3 2 2 2 2 2 3" xfId="48487" xr:uid="{00000000-0005-0000-0000-00007EB70000}"/>
    <cellStyle name="Vírgula 7 3 3 2 2 2 2 2 4" xfId="48488" xr:uid="{00000000-0005-0000-0000-00007FB70000}"/>
    <cellStyle name="Vírgula 7 3 3 2 2 2 2 3" xfId="48489" xr:uid="{00000000-0005-0000-0000-000080B70000}"/>
    <cellStyle name="Vírgula 7 3 3 2 2 2 2 3 2" xfId="48490" xr:uid="{00000000-0005-0000-0000-000081B70000}"/>
    <cellStyle name="Vírgula 7 3 3 2 2 2 2 3 3" xfId="48491" xr:uid="{00000000-0005-0000-0000-000082B70000}"/>
    <cellStyle name="Vírgula 7 3 3 2 2 2 2 4" xfId="48492" xr:uid="{00000000-0005-0000-0000-000083B70000}"/>
    <cellStyle name="Vírgula 7 3 3 2 2 2 2 5" xfId="48493" xr:uid="{00000000-0005-0000-0000-000084B70000}"/>
    <cellStyle name="Vírgula 7 3 3 2 2 2 2 6" xfId="48494" xr:uid="{00000000-0005-0000-0000-000085B70000}"/>
    <cellStyle name="Vírgula 7 3 3 2 2 2 3" xfId="6985" xr:uid="{00000000-0005-0000-0000-000086B70000}"/>
    <cellStyle name="Vírgula 7 3 3 2 2 2 3 2" xfId="11927" xr:uid="{00000000-0005-0000-0000-000087B70000}"/>
    <cellStyle name="Vírgula 7 3 3 2 2 2 3 3" xfId="48495" xr:uid="{00000000-0005-0000-0000-000088B70000}"/>
    <cellStyle name="Vírgula 7 3 3 2 2 2 3 4" xfId="48496" xr:uid="{00000000-0005-0000-0000-000089B70000}"/>
    <cellStyle name="Vírgula 7 3 3 2 2 2 4" xfId="8493" xr:uid="{00000000-0005-0000-0000-00008AB70000}"/>
    <cellStyle name="Vírgula 7 3 3 2 2 2 4 2" xfId="48497" xr:uid="{00000000-0005-0000-0000-00008BB70000}"/>
    <cellStyle name="Vírgula 7 3 3 2 2 2 4 3" xfId="48498" xr:uid="{00000000-0005-0000-0000-00008CB70000}"/>
    <cellStyle name="Vírgula 7 3 3 2 2 2 4 4" xfId="48499" xr:uid="{00000000-0005-0000-0000-00008DB70000}"/>
    <cellStyle name="Vírgula 7 3 3 2 2 2 5" xfId="3531" xr:uid="{00000000-0005-0000-0000-00008EB70000}"/>
    <cellStyle name="Vírgula 7 3 3 2 2 2 5 2" xfId="48500" xr:uid="{00000000-0005-0000-0000-00008FB70000}"/>
    <cellStyle name="Vírgula 7 3 3 2 2 2 5 3" xfId="48501" xr:uid="{00000000-0005-0000-0000-000090B70000}"/>
    <cellStyle name="Vírgula 7 3 3 2 2 2 5 4" xfId="48502" xr:uid="{00000000-0005-0000-0000-000091B70000}"/>
    <cellStyle name="Vírgula 7 3 3 2 2 2 6" xfId="48503" xr:uid="{00000000-0005-0000-0000-000092B70000}"/>
    <cellStyle name="Vírgula 7 3 3 2 2 2 6 2" xfId="48504" xr:uid="{00000000-0005-0000-0000-000093B70000}"/>
    <cellStyle name="Vírgula 7 3 3 2 2 2 6 3" xfId="48505" xr:uid="{00000000-0005-0000-0000-000094B70000}"/>
    <cellStyle name="Vírgula 7 3 3 2 2 2 7" xfId="48506" xr:uid="{00000000-0005-0000-0000-000095B70000}"/>
    <cellStyle name="Vírgula 7 3 3 2 2 2 8" xfId="48507" xr:uid="{00000000-0005-0000-0000-000096B70000}"/>
    <cellStyle name="Vírgula 7 3 3 2 2 2 9" xfId="48508" xr:uid="{00000000-0005-0000-0000-000097B70000}"/>
    <cellStyle name="Vírgula 7 3 3 2 2 3" xfId="4606" xr:uid="{00000000-0005-0000-0000-000098B70000}"/>
    <cellStyle name="Vírgula 7 3 3 2 2 3 2" xfId="9590" xr:uid="{00000000-0005-0000-0000-000099B70000}"/>
    <cellStyle name="Vírgula 7 3 3 2 2 3 2 2" xfId="48509" xr:uid="{00000000-0005-0000-0000-00009AB70000}"/>
    <cellStyle name="Vírgula 7 3 3 2 2 3 2 3" xfId="48510" xr:uid="{00000000-0005-0000-0000-00009BB70000}"/>
    <cellStyle name="Vírgula 7 3 3 2 2 3 2 4" xfId="48511" xr:uid="{00000000-0005-0000-0000-00009CB70000}"/>
    <cellStyle name="Vírgula 7 3 3 2 2 3 3" xfId="48512" xr:uid="{00000000-0005-0000-0000-00009DB70000}"/>
    <cellStyle name="Vírgula 7 3 3 2 2 3 3 2" xfId="48513" xr:uid="{00000000-0005-0000-0000-00009EB70000}"/>
    <cellStyle name="Vírgula 7 3 3 2 2 3 3 3" xfId="48514" xr:uid="{00000000-0005-0000-0000-00009FB70000}"/>
    <cellStyle name="Vírgula 7 3 3 2 2 3 4" xfId="48515" xr:uid="{00000000-0005-0000-0000-0000A0B70000}"/>
    <cellStyle name="Vírgula 7 3 3 2 2 3 5" xfId="48516" xr:uid="{00000000-0005-0000-0000-0000A1B70000}"/>
    <cellStyle name="Vírgula 7 3 3 2 2 3 6" xfId="48517" xr:uid="{00000000-0005-0000-0000-0000A2B70000}"/>
    <cellStyle name="Vírgula 7 3 3 2 2 4" xfId="6337" xr:uid="{00000000-0005-0000-0000-0000A3B70000}"/>
    <cellStyle name="Vírgula 7 3 3 2 2 4 2" xfId="11279" xr:uid="{00000000-0005-0000-0000-0000A4B70000}"/>
    <cellStyle name="Vírgula 7 3 3 2 2 4 3" xfId="48518" xr:uid="{00000000-0005-0000-0000-0000A5B70000}"/>
    <cellStyle name="Vírgula 7 3 3 2 2 4 4" xfId="48519" xr:uid="{00000000-0005-0000-0000-0000A6B70000}"/>
    <cellStyle name="Vírgula 7 3 3 2 2 5" xfId="7845" xr:uid="{00000000-0005-0000-0000-0000A7B70000}"/>
    <cellStyle name="Vírgula 7 3 3 2 2 5 2" xfId="48520" xr:uid="{00000000-0005-0000-0000-0000A8B70000}"/>
    <cellStyle name="Vírgula 7 3 3 2 2 5 3" xfId="48521" xr:uid="{00000000-0005-0000-0000-0000A9B70000}"/>
    <cellStyle name="Vírgula 7 3 3 2 2 5 4" xfId="48522" xr:uid="{00000000-0005-0000-0000-0000AAB70000}"/>
    <cellStyle name="Vírgula 7 3 3 2 2 6" xfId="2883" xr:uid="{00000000-0005-0000-0000-0000ABB70000}"/>
    <cellStyle name="Vírgula 7 3 3 2 2 6 2" xfId="48523" xr:uid="{00000000-0005-0000-0000-0000ACB70000}"/>
    <cellStyle name="Vírgula 7 3 3 2 2 6 3" xfId="48524" xr:uid="{00000000-0005-0000-0000-0000ADB70000}"/>
    <cellStyle name="Vírgula 7 3 3 2 2 6 4" xfId="48525" xr:uid="{00000000-0005-0000-0000-0000AEB70000}"/>
    <cellStyle name="Vírgula 7 3 3 2 2 7" xfId="48526" xr:uid="{00000000-0005-0000-0000-0000AFB70000}"/>
    <cellStyle name="Vírgula 7 3 3 2 2 7 2" xfId="48527" xr:uid="{00000000-0005-0000-0000-0000B0B70000}"/>
    <cellStyle name="Vírgula 7 3 3 2 2 7 3" xfId="48528" xr:uid="{00000000-0005-0000-0000-0000B1B70000}"/>
    <cellStyle name="Vírgula 7 3 3 2 2 8" xfId="48529" xr:uid="{00000000-0005-0000-0000-0000B2B70000}"/>
    <cellStyle name="Vírgula 7 3 3 2 2 9" xfId="48530" xr:uid="{00000000-0005-0000-0000-0000B3B70000}"/>
    <cellStyle name="Vírgula 7 3 3 2 3" xfId="1897" xr:uid="{00000000-0005-0000-0000-0000B4B70000}"/>
    <cellStyle name="Vírgula 7 3 3 2 3 2" xfId="5255" xr:uid="{00000000-0005-0000-0000-0000B5B70000}"/>
    <cellStyle name="Vírgula 7 3 3 2 3 2 2" xfId="10239" xr:uid="{00000000-0005-0000-0000-0000B6B70000}"/>
    <cellStyle name="Vírgula 7 3 3 2 3 2 2 2" xfId="48531" xr:uid="{00000000-0005-0000-0000-0000B7B70000}"/>
    <cellStyle name="Vírgula 7 3 3 2 3 2 2 3" xfId="48532" xr:uid="{00000000-0005-0000-0000-0000B8B70000}"/>
    <cellStyle name="Vírgula 7 3 3 2 3 2 2 4" xfId="48533" xr:uid="{00000000-0005-0000-0000-0000B9B70000}"/>
    <cellStyle name="Vírgula 7 3 3 2 3 2 3" xfId="48534" xr:uid="{00000000-0005-0000-0000-0000BAB70000}"/>
    <cellStyle name="Vírgula 7 3 3 2 3 2 3 2" xfId="48535" xr:uid="{00000000-0005-0000-0000-0000BBB70000}"/>
    <cellStyle name="Vírgula 7 3 3 2 3 2 3 3" xfId="48536" xr:uid="{00000000-0005-0000-0000-0000BCB70000}"/>
    <cellStyle name="Vírgula 7 3 3 2 3 2 4" xfId="48537" xr:uid="{00000000-0005-0000-0000-0000BDB70000}"/>
    <cellStyle name="Vírgula 7 3 3 2 3 2 5" xfId="48538" xr:uid="{00000000-0005-0000-0000-0000BEB70000}"/>
    <cellStyle name="Vírgula 7 3 3 2 3 2 6" xfId="48539" xr:uid="{00000000-0005-0000-0000-0000BFB70000}"/>
    <cellStyle name="Vírgula 7 3 3 2 3 3" xfId="6984" xr:uid="{00000000-0005-0000-0000-0000C0B70000}"/>
    <cellStyle name="Vírgula 7 3 3 2 3 3 2" xfId="11926" xr:uid="{00000000-0005-0000-0000-0000C1B70000}"/>
    <cellStyle name="Vírgula 7 3 3 2 3 3 3" xfId="48540" xr:uid="{00000000-0005-0000-0000-0000C2B70000}"/>
    <cellStyle name="Vírgula 7 3 3 2 3 3 4" xfId="48541" xr:uid="{00000000-0005-0000-0000-0000C3B70000}"/>
    <cellStyle name="Vírgula 7 3 3 2 3 4" xfId="8492" xr:uid="{00000000-0005-0000-0000-0000C4B70000}"/>
    <cellStyle name="Vírgula 7 3 3 2 3 4 2" xfId="48542" xr:uid="{00000000-0005-0000-0000-0000C5B70000}"/>
    <cellStyle name="Vírgula 7 3 3 2 3 4 3" xfId="48543" xr:uid="{00000000-0005-0000-0000-0000C6B70000}"/>
    <cellStyle name="Vírgula 7 3 3 2 3 4 4" xfId="48544" xr:uid="{00000000-0005-0000-0000-0000C7B70000}"/>
    <cellStyle name="Vírgula 7 3 3 2 3 5" xfId="3530" xr:uid="{00000000-0005-0000-0000-0000C8B70000}"/>
    <cellStyle name="Vírgula 7 3 3 2 3 5 2" xfId="48545" xr:uid="{00000000-0005-0000-0000-0000C9B70000}"/>
    <cellStyle name="Vírgula 7 3 3 2 3 5 3" xfId="48546" xr:uid="{00000000-0005-0000-0000-0000CAB70000}"/>
    <cellStyle name="Vírgula 7 3 3 2 3 5 4" xfId="48547" xr:uid="{00000000-0005-0000-0000-0000CBB70000}"/>
    <cellStyle name="Vírgula 7 3 3 2 3 6" xfId="48548" xr:uid="{00000000-0005-0000-0000-0000CCB70000}"/>
    <cellStyle name="Vírgula 7 3 3 2 3 6 2" xfId="48549" xr:uid="{00000000-0005-0000-0000-0000CDB70000}"/>
    <cellStyle name="Vírgula 7 3 3 2 3 6 3" xfId="48550" xr:uid="{00000000-0005-0000-0000-0000CEB70000}"/>
    <cellStyle name="Vírgula 7 3 3 2 3 7" xfId="48551" xr:uid="{00000000-0005-0000-0000-0000CFB70000}"/>
    <cellStyle name="Vírgula 7 3 3 2 3 8" xfId="48552" xr:uid="{00000000-0005-0000-0000-0000D0B70000}"/>
    <cellStyle name="Vírgula 7 3 3 2 3 9" xfId="48553" xr:uid="{00000000-0005-0000-0000-0000D1B70000}"/>
    <cellStyle name="Vírgula 7 3 3 2 4" xfId="4223" xr:uid="{00000000-0005-0000-0000-0000D2B70000}"/>
    <cellStyle name="Vírgula 7 3 3 2 4 2" xfId="9209" xr:uid="{00000000-0005-0000-0000-0000D3B70000}"/>
    <cellStyle name="Vírgula 7 3 3 2 4 2 2" xfId="48554" xr:uid="{00000000-0005-0000-0000-0000D4B70000}"/>
    <cellStyle name="Vírgula 7 3 3 2 4 2 3" xfId="48555" xr:uid="{00000000-0005-0000-0000-0000D5B70000}"/>
    <cellStyle name="Vírgula 7 3 3 2 4 2 4" xfId="48556" xr:uid="{00000000-0005-0000-0000-0000D6B70000}"/>
    <cellStyle name="Vírgula 7 3 3 2 4 3" xfId="48557" xr:uid="{00000000-0005-0000-0000-0000D7B70000}"/>
    <cellStyle name="Vírgula 7 3 3 2 4 3 2" xfId="48558" xr:uid="{00000000-0005-0000-0000-0000D8B70000}"/>
    <cellStyle name="Vírgula 7 3 3 2 4 3 3" xfId="48559" xr:uid="{00000000-0005-0000-0000-0000D9B70000}"/>
    <cellStyle name="Vírgula 7 3 3 2 4 4" xfId="48560" xr:uid="{00000000-0005-0000-0000-0000DAB70000}"/>
    <cellStyle name="Vírgula 7 3 3 2 4 5" xfId="48561" xr:uid="{00000000-0005-0000-0000-0000DBB70000}"/>
    <cellStyle name="Vírgula 7 3 3 2 4 6" xfId="48562" xr:uid="{00000000-0005-0000-0000-0000DCB70000}"/>
    <cellStyle name="Vírgula 7 3 3 2 5" xfId="5970" xr:uid="{00000000-0005-0000-0000-0000DDB70000}"/>
    <cellStyle name="Vírgula 7 3 3 2 5 2" xfId="10912" xr:uid="{00000000-0005-0000-0000-0000DEB70000}"/>
    <cellStyle name="Vírgula 7 3 3 2 5 3" xfId="48563" xr:uid="{00000000-0005-0000-0000-0000DFB70000}"/>
    <cellStyle name="Vírgula 7 3 3 2 5 4" xfId="48564" xr:uid="{00000000-0005-0000-0000-0000E0B70000}"/>
    <cellStyle name="Vírgula 7 3 3 2 6" xfId="7478" xr:uid="{00000000-0005-0000-0000-0000E1B70000}"/>
    <cellStyle name="Vírgula 7 3 3 2 6 2" xfId="48565" xr:uid="{00000000-0005-0000-0000-0000E2B70000}"/>
    <cellStyle name="Vírgula 7 3 3 2 6 3" xfId="48566" xr:uid="{00000000-0005-0000-0000-0000E3B70000}"/>
    <cellStyle name="Vírgula 7 3 3 2 6 4" xfId="48567" xr:uid="{00000000-0005-0000-0000-0000E4B70000}"/>
    <cellStyle name="Vírgula 7 3 3 2 7" xfId="2516" xr:uid="{00000000-0005-0000-0000-0000E5B70000}"/>
    <cellStyle name="Vírgula 7 3 3 2 7 2" xfId="48568" xr:uid="{00000000-0005-0000-0000-0000E6B70000}"/>
    <cellStyle name="Vírgula 7 3 3 2 7 3" xfId="48569" xr:uid="{00000000-0005-0000-0000-0000E7B70000}"/>
    <cellStyle name="Vírgula 7 3 3 2 7 4" xfId="48570" xr:uid="{00000000-0005-0000-0000-0000E8B70000}"/>
    <cellStyle name="Vírgula 7 3 3 2 8" xfId="48571" xr:uid="{00000000-0005-0000-0000-0000E9B70000}"/>
    <cellStyle name="Vírgula 7 3 3 2 8 2" xfId="48572" xr:uid="{00000000-0005-0000-0000-0000EAB70000}"/>
    <cellStyle name="Vírgula 7 3 3 2 8 3" xfId="48573" xr:uid="{00000000-0005-0000-0000-0000EBB70000}"/>
    <cellStyle name="Vírgula 7 3 3 2 9" xfId="48574" xr:uid="{00000000-0005-0000-0000-0000ECB70000}"/>
    <cellStyle name="Vírgula 7 3 3 3" xfId="926" xr:uid="{00000000-0005-0000-0000-0000EDB70000}"/>
    <cellStyle name="Vírgula 7 3 3 3 10" xfId="48575" xr:uid="{00000000-0005-0000-0000-0000EEB70000}"/>
    <cellStyle name="Vírgula 7 3 3 3 2" xfId="1899" xr:uid="{00000000-0005-0000-0000-0000EFB70000}"/>
    <cellStyle name="Vírgula 7 3 3 3 2 2" xfId="5257" xr:uid="{00000000-0005-0000-0000-0000F0B70000}"/>
    <cellStyle name="Vírgula 7 3 3 3 2 2 2" xfId="10241" xr:uid="{00000000-0005-0000-0000-0000F1B70000}"/>
    <cellStyle name="Vírgula 7 3 3 3 2 2 2 2" xfId="48576" xr:uid="{00000000-0005-0000-0000-0000F2B70000}"/>
    <cellStyle name="Vírgula 7 3 3 3 2 2 2 3" xfId="48577" xr:uid="{00000000-0005-0000-0000-0000F3B70000}"/>
    <cellStyle name="Vírgula 7 3 3 3 2 2 2 4" xfId="48578" xr:uid="{00000000-0005-0000-0000-0000F4B70000}"/>
    <cellStyle name="Vírgula 7 3 3 3 2 2 3" xfId="48579" xr:uid="{00000000-0005-0000-0000-0000F5B70000}"/>
    <cellStyle name="Vírgula 7 3 3 3 2 2 3 2" xfId="48580" xr:uid="{00000000-0005-0000-0000-0000F6B70000}"/>
    <cellStyle name="Vírgula 7 3 3 3 2 2 3 3" xfId="48581" xr:uid="{00000000-0005-0000-0000-0000F7B70000}"/>
    <cellStyle name="Vírgula 7 3 3 3 2 2 4" xfId="48582" xr:uid="{00000000-0005-0000-0000-0000F8B70000}"/>
    <cellStyle name="Vírgula 7 3 3 3 2 2 5" xfId="48583" xr:uid="{00000000-0005-0000-0000-0000F9B70000}"/>
    <cellStyle name="Vírgula 7 3 3 3 2 2 6" xfId="48584" xr:uid="{00000000-0005-0000-0000-0000FAB70000}"/>
    <cellStyle name="Vírgula 7 3 3 3 2 3" xfId="6986" xr:uid="{00000000-0005-0000-0000-0000FBB70000}"/>
    <cellStyle name="Vírgula 7 3 3 3 2 3 2" xfId="11928" xr:uid="{00000000-0005-0000-0000-0000FCB70000}"/>
    <cellStyle name="Vírgula 7 3 3 3 2 3 3" xfId="48585" xr:uid="{00000000-0005-0000-0000-0000FDB70000}"/>
    <cellStyle name="Vírgula 7 3 3 3 2 3 4" xfId="48586" xr:uid="{00000000-0005-0000-0000-0000FEB70000}"/>
    <cellStyle name="Vírgula 7 3 3 3 2 4" xfId="8494" xr:uid="{00000000-0005-0000-0000-0000FFB70000}"/>
    <cellStyle name="Vírgula 7 3 3 3 2 4 2" xfId="48587" xr:uid="{00000000-0005-0000-0000-000000B80000}"/>
    <cellStyle name="Vírgula 7 3 3 3 2 4 3" xfId="48588" xr:uid="{00000000-0005-0000-0000-000001B80000}"/>
    <cellStyle name="Vírgula 7 3 3 3 2 4 4" xfId="48589" xr:uid="{00000000-0005-0000-0000-000002B80000}"/>
    <cellStyle name="Vírgula 7 3 3 3 2 5" xfId="3532" xr:uid="{00000000-0005-0000-0000-000003B80000}"/>
    <cellStyle name="Vírgula 7 3 3 3 2 5 2" xfId="48590" xr:uid="{00000000-0005-0000-0000-000004B80000}"/>
    <cellStyle name="Vírgula 7 3 3 3 2 5 3" xfId="48591" xr:uid="{00000000-0005-0000-0000-000005B80000}"/>
    <cellStyle name="Vírgula 7 3 3 3 2 5 4" xfId="48592" xr:uid="{00000000-0005-0000-0000-000006B80000}"/>
    <cellStyle name="Vírgula 7 3 3 3 2 6" xfId="48593" xr:uid="{00000000-0005-0000-0000-000007B80000}"/>
    <cellStyle name="Vírgula 7 3 3 3 2 6 2" xfId="48594" xr:uid="{00000000-0005-0000-0000-000008B80000}"/>
    <cellStyle name="Vírgula 7 3 3 3 2 6 3" xfId="48595" xr:uid="{00000000-0005-0000-0000-000009B80000}"/>
    <cellStyle name="Vírgula 7 3 3 3 2 7" xfId="48596" xr:uid="{00000000-0005-0000-0000-00000AB80000}"/>
    <cellStyle name="Vírgula 7 3 3 3 2 8" xfId="48597" xr:uid="{00000000-0005-0000-0000-00000BB80000}"/>
    <cellStyle name="Vírgula 7 3 3 3 2 9" xfId="48598" xr:uid="{00000000-0005-0000-0000-00000CB80000}"/>
    <cellStyle name="Vírgula 7 3 3 3 3" xfId="4365" xr:uid="{00000000-0005-0000-0000-00000DB80000}"/>
    <cellStyle name="Vírgula 7 3 3 3 3 2" xfId="9350" xr:uid="{00000000-0005-0000-0000-00000EB80000}"/>
    <cellStyle name="Vírgula 7 3 3 3 3 2 2" xfId="48599" xr:uid="{00000000-0005-0000-0000-00000FB80000}"/>
    <cellStyle name="Vírgula 7 3 3 3 3 2 3" xfId="48600" xr:uid="{00000000-0005-0000-0000-000010B80000}"/>
    <cellStyle name="Vírgula 7 3 3 3 3 2 4" xfId="48601" xr:uid="{00000000-0005-0000-0000-000011B80000}"/>
    <cellStyle name="Vírgula 7 3 3 3 3 3" xfId="48602" xr:uid="{00000000-0005-0000-0000-000012B80000}"/>
    <cellStyle name="Vírgula 7 3 3 3 3 3 2" xfId="48603" xr:uid="{00000000-0005-0000-0000-000013B80000}"/>
    <cellStyle name="Vírgula 7 3 3 3 3 3 3" xfId="48604" xr:uid="{00000000-0005-0000-0000-000014B80000}"/>
    <cellStyle name="Vírgula 7 3 3 3 3 4" xfId="48605" xr:uid="{00000000-0005-0000-0000-000015B80000}"/>
    <cellStyle name="Vírgula 7 3 3 3 3 5" xfId="48606" xr:uid="{00000000-0005-0000-0000-000016B80000}"/>
    <cellStyle name="Vírgula 7 3 3 3 3 6" xfId="48607" xr:uid="{00000000-0005-0000-0000-000017B80000}"/>
    <cellStyle name="Vírgula 7 3 3 3 4" xfId="6108" xr:uid="{00000000-0005-0000-0000-000018B80000}"/>
    <cellStyle name="Vírgula 7 3 3 3 4 2" xfId="11050" xr:uid="{00000000-0005-0000-0000-000019B80000}"/>
    <cellStyle name="Vírgula 7 3 3 3 4 3" xfId="48608" xr:uid="{00000000-0005-0000-0000-00001AB80000}"/>
    <cellStyle name="Vírgula 7 3 3 3 4 4" xfId="48609" xr:uid="{00000000-0005-0000-0000-00001BB80000}"/>
    <cellStyle name="Vírgula 7 3 3 3 5" xfId="7616" xr:uid="{00000000-0005-0000-0000-00001CB80000}"/>
    <cellStyle name="Vírgula 7 3 3 3 5 2" xfId="48610" xr:uid="{00000000-0005-0000-0000-00001DB80000}"/>
    <cellStyle name="Vírgula 7 3 3 3 5 3" xfId="48611" xr:uid="{00000000-0005-0000-0000-00001EB80000}"/>
    <cellStyle name="Vírgula 7 3 3 3 5 4" xfId="48612" xr:uid="{00000000-0005-0000-0000-00001FB80000}"/>
    <cellStyle name="Vírgula 7 3 3 3 6" xfId="2654" xr:uid="{00000000-0005-0000-0000-000020B80000}"/>
    <cellStyle name="Vírgula 7 3 3 3 6 2" xfId="48613" xr:uid="{00000000-0005-0000-0000-000021B80000}"/>
    <cellStyle name="Vírgula 7 3 3 3 6 3" xfId="48614" xr:uid="{00000000-0005-0000-0000-000022B80000}"/>
    <cellStyle name="Vírgula 7 3 3 3 6 4" xfId="48615" xr:uid="{00000000-0005-0000-0000-000023B80000}"/>
    <cellStyle name="Vírgula 7 3 3 3 7" xfId="48616" xr:uid="{00000000-0005-0000-0000-000024B80000}"/>
    <cellStyle name="Vírgula 7 3 3 3 7 2" xfId="48617" xr:uid="{00000000-0005-0000-0000-000025B80000}"/>
    <cellStyle name="Vírgula 7 3 3 3 7 3" xfId="48618" xr:uid="{00000000-0005-0000-0000-000026B80000}"/>
    <cellStyle name="Vírgula 7 3 3 3 8" xfId="48619" xr:uid="{00000000-0005-0000-0000-000027B80000}"/>
    <cellStyle name="Vírgula 7 3 3 3 9" xfId="48620" xr:uid="{00000000-0005-0000-0000-000028B80000}"/>
    <cellStyle name="Vírgula 7 3 3 4" xfId="1896" xr:uid="{00000000-0005-0000-0000-000029B80000}"/>
    <cellStyle name="Vírgula 7 3 3 4 2" xfId="5254" xr:uid="{00000000-0005-0000-0000-00002AB80000}"/>
    <cellStyle name="Vírgula 7 3 3 4 2 2" xfId="10238" xr:uid="{00000000-0005-0000-0000-00002BB80000}"/>
    <cellStyle name="Vírgula 7 3 3 4 2 2 2" xfId="48621" xr:uid="{00000000-0005-0000-0000-00002CB80000}"/>
    <cellStyle name="Vírgula 7 3 3 4 2 2 3" xfId="48622" xr:uid="{00000000-0005-0000-0000-00002DB80000}"/>
    <cellStyle name="Vírgula 7 3 3 4 2 2 4" xfId="48623" xr:uid="{00000000-0005-0000-0000-00002EB80000}"/>
    <cellStyle name="Vírgula 7 3 3 4 2 3" xfId="48624" xr:uid="{00000000-0005-0000-0000-00002FB80000}"/>
    <cellStyle name="Vírgula 7 3 3 4 2 3 2" xfId="48625" xr:uid="{00000000-0005-0000-0000-000030B80000}"/>
    <cellStyle name="Vírgula 7 3 3 4 2 3 3" xfId="48626" xr:uid="{00000000-0005-0000-0000-000031B80000}"/>
    <cellStyle name="Vírgula 7 3 3 4 2 4" xfId="48627" xr:uid="{00000000-0005-0000-0000-000032B80000}"/>
    <cellStyle name="Vírgula 7 3 3 4 2 5" xfId="48628" xr:uid="{00000000-0005-0000-0000-000033B80000}"/>
    <cellStyle name="Vírgula 7 3 3 4 2 6" xfId="48629" xr:uid="{00000000-0005-0000-0000-000034B80000}"/>
    <cellStyle name="Vírgula 7 3 3 4 3" xfId="6983" xr:uid="{00000000-0005-0000-0000-000035B80000}"/>
    <cellStyle name="Vírgula 7 3 3 4 3 2" xfId="11925" xr:uid="{00000000-0005-0000-0000-000036B80000}"/>
    <cellStyle name="Vírgula 7 3 3 4 3 3" xfId="48630" xr:uid="{00000000-0005-0000-0000-000037B80000}"/>
    <cellStyle name="Vírgula 7 3 3 4 3 4" xfId="48631" xr:uid="{00000000-0005-0000-0000-000038B80000}"/>
    <cellStyle name="Vírgula 7 3 3 4 4" xfId="8491" xr:uid="{00000000-0005-0000-0000-000039B80000}"/>
    <cellStyle name="Vírgula 7 3 3 4 4 2" xfId="48632" xr:uid="{00000000-0005-0000-0000-00003AB80000}"/>
    <cellStyle name="Vírgula 7 3 3 4 4 3" xfId="48633" xr:uid="{00000000-0005-0000-0000-00003BB80000}"/>
    <cellStyle name="Vírgula 7 3 3 4 4 4" xfId="48634" xr:uid="{00000000-0005-0000-0000-00003CB80000}"/>
    <cellStyle name="Vírgula 7 3 3 4 5" xfId="3529" xr:uid="{00000000-0005-0000-0000-00003DB80000}"/>
    <cellStyle name="Vírgula 7 3 3 4 5 2" xfId="48635" xr:uid="{00000000-0005-0000-0000-00003EB80000}"/>
    <cellStyle name="Vírgula 7 3 3 4 5 3" xfId="48636" xr:uid="{00000000-0005-0000-0000-00003FB80000}"/>
    <cellStyle name="Vírgula 7 3 3 4 5 4" xfId="48637" xr:uid="{00000000-0005-0000-0000-000040B80000}"/>
    <cellStyle name="Vírgula 7 3 3 4 6" xfId="48638" xr:uid="{00000000-0005-0000-0000-000041B80000}"/>
    <cellStyle name="Vírgula 7 3 3 4 6 2" xfId="48639" xr:uid="{00000000-0005-0000-0000-000042B80000}"/>
    <cellStyle name="Vírgula 7 3 3 4 6 3" xfId="48640" xr:uid="{00000000-0005-0000-0000-000043B80000}"/>
    <cellStyle name="Vírgula 7 3 3 4 7" xfId="48641" xr:uid="{00000000-0005-0000-0000-000044B80000}"/>
    <cellStyle name="Vírgula 7 3 3 4 8" xfId="48642" xr:uid="{00000000-0005-0000-0000-000045B80000}"/>
    <cellStyle name="Vírgula 7 3 3 4 9" xfId="48643" xr:uid="{00000000-0005-0000-0000-000046B80000}"/>
    <cellStyle name="Vírgula 7 3 3 5" xfId="3763" xr:uid="{00000000-0005-0000-0000-000047B80000}"/>
    <cellStyle name="Vírgula 7 3 3 5 2" xfId="3935" xr:uid="{00000000-0005-0000-0000-000048B80000}"/>
    <cellStyle name="Vírgula 7 3 3 5 2 2" xfId="9014" xr:uid="{00000000-0005-0000-0000-000049B80000}"/>
    <cellStyle name="Vírgula 7 3 3 5 2 2 2" xfId="48644" xr:uid="{00000000-0005-0000-0000-00004AB80000}"/>
    <cellStyle name="Vírgula 7 3 3 5 2 2 3" xfId="48645" xr:uid="{00000000-0005-0000-0000-00004BB80000}"/>
    <cellStyle name="Vírgula 7 3 3 5 2 2 4" xfId="48646" xr:uid="{00000000-0005-0000-0000-00004CB80000}"/>
    <cellStyle name="Vírgula 7 3 3 5 2 3" xfId="48647" xr:uid="{00000000-0005-0000-0000-00004DB80000}"/>
    <cellStyle name="Vírgula 7 3 3 5 2 3 2" xfId="48648" xr:uid="{00000000-0005-0000-0000-00004EB80000}"/>
    <cellStyle name="Vírgula 7 3 3 5 2 3 3" xfId="48649" xr:uid="{00000000-0005-0000-0000-00004FB80000}"/>
    <cellStyle name="Vírgula 7 3 3 5 2 4" xfId="48650" xr:uid="{00000000-0005-0000-0000-000050B80000}"/>
    <cellStyle name="Vírgula 7 3 3 5 2 5" xfId="48651" xr:uid="{00000000-0005-0000-0000-000051B80000}"/>
    <cellStyle name="Vírgula 7 3 3 5 2 6" xfId="48652" xr:uid="{00000000-0005-0000-0000-000052B80000}"/>
    <cellStyle name="Vírgula 7 3 3 5 3" xfId="8723" xr:uid="{00000000-0005-0000-0000-000053B80000}"/>
    <cellStyle name="Vírgula 7 3 3 5 3 2" xfId="48653" xr:uid="{00000000-0005-0000-0000-000054B80000}"/>
    <cellStyle name="Vírgula 7 3 3 5 3 3" xfId="48654" xr:uid="{00000000-0005-0000-0000-000055B80000}"/>
    <cellStyle name="Vírgula 7 3 3 5 3 4" xfId="48655" xr:uid="{00000000-0005-0000-0000-000056B80000}"/>
    <cellStyle name="Vírgula 7 3 3 5 4" xfId="48656" xr:uid="{00000000-0005-0000-0000-000057B80000}"/>
    <cellStyle name="Vírgula 7 3 3 5 4 2" xfId="48657" xr:uid="{00000000-0005-0000-0000-000058B80000}"/>
    <cellStyle name="Vírgula 7 3 3 5 4 3" xfId="48658" xr:uid="{00000000-0005-0000-0000-000059B80000}"/>
    <cellStyle name="Vírgula 7 3 3 5 4 4" xfId="48659" xr:uid="{00000000-0005-0000-0000-00005AB80000}"/>
    <cellStyle name="Vírgula 7 3 3 5 5" xfId="48660" xr:uid="{00000000-0005-0000-0000-00005BB80000}"/>
    <cellStyle name="Vírgula 7 3 3 5 5 2" xfId="48661" xr:uid="{00000000-0005-0000-0000-00005CB80000}"/>
    <cellStyle name="Vírgula 7 3 3 5 5 3" xfId="48662" xr:uid="{00000000-0005-0000-0000-00005DB80000}"/>
    <cellStyle name="Vírgula 7 3 3 5 5 4" xfId="48663" xr:uid="{00000000-0005-0000-0000-00005EB80000}"/>
    <cellStyle name="Vírgula 7 3 3 5 6" xfId="48664" xr:uid="{00000000-0005-0000-0000-00005FB80000}"/>
    <cellStyle name="Vírgula 7 3 3 5 6 2" xfId="48665" xr:uid="{00000000-0005-0000-0000-000060B80000}"/>
    <cellStyle name="Vírgula 7 3 3 5 6 3" xfId="48666" xr:uid="{00000000-0005-0000-0000-000061B80000}"/>
    <cellStyle name="Vírgula 7 3 3 5 7" xfId="48667" xr:uid="{00000000-0005-0000-0000-000062B80000}"/>
    <cellStyle name="Vírgula 7 3 3 5 8" xfId="48668" xr:uid="{00000000-0005-0000-0000-000063B80000}"/>
    <cellStyle name="Vírgula 7 3 3 5 9" xfId="48669" xr:uid="{00000000-0005-0000-0000-000064B80000}"/>
    <cellStyle name="Vírgula 7 3 3 6" xfId="4088" xr:uid="{00000000-0005-0000-0000-000065B80000}"/>
    <cellStyle name="Vírgula 7 3 3 6 2" xfId="8859" xr:uid="{00000000-0005-0000-0000-000066B80000}"/>
    <cellStyle name="Vírgula 7 3 3 6 2 2" xfId="48670" xr:uid="{00000000-0005-0000-0000-000067B80000}"/>
    <cellStyle name="Vírgula 7 3 3 6 2 2 2" xfId="48671" xr:uid="{00000000-0005-0000-0000-000068B80000}"/>
    <cellStyle name="Vírgula 7 3 3 6 2 2 3" xfId="48672" xr:uid="{00000000-0005-0000-0000-000069B80000}"/>
    <cellStyle name="Vírgula 7 3 3 6 2 2 4" xfId="48673" xr:uid="{00000000-0005-0000-0000-00006AB80000}"/>
    <cellStyle name="Vírgula 7 3 3 6 2 3" xfId="48674" xr:uid="{00000000-0005-0000-0000-00006BB80000}"/>
    <cellStyle name="Vírgula 7 3 3 6 2 3 2" xfId="48675" xr:uid="{00000000-0005-0000-0000-00006CB80000}"/>
    <cellStyle name="Vírgula 7 3 3 6 2 3 3" xfId="48676" xr:uid="{00000000-0005-0000-0000-00006DB80000}"/>
    <cellStyle name="Vírgula 7 3 3 6 2 4" xfId="48677" xr:uid="{00000000-0005-0000-0000-00006EB80000}"/>
    <cellStyle name="Vírgula 7 3 3 6 2 5" xfId="48678" xr:uid="{00000000-0005-0000-0000-00006FB80000}"/>
    <cellStyle name="Vírgula 7 3 3 6 2 6" xfId="48679" xr:uid="{00000000-0005-0000-0000-000070B80000}"/>
    <cellStyle name="Vírgula 7 3 3 6 3" xfId="48680" xr:uid="{00000000-0005-0000-0000-000071B80000}"/>
    <cellStyle name="Vírgula 7 3 3 6 3 2" xfId="48681" xr:uid="{00000000-0005-0000-0000-000072B80000}"/>
    <cellStyle name="Vírgula 7 3 3 6 3 3" xfId="48682" xr:uid="{00000000-0005-0000-0000-000073B80000}"/>
    <cellStyle name="Vírgula 7 3 3 6 3 4" xfId="48683" xr:uid="{00000000-0005-0000-0000-000074B80000}"/>
    <cellStyle name="Vírgula 7 3 3 6 4" xfId="48684" xr:uid="{00000000-0005-0000-0000-000075B80000}"/>
    <cellStyle name="Vírgula 7 3 3 6 4 2" xfId="48685" xr:uid="{00000000-0005-0000-0000-000076B80000}"/>
    <cellStyle name="Vírgula 7 3 3 6 4 3" xfId="48686" xr:uid="{00000000-0005-0000-0000-000077B80000}"/>
    <cellStyle name="Vírgula 7 3 3 6 4 4" xfId="48687" xr:uid="{00000000-0005-0000-0000-000078B80000}"/>
    <cellStyle name="Vírgula 7 3 3 6 5" xfId="48688" xr:uid="{00000000-0005-0000-0000-000079B80000}"/>
    <cellStyle name="Vírgula 7 3 3 6 5 2" xfId="48689" xr:uid="{00000000-0005-0000-0000-00007AB80000}"/>
    <cellStyle name="Vírgula 7 3 3 6 5 3" xfId="48690" xr:uid="{00000000-0005-0000-0000-00007BB80000}"/>
    <cellStyle name="Vírgula 7 3 3 6 6" xfId="48691" xr:uid="{00000000-0005-0000-0000-00007CB80000}"/>
    <cellStyle name="Vírgula 7 3 3 6 7" xfId="48692" xr:uid="{00000000-0005-0000-0000-00007DB80000}"/>
    <cellStyle name="Vírgula 7 3 3 6 8" xfId="48693" xr:uid="{00000000-0005-0000-0000-00007EB80000}"/>
    <cellStyle name="Vírgula 7 3 3 7" xfId="4011" xr:uid="{00000000-0005-0000-0000-00007FB80000}"/>
    <cellStyle name="Vírgula 7 3 3 7 2" xfId="9074" xr:uid="{00000000-0005-0000-0000-000080B80000}"/>
    <cellStyle name="Vírgula 7 3 3 7 2 2" xfId="48694" xr:uid="{00000000-0005-0000-0000-000081B80000}"/>
    <cellStyle name="Vírgula 7 3 3 7 2 3" xfId="48695" xr:uid="{00000000-0005-0000-0000-000082B80000}"/>
    <cellStyle name="Vírgula 7 3 3 7 2 4" xfId="48696" xr:uid="{00000000-0005-0000-0000-000083B80000}"/>
    <cellStyle name="Vírgula 7 3 3 7 3" xfId="48697" xr:uid="{00000000-0005-0000-0000-000084B80000}"/>
    <cellStyle name="Vírgula 7 3 3 7 3 2" xfId="48698" xr:uid="{00000000-0005-0000-0000-000085B80000}"/>
    <cellStyle name="Vírgula 7 3 3 7 3 3" xfId="48699" xr:uid="{00000000-0005-0000-0000-000086B80000}"/>
    <cellStyle name="Vírgula 7 3 3 7 4" xfId="48700" xr:uid="{00000000-0005-0000-0000-000087B80000}"/>
    <cellStyle name="Vírgula 7 3 3 7 5" xfId="48701" xr:uid="{00000000-0005-0000-0000-000088B80000}"/>
    <cellStyle name="Vírgula 7 3 3 7 6" xfId="48702" xr:uid="{00000000-0005-0000-0000-000089B80000}"/>
    <cellStyle name="Vírgula 7 3 3 8" xfId="5835" xr:uid="{00000000-0005-0000-0000-00008AB80000}"/>
    <cellStyle name="Vírgula 7 3 3 8 2" xfId="10777" xr:uid="{00000000-0005-0000-0000-00008BB80000}"/>
    <cellStyle name="Vírgula 7 3 3 8 3" xfId="48703" xr:uid="{00000000-0005-0000-0000-00008CB80000}"/>
    <cellStyle name="Vírgula 7 3 3 8 4" xfId="48704" xr:uid="{00000000-0005-0000-0000-00008DB80000}"/>
    <cellStyle name="Vírgula 7 3 3 9" xfId="7343" xr:uid="{00000000-0005-0000-0000-00008EB80000}"/>
    <cellStyle name="Vírgula 7 3 3 9 2" xfId="48705" xr:uid="{00000000-0005-0000-0000-00008FB80000}"/>
    <cellStyle name="Vírgula 7 3 3 9 3" xfId="48706" xr:uid="{00000000-0005-0000-0000-000090B80000}"/>
    <cellStyle name="Vírgula 7 3 3 9 4" xfId="48707" xr:uid="{00000000-0005-0000-0000-000091B80000}"/>
    <cellStyle name="Vírgula 7 3 4" xfId="474" xr:uid="{00000000-0005-0000-0000-000092B80000}"/>
    <cellStyle name="Vírgula 7 3 4 10" xfId="48708" xr:uid="{00000000-0005-0000-0000-000093B80000}"/>
    <cellStyle name="Vírgula 7 3 4 11" xfId="48709" xr:uid="{00000000-0005-0000-0000-000094B80000}"/>
    <cellStyle name="Vírgula 7 3 4 2" xfId="1036" xr:uid="{00000000-0005-0000-0000-000095B80000}"/>
    <cellStyle name="Vírgula 7 3 4 2 10" xfId="48710" xr:uid="{00000000-0005-0000-0000-000096B80000}"/>
    <cellStyle name="Vírgula 7 3 4 2 2" xfId="1901" xr:uid="{00000000-0005-0000-0000-000097B80000}"/>
    <cellStyle name="Vírgula 7 3 4 2 2 2" xfId="5259" xr:uid="{00000000-0005-0000-0000-000098B80000}"/>
    <cellStyle name="Vírgula 7 3 4 2 2 2 2" xfId="10243" xr:uid="{00000000-0005-0000-0000-000099B80000}"/>
    <cellStyle name="Vírgula 7 3 4 2 2 2 2 2" xfId="48711" xr:uid="{00000000-0005-0000-0000-00009AB80000}"/>
    <cellStyle name="Vírgula 7 3 4 2 2 2 2 3" xfId="48712" xr:uid="{00000000-0005-0000-0000-00009BB80000}"/>
    <cellStyle name="Vírgula 7 3 4 2 2 2 2 4" xfId="48713" xr:uid="{00000000-0005-0000-0000-00009CB80000}"/>
    <cellStyle name="Vírgula 7 3 4 2 2 2 3" xfId="48714" xr:uid="{00000000-0005-0000-0000-00009DB80000}"/>
    <cellStyle name="Vírgula 7 3 4 2 2 2 3 2" xfId="48715" xr:uid="{00000000-0005-0000-0000-00009EB80000}"/>
    <cellStyle name="Vírgula 7 3 4 2 2 2 3 3" xfId="48716" xr:uid="{00000000-0005-0000-0000-00009FB80000}"/>
    <cellStyle name="Vírgula 7 3 4 2 2 2 4" xfId="48717" xr:uid="{00000000-0005-0000-0000-0000A0B80000}"/>
    <cellStyle name="Vírgula 7 3 4 2 2 2 5" xfId="48718" xr:uid="{00000000-0005-0000-0000-0000A1B80000}"/>
    <cellStyle name="Vírgula 7 3 4 2 2 2 6" xfId="48719" xr:uid="{00000000-0005-0000-0000-0000A2B80000}"/>
    <cellStyle name="Vírgula 7 3 4 2 2 3" xfId="6988" xr:uid="{00000000-0005-0000-0000-0000A3B80000}"/>
    <cellStyle name="Vírgula 7 3 4 2 2 3 2" xfId="11930" xr:uid="{00000000-0005-0000-0000-0000A4B80000}"/>
    <cellStyle name="Vírgula 7 3 4 2 2 3 3" xfId="48720" xr:uid="{00000000-0005-0000-0000-0000A5B80000}"/>
    <cellStyle name="Vírgula 7 3 4 2 2 3 4" xfId="48721" xr:uid="{00000000-0005-0000-0000-0000A6B80000}"/>
    <cellStyle name="Vírgula 7 3 4 2 2 4" xfId="8496" xr:uid="{00000000-0005-0000-0000-0000A7B80000}"/>
    <cellStyle name="Vírgula 7 3 4 2 2 4 2" xfId="48722" xr:uid="{00000000-0005-0000-0000-0000A8B80000}"/>
    <cellStyle name="Vírgula 7 3 4 2 2 4 3" xfId="48723" xr:uid="{00000000-0005-0000-0000-0000A9B80000}"/>
    <cellStyle name="Vírgula 7 3 4 2 2 4 4" xfId="48724" xr:uid="{00000000-0005-0000-0000-0000AAB80000}"/>
    <cellStyle name="Vírgula 7 3 4 2 2 5" xfId="3534" xr:uid="{00000000-0005-0000-0000-0000ABB80000}"/>
    <cellStyle name="Vírgula 7 3 4 2 2 5 2" xfId="48725" xr:uid="{00000000-0005-0000-0000-0000ACB80000}"/>
    <cellStyle name="Vírgula 7 3 4 2 2 5 3" xfId="48726" xr:uid="{00000000-0005-0000-0000-0000ADB80000}"/>
    <cellStyle name="Vírgula 7 3 4 2 2 5 4" xfId="48727" xr:uid="{00000000-0005-0000-0000-0000AEB80000}"/>
    <cellStyle name="Vírgula 7 3 4 2 2 6" xfId="48728" xr:uid="{00000000-0005-0000-0000-0000AFB80000}"/>
    <cellStyle name="Vírgula 7 3 4 2 2 6 2" xfId="48729" xr:uid="{00000000-0005-0000-0000-0000B0B80000}"/>
    <cellStyle name="Vírgula 7 3 4 2 2 6 3" xfId="48730" xr:uid="{00000000-0005-0000-0000-0000B1B80000}"/>
    <cellStyle name="Vírgula 7 3 4 2 2 7" xfId="48731" xr:uid="{00000000-0005-0000-0000-0000B2B80000}"/>
    <cellStyle name="Vírgula 7 3 4 2 2 8" xfId="48732" xr:uid="{00000000-0005-0000-0000-0000B3B80000}"/>
    <cellStyle name="Vírgula 7 3 4 2 2 9" xfId="48733" xr:uid="{00000000-0005-0000-0000-0000B4B80000}"/>
    <cellStyle name="Vírgula 7 3 4 2 3" xfId="4458" xr:uid="{00000000-0005-0000-0000-0000B5B80000}"/>
    <cellStyle name="Vírgula 7 3 4 2 3 2" xfId="9443" xr:uid="{00000000-0005-0000-0000-0000B6B80000}"/>
    <cellStyle name="Vírgula 7 3 4 2 3 2 2" xfId="48734" xr:uid="{00000000-0005-0000-0000-0000B7B80000}"/>
    <cellStyle name="Vírgula 7 3 4 2 3 2 3" xfId="48735" xr:uid="{00000000-0005-0000-0000-0000B8B80000}"/>
    <cellStyle name="Vírgula 7 3 4 2 3 2 4" xfId="48736" xr:uid="{00000000-0005-0000-0000-0000B9B80000}"/>
    <cellStyle name="Vírgula 7 3 4 2 3 3" xfId="48737" xr:uid="{00000000-0005-0000-0000-0000BAB80000}"/>
    <cellStyle name="Vírgula 7 3 4 2 3 3 2" xfId="48738" xr:uid="{00000000-0005-0000-0000-0000BBB80000}"/>
    <cellStyle name="Vírgula 7 3 4 2 3 3 3" xfId="48739" xr:uid="{00000000-0005-0000-0000-0000BCB80000}"/>
    <cellStyle name="Vírgula 7 3 4 2 3 4" xfId="48740" xr:uid="{00000000-0005-0000-0000-0000BDB80000}"/>
    <cellStyle name="Vírgula 7 3 4 2 3 5" xfId="48741" xr:uid="{00000000-0005-0000-0000-0000BEB80000}"/>
    <cellStyle name="Vírgula 7 3 4 2 3 6" xfId="48742" xr:uid="{00000000-0005-0000-0000-0000BFB80000}"/>
    <cellStyle name="Vírgula 7 3 4 2 4" xfId="6198" xr:uid="{00000000-0005-0000-0000-0000C0B80000}"/>
    <cellStyle name="Vírgula 7 3 4 2 4 2" xfId="11140" xr:uid="{00000000-0005-0000-0000-0000C1B80000}"/>
    <cellStyle name="Vírgula 7 3 4 2 4 3" xfId="48743" xr:uid="{00000000-0005-0000-0000-0000C2B80000}"/>
    <cellStyle name="Vírgula 7 3 4 2 4 4" xfId="48744" xr:uid="{00000000-0005-0000-0000-0000C3B80000}"/>
    <cellStyle name="Vírgula 7 3 4 2 5" xfId="7706" xr:uid="{00000000-0005-0000-0000-0000C4B80000}"/>
    <cellStyle name="Vírgula 7 3 4 2 5 2" xfId="48745" xr:uid="{00000000-0005-0000-0000-0000C5B80000}"/>
    <cellStyle name="Vírgula 7 3 4 2 5 3" xfId="48746" xr:uid="{00000000-0005-0000-0000-0000C6B80000}"/>
    <cellStyle name="Vírgula 7 3 4 2 5 4" xfId="48747" xr:uid="{00000000-0005-0000-0000-0000C7B80000}"/>
    <cellStyle name="Vírgula 7 3 4 2 6" xfId="2744" xr:uid="{00000000-0005-0000-0000-0000C8B80000}"/>
    <cellStyle name="Vírgula 7 3 4 2 6 2" xfId="48748" xr:uid="{00000000-0005-0000-0000-0000C9B80000}"/>
    <cellStyle name="Vírgula 7 3 4 2 6 3" xfId="48749" xr:uid="{00000000-0005-0000-0000-0000CAB80000}"/>
    <cellStyle name="Vírgula 7 3 4 2 6 4" xfId="48750" xr:uid="{00000000-0005-0000-0000-0000CBB80000}"/>
    <cellStyle name="Vírgula 7 3 4 2 7" xfId="48751" xr:uid="{00000000-0005-0000-0000-0000CCB80000}"/>
    <cellStyle name="Vírgula 7 3 4 2 7 2" xfId="48752" xr:uid="{00000000-0005-0000-0000-0000CDB80000}"/>
    <cellStyle name="Vírgula 7 3 4 2 7 3" xfId="48753" xr:uid="{00000000-0005-0000-0000-0000CEB80000}"/>
    <cellStyle name="Vírgula 7 3 4 2 8" xfId="48754" xr:uid="{00000000-0005-0000-0000-0000CFB80000}"/>
    <cellStyle name="Vírgula 7 3 4 2 9" xfId="48755" xr:uid="{00000000-0005-0000-0000-0000D0B80000}"/>
    <cellStyle name="Vírgula 7 3 4 3" xfId="1900" xr:uid="{00000000-0005-0000-0000-0000D1B80000}"/>
    <cellStyle name="Vírgula 7 3 4 3 2" xfId="5258" xr:uid="{00000000-0005-0000-0000-0000D2B80000}"/>
    <cellStyle name="Vírgula 7 3 4 3 2 2" xfId="10242" xr:uid="{00000000-0005-0000-0000-0000D3B80000}"/>
    <cellStyle name="Vírgula 7 3 4 3 2 2 2" xfId="48756" xr:uid="{00000000-0005-0000-0000-0000D4B80000}"/>
    <cellStyle name="Vírgula 7 3 4 3 2 2 3" xfId="48757" xr:uid="{00000000-0005-0000-0000-0000D5B80000}"/>
    <cellStyle name="Vírgula 7 3 4 3 2 2 4" xfId="48758" xr:uid="{00000000-0005-0000-0000-0000D6B80000}"/>
    <cellStyle name="Vírgula 7 3 4 3 2 3" xfId="48759" xr:uid="{00000000-0005-0000-0000-0000D7B80000}"/>
    <cellStyle name="Vírgula 7 3 4 3 2 3 2" xfId="48760" xr:uid="{00000000-0005-0000-0000-0000D8B80000}"/>
    <cellStyle name="Vírgula 7 3 4 3 2 3 3" xfId="48761" xr:uid="{00000000-0005-0000-0000-0000D9B80000}"/>
    <cellStyle name="Vírgula 7 3 4 3 2 4" xfId="48762" xr:uid="{00000000-0005-0000-0000-0000DAB80000}"/>
    <cellStyle name="Vírgula 7 3 4 3 2 5" xfId="48763" xr:uid="{00000000-0005-0000-0000-0000DBB80000}"/>
    <cellStyle name="Vírgula 7 3 4 3 2 6" xfId="48764" xr:uid="{00000000-0005-0000-0000-0000DCB80000}"/>
    <cellStyle name="Vírgula 7 3 4 3 3" xfId="6987" xr:uid="{00000000-0005-0000-0000-0000DDB80000}"/>
    <cellStyle name="Vírgula 7 3 4 3 3 2" xfId="11929" xr:uid="{00000000-0005-0000-0000-0000DEB80000}"/>
    <cellStyle name="Vírgula 7 3 4 3 3 3" xfId="48765" xr:uid="{00000000-0005-0000-0000-0000DFB80000}"/>
    <cellStyle name="Vírgula 7 3 4 3 3 4" xfId="48766" xr:uid="{00000000-0005-0000-0000-0000E0B80000}"/>
    <cellStyle name="Vírgula 7 3 4 3 4" xfId="8495" xr:uid="{00000000-0005-0000-0000-0000E1B80000}"/>
    <cellStyle name="Vírgula 7 3 4 3 4 2" xfId="48767" xr:uid="{00000000-0005-0000-0000-0000E2B80000}"/>
    <cellStyle name="Vírgula 7 3 4 3 4 3" xfId="48768" xr:uid="{00000000-0005-0000-0000-0000E3B80000}"/>
    <cellStyle name="Vírgula 7 3 4 3 4 4" xfId="48769" xr:uid="{00000000-0005-0000-0000-0000E4B80000}"/>
    <cellStyle name="Vírgula 7 3 4 3 5" xfId="3533" xr:uid="{00000000-0005-0000-0000-0000E5B80000}"/>
    <cellStyle name="Vírgula 7 3 4 3 5 2" xfId="48770" xr:uid="{00000000-0005-0000-0000-0000E6B80000}"/>
    <cellStyle name="Vírgula 7 3 4 3 5 3" xfId="48771" xr:uid="{00000000-0005-0000-0000-0000E7B80000}"/>
    <cellStyle name="Vírgula 7 3 4 3 5 4" xfId="48772" xr:uid="{00000000-0005-0000-0000-0000E8B80000}"/>
    <cellStyle name="Vírgula 7 3 4 3 6" xfId="48773" xr:uid="{00000000-0005-0000-0000-0000E9B80000}"/>
    <cellStyle name="Vírgula 7 3 4 3 6 2" xfId="48774" xr:uid="{00000000-0005-0000-0000-0000EAB80000}"/>
    <cellStyle name="Vírgula 7 3 4 3 6 3" xfId="48775" xr:uid="{00000000-0005-0000-0000-0000EBB80000}"/>
    <cellStyle name="Vírgula 7 3 4 3 7" xfId="48776" xr:uid="{00000000-0005-0000-0000-0000ECB80000}"/>
    <cellStyle name="Vírgula 7 3 4 3 8" xfId="48777" xr:uid="{00000000-0005-0000-0000-0000EDB80000}"/>
    <cellStyle name="Vírgula 7 3 4 3 9" xfId="48778" xr:uid="{00000000-0005-0000-0000-0000EEB80000}"/>
    <cellStyle name="Vírgula 7 3 4 4" xfId="3990" xr:uid="{00000000-0005-0000-0000-0000EFB80000}"/>
    <cellStyle name="Vírgula 7 3 4 4 2" xfId="9062" xr:uid="{00000000-0005-0000-0000-0000F0B80000}"/>
    <cellStyle name="Vírgula 7 3 4 4 2 2" xfId="48779" xr:uid="{00000000-0005-0000-0000-0000F1B80000}"/>
    <cellStyle name="Vírgula 7 3 4 4 2 3" xfId="48780" xr:uid="{00000000-0005-0000-0000-0000F2B80000}"/>
    <cellStyle name="Vírgula 7 3 4 4 2 4" xfId="48781" xr:uid="{00000000-0005-0000-0000-0000F3B80000}"/>
    <cellStyle name="Vírgula 7 3 4 4 3" xfId="48782" xr:uid="{00000000-0005-0000-0000-0000F4B80000}"/>
    <cellStyle name="Vírgula 7 3 4 4 3 2" xfId="48783" xr:uid="{00000000-0005-0000-0000-0000F5B80000}"/>
    <cellStyle name="Vírgula 7 3 4 4 3 3" xfId="48784" xr:uid="{00000000-0005-0000-0000-0000F6B80000}"/>
    <cellStyle name="Vírgula 7 3 4 4 4" xfId="48785" xr:uid="{00000000-0005-0000-0000-0000F7B80000}"/>
    <cellStyle name="Vírgula 7 3 4 4 5" xfId="48786" xr:uid="{00000000-0005-0000-0000-0000F8B80000}"/>
    <cellStyle name="Vírgula 7 3 4 4 6" xfId="48787" xr:uid="{00000000-0005-0000-0000-0000F9B80000}"/>
    <cellStyle name="Vírgula 7 3 4 5" xfId="5746" xr:uid="{00000000-0005-0000-0000-0000FAB80000}"/>
    <cellStyle name="Vírgula 7 3 4 5 2" xfId="10688" xr:uid="{00000000-0005-0000-0000-0000FBB80000}"/>
    <cellStyle name="Vírgula 7 3 4 5 3" xfId="48788" xr:uid="{00000000-0005-0000-0000-0000FCB80000}"/>
    <cellStyle name="Vírgula 7 3 4 5 4" xfId="48789" xr:uid="{00000000-0005-0000-0000-0000FDB80000}"/>
    <cellStyle name="Vírgula 7 3 4 6" xfId="7254" xr:uid="{00000000-0005-0000-0000-0000FEB80000}"/>
    <cellStyle name="Vírgula 7 3 4 6 2" xfId="48790" xr:uid="{00000000-0005-0000-0000-0000FFB80000}"/>
    <cellStyle name="Vírgula 7 3 4 6 3" xfId="48791" xr:uid="{00000000-0005-0000-0000-000000B90000}"/>
    <cellStyle name="Vírgula 7 3 4 6 4" xfId="48792" xr:uid="{00000000-0005-0000-0000-000001B90000}"/>
    <cellStyle name="Vírgula 7 3 4 7" xfId="2292" xr:uid="{00000000-0005-0000-0000-000002B90000}"/>
    <cellStyle name="Vírgula 7 3 4 7 2" xfId="48793" xr:uid="{00000000-0005-0000-0000-000003B90000}"/>
    <cellStyle name="Vírgula 7 3 4 7 3" xfId="48794" xr:uid="{00000000-0005-0000-0000-000004B90000}"/>
    <cellStyle name="Vírgula 7 3 4 7 4" xfId="48795" xr:uid="{00000000-0005-0000-0000-000005B90000}"/>
    <cellStyle name="Vírgula 7 3 4 8" xfId="48796" xr:uid="{00000000-0005-0000-0000-000006B90000}"/>
    <cellStyle name="Vírgula 7 3 4 8 2" xfId="48797" xr:uid="{00000000-0005-0000-0000-000007B90000}"/>
    <cellStyle name="Vírgula 7 3 4 8 3" xfId="48798" xr:uid="{00000000-0005-0000-0000-000008B90000}"/>
    <cellStyle name="Vírgula 7 3 4 9" xfId="48799" xr:uid="{00000000-0005-0000-0000-000009B90000}"/>
    <cellStyle name="Vírgula 7 3 5" xfId="683" xr:uid="{00000000-0005-0000-0000-00000AB90000}"/>
    <cellStyle name="Vírgula 7 3 5 10" xfId="48800" xr:uid="{00000000-0005-0000-0000-00000BB90000}"/>
    <cellStyle name="Vírgula 7 3 5 11" xfId="48801" xr:uid="{00000000-0005-0000-0000-00000CB90000}"/>
    <cellStyle name="Vírgula 7 3 5 2" xfId="1149" xr:uid="{00000000-0005-0000-0000-00000DB90000}"/>
    <cellStyle name="Vírgula 7 3 5 2 10" xfId="48802" xr:uid="{00000000-0005-0000-0000-00000EB90000}"/>
    <cellStyle name="Vírgula 7 3 5 2 2" xfId="1903" xr:uid="{00000000-0005-0000-0000-00000FB90000}"/>
    <cellStyle name="Vírgula 7 3 5 2 2 2" xfId="5261" xr:uid="{00000000-0005-0000-0000-000010B90000}"/>
    <cellStyle name="Vírgula 7 3 5 2 2 2 2" xfId="10245" xr:uid="{00000000-0005-0000-0000-000011B90000}"/>
    <cellStyle name="Vírgula 7 3 5 2 2 2 2 2" xfId="48803" xr:uid="{00000000-0005-0000-0000-000012B90000}"/>
    <cellStyle name="Vírgula 7 3 5 2 2 2 2 3" xfId="48804" xr:uid="{00000000-0005-0000-0000-000013B90000}"/>
    <cellStyle name="Vírgula 7 3 5 2 2 2 2 4" xfId="48805" xr:uid="{00000000-0005-0000-0000-000014B90000}"/>
    <cellStyle name="Vírgula 7 3 5 2 2 2 3" xfId="48806" xr:uid="{00000000-0005-0000-0000-000015B90000}"/>
    <cellStyle name="Vírgula 7 3 5 2 2 2 3 2" xfId="48807" xr:uid="{00000000-0005-0000-0000-000016B90000}"/>
    <cellStyle name="Vírgula 7 3 5 2 2 2 3 3" xfId="48808" xr:uid="{00000000-0005-0000-0000-000017B90000}"/>
    <cellStyle name="Vírgula 7 3 5 2 2 2 4" xfId="48809" xr:uid="{00000000-0005-0000-0000-000018B90000}"/>
    <cellStyle name="Vírgula 7 3 5 2 2 2 5" xfId="48810" xr:uid="{00000000-0005-0000-0000-000019B90000}"/>
    <cellStyle name="Vírgula 7 3 5 2 2 2 6" xfId="48811" xr:uid="{00000000-0005-0000-0000-00001AB90000}"/>
    <cellStyle name="Vírgula 7 3 5 2 2 3" xfId="6990" xr:uid="{00000000-0005-0000-0000-00001BB90000}"/>
    <cellStyle name="Vírgula 7 3 5 2 2 3 2" xfId="11932" xr:uid="{00000000-0005-0000-0000-00001CB90000}"/>
    <cellStyle name="Vírgula 7 3 5 2 2 3 3" xfId="48812" xr:uid="{00000000-0005-0000-0000-00001DB90000}"/>
    <cellStyle name="Vírgula 7 3 5 2 2 3 4" xfId="48813" xr:uid="{00000000-0005-0000-0000-00001EB90000}"/>
    <cellStyle name="Vírgula 7 3 5 2 2 4" xfId="8498" xr:uid="{00000000-0005-0000-0000-00001FB90000}"/>
    <cellStyle name="Vírgula 7 3 5 2 2 4 2" xfId="48814" xr:uid="{00000000-0005-0000-0000-000020B90000}"/>
    <cellStyle name="Vírgula 7 3 5 2 2 4 3" xfId="48815" xr:uid="{00000000-0005-0000-0000-000021B90000}"/>
    <cellStyle name="Vírgula 7 3 5 2 2 4 4" xfId="48816" xr:uid="{00000000-0005-0000-0000-000022B90000}"/>
    <cellStyle name="Vírgula 7 3 5 2 2 5" xfId="3536" xr:uid="{00000000-0005-0000-0000-000023B90000}"/>
    <cellStyle name="Vírgula 7 3 5 2 2 5 2" xfId="48817" xr:uid="{00000000-0005-0000-0000-000024B90000}"/>
    <cellStyle name="Vírgula 7 3 5 2 2 5 3" xfId="48818" xr:uid="{00000000-0005-0000-0000-000025B90000}"/>
    <cellStyle name="Vírgula 7 3 5 2 2 5 4" xfId="48819" xr:uid="{00000000-0005-0000-0000-000026B90000}"/>
    <cellStyle name="Vírgula 7 3 5 2 2 6" xfId="48820" xr:uid="{00000000-0005-0000-0000-000027B90000}"/>
    <cellStyle name="Vírgula 7 3 5 2 2 6 2" xfId="48821" xr:uid="{00000000-0005-0000-0000-000028B90000}"/>
    <cellStyle name="Vírgula 7 3 5 2 2 6 3" xfId="48822" xr:uid="{00000000-0005-0000-0000-000029B90000}"/>
    <cellStyle name="Vírgula 7 3 5 2 2 7" xfId="48823" xr:uid="{00000000-0005-0000-0000-00002AB90000}"/>
    <cellStyle name="Vírgula 7 3 5 2 2 8" xfId="48824" xr:uid="{00000000-0005-0000-0000-00002BB90000}"/>
    <cellStyle name="Vírgula 7 3 5 2 2 9" xfId="48825" xr:uid="{00000000-0005-0000-0000-00002CB90000}"/>
    <cellStyle name="Vírgula 7 3 5 2 3" xfId="4517" xr:uid="{00000000-0005-0000-0000-00002DB90000}"/>
    <cellStyle name="Vírgula 7 3 5 2 3 2" xfId="9501" xr:uid="{00000000-0005-0000-0000-00002EB90000}"/>
    <cellStyle name="Vírgula 7 3 5 2 3 2 2" xfId="48826" xr:uid="{00000000-0005-0000-0000-00002FB90000}"/>
    <cellStyle name="Vírgula 7 3 5 2 3 2 3" xfId="48827" xr:uid="{00000000-0005-0000-0000-000030B90000}"/>
    <cellStyle name="Vírgula 7 3 5 2 3 2 4" xfId="48828" xr:uid="{00000000-0005-0000-0000-000031B90000}"/>
    <cellStyle name="Vírgula 7 3 5 2 3 3" xfId="48829" xr:uid="{00000000-0005-0000-0000-000032B90000}"/>
    <cellStyle name="Vírgula 7 3 5 2 3 3 2" xfId="48830" xr:uid="{00000000-0005-0000-0000-000033B90000}"/>
    <cellStyle name="Vírgula 7 3 5 2 3 3 3" xfId="48831" xr:uid="{00000000-0005-0000-0000-000034B90000}"/>
    <cellStyle name="Vírgula 7 3 5 2 3 4" xfId="48832" xr:uid="{00000000-0005-0000-0000-000035B90000}"/>
    <cellStyle name="Vírgula 7 3 5 2 3 5" xfId="48833" xr:uid="{00000000-0005-0000-0000-000036B90000}"/>
    <cellStyle name="Vírgula 7 3 5 2 3 6" xfId="48834" xr:uid="{00000000-0005-0000-0000-000037B90000}"/>
    <cellStyle name="Vírgula 7 3 5 2 4" xfId="6248" xr:uid="{00000000-0005-0000-0000-000038B90000}"/>
    <cellStyle name="Vírgula 7 3 5 2 4 2" xfId="11190" xr:uid="{00000000-0005-0000-0000-000039B90000}"/>
    <cellStyle name="Vírgula 7 3 5 2 4 3" xfId="48835" xr:uid="{00000000-0005-0000-0000-00003AB90000}"/>
    <cellStyle name="Vírgula 7 3 5 2 4 4" xfId="48836" xr:uid="{00000000-0005-0000-0000-00003BB90000}"/>
    <cellStyle name="Vírgula 7 3 5 2 5" xfId="7756" xr:uid="{00000000-0005-0000-0000-00003CB90000}"/>
    <cellStyle name="Vírgula 7 3 5 2 5 2" xfId="48837" xr:uid="{00000000-0005-0000-0000-00003DB90000}"/>
    <cellStyle name="Vírgula 7 3 5 2 5 3" xfId="48838" xr:uid="{00000000-0005-0000-0000-00003EB90000}"/>
    <cellStyle name="Vírgula 7 3 5 2 5 4" xfId="48839" xr:uid="{00000000-0005-0000-0000-00003FB90000}"/>
    <cellStyle name="Vírgula 7 3 5 2 6" xfId="2794" xr:uid="{00000000-0005-0000-0000-000040B90000}"/>
    <cellStyle name="Vírgula 7 3 5 2 6 2" xfId="48840" xr:uid="{00000000-0005-0000-0000-000041B90000}"/>
    <cellStyle name="Vírgula 7 3 5 2 6 3" xfId="48841" xr:uid="{00000000-0005-0000-0000-000042B90000}"/>
    <cellStyle name="Vírgula 7 3 5 2 6 4" xfId="48842" xr:uid="{00000000-0005-0000-0000-000043B90000}"/>
    <cellStyle name="Vírgula 7 3 5 2 7" xfId="48843" xr:uid="{00000000-0005-0000-0000-000044B90000}"/>
    <cellStyle name="Vírgula 7 3 5 2 7 2" xfId="48844" xr:uid="{00000000-0005-0000-0000-000045B90000}"/>
    <cellStyle name="Vírgula 7 3 5 2 7 3" xfId="48845" xr:uid="{00000000-0005-0000-0000-000046B90000}"/>
    <cellStyle name="Vírgula 7 3 5 2 8" xfId="48846" xr:uid="{00000000-0005-0000-0000-000047B90000}"/>
    <cellStyle name="Vírgula 7 3 5 2 9" xfId="48847" xr:uid="{00000000-0005-0000-0000-000048B90000}"/>
    <cellStyle name="Vírgula 7 3 5 3" xfId="1902" xr:uid="{00000000-0005-0000-0000-000049B90000}"/>
    <cellStyle name="Vírgula 7 3 5 3 2" xfId="5260" xr:uid="{00000000-0005-0000-0000-00004AB90000}"/>
    <cellStyle name="Vírgula 7 3 5 3 2 2" xfId="10244" xr:uid="{00000000-0005-0000-0000-00004BB90000}"/>
    <cellStyle name="Vírgula 7 3 5 3 2 2 2" xfId="48848" xr:uid="{00000000-0005-0000-0000-00004CB90000}"/>
    <cellStyle name="Vírgula 7 3 5 3 2 2 3" xfId="48849" xr:uid="{00000000-0005-0000-0000-00004DB90000}"/>
    <cellStyle name="Vírgula 7 3 5 3 2 2 4" xfId="48850" xr:uid="{00000000-0005-0000-0000-00004EB90000}"/>
    <cellStyle name="Vírgula 7 3 5 3 2 3" xfId="48851" xr:uid="{00000000-0005-0000-0000-00004FB90000}"/>
    <cellStyle name="Vírgula 7 3 5 3 2 3 2" xfId="48852" xr:uid="{00000000-0005-0000-0000-000050B90000}"/>
    <cellStyle name="Vírgula 7 3 5 3 2 3 3" xfId="48853" xr:uid="{00000000-0005-0000-0000-000051B90000}"/>
    <cellStyle name="Vírgula 7 3 5 3 2 4" xfId="48854" xr:uid="{00000000-0005-0000-0000-000052B90000}"/>
    <cellStyle name="Vírgula 7 3 5 3 2 5" xfId="48855" xr:uid="{00000000-0005-0000-0000-000053B90000}"/>
    <cellStyle name="Vírgula 7 3 5 3 2 6" xfId="48856" xr:uid="{00000000-0005-0000-0000-000054B90000}"/>
    <cellStyle name="Vírgula 7 3 5 3 3" xfId="6989" xr:uid="{00000000-0005-0000-0000-000055B90000}"/>
    <cellStyle name="Vírgula 7 3 5 3 3 2" xfId="11931" xr:uid="{00000000-0005-0000-0000-000056B90000}"/>
    <cellStyle name="Vírgula 7 3 5 3 3 3" xfId="48857" xr:uid="{00000000-0005-0000-0000-000057B90000}"/>
    <cellStyle name="Vírgula 7 3 5 3 3 4" xfId="48858" xr:uid="{00000000-0005-0000-0000-000058B90000}"/>
    <cellStyle name="Vírgula 7 3 5 3 4" xfId="8497" xr:uid="{00000000-0005-0000-0000-000059B90000}"/>
    <cellStyle name="Vírgula 7 3 5 3 4 2" xfId="48859" xr:uid="{00000000-0005-0000-0000-00005AB90000}"/>
    <cellStyle name="Vírgula 7 3 5 3 4 3" xfId="48860" xr:uid="{00000000-0005-0000-0000-00005BB90000}"/>
    <cellStyle name="Vírgula 7 3 5 3 4 4" xfId="48861" xr:uid="{00000000-0005-0000-0000-00005CB90000}"/>
    <cellStyle name="Vírgula 7 3 5 3 5" xfId="3535" xr:uid="{00000000-0005-0000-0000-00005DB90000}"/>
    <cellStyle name="Vírgula 7 3 5 3 5 2" xfId="48862" xr:uid="{00000000-0005-0000-0000-00005EB90000}"/>
    <cellStyle name="Vírgula 7 3 5 3 5 3" xfId="48863" xr:uid="{00000000-0005-0000-0000-00005FB90000}"/>
    <cellStyle name="Vírgula 7 3 5 3 5 4" xfId="48864" xr:uid="{00000000-0005-0000-0000-000060B90000}"/>
    <cellStyle name="Vírgula 7 3 5 3 6" xfId="48865" xr:uid="{00000000-0005-0000-0000-000061B90000}"/>
    <cellStyle name="Vírgula 7 3 5 3 6 2" xfId="48866" xr:uid="{00000000-0005-0000-0000-000062B90000}"/>
    <cellStyle name="Vírgula 7 3 5 3 6 3" xfId="48867" xr:uid="{00000000-0005-0000-0000-000063B90000}"/>
    <cellStyle name="Vírgula 7 3 5 3 7" xfId="48868" xr:uid="{00000000-0005-0000-0000-000064B90000}"/>
    <cellStyle name="Vírgula 7 3 5 3 8" xfId="48869" xr:uid="{00000000-0005-0000-0000-000065B90000}"/>
    <cellStyle name="Vírgula 7 3 5 3 9" xfId="48870" xr:uid="{00000000-0005-0000-0000-000066B90000}"/>
    <cellStyle name="Vírgula 7 3 5 4" xfId="4134" xr:uid="{00000000-0005-0000-0000-000067B90000}"/>
    <cellStyle name="Vírgula 7 3 5 4 2" xfId="9120" xr:uid="{00000000-0005-0000-0000-000068B90000}"/>
    <cellStyle name="Vírgula 7 3 5 4 2 2" xfId="48871" xr:uid="{00000000-0005-0000-0000-000069B90000}"/>
    <cellStyle name="Vírgula 7 3 5 4 2 3" xfId="48872" xr:uid="{00000000-0005-0000-0000-00006AB90000}"/>
    <cellStyle name="Vírgula 7 3 5 4 2 4" xfId="48873" xr:uid="{00000000-0005-0000-0000-00006BB90000}"/>
    <cellStyle name="Vírgula 7 3 5 4 3" xfId="48874" xr:uid="{00000000-0005-0000-0000-00006CB90000}"/>
    <cellStyle name="Vírgula 7 3 5 4 3 2" xfId="48875" xr:uid="{00000000-0005-0000-0000-00006DB90000}"/>
    <cellStyle name="Vírgula 7 3 5 4 3 3" xfId="48876" xr:uid="{00000000-0005-0000-0000-00006EB90000}"/>
    <cellStyle name="Vírgula 7 3 5 4 4" xfId="48877" xr:uid="{00000000-0005-0000-0000-00006FB90000}"/>
    <cellStyle name="Vírgula 7 3 5 4 5" xfId="48878" xr:uid="{00000000-0005-0000-0000-000070B90000}"/>
    <cellStyle name="Vírgula 7 3 5 4 6" xfId="48879" xr:uid="{00000000-0005-0000-0000-000071B90000}"/>
    <cellStyle name="Vírgula 7 3 5 5" xfId="5881" xr:uid="{00000000-0005-0000-0000-000072B90000}"/>
    <cellStyle name="Vírgula 7 3 5 5 2" xfId="10823" xr:uid="{00000000-0005-0000-0000-000073B90000}"/>
    <cellStyle name="Vírgula 7 3 5 5 3" xfId="48880" xr:uid="{00000000-0005-0000-0000-000074B90000}"/>
    <cellStyle name="Vírgula 7 3 5 5 4" xfId="48881" xr:uid="{00000000-0005-0000-0000-000075B90000}"/>
    <cellStyle name="Vírgula 7 3 5 6" xfId="7389" xr:uid="{00000000-0005-0000-0000-000076B90000}"/>
    <cellStyle name="Vírgula 7 3 5 6 2" xfId="48882" xr:uid="{00000000-0005-0000-0000-000077B90000}"/>
    <cellStyle name="Vírgula 7 3 5 6 3" xfId="48883" xr:uid="{00000000-0005-0000-0000-000078B90000}"/>
    <cellStyle name="Vírgula 7 3 5 6 4" xfId="48884" xr:uid="{00000000-0005-0000-0000-000079B90000}"/>
    <cellStyle name="Vírgula 7 3 5 7" xfId="2427" xr:uid="{00000000-0005-0000-0000-00007AB90000}"/>
    <cellStyle name="Vírgula 7 3 5 7 2" xfId="48885" xr:uid="{00000000-0005-0000-0000-00007BB90000}"/>
    <cellStyle name="Vírgula 7 3 5 7 3" xfId="48886" xr:uid="{00000000-0005-0000-0000-00007CB90000}"/>
    <cellStyle name="Vírgula 7 3 5 7 4" xfId="48887" xr:uid="{00000000-0005-0000-0000-00007DB90000}"/>
    <cellStyle name="Vírgula 7 3 5 8" xfId="48888" xr:uid="{00000000-0005-0000-0000-00007EB90000}"/>
    <cellStyle name="Vírgula 7 3 5 8 2" xfId="48889" xr:uid="{00000000-0005-0000-0000-00007FB90000}"/>
    <cellStyle name="Vírgula 7 3 5 8 3" xfId="48890" xr:uid="{00000000-0005-0000-0000-000080B90000}"/>
    <cellStyle name="Vírgula 7 3 5 9" xfId="48891" xr:uid="{00000000-0005-0000-0000-000081B90000}"/>
    <cellStyle name="Vírgula 7 3 6" xfId="358" xr:uid="{00000000-0005-0000-0000-000082B90000}"/>
    <cellStyle name="Vírgula 7 3 6 10" xfId="48892" xr:uid="{00000000-0005-0000-0000-000083B90000}"/>
    <cellStyle name="Vírgula 7 3 6 11" xfId="48893" xr:uid="{00000000-0005-0000-0000-000084B90000}"/>
    <cellStyle name="Vírgula 7 3 6 2" xfId="980" xr:uid="{00000000-0005-0000-0000-000085B90000}"/>
    <cellStyle name="Vírgula 7 3 6 2 10" xfId="48894" xr:uid="{00000000-0005-0000-0000-000086B90000}"/>
    <cellStyle name="Vírgula 7 3 6 2 2" xfId="1905" xr:uid="{00000000-0005-0000-0000-000087B90000}"/>
    <cellStyle name="Vírgula 7 3 6 2 2 2" xfId="5263" xr:uid="{00000000-0005-0000-0000-000088B90000}"/>
    <cellStyle name="Vírgula 7 3 6 2 2 2 2" xfId="10247" xr:uid="{00000000-0005-0000-0000-000089B90000}"/>
    <cellStyle name="Vírgula 7 3 6 2 2 2 2 2" xfId="48895" xr:uid="{00000000-0005-0000-0000-00008AB90000}"/>
    <cellStyle name="Vírgula 7 3 6 2 2 2 2 3" xfId="48896" xr:uid="{00000000-0005-0000-0000-00008BB90000}"/>
    <cellStyle name="Vírgula 7 3 6 2 2 2 2 4" xfId="48897" xr:uid="{00000000-0005-0000-0000-00008CB90000}"/>
    <cellStyle name="Vírgula 7 3 6 2 2 2 3" xfId="48898" xr:uid="{00000000-0005-0000-0000-00008DB90000}"/>
    <cellStyle name="Vírgula 7 3 6 2 2 2 3 2" xfId="48899" xr:uid="{00000000-0005-0000-0000-00008EB90000}"/>
    <cellStyle name="Vírgula 7 3 6 2 2 2 3 3" xfId="48900" xr:uid="{00000000-0005-0000-0000-00008FB90000}"/>
    <cellStyle name="Vírgula 7 3 6 2 2 2 4" xfId="48901" xr:uid="{00000000-0005-0000-0000-000090B90000}"/>
    <cellStyle name="Vírgula 7 3 6 2 2 2 5" xfId="48902" xr:uid="{00000000-0005-0000-0000-000091B90000}"/>
    <cellStyle name="Vírgula 7 3 6 2 2 2 6" xfId="48903" xr:uid="{00000000-0005-0000-0000-000092B90000}"/>
    <cellStyle name="Vírgula 7 3 6 2 2 3" xfId="6992" xr:uid="{00000000-0005-0000-0000-000093B90000}"/>
    <cellStyle name="Vírgula 7 3 6 2 2 3 2" xfId="11934" xr:uid="{00000000-0005-0000-0000-000094B90000}"/>
    <cellStyle name="Vírgula 7 3 6 2 2 3 3" xfId="48904" xr:uid="{00000000-0005-0000-0000-000095B90000}"/>
    <cellStyle name="Vírgula 7 3 6 2 2 3 4" xfId="48905" xr:uid="{00000000-0005-0000-0000-000096B90000}"/>
    <cellStyle name="Vírgula 7 3 6 2 2 4" xfId="8500" xr:uid="{00000000-0005-0000-0000-000097B90000}"/>
    <cellStyle name="Vírgula 7 3 6 2 2 4 2" xfId="48906" xr:uid="{00000000-0005-0000-0000-000098B90000}"/>
    <cellStyle name="Vírgula 7 3 6 2 2 4 3" xfId="48907" xr:uid="{00000000-0005-0000-0000-000099B90000}"/>
    <cellStyle name="Vírgula 7 3 6 2 2 4 4" xfId="48908" xr:uid="{00000000-0005-0000-0000-00009AB90000}"/>
    <cellStyle name="Vírgula 7 3 6 2 2 5" xfId="3538" xr:uid="{00000000-0005-0000-0000-00009BB90000}"/>
    <cellStyle name="Vírgula 7 3 6 2 2 5 2" xfId="48909" xr:uid="{00000000-0005-0000-0000-00009CB90000}"/>
    <cellStyle name="Vírgula 7 3 6 2 2 5 3" xfId="48910" xr:uid="{00000000-0005-0000-0000-00009DB90000}"/>
    <cellStyle name="Vírgula 7 3 6 2 2 5 4" xfId="48911" xr:uid="{00000000-0005-0000-0000-00009EB90000}"/>
    <cellStyle name="Vírgula 7 3 6 2 2 6" xfId="48912" xr:uid="{00000000-0005-0000-0000-00009FB90000}"/>
    <cellStyle name="Vírgula 7 3 6 2 2 6 2" xfId="48913" xr:uid="{00000000-0005-0000-0000-0000A0B90000}"/>
    <cellStyle name="Vírgula 7 3 6 2 2 6 3" xfId="48914" xr:uid="{00000000-0005-0000-0000-0000A1B90000}"/>
    <cellStyle name="Vírgula 7 3 6 2 2 7" xfId="48915" xr:uid="{00000000-0005-0000-0000-0000A2B90000}"/>
    <cellStyle name="Vírgula 7 3 6 2 2 8" xfId="48916" xr:uid="{00000000-0005-0000-0000-0000A3B90000}"/>
    <cellStyle name="Vírgula 7 3 6 2 2 9" xfId="48917" xr:uid="{00000000-0005-0000-0000-0000A4B90000}"/>
    <cellStyle name="Vírgula 7 3 6 2 3" xfId="4412" xr:uid="{00000000-0005-0000-0000-0000A5B90000}"/>
    <cellStyle name="Vírgula 7 3 6 2 3 2" xfId="9397" xr:uid="{00000000-0005-0000-0000-0000A6B90000}"/>
    <cellStyle name="Vírgula 7 3 6 2 3 2 2" xfId="48918" xr:uid="{00000000-0005-0000-0000-0000A7B90000}"/>
    <cellStyle name="Vírgula 7 3 6 2 3 2 3" xfId="48919" xr:uid="{00000000-0005-0000-0000-0000A8B90000}"/>
    <cellStyle name="Vírgula 7 3 6 2 3 2 4" xfId="48920" xr:uid="{00000000-0005-0000-0000-0000A9B90000}"/>
    <cellStyle name="Vírgula 7 3 6 2 3 3" xfId="48921" xr:uid="{00000000-0005-0000-0000-0000AAB90000}"/>
    <cellStyle name="Vírgula 7 3 6 2 3 3 2" xfId="48922" xr:uid="{00000000-0005-0000-0000-0000ABB90000}"/>
    <cellStyle name="Vírgula 7 3 6 2 3 3 3" xfId="48923" xr:uid="{00000000-0005-0000-0000-0000ACB90000}"/>
    <cellStyle name="Vírgula 7 3 6 2 3 4" xfId="48924" xr:uid="{00000000-0005-0000-0000-0000ADB90000}"/>
    <cellStyle name="Vírgula 7 3 6 2 3 5" xfId="48925" xr:uid="{00000000-0005-0000-0000-0000AEB90000}"/>
    <cellStyle name="Vírgula 7 3 6 2 3 6" xfId="48926" xr:uid="{00000000-0005-0000-0000-0000AFB90000}"/>
    <cellStyle name="Vírgula 7 3 6 2 4" xfId="6154" xr:uid="{00000000-0005-0000-0000-0000B0B90000}"/>
    <cellStyle name="Vírgula 7 3 6 2 4 2" xfId="11096" xr:uid="{00000000-0005-0000-0000-0000B1B90000}"/>
    <cellStyle name="Vírgula 7 3 6 2 4 3" xfId="48927" xr:uid="{00000000-0005-0000-0000-0000B2B90000}"/>
    <cellStyle name="Vírgula 7 3 6 2 4 4" xfId="48928" xr:uid="{00000000-0005-0000-0000-0000B3B90000}"/>
    <cellStyle name="Vírgula 7 3 6 2 5" xfId="7662" xr:uid="{00000000-0005-0000-0000-0000B4B90000}"/>
    <cellStyle name="Vírgula 7 3 6 2 5 2" xfId="48929" xr:uid="{00000000-0005-0000-0000-0000B5B90000}"/>
    <cellStyle name="Vírgula 7 3 6 2 5 3" xfId="48930" xr:uid="{00000000-0005-0000-0000-0000B6B90000}"/>
    <cellStyle name="Vírgula 7 3 6 2 5 4" xfId="48931" xr:uid="{00000000-0005-0000-0000-0000B7B90000}"/>
    <cellStyle name="Vírgula 7 3 6 2 6" xfId="2700" xr:uid="{00000000-0005-0000-0000-0000B8B90000}"/>
    <cellStyle name="Vírgula 7 3 6 2 6 2" xfId="48932" xr:uid="{00000000-0005-0000-0000-0000B9B90000}"/>
    <cellStyle name="Vírgula 7 3 6 2 6 3" xfId="48933" xr:uid="{00000000-0005-0000-0000-0000BAB90000}"/>
    <cellStyle name="Vírgula 7 3 6 2 6 4" xfId="48934" xr:uid="{00000000-0005-0000-0000-0000BBB90000}"/>
    <cellStyle name="Vírgula 7 3 6 2 7" xfId="48935" xr:uid="{00000000-0005-0000-0000-0000BCB90000}"/>
    <cellStyle name="Vírgula 7 3 6 2 7 2" xfId="48936" xr:uid="{00000000-0005-0000-0000-0000BDB90000}"/>
    <cellStyle name="Vírgula 7 3 6 2 7 3" xfId="48937" xr:uid="{00000000-0005-0000-0000-0000BEB90000}"/>
    <cellStyle name="Vírgula 7 3 6 2 8" xfId="48938" xr:uid="{00000000-0005-0000-0000-0000BFB90000}"/>
    <cellStyle name="Vírgula 7 3 6 2 9" xfId="48939" xr:uid="{00000000-0005-0000-0000-0000C0B90000}"/>
    <cellStyle name="Vírgula 7 3 6 3" xfId="1904" xr:uid="{00000000-0005-0000-0000-0000C1B90000}"/>
    <cellStyle name="Vírgula 7 3 6 3 2" xfId="5262" xr:uid="{00000000-0005-0000-0000-0000C2B90000}"/>
    <cellStyle name="Vírgula 7 3 6 3 2 2" xfId="10246" xr:uid="{00000000-0005-0000-0000-0000C3B90000}"/>
    <cellStyle name="Vírgula 7 3 6 3 2 2 2" xfId="48940" xr:uid="{00000000-0005-0000-0000-0000C4B90000}"/>
    <cellStyle name="Vírgula 7 3 6 3 2 2 3" xfId="48941" xr:uid="{00000000-0005-0000-0000-0000C5B90000}"/>
    <cellStyle name="Vírgula 7 3 6 3 2 2 4" xfId="48942" xr:uid="{00000000-0005-0000-0000-0000C6B90000}"/>
    <cellStyle name="Vírgula 7 3 6 3 2 3" xfId="48943" xr:uid="{00000000-0005-0000-0000-0000C7B90000}"/>
    <cellStyle name="Vírgula 7 3 6 3 2 3 2" xfId="48944" xr:uid="{00000000-0005-0000-0000-0000C8B90000}"/>
    <cellStyle name="Vírgula 7 3 6 3 2 3 3" xfId="48945" xr:uid="{00000000-0005-0000-0000-0000C9B90000}"/>
    <cellStyle name="Vírgula 7 3 6 3 2 4" xfId="48946" xr:uid="{00000000-0005-0000-0000-0000CAB90000}"/>
    <cellStyle name="Vírgula 7 3 6 3 2 5" xfId="48947" xr:uid="{00000000-0005-0000-0000-0000CBB90000}"/>
    <cellStyle name="Vírgula 7 3 6 3 2 6" xfId="48948" xr:uid="{00000000-0005-0000-0000-0000CCB90000}"/>
    <cellStyle name="Vírgula 7 3 6 3 3" xfId="6991" xr:uid="{00000000-0005-0000-0000-0000CDB90000}"/>
    <cellStyle name="Vírgula 7 3 6 3 3 2" xfId="11933" xr:uid="{00000000-0005-0000-0000-0000CEB90000}"/>
    <cellStyle name="Vírgula 7 3 6 3 3 3" xfId="48949" xr:uid="{00000000-0005-0000-0000-0000CFB90000}"/>
    <cellStyle name="Vírgula 7 3 6 3 3 4" xfId="48950" xr:uid="{00000000-0005-0000-0000-0000D0B90000}"/>
    <cellStyle name="Vírgula 7 3 6 3 4" xfId="8499" xr:uid="{00000000-0005-0000-0000-0000D1B90000}"/>
    <cellStyle name="Vírgula 7 3 6 3 4 2" xfId="48951" xr:uid="{00000000-0005-0000-0000-0000D2B90000}"/>
    <cellStyle name="Vírgula 7 3 6 3 4 3" xfId="48952" xr:uid="{00000000-0005-0000-0000-0000D3B90000}"/>
    <cellStyle name="Vírgula 7 3 6 3 4 4" xfId="48953" xr:uid="{00000000-0005-0000-0000-0000D4B90000}"/>
    <cellStyle name="Vírgula 7 3 6 3 5" xfId="3537" xr:uid="{00000000-0005-0000-0000-0000D5B90000}"/>
    <cellStyle name="Vírgula 7 3 6 3 5 2" xfId="48954" xr:uid="{00000000-0005-0000-0000-0000D6B90000}"/>
    <cellStyle name="Vírgula 7 3 6 3 5 3" xfId="48955" xr:uid="{00000000-0005-0000-0000-0000D7B90000}"/>
    <cellStyle name="Vírgula 7 3 6 3 5 4" xfId="48956" xr:uid="{00000000-0005-0000-0000-0000D8B90000}"/>
    <cellStyle name="Vírgula 7 3 6 3 6" xfId="48957" xr:uid="{00000000-0005-0000-0000-0000D9B90000}"/>
    <cellStyle name="Vírgula 7 3 6 3 6 2" xfId="48958" xr:uid="{00000000-0005-0000-0000-0000DAB90000}"/>
    <cellStyle name="Vírgula 7 3 6 3 6 3" xfId="48959" xr:uid="{00000000-0005-0000-0000-0000DBB90000}"/>
    <cellStyle name="Vírgula 7 3 6 3 7" xfId="48960" xr:uid="{00000000-0005-0000-0000-0000DCB90000}"/>
    <cellStyle name="Vírgula 7 3 6 3 8" xfId="48961" xr:uid="{00000000-0005-0000-0000-0000DDB90000}"/>
    <cellStyle name="Vírgula 7 3 6 3 9" xfId="48962" xr:uid="{00000000-0005-0000-0000-0000DEB90000}"/>
    <cellStyle name="Vírgula 7 3 6 4" xfId="3931" xr:uid="{00000000-0005-0000-0000-0000DFB90000}"/>
    <cellStyle name="Vírgula 7 3 6 4 2" xfId="9010" xr:uid="{00000000-0005-0000-0000-0000E0B90000}"/>
    <cellStyle name="Vírgula 7 3 6 4 2 2" xfId="48963" xr:uid="{00000000-0005-0000-0000-0000E1B90000}"/>
    <cellStyle name="Vírgula 7 3 6 4 2 3" xfId="48964" xr:uid="{00000000-0005-0000-0000-0000E2B90000}"/>
    <cellStyle name="Vírgula 7 3 6 4 2 4" xfId="48965" xr:uid="{00000000-0005-0000-0000-0000E3B90000}"/>
    <cellStyle name="Vírgula 7 3 6 4 3" xfId="48966" xr:uid="{00000000-0005-0000-0000-0000E4B90000}"/>
    <cellStyle name="Vírgula 7 3 6 4 3 2" xfId="48967" xr:uid="{00000000-0005-0000-0000-0000E5B90000}"/>
    <cellStyle name="Vírgula 7 3 6 4 3 3" xfId="48968" xr:uid="{00000000-0005-0000-0000-0000E6B90000}"/>
    <cellStyle name="Vírgula 7 3 6 4 4" xfId="48969" xr:uid="{00000000-0005-0000-0000-0000E7B90000}"/>
    <cellStyle name="Vírgula 7 3 6 4 5" xfId="48970" xr:uid="{00000000-0005-0000-0000-0000E8B90000}"/>
    <cellStyle name="Vírgula 7 3 6 4 6" xfId="48971" xr:uid="{00000000-0005-0000-0000-0000E9B90000}"/>
    <cellStyle name="Vírgula 7 3 6 5" xfId="5697" xr:uid="{00000000-0005-0000-0000-0000EAB90000}"/>
    <cellStyle name="Vírgula 7 3 6 5 2" xfId="10639" xr:uid="{00000000-0005-0000-0000-0000EBB90000}"/>
    <cellStyle name="Vírgula 7 3 6 5 3" xfId="48972" xr:uid="{00000000-0005-0000-0000-0000ECB90000}"/>
    <cellStyle name="Vírgula 7 3 6 5 4" xfId="48973" xr:uid="{00000000-0005-0000-0000-0000EDB90000}"/>
    <cellStyle name="Vírgula 7 3 6 6" xfId="7205" xr:uid="{00000000-0005-0000-0000-0000EEB90000}"/>
    <cellStyle name="Vírgula 7 3 6 6 2" xfId="48974" xr:uid="{00000000-0005-0000-0000-0000EFB90000}"/>
    <cellStyle name="Vírgula 7 3 6 6 3" xfId="48975" xr:uid="{00000000-0005-0000-0000-0000F0B90000}"/>
    <cellStyle name="Vírgula 7 3 6 6 4" xfId="48976" xr:uid="{00000000-0005-0000-0000-0000F1B90000}"/>
    <cellStyle name="Vírgula 7 3 6 7" xfId="2243" xr:uid="{00000000-0005-0000-0000-0000F2B90000}"/>
    <cellStyle name="Vírgula 7 3 6 7 2" xfId="48977" xr:uid="{00000000-0005-0000-0000-0000F3B90000}"/>
    <cellStyle name="Vírgula 7 3 6 7 3" xfId="48978" xr:uid="{00000000-0005-0000-0000-0000F4B90000}"/>
    <cellStyle name="Vírgula 7 3 6 7 4" xfId="48979" xr:uid="{00000000-0005-0000-0000-0000F5B90000}"/>
    <cellStyle name="Vírgula 7 3 6 8" xfId="48980" xr:uid="{00000000-0005-0000-0000-0000F6B90000}"/>
    <cellStyle name="Vírgula 7 3 6 8 2" xfId="48981" xr:uid="{00000000-0005-0000-0000-0000F7B90000}"/>
    <cellStyle name="Vírgula 7 3 6 8 3" xfId="48982" xr:uid="{00000000-0005-0000-0000-0000F8B90000}"/>
    <cellStyle name="Vírgula 7 3 6 9" xfId="48983" xr:uid="{00000000-0005-0000-0000-0000F9B90000}"/>
    <cellStyle name="Vírgula 7 3 7" xfId="833" xr:uid="{00000000-0005-0000-0000-0000FAB90000}"/>
    <cellStyle name="Vírgula 7 3 7 10" xfId="48984" xr:uid="{00000000-0005-0000-0000-0000FBB90000}"/>
    <cellStyle name="Vírgula 7 3 7 2" xfId="1906" xr:uid="{00000000-0005-0000-0000-0000FCB90000}"/>
    <cellStyle name="Vírgula 7 3 7 2 2" xfId="5264" xr:uid="{00000000-0005-0000-0000-0000FDB90000}"/>
    <cellStyle name="Vírgula 7 3 7 2 2 2" xfId="10248" xr:uid="{00000000-0005-0000-0000-0000FEB90000}"/>
    <cellStyle name="Vírgula 7 3 7 2 2 2 2" xfId="48985" xr:uid="{00000000-0005-0000-0000-0000FFB90000}"/>
    <cellStyle name="Vírgula 7 3 7 2 2 2 3" xfId="48986" xr:uid="{00000000-0005-0000-0000-000000BA0000}"/>
    <cellStyle name="Vírgula 7 3 7 2 2 2 4" xfId="48987" xr:uid="{00000000-0005-0000-0000-000001BA0000}"/>
    <cellStyle name="Vírgula 7 3 7 2 2 3" xfId="48988" xr:uid="{00000000-0005-0000-0000-000002BA0000}"/>
    <cellStyle name="Vírgula 7 3 7 2 2 3 2" xfId="48989" xr:uid="{00000000-0005-0000-0000-000003BA0000}"/>
    <cellStyle name="Vírgula 7 3 7 2 2 3 3" xfId="48990" xr:uid="{00000000-0005-0000-0000-000004BA0000}"/>
    <cellStyle name="Vírgula 7 3 7 2 2 4" xfId="48991" xr:uid="{00000000-0005-0000-0000-000005BA0000}"/>
    <cellStyle name="Vírgula 7 3 7 2 2 5" xfId="48992" xr:uid="{00000000-0005-0000-0000-000006BA0000}"/>
    <cellStyle name="Vírgula 7 3 7 2 2 6" xfId="48993" xr:uid="{00000000-0005-0000-0000-000007BA0000}"/>
    <cellStyle name="Vírgula 7 3 7 2 3" xfId="6993" xr:uid="{00000000-0005-0000-0000-000008BA0000}"/>
    <cellStyle name="Vírgula 7 3 7 2 3 2" xfId="11935" xr:uid="{00000000-0005-0000-0000-000009BA0000}"/>
    <cellStyle name="Vírgula 7 3 7 2 3 3" xfId="48994" xr:uid="{00000000-0005-0000-0000-00000ABA0000}"/>
    <cellStyle name="Vírgula 7 3 7 2 3 4" xfId="48995" xr:uid="{00000000-0005-0000-0000-00000BBA0000}"/>
    <cellStyle name="Vírgula 7 3 7 2 4" xfId="8501" xr:uid="{00000000-0005-0000-0000-00000CBA0000}"/>
    <cellStyle name="Vírgula 7 3 7 2 4 2" xfId="48996" xr:uid="{00000000-0005-0000-0000-00000DBA0000}"/>
    <cellStyle name="Vírgula 7 3 7 2 4 3" xfId="48997" xr:uid="{00000000-0005-0000-0000-00000EBA0000}"/>
    <cellStyle name="Vírgula 7 3 7 2 4 4" xfId="48998" xr:uid="{00000000-0005-0000-0000-00000FBA0000}"/>
    <cellStyle name="Vírgula 7 3 7 2 5" xfId="3539" xr:uid="{00000000-0005-0000-0000-000010BA0000}"/>
    <cellStyle name="Vírgula 7 3 7 2 5 2" xfId="48999" xr:uid="{00000000-0005-0000-0000-000011BA0000}"/>
    <cellStyle name="Vírgula 7 3 7 2 5 3" xfId="49000" xr:uid="{00000000-0005-0000-0000-000012BA0000}"/>
    <cellStyle name="Vírgula 7 3 7 2 5 4" xfId="49001" xr:uid="{00000000-0005-0000-0000-000013BA0000}"/>
    <cellStyle name="Vírgula 7 3 7 2 6" xfId="49002" xr:uid="{00000000-0005-0000-0000-000014BA0000}"/>
    <cellStyle name="Vírgula 7 3 7 2 6 2" xfId="49003" xr:uid="{00000000-0005-0000-0000-000015BA0000}"/>
    <cellStyle name="Vírgula 7 3 7 2 6 3" xfId="49004" xr:uid="{00000000-0005-0000-0000-000016BA0000}"/>
    <cellStyle name="Vírgula 7 3 7 2 7" xfId="49005" xr:uid="{00000000-0005-0000-0000-000017BA0000}"/>
    <cellStyle name="Vírgula 7 3 7 2 8" xfId="49006" xr:uid="{00000000-0005-0000-0000-000018BA0000}"/>
    <cellStyle name="Vírgula 7 3 7 2 9" xfId="49007" xr:uid="{00000000-0005-0000-0000-000019BA0000}"/>
    <cellStyle name="Vírgula 7 3 7 3" xfId="4275" xr:uid="{00000000-0005-0000-0000-00001ABA0000}"/>
    <cellStyle name="Vírgula 7 3 7 3 2" xfId="9261" xr:uid="{00000000-0005-0000-0000-00001BBA0000}"/>
    <cellStyle name="Vírgula 7 3 7 3 2 2" xfId="49008" xr:uid="{00000000-0005-0000-0000-00001CBA0000}"/>
    <cellStyle name="Vírgula 7 3 7 3 2 3" xfId="49009" xr:uid="{00000000-0005-0000-0000-00001DBA0000}"/>
    <cellStyle name="Vírgula 7 3 7 3 2 4" xfId="49010" xr:uid="{00000000-0005-0000-0000-00001EBA0000}"/>
    <cellStyle name="Vírgula 7 3 7 3 3" xfId="49011" xr:uid="{00000000-0005-0000-0000-00001FBA0000}"/>
    <cellStyle name="Vírgula 7 3 7 3 3 2" xfId="49012" xr:uid="{00000000-0005-0000-0000-000020BA0000}"/>
    <cellStyle name="Vírgula 7 3 7 3 3 3" xfId="49013" xr:uid="{00000000-0005-0000-0000-000021BA0000}"/>
    <cellStyle name="Vírgula 7 3 7 3 4" xfId="49014" xr:uid="{00000000-0005-0000-0000-000022BA0000}"/>
    <cellStyle name="Vírgula 7 3 7 3 5" xfId="49015" xr:uid="{00000000-0005-0000-0000-000023BA0000}"/>
    <cellStyle name="Vírgula 7 3 7 3 6" xfId="49016" xr:uid="{00000000-0005-0000-0000-000024BA0000}"/>
    <cellStyle name="Vírgula 7 3 7 4" xfId="6019" xr:uid="{00000000-0005-0000-0000-000025BA0000}"/>
    <cellStyle name="Vírgula 7 3 7 4 2" xfId="10961" xr:uid="{00000000-0005-0000-0000-000026BA0000}"/>
    <cellStyle name="Vírgula 7 3 7 4 3" xfId="49017" xr:uid="{00000000-0005-0000-0000-000027BA0000}"/>
    <cellStyle name="Vírgula 7 3 7 4 4" xfId="49018" xr:uid="{00000000-0005-0000-0000-000028BA0000}"/>
    <cellStyle name="Vírgula 7 3 7 5" xfId="7527" xr:uid="{00000000-0005-0000-0000-000029BA0000}"/>
    <cellStyle name="Vírgula 7 3 7 5 2" xfId="49019" xr:uid="{00000000-0005-0000-0000-00002ABA0000}"/>
    <cellStyle name="Vírgula 7 3 7 5 3" xfId="49020" xr:uid="{00000000-0005-0000-0000-00002BBA0000}"/>
    <cellStyle name="Vírgula 7 3 7 5 4" xfId="49021" xr:uid="{00000000-0005-0000-0000-00002CBA0000}"/>
    <cellStyle name="Vírgula 7 3 7 6" xfId="2565" xr:uid="{00000000-0005-0000-0000-00002DBA0000}"/>
    <cellStyle name="Vírgula 7 3 7 6 2" xfId="49022" xr:uid="{00000000-0005-0000-0000-00002EBA0000}"/>
    <cellStyle name="Vírgula 7 3 7 6 3" xfId="49023" xr:uid="{00000000-0005-0000-0000-00002FBA0000}"/>
    <cellStyle name="Vírgula 7 3 7 6 4" xfId="49024" xr:uid="{00000000-0005-0000-0000-000030BA0000}"/>
    <cellStyle name="Vírgula 7 3 7 7" xfId="49025" xr:uid="{00000000-0005-0000-0000-000031BA0000}"/>
    <cellStyle name="Vírgula 7 3 7 7 2" xfId="49026" xr:uid="{00000000-0005-0000-0000-000032BA0000}"/>
    <cellStyle name="Vírgula 7 3 7 7 3" xfId="49027" xr:uid="{00000000-0005-0000-0000-000033BA0000}"/>
    <cellStyle name="Vírgula 7 3 7 8" xfId="49028" xr:uid="{00000000-0005-0000-0000-000034BA0000}"/>
    <cellStyle name="Vírgula 7 3 7 9" xfId="49029" xr:uid="{00000000-0005-0000-0000-000035BA0000}"/>
    <cellStyle name="Vírgula 7 3 8" xfId="1299" xr:uid="{00000000-0005-0000-0000-000036BA0000}"/>
    <cellStyle name="Vírgula 7 3 8 2" xfId="4657" xr:uid="{00000000-0005-0000-0000-000037BA0000}"/>
    <cellStyle name="Vírgula 7 3 8 2 2" xfId="9641" xr:uid="{00000000-0005-0000-0000-000038BA0000}"/>
    <cellStyle name="Vírgula 7 3 8 2 2 2" xfId="49030" xr:uid="{00000000-0005-0000-0000-000039BA0000}"/>
    <cellStyle name="Vírgula 7 3 8 2 2 3" xfId="49031" xr:uid="{00000000-0005-0000-0000-00003ABA0000}"/>
    <cellStyle name="Vírgula 7 3 8 2 2 4" xfId="49032" xr:uid="{00000000-0005-0000-0000-00003BBA0000}"/>
    <cellStyle name="Vírgula 7 3 8 2 3" xfId="49033" xr:uid="{00000000-0005-0000-0000-00003CBA0000}"/>
    <cellStyle name="Vírgula 7 3 8 2 3 2" xfId="49034" xr:uid="{00000000-0005-0000-0000-00003DBA0000}"/>
    <cellStyle name="Vírgula 7 3 8 2 3 3" xfId="49035" xr:uid="{00000000-0005-0000-0000-00003EBA0000}"/>
    <cellStyle name="Vírgula 7 3 8 2 4" xfId="49036" xr:uid="{00000000-0005-0000-0000-00003FBA0000}"/>
    <cellStyle name="Vírgula 7 3 8 2 5" xfId="49037" xr:uid="{00000000-0005-0000-0000-000040BA0000}"/>
    <cellStyle name="Vírgula 7 3 8 2 6" xfId="49038" xr:uid="{00000000-0005-0000-0000-000041BA0000}"/>
    <cellStyle name="Vírgula 7 3 8 3" xfId="6386" xr:uid="{00000000-0005-0000-0000-000042BA0000}"/>
    <cellStyle name="Vírgula 7 3 8 3 2" xfId="11328" xr:uid="{00000000-0005-0000-0000-000043BA0000}"/>
    <cellStyle name="Vírgula 7 3 8 3 3" xfId="49039" xr:uid="{00000000-0005-0000-0000-000044BA0000}"/>
    <cellStyle name="Vírgula 7 3 8 3 4" xfId="49040" xr:uid="{00000000-0005-0000-0000-000045BA0000}"/>
    <cellStyle name="Vírgula 7 3 8 4" xfId="7894" xr:uid="{00000000-0005-0000-0000-000046BA0000}"/>
    <cellStyle name="Vírgula 7 3 8 4 2" xfId="49041" xr:uid="{00000000-0005-0000-0000-000047BA0000}"/>
    <cellStyle name="Vírgula 7 3 8 4 3" xfId="49042" xr:uid="{00000000-0005-0000-0000-000048BA0000}"/>
    <cellStyle name="Vírgula 7 3 8 4 4" xfId="49043" xr:uid="{00000000-0005-0000-0000-000049BA0000}"/>
    <cellStyle name="Vírgula 7 3 8 5" xfId="2932" xr:uid="{00000000-0005-0000-0000-00004ABA0000}"/>
    <cellStyle name="Vírgula 7 3 8 5 2" xfId="49044" xr:uid="{00000000-0005-0000-0000-00004BBA0000}"/>
    <cellStyle name="Vírgula 7 3 8 5 3" xfId="49045" xr:uid="{00000000-0005-0000-0000-00004CBA0000}"/>
    <cellStyle name="Vírgula 7 3 8 5 4" xfId="49046" xr:uid="{00000000-0005-0000-0000-00004DBA0000}"/>
    <cellStyle name="Vírgula 7 3 8 6" xfId="49047" xr:uid="{00000000-0005-0000-0000-00004EBA0000}"/>
    <cellStyle name="Vírgula 7 3 8 6 2" xfId="49048" xr:uid="{00000000-0005-0000-0000-00004FBA0000}"/>
    <cellStyle name="Vírgula 7 3 8 6 3" xfId="49049" xr:uid="{00000000-0005-0000-0000-000050BA0000}"/>
    <cellStyle name="Vírgula 7 3 8 7" xfId="49050" xr:uid="{00000000-0005-0000-0000-000051BA0000}"/>
    <cellStyle name="Vírgula 7 3 8 8" xfId="49051" xr:uid="{00000000-0005-0000-0000-000052BA0000}"/>
    <cellStyle name="Vírgula 7 3 8 9" xfId="49052" xr:uid="{00000000-0005-0000-0000-000053BA0000}"/>
    <cellStyle name="Vírgula 7 3 9" xfId="243" xr:uid="{00000000-0005-0000-0000-000054BA0000}"/>
    <cellStyle name="Vírgula 7 3 9 2" xfId="3875" xr:uid="{00000000-0005-0000-0000-000055BA0000}"/>
    <cellStyle name="Vírgula 7 3 9 2 2" xfId="8962" xr:uid="{00000000-0005-0000-0000-000056BA0000}"/>
    <cellStyle name="Vírgula 7 3 9 2 2 2" xfId="49053" xr:uid="{00000000-0005-0000-0000-000057BA0000}"/>
    <cellStyle name="Vírgula 7 3 9 2 2 3" xfId="49054" xr:uid="{00000000-0005-0000-0000-000058BA0000}"/>
    <cellStyle name="Vírgula 7 3 9 2 2 4" xfId="49055" xr:uid="{00000000-0005-0000-0000-000059BA0000}"/>
    <cellStyle name="Vírgula 7 3 9 2 3" xfId="49056" xr:uid="{00000000-0005-0000-0000-00005ABA0000}"/>
    <cellStyle name="Vírgula 7 3 9 2 3 2" xfId="49057" xr:uid="{00000000-0005-0000-0000-00005BBA0000}"/>
    <cellStyle name="Vírgula 7 3 9 2 3 3" xfId="49058" xr:uid="{00000000-0005-0000-0000-00005CBA0000}"/>
    <cellStyle name="Vírgula 7 3 9 2 4" xfId="49059" xr:uid="{00000000-0005-0000-0000-00005DBA0000}"/>
    <cellStyle name="Vírgula 7 3 9 2 5" xfId="49060" xr:uid="{00000000-0005-0000-0000-00005EBA0000}"/>
    <cellStyle name="Vírgula 7 3 9 2 6" xfId="49061" xr:uid="{00000000-0005-0000-0000-00005FBA0000}"/>
    <cellStyle name="Vírgula 7 3 9 3" xfId="5653" xr:uid="{00000000-0005-0000-0000-000060BA0000}"/>
    <cellStyle name="Vírgula 7 3 9 3 2" xfId="10595" xr:uid="{00000000-0005-0000-0000-000061BA0000}"/>
    <cellStyle name="Vírgula 7 3 9 3 3" xfId="49062" xr:uid="{00000000-0005-0000-0000-000062BA0000}"/>
    <cellStyle name="Vírgula 7 3 9 3 4" xfId="49063" xr:uid="{00000000-0005-0000-0000-000063BA0000}"/>
    <cellStyle name="Vírgula 7 3 9 4" xfId="7161" xr:uid="{00000000-0005-0000-0000-000064BA0000}"/>
    <cellStyle name="Vírgula 7 3 9 4 2" xfId="49064" xr:uid="{00000000-0005-0000-0000-000065BA0000}"/>
    <cellStyle name="Vírgula 7 3 9 4 3" xfId="49065" xr:uid="{00000000-0005-0000-0000-000066BA0000}"/>
    <cellStyle name="Vírgula 7 3 9 4 4" xfId="49066" xr:uid="{00000000-0005-0000-0000-000067BA0000}"/>
    <cellStyle name="Vírgula 7 3 9 5" xfId="2199" xr:uid="{00000000-0005-0000-0000-000068BA0000}"/>
    <cellStyle name="Vírgula 7 3 9 5 2" xfId="49067" xr:uid="{00000000-0005-0000-0000-000069BA0000}"/>
    <cellStyle name="Vírgula 7 3 9 5 3" xfId="49068" xr:uid="{00000000-0005-0000-0000-00006ABA0000}"/>
    <cellStyle name="Vírgula 7 3 9 5 4" xfId="49069" xr:uid="{00000000-0005-0000-0000-00006BBA0000}"/>
    <cellStyle name="Vírgula 7 3 9 6" xfId="49070" xr:uid="{00000000-0005-0000-0000-00006CBA0000}"/>
    <cellStyle name="Vírgula 7 3 9 6 2" xfId="49071" xr:uid="{00000000-0005-0000-0000-00006DBA0000}"/>
    <cellStyle name="Vírgula 7 3 9 6 3" xfId="49072" xr:uid="{00000000-0005-0000-0000-00006EBA0000}"/>
    <cellStyle name="Vírgula 7 3 9 7" xfId="49073" xr:uid="{00000000-0005-0000-0000-00006FBA0000}"/>
    <cellStyle name="Vírgula 7 3 9 8" xfId="49074" xr:uid="{00000000-0005-0000-0000-000070BA0000}"/>
    <cellStyle name="Vírgula 7 3 9 9" xfId="49075" xr:uid="{00000000-0005-0000-0000-000071BA0000}"/>
    <cellStyle name="Vírgula 7 4" xfId="250" xr:uid="{00000000-0005-0000-0000-000072BA0000}"/>
    <cellStyle name="Vírgula 7 4 10" xfId="3880" xr:uid="{00000000-0005-0000-0000-000073BA0000}"/>
    <cellStyle name="Vírgula 7 4 10 2" xfId="8775" xr:uid="{00000000-0005-0000-0000-000074BA0000}"/>
    <cellStyle name="Vírgula 7 4 10 2 2" xfId="49076" xr:uid="{00000000-0005-0000-0000-000075BA0000}"/>
    <cellStyle name="Vírgula 7 4 10 2 2 2" xfId="49077" xr:uid="{00000000-0005-0000-0000-000076BA0000}"/>
    <cellStyle name="Vírgula 7 4 10 2 2 3" xfId="49078" xr:uid="{00000000-0005-0000-0000-000077BA0000}"/>
    <cellStyle name="Vírgula 7 4 10 2 2 4" xfId="49079" xr:uid="{00000000-0005-0000-0000-000078BA0000}"/>
    <cellStyle name="Vírgula 7 4 10 2 3" xfId="49080" xr:uid="{00000000-0005-0000-0000-000079BA0000}"/>
    <cellStyle name="Vírgula 7 4 10 2 3 2" xfId="49081" xr:uid="{00000000-0005-0000-0000-00007ABA0000}"/>
    <cellStyle name="Vírgula 7 4 10 2 3 3" xfId="49082" xr:uid="{00000000-0005-0000-0000-00007BBA0000}"/>
    <cellStyle name="Vírgula 7 4 10 2 4" xfId="49083" xr:uid="{00000000-0005-0000-0000-00007CBA0000}"/>
    <cellStyle name="Vírgula 7 4 10 2 5" xfId="49084" xr:uid="{00000000-0005-0000-0000-00007DBA0000}"/>
    <cellStyle name="Vírgula 7 4 10 2 6" xfId="49085" xr:uid="{00000000-0005-0000-0000-00007EBA0000}"/>
    <cellStyle name="Vírgula 7 4 10 3" xfId="49086" xr:uid="{00000000-0005-0000-0000-00007FBA0000}"/>
    <cellStyle name="Vírgula 7 4 10 3 2" xfId="49087" xr:uid="{00000000-0005-0000-0000-000080BA0000}"/>
    <cellStyle name="Vírgula 7 4 10 3 3" xfId="49088" xr:uid="{00000000-0005-0000-0000-000081BA0000}"/>
    <cellStyle name="Vírgula 7 4 10 3 4" xfId="49089" xr:uid="{00000000-0005-0000-0000-000082BA0000}"/>
    <cellStyle name="Vírgula 7 4 10 4" xfId="49090" xr:uid="{00000000-0005-0000-0000-000083BA0000}"/>
    <cellStyle name="Vírgula 7 4 10 4 2" xfId="49091" xr:uid="{00000000-0005-0000-0000-000084BA0000}"/>
    <cellStyle name="Vírgula 7 4 10 4 3" xfId="49092" xr:uid="{00000000-0005-0000-0000-000085BA0000}"/>
    <cellStyle name="Vírgula 7 4 10 4 4" xfId="49093" xr:uid="{00000000-0005-0000-0000-000086BA0000}"/>
    <cellStyle name="Vírgula 7 4 10 5" xfId="49094" xr:uid="{00000000-0005-0000-0000-000087BA0000}"/>
    <cellStyle name="Vírgula 7 4 10 5 2" xfId="49095" xr:uid="{00000000-0005-0000-0000-000088BA0000}"/>
    <cellStyle name="Vírgula 7 4 10 5 3" xfId="49096" xr:uid="{00000000-0005-0000-0000-000089BA0000}"/>
    <cellStyle name="Vírgula 7 4 10 6" xfId="49097" xr:uid="{00000000-0005-0000-0000-00008ABA0000}"/>
    <cellStyle name="Vírgula 7 4 10 7" xfId="49098" xr:uid="{00000000-0005-0000-0000-00008BBA0000}"/>
    <cellStyle name="Vírgula 7 4 10 8" xfId="49099" xr:uid="{00000000-0005-0000-0000-00008CBA0000}"/>
    <cellStyle name="Vírgula 7 4 11" xfId="5548" xr:uid="{00000000-0005-0000-0000-00008DBA0000}"/>
    <cellStyle name="Vírgula 7 4 11 2" xfId="10497" xr:uid="{00000000-0005-0000-0000-00008EBA0000}"/>
    <cellStyle name="Vírgula 7 4 11 2 2" xfId="49100" xr:uid="{00000000-0005-0000-0000-00008FBA0000}"/>
    <cellStyle name="Vírgula 7 4 11 2 3" xfId="49101" xr:uid="{00000000-0005-0000-0000-000090BA0000}"/>
    <cellStyle name="Vírgula 7 4 11 2 4" xfId="49102" xr:uid="{00000000-0005-0000-0000-000091BA0000}"/>
    <cellStyle name="Vírgula 7 4 11 3" xfId="49103" xr:uid="{00000000-0005-0000-0000-000092BA0000}"/>
    <cellStyle name="Vírgula 7 4 11 3 2" xfId="49104" xr:uid="{00000000-0005-0000-0000-000093BA0000}"/>
    <cellStyle name="Vírgula 7 4 11 3 3" xfId="49105" xr:uid="{00000000-0005-0000-0000-000094BA0000}"/>
    <cellStyle name="Vírgula 7 4 11 4" xfId="49106" xr:uid="{00000000-0005-0000-0000-000095BA0000}"/>
    <cellStyle name="Vírgula 7 4 11 5" xfId="49107" xr:uid="{00000000-0005-0000-0000-000096BA0000}"/>
    <cellStyle name="Vírgula 7 4 11 6" xfId="49108" xr:uid="{00000000-0005-0000-0000-000097BA0000}"/>
    <cellStyle name="Vírgula 7 4 12" xfId="5658" xr:uid="{00000000-0005-0000-0000-000098BA0000}"/>
    <cellStyle name="Vírgula 7 4 12 2" xfId="10600" xr:uid="{00000000-0005-0000-0000-000099BA0000}"/>
    <cellStyle name="Vírgula 7 4 12 3" xfId="49109" xr:uid="{00000000-0005-0000-0000-00009ABA0000}"/>
    <cellStyle name="Vírgula 7 4 12 4" xfId="49110" xr:uid="{00000000-0005-0000-0000-00009BBA0000}"/>
    <cellStyle name="Vírgula 7 4 13" xfId="7166" xr:uid="{00000000-0005-0000-0000-00009CBA0000}"/>
    <cellStyle name="Vírgula 7 4 13 2" xfId="49111" xr:uid="{00000000-0005-0000-0000-00009DBA0000}"/>
    <cellStyle name="Vírgula 7 4 13 3" xfId="49112" xr:uid="{00000000-0005-0000-0000-00009EBA0000}"/>
    <cellStyle name="Vírgula 7 4 13 4" xfId="49113" xr:uid="{00000000-0005-0000-0000-00009FBA0000}"/>
    <cellStyle name="Vírgula 7 4 14" xfId="2204" xr:uid="{00000000-0005-0000-0000-0000A0BA0000}"/>
    <cellStyle name="Vírgula 7 4 14 2" xfId="49114" xr:uid="{00000000-0005-0000-0000-0000A1BA0000}"/>
    <cellStyle name="Vírgula 7 4 14 3" xfId="49115" xr:uid="{00000000-0005-0000-0000-0000A2BA0000}"/>
    <cellStyle name="Vírgula 7 4 14 4" xfId="49116" xr:uid="{00000000-0005-0000-0000-0000A3BA0000}"/>
    <cellStyle name="Vírgula 7 4 15" xfId="49117" xr:uid="{00000000-0005-0000-0000-0000A4BA0000}"/>
    <cellStyle name="Vírgula 7 4 15 2" xfId="49118" xr:uid="{00000000-0005-0000-0000-0000A5BA0000}"/>
    <cellStyle name="Vírgula 7 4 15 3" xfId="49119" xr:uid="{00000000-0005-0000-0000-0000A6BA0000}"/>
    <cellStyle name="Vírgula 7 4 16" xfId="49120" xr:uid="{00000000-0005-0000-0000-0000A7BA0000}"/>
    <cellStyle name="Vírgula 7 4 17" xfId="49121" xr:uid="{00000000-0005-0000-0000-0000A8BA0000}"/>
    <cellStyle name="Vírgula 7 4 18" xfId="49122" xr:uid="{00000000-0005-0000-0000-0000A9BA0000}"/>
    <cellStyle name="Vírgula 7 4 2" xfId="372" xr:uid="{00000000-0005-0000-0000-0000AABA0000}"/>
    <cellStyle name="Vírgula 7 4 2 10" xfId="5707" xr:uid="{00000000-0005-0000-0000-0000ABBA0000}"/>
    <cellStyle name="Vírgula 7 4 2 10 2" xfId="10649" xr:uid="{00000000-0005-0000-0000-0000ACBA0000}"/>
    <cellStyle name="Vírgula 7 4 2 10 3" xfId="49123" xr:uid="{00000000-0005-0000-0000-0000ADBA0000}"/>
    <cellStyle name="Vírgula 7 4 2 10 4" xfId="49124" xr:uid="{00000000-0005-0000-0000-0000AEBA0000}"/>
    <cellStyle name="Vírgula 7 4 2 11" xfId="7215" xr:uid="{00000000-0005-0000-0000-0000AFBA0000}"/>
    <cellStyle name="Vírgula 7 4 2 11 2" xfId="49125" xr:uid="{00000000-0005-0000-0000-0000B0BA0000}"/>
    <cellStyle name="Vírgula 7 4 2 11 3" xfId="49126" xr:uid="{00000000-0005-0000-0000-0000B1BA0000}"/>
    <cellStyle name="Vírgula 7 4 2 11 4" xfId="49127" xr:uid="{00000000-0005-0000-0000-0000B2BA0000}"/>
    <cellStyle name="Vírgula 7 4 2 12" xfId="2253" xr:uid="{00000000-0005-0000-0000-0000B3BA0000}"/>
    <cellStyle name="Vírgula 7 4 2 12 2" xfId="49128" xr:uid="{00000000-0005-0000-0000-0000B4BA0000}"/>
    <cellStyle name="Vírgula 7 4 2 12 3" xfId="49129" xr:uid="{00000000-0005-0000-0000-0000B5BA0000}"/>
    <cellStyle name="Vírgula 7 4 2 12 4" xfId="49130" xr:uid="{00000000-0005-0000-0000-0000B6BA0000}"/>
    <cellStyle name="Vírgula 7 4 2 13" xfId="49131" xr:uid="{00000000-0005-0000-0000-0000B7BA0000}"/>
    <cellStyle name="Vírgula 7 4 2 13 2" xfId="49132" xr:uid="{00000000-0005-0000-0000-0000B8BA0000}"/>
    <cellStyle name="Vírgula 7 4 2 13 3" xfId="49133" xr:uid="{00000000-0005-0000-0000-0000B9BA0000}"/>
    <cellStyle name="Vírgula 7 4 2 14" xfId="49134" xr:uid="{00000000-0005-0000-0000-0000BABA0000}"/>
    <cellStyle name="Vírgula 7 4 2 15" xfId="49135" xr:uid="{00000000-0005-0000-0000-0000BBBA0000}"/>
    <cellStyle name="Vírgula 7 4 2 16" xfId="49136" xr:uid="{00000000-0005-0000-0000-0000BCBA0000}"/>
    <cellStyle name="Vírgula 7 4 2 2" xfId="639" xr:uid="{00000000-0005-0000-0000-0000BDBA0000}"/>
    <cellStyle name="Vírgula 7 4 2 2 10" xfId="7350" xr:uid="{00000000-0005-0000-0000-0000BEBA0000}"/>
    <cellStyle name="Vírgula 7 4 2 2 10 2" xfId="49137" xr:uid="{00000000-0005-0000-0000-0000BFBA0000}"/>
    <cellStyle name="Vírgula 7 4 2 2 10 3" xfId="49138" xr:uid="{00000000-0005-0000-0000-0000C0BA0000}"/>
    <cellStyle name="Vírgula 7 4 2 2 10 4" xfId="49139" xr:uid="{00000000-0005-0000-0000-0000C1BA0000}"/>
    <cellStyle name="Vírgula 7 4 2 2 11" xfId="2388" xr:uid="{00000000-0005-0000-0000-0000C2BA0000}"/>
    <cellStyle name="Vírgula 7 4 2 2 11 2" xfId="49140" xr:uid="{00000000-0005-0000-0000-0000C3BA0000}"/>
    <cellStyle name="Vírgula 7 4 2 2 11 3" xfId="49141" xr:uid="{00000000-0005-0000-0000-0000C4BA0000}"/>
    <cellStyle name="Vírgula 7 4 2 2 11 4" xfId="49142" xr:uid="{00000000-0005-0000-0000-0000C5BA0000}"/>
    <cellStyle name="Vírgula 7 4 2 2 12" xfId="49143" xr:uid="{00000000-0005-0000-0000-0000C6BA0000}"/>
    <cellStyle name="Vírgula 7 4 2 2 12 2" xfId="49144" xr:uid="{00000000-0005-0000-0000-0000C7BA0000}"/>
    <cellStyle name="Vírgula 7 4 2 2 12 3" xfId="49145" xr:uid="{00000000-0005-0000-0000-0000C8BA0000}"/>
    <cellStyle name="Vírgula 7 4 2 2 13" xfId="49146" xr:uid="{00000000-0005-0000-0000-0000C9BA0000}"/>
    <cellStyle name="Vírgula 7 4 2 2 14" xfId="49147" xr:uid="{00000000-0005-0000-0000-0000CABA0000}"/>
    <cellStyle name="Vírgula 7 4 2 2 15" xfId="49148" xr:uid="{00000000-0005-0000-0000-0000CBBA0000}"/>
    <cellStyle name="Vírgula 7 4 2 2 2" xfId="780" xr:uid="{00000000-0005-0000-0000-0000CCBA0000}"/>
    <cellStyle name="Vírgula 7 4 2 2 2 10" xfId="49149" xr:uid="{00000000-0005-0000-0000-0000CDBA0000}"/>
    <cellStyle name="Vírgula 7 4 2 2 2 11" xfId="49150" xr:uid="{00000000-0005-0000-0000-0000CEBA0000}"/>
    <cellStyle name="Vírgula 7 4 2 2 2 2" xfId="1245" xr:uid="{00000000-0005-0000-0000-0000CFBA0000}"/>
    <cellStyle name="Vírgula 7 4 2 2 2 2 10" xfId="49151" xr:uid="{00000000-0005-0000-0000-0000D0BA0000}"/>
    <cellStyle name="Vírgula 7 4 2 2 2 2 2" xfId="1910" xr:uid="{00000000-0005-0000-0000-0000D1BA0000}"/>
    <cellStyle name="Vírgula 7 4 2 2 2 2 2 2" xfId="5268" xr:uid="{00000000-0005-0000-0000-0000D2BA0000}"/>
    <cellStyle name="Vírgula 7 4 2 2 2 2 2 2 2" xfId="10252" xr:uid="{00000000-0005-0000-0000-0000D3BA0000}"/>
    <cellStyle name="Vírgula 7 4 2 2 2 2 2 2 2 2" xfId="49152" xr:uid="{00000000-0005-0000-0000-0000D4BA0000}"/>
    <cellStyle name="Vírgula 7 4 2 2 2 2 2 2 2 3" xfId="49153" xr:uid="{00000000-0005-0000-0000-0000D5BA0000}"/>
    <cellStyle name="Vírgula 7 4 2 2 2 2 2 2 2 4" xfId="49154" xr:uid="{00000000-0005-0000-0000-0000D6BA0000}"/>
    <cellStyle name="Vírgula 7 4 2 2 2 2 2 2 3" xfId="49155" xr:uid="{00000000-0005-0000-0000-0000D7BA0000}"/>
    <cellStyle name="Vírgula 7 4 2 2 2 2 2 2 3 2" xfId="49156" xr:uid="{00000000-0005-0000-0000-0000D8BA0000}"/>
    <cellStyle name="Vírgula 7 4 2 2 2 2 2 2 3 3" xfId="49157" xr:uid="{00000000-0005-0000-0000-0000D9BA0000}"/>
    <cellStyle name="Vírgula 7 4 2 2 2 2 2 2 4" xfId="49158" xr:uid="{00000000-0005-0000-0000-0000DABA0000}"/>
    <cellStyle name="Vírgula 7 4 2 2 2 2 2 2 5" xfId="49159" xr:uid="{00000000-0005-0000-0000-0000DBBA0000}"/>
    <cellStyle name="Vírgula 7 4 2 2 2 2 2 2 6" xfId="49160" xr:uid="{00000000-0005-0000-0000-0000DCBA0000}"/>
    <cellStyle name="Vírgula 7 4 2 2 2 2 2 3" xfId="6997" xr:uid="{00000000-0005-0000-0000-0000DDBA0000}"/>
    <cellStyle name="Vírgula 7 4 2 2 2 2 2 3 2" xfId="11939" xr:uid="{00000000-0005-0000-0000-0000DEBA0000}"/>
    <cellStyle name="Vírgula 7 4 2 2 2 2 2 3 3" xfId="49161" xr:uid="{00000000-0005-0000-0000-0000DFBA0000}"/>
    <cellStyle name="Vírgula 7 4 2 2 2 2 2 3 4" xfId="49162" xr:uid="{00000000-0005-0000-0000-0000E0BA0000}"/>
    <cellStyle name="Vírgula 7 4 2 2 2 2 2 4" xfId="8505" xr:uid="{00000000-0005-0000-0000-0000E1BA0000}"/>
    <cellStyle name="Vírgula 7 4 2 2 2 2 2 4 2" xfId="49163" xr:uid="{00000000-0005-0000-0000-0000E2BA0000}"/>
    <cellStyle name="Vírgula 7 4 2 2 2 2 2 4 3" xfId="49164" xr:uid="{00000000-0005-0000-0000-0000E3BA0000}"/>
    <cellStyle name="Vírgula 7 4 2 2 2 2 2 4 4" xfId="49165" xr:uid="{00000000-0005-0000-0000-0000E4BA0000}"/>
    <cellStyle name="Vírgula 7 4 2 2 2 2 2 5" xfId="3543" xr:uid="{00000000-0005-0000-0000-0000E5BA0000}"/>
    <cellStyle name="Vírgula 7 4 2 2 2 2 2 5 2" xfId="49166" xr:uid="{00000000-0005-0000-0000-0000E6BA0000}"/>
    <cellStyle name="Vírgula 7 4 2 2 2 2 2 5 3" xfId="49167" xr:uid="{00000000-0005-0000-0000-0000E7BA0000}"/>
    <cellStyle name="Vírgula 7 4 2 2 2 2 2 5 4" xfId="49168" xr:uid="{00000000-0005-0000-0000-0000E8BA0000}"/>
    <cellStyle name="Vírgula 7 4 2 2 2 2 2 6" xfId="49169" xr:uid="{00000000-0005-0000-0000-0000E9BA0000}"/>
    <cellStyle name="Vírgula 7 4 2 2 2 2 2 6 2" xfId="49170" xr:uid="{00000000-0005-0000-0000-0000EABA0000}"/>
    <cellStyle name="Vírgula 7 4 2 2 2 2 2 6 3" xfId="49171" xr:uid="{00000000-0005-0000-0000-0000EBBA0000}"/>
    <cellStyle name="Vírgula 7 4 2 2 2 2 2 7" xfId="49172" xr:uid="{00000000-0005-0000-0000-0000ECBA0000}"/>
    <cellStyle name="Vírgula 7 4 2 2 2 2 2 8" xfId="49173" xr:uid="{00000000-0005-0000-0000-0000EDBA0000}"/>
    <cellStyle name="Vírgula 7 4 2 2 2 2 2 9" xfId="49174" xr:uid="{00000000-0005-0000-0000-0000EEBA0000}"/>
    <cellStyle name="Vírgula 7 4 2 2 2 2 3" xfId="4613" xr:uid="{00000000-0005-0000-0000-0000EFBA0000}"/>
    <cellStyle name="Vírgula 7 4 2 2 2 2 3 2" xfId="9597" xr:uid="{00000000-0005-0000-0000-0000F0BA0000}"/>
    <cellStyle name="Vírgula 7 4 2 2 2 2 3 2 2" xfId="49175" xr:uid="{00000000-0005-0000-0000-0000F1BA0000}"/>
    <cellStyle name="Vírgula 7 4 2 2 2 2 3 2 3" xfId="49176" xr:uid="{00000000-0005-0000-0000-0000F2BA0000}"/>
    <cellStyle name="Vírgula 7 4 2 2 2 2 3 2 4" xfId="49177" xr:uid="{00000000-0005-0000-0000-0000F3BA0000}"/>
    <cellStyle name="Vírgula 7 4 2 2 2 2 3 3" xfId="49178" xr:uid="{00000000-0005-0000-0000-0000F4BA0000}"/>
    <cellStyle name="Vírgula 7 4 2 2 2 2 3 3 2" xfId="49179" xr:uid="{00000000-0005-0000-0000-0000F5BA0000}"/>
    <cellStyle name="Vírgula 7 4 2 2 2 2 3 3 3" xfId="49180" xr:uid="{00000000-0005-0000-0000-0000F6BA0000}"/>
    <cellStyle name="Vírgula 7 4 2 2 2 2 3 4" xfId="49181" xr:uid="{00000000-0005-0000-0000-0000F7BA0000}"/>
    <cellStyle name="Vírgula 7 4 2 2 2 2 3 5" xfId="49182" xr:uid="{00000000-0005-0000-0000-0000F8BA0000}"/>
    <cellStyle name="Vírgula 7 4 2 2 2 2 3 6" xfId="49183" xr:uid="{00000000-0005-0000-0000-0000F9BA0000}"/>
    <cellStyle name="Vírgula 7 4 2 2 2 2 4" xfId="6344" xr:uid="{00000000-0005-0000-0000-0000FABA0000}"/>
    <cellStyle name="Vírgula 7 4 2 2 2 2 4 2" xfId="11286" xr:uid="{00000000-0005-0000-0000-0000FBBA0000}"/>
    <cellStyle name="Vírgula 7 4 2 2 2 2 4 3" xfId="49184" xr:uid="{00000000-0005-0000-0000-0000FCBA0000}"/>
    <cellStyle name="Vírgula 7 4 2 2 2 2 4 4" xfId="49185" xr:uid="{00000000-0005-0000-0000-0000FDBA0000}"/>
    <cellStyle name="Vírgula 7 4 2 2 2 2 5" xfId="7852" xr:uid="{00000000-0005-0000-0000-0000FEBA0000}"/>
    <cellStyle name="Vírgula 7 4 2 2 2 2 5 2" xfId="49186" xr:uid="{00000000-0005-0000-0000-0000FFBA0000}"/>
    <cellStyle name="Vírgula 7 4 2 2 2 2 5 3" xfId="49187" xr:uid="{00000000-0005-0000-0000-000000BB0000}"/>
    <cellStyle name="Vírgula 7 4 2 2 2 2 5 4" xfId="49188" xr:uid="{00000000-0005-0000-0000-000001BB0000}"/>
    <cellStyle name="Vírgula 7 4 2 2 2 2 6" xfId="2890" xr:uid="{00000000-0005-0000-0000-000002BB0000}"/>
    <cellStyle name="Vírgula 7 4 2 2 2 2 6 2" xfId="49189" xr:uid="{00000000-0005-0000-0000-000003BB0000}"/>
    <cellStyle name="Vírgula 7 4 2 2 2 2 6 3" xfId="49190" xr:uid="{00000000-0005-0000-0000-000004BB0000}"/>
    <cellStyle name="Vírgula 7 4 2 2 2 2 6 4" xfId="49191" xr:uid="{00000000-0005-0000-0000-000005BB0000}"/>
    <cellStyle name="Vírgula 7 4 2 2 2 2 7" xfId="49192" xr:uid="{00000000-0005-0000-0000-000006BB0000}"/>
    <cellStyle name="Vírgula 7 4 2 2 2 2 7 2" xfId="49193" xr:uid="{00000000-0005-0000-0000-000007BB0000}"/>
    <cellStyle name="Vírgula 7 4 2 2 2 2 7 3" xfId="49194" xr:uid="{00000000-0005-0000-0000-000008BB0000}"/>
    <cellStyle name="Vírgula 7 4 2 2 2 2 8" xfId="49195" xr:uid="{00000000-0005-0000-0000-000009BB0000}"/>
    <cellStyle name="Vírgula 7 4 2 2 2 2 9" xfId="49196" xr:uid="{00000000-0005-0000-0000-00000ABB0000}"/>
    <cellStyle name="Vírgula 7 4 2 2 2 3" xfId="1909" xr:uid="{00000000-0005-0000-0000-00000BBB0000}"/>
    <cellStyle name="Vírgula 7 4 2 2 2 3 2" xfId="5267" xr:uid="{00000000-0005-0000-0000-00000CBB0000}"/>
    <cellStyle name="Vírgula 7 4 2 2 2 3 2 2" xfId="10251" xr:uid="{00000000-0005-0000-0000-00000DBB0000}"/>
    <cellStyle name="Vírgula 7 4 2 2 2 3 2 2 2" xfId="49197" xr:uid="{00000000-0005-0000-0000-00000EBB0000}"/>
    <cellStyle name="Vírgula 7 4 2 2 2 3 2 2 3" xfId="49198" xr:uid="{00000000-0005-0000-0000-00000FBB0000}"/>
    <cellStyle name="Vírgula 7 4 2 2 2 3 2 2 4" xfId="49199" xr:uid="{00000000-0005-0000-0000-000010BB0000}"/>
    <cellStyle name="Vírgula 7 4 2 2 2 3 2 3" xfId="49200" xr:uid="{00000000-0005-0000-0000-000011BB0000}"/>
    <cellStyle name="Vírgula 7 4 2 2 2 3 2 3 2" xfId="49201" xr:uid="{00000000-0005-0000-0000-000012BB0000}"/>
    <cellStyle name="Vírgula 7 4 2 2 2 3 2 3 3" xfId="49202" xr:uid="{00000000-0005-0000-0000-000013BB0000}"/>
    <cellStyle name="Vírgula 7 4 2 2 2 3 2 4" xfId="49203" xr:uid="{00000000-0005-0000-0000-000014BB0000}"/>
    <cellStyle name="Vírgula 7 4 2 2 2 3 2 5" xfId="49204" xr:uid="{00000000-0005-0000-0000-000015BB0000}"/>
    <cellStyle name="Vírgula 7 4 2 2 2 3 2 6" xfId="49205" xr:uid="{00000000-0005-0000-0000-000016BB0000}"/>
    <cellStyle name="Vírgula 7 4 2 2 2 3 3" xfId="6996" xr:uid="{00000000-0005-0000-0000-000017BB0000}"/>
    <cellStyle name="Vírgula 7 4 2 2 2 3 3 2" xfId="11938" xr:uid="{00000000-0005-0000-0000-000018BB0000}"/>
    <cellStyle name="Vírgula 7 4 2 2 2 3 3 3" xfId="49206" xr:uid="{00000000-0005-0000-0000-000019BB0000}"/>
    <cellStyle name="Vírgula 7 4 2 2 2 3 3 4" xfId="49207" xr:uid="{00000000-0005-0000-0000-00001ABB0000}"/>
    <cellStyle name="Vírgula 7 4 2 2 2 3 4" xfId="8504" xr:uid="{00000000-0005-0000-0000-00001BBB0000}"/>
    <cellStyle name="Vírgula 7 4 2 2 2 3 4 2" xfId="49208" xr:uid="{00000000-0005-0000-0000-00001CBB0000}"/>
    <cellStyle name="Vírgula 7 4 2 2 2 3 4 3" xfId="49209" xr:uid="{00000000-0005-0000-0000-00001DBB0000}"/>
    <cellStyle name="Vírgula 7 4 2 2 2 3 4 4" xfId="49210" xr:uid="{00000000-0005-0000-0000-00001EBB0000}"/>
    <cellStyle name="Vírgula 7 4 2 2 2 3 5" xfId="3542" xr:uid="{00000000-0005-0000-0000-00001FBB0000}"/>
    <cellStyle name="Vírgula 7 4 2 2 2 3 5 2" xfId="49211" xr:uid="{00000000-0005-0000-0000-000020BB0000}"/>
    <cellStyle name="Vírgula 7 4 2 2 2 3 5 3" xfId="49212" xr:uid="{00000000-0005-0000-0000-000021BB0000}"/>
    <cellStyle name="Vírgula 7 4 2 2 2 3 5 4" xfId="49213" xr:uid="{00000000-0005-0000-0000-000022BB0000}"/>
    <cellStyle name="Vírgula 7 4 2 2 2 3 6" xfId="49214" xr:uid="{00000000-0005-0000-0000-000023BB0000}"/>
    <cellStyle name="Vírgula 7 4 2 2 2 3 6 2" xfId="49215" xr:uid="{00000000-0005-0000-0000-000024BB0000}"/>
    <cellStyle name="Vírgula 7 4 2 2 2 3 6 3" xfId="49216" xr:uid="{00000000-0005-0000-0000-000025BB0000}"/>
    <cellStyle name="Vírgula 7 4 2 2 2 3 7" xfId="49217" xr:uid="{00000000-0005-0000-0000-000026BB0000}"/>
    <cellStyle name="Vírgula 7 4 2 2 2 3 8" xfId="49218" xr:uid="{00000000-0005-0000-0000-000027BB0000}"/>
    <cellStyle name="Vírgula 7 4 2 2 2 3 9" xfId="49219" xr:uid="{00000000-0005-0000-0000-000028BB0000}"/>
    <cellStyle name="Vírgula 7 4 2 2 2 4" xfId="4230" xr:uid="{00000000-0005-0000-0000-000029BB0000}"/>
    <cellStyle name="Vírgula 7 4 2 2 2 4 2" xfId="9216" xr:uid="{00000000-0005-0000-0000-00002ABB0000}"/>
    <cellStyle name="Vírgula 7 4 2 2 2 4 2 2" xfId="49220" xr:uid="{00000000-0005-0000-0000-00002BBB0000}"/>
    <cellStyle name="Vírgula 7 4 2 2 2 4 2 3" xfId="49221" xr:uid="{00000000-0005-0000-0000-00002CBB0000}"/>
    <cellStyle name="Vírgula 7 4 2 2 2 4 2 4" xfId="49222" xr:uid="{00000000-0005-0000-0000-00002DBB0000}"/>
    <cellStyle name="Vírgula 7 4 2 2 2 4 3" xfId="49223" xr:uid="{00000000-0005-0000-0000-00002EBB0000}"/>
    <cellStyle name="Vírgula 7 4 2 2 2 4 3 2" xfId="49224" xr:uid="{00000000-0005-0000-0000-00002FBB0000}"/>
    <cellStyle name="Vírgula 7 4 2 2 2 4 3 3" xfId="49225" xr:uid="{00000000-0005-0000-0000-000030BB0000}"/>
    <cellStyle name="Vírgula 7 4 2 2 2 4 4" xfId="49226" xr:uid="{00000000-0005-0000-0000-000031BB0000}"/>
    <cellStyle name="Vírgula 7 4 2 2 2 4 5" xfId="49227" xr:uid="{00000000-0005-0000-0000-000032BB0000}"/>
    <cellStyle name="Vírgula 7 4 2 2 2 4 6" xfId="49228" xr:uid="{00000000-0005-0000-0000-000033BB0000}"/>
    <cellStyle name="Vírgula 7 4 2 2 2 5" xfId="5977" xr:uid="{00000000-0005-0000-0000-000034BB0000}"/>
    <cellStyle name="Vírgula 7 4 2 2 2 5 2" xfId="10919" xr:uid="{00000000-0005-0000-0000-000035BB0000}"/>
    <cellStyle name="Vírgula 7 4 2 2 2 5 3" xfId="49229" xr:uid="{00000000-0005-0000-0000-000036BB0000}"/>
    <cellStyle name="Vírgula 7 4 2 2 2 5 4" xfId="49230" xr:uid="{00000000-0005-0000-0000-000037BB0000}"/>
    <cellStyle name="Vírgula 7 4 2 2 2 6" xfId="7485" xr:uid="{00000000-0005-0000-0000-000038BB0000}"/>
    <cellStyle name="Vírgula 7 4 2 2 2 6 2" xfId="49231" xr:uid="{00000000-0005-0000-0000-000039BB0000}"/>
    <cellStyle name="Vírgula 7 4 2 2 2 6 3" xfId="49232" xr:uid="{00000000-0005-0000-0000-00003ABB0000}"/>
    <cellStyle name="Vírgula 7 4 2 2 2 6 4" xfId="49233" xr:uid="{00000000-0005-0000-0000-00003BBB0000}"/>
    <cellStyle name="Vírgula 7 4 2 2 2 7" xfId="2523" xr:uid="{00000000-0005-0000-0000-00003CBB0000}"/>
    <cellStyle name="Vírgula 7 4 2 2 2 7 2" xfId="49234" xr:uid="{00000000-0005-0000-0000-00003DBB0000}"/>
    <cellStyle name="Vírgula 7 4 2 2 2 7 3" xfId="49235" xr:uid="{00000000-0005-0000-0000-00003EBB0000}"/>
    <cellStyle name="Vírgula 7 4 2 2 2 7 4" xfId="49236" xr:uid="{00000000-0005-0000-0000-00003FBB0000}"/>
    <cellStyle name="Vírgula 7 4 2 2 2 8" xfId="49237" xr:uid="{00000000-0005-0000-0000-000040BB0000}"/>
    <cellStyle name="Vírgula 7 4 2 2 2 8 2" xfId="49238" xr:uid="{00000000-0005-0000-0000-000041BB0000}"/>
    <cellStyle name="Vírgula 7 4 2 2 2 8 3" xfId="49239" xr:uid="{00000000-0005-0000-0000-000042BB0000}"/>
    <cellStyle name="Vírgula 7 4 2 2 2 9" xfId="49240" xr:uid="{00000000-0005-0000-0000-000043BB0000}"/>
    <cellStyle name="Vírgula 7 4 2 2 3" xfId="786" xr:uid="{00000000-0005-0000-0000-000044BB0000}"/>
    <cellStyle name="Vírgula 7 4 2 2 3 10" xfId="49241" xr:uid="{00000000-0005-0000-0000-000045BB0000}"/>
    <cellStyle name="Vírgula 7 4 2 2 3 11" xfId="49242" xr:uid="{00000000-0005-0000-0000-000046BB0000}"/>
    <cellStyle name="Vírgula 7 4 2 2 3 2" xfId="1249" xr:uid="{00000000-0005-0000-0000-000047BB0000}"/>
    <cellStyle name="Vírgula 7 4 2 2 3 2 10" xfId="49243" xr:uid="{00000000-0005-0000-0000-000048BB0000}"/>
    <cellStyle name="Vírgula 7 4 2 2 3 2 2" xfId="1912" xr:uid="{00000000-0005-0000-0000-000049BB0000}"/>
    <cellStyle name="Vírgula 7 4 2 2 3 2 2 2" xfId="5270" xr:uid="{00000000-0005-0000-0000-00004ABB0000}"/>
    <cellStyle name="Vírgula 7 4 2 2 3 2 2 2 2" xfId="10254" xr:uid="{00000000-0005-0000-0000-00004BBB0000}"/>
    <cellStyle name="Vírgula 7 4 2 2 3 2 2 2 2 2" xfId="49244" xr:uid="{00000000-0005-0000-0000-00004CBB0000}"/>
    <cellStyle name="Vírgula 7 4 2 2 3 2 2 2 2 3" xfId="49245" xr:uid="{00000000-0005-0000-0000-00004DBB0000}"/>
    <cellStyle name="Vírgula 7 4 2 2 3 2 2 2 2 4" xfId="49246" xr:uid="{00000000-0005-0000-0000-00004EBB0000}"/>
    <cellStyle name="Vírgula 7 4 2 2 3 2 2 2 3" xfId="49247" xr:uid="{00000000-0005-0000-0000-00004FBB0000}"/>
    <cellStyle name="Vírgula 7 4 2 2 3 2 2 2 3 2" xfId="49248" xr:uid="{00000000-0005-0000-0000-000050BB0000}"/>
    <cellStyle name="Vírgula 7 4 2 2 3 2 2 2 3 3" xfId="49249" xr:uid="{00000000-0005-0000-0000-000051BB0000}"/>
    <cellStyle name="Vírgula 7 4 2 2 3 2 2 2 4" xfId="49250" xr:uid="{00000000-0005-0000-0000-000052BB0000}"/>
    <cellStyle name="Vírgula 7 4 2 2 3 2 2 2 5" xfId="49251" xr:uid="{00000000-0005-0000-0000-000053BB0000}"/>
    <cellStyle name="Vírgula 7 4 2 2 3 2 2 2 6" xfId="49252" xr:uid="{00000000-0005-0000-0000-000054BB0000}"/>
    <cellStyle name="Vírgula 7 4 2 2 3 2 2 3" xfId="6999" xr:uid="{00000000-0005-0000-0000-000055BB0000}"/>
    <cellStyle name="Vírgula 7 4 2 2 3 2 2 3 2" xfId="11941" xr:uid="{00000000-0005-0000-0000-000056BB0000}"/>
    <cellStyle name="Vírgula 7 4 2 2 3 2 2 3 3" xfId="49253" xr:uid="{00000000-0005-0000-0000-000057BB0000}"/>
    <cellStyle name="Vírgula 7 4 2 2 3 2 2 3 4" xfId="49254" xr:uid="{00000000-0005-0000-0000-000058BB0000}"/>
    <cellStyle name="Vírgula 7 4 2 2 3 2 2 4" xfId="8507" xr:uid="{00000000-0005-0000-0000-000059BB0000}"/>
    <cellStyle name="Vírgula 7 4 2 2 3 2 2 4 2" xfId="49255" xr:uid="{00000000-0005-0000-0000-00005ABB0000}"/>
    <cellStyle name="Vírgula 7 4 2 2 3 2 2 4 3" xfId="49256" xr:uid="{00000000-0005-0000-0000-00005BBB0000}"/>
    <cellStyle name="Vírgula 7 4 2 2 3 2 2 4 4" xfId="49257" xr:uid="{00000000-0005-0000-0000-00005CBB0000}"/>
    <cellStyle name="Vírgula 7 4 2 2 3 2 2 5" xfId="3545" xr:uid="{00000000-0005-0000-0000-00005DBB0000}"/>
    <cellStyle name="Vírgula 7 4 2 2 3 2 2 5 2" xfId="49258" xr:uid="{00000000-0005-0000-0000-00005EBB0000}"/>
    <cellStyle name="Vírgula 7 4 2 2 3 2 2 5 3" xfId="49259" xr:uid="{00000000-0005-0000-0000-00005FBB0000}"/>
    <cellStyle name="Vírgula 7 4 2 2 3 2 2 5 4" xfId="49260" xr:uid="{00000000-0005-0000-0000-000060BB0000}"/>
    <cellStyle name="Vírgula 7 4 2 2 3 2 2 6" xfId="49261" xr:uid="{00000000-0005-0000-0000-000061BB0000}"/>
    <cellStyle name="Vírgula 7 4 2 2 3 2 2 6 2" xfId="49262" xr:uid="{00000000-0005-0000-0000-000062BB0000}"/>
    <cellStyle name="Vírgula 7 4 2 2 3 2 2 6 3" xfId="49263" xr:uid="{00000000-0005-0000-0000-000063BB0000}"/>
    <cellStyle name="Vírgula 7 4 2 2 3 2 2 7" xfId="49264" xr:uid="{00000000-0005-0000-0000-000064BB0000}"/>
    <cellStyle name="Vírgula 7 4 2 2 3 2 2 8" xfId="49265" xr:uid="{00000000-0005-0000-0000-000065BB0000}"/>
    <cellStyle name="Vírgula 7 4 2 2 3 2 2 9" xfId="49266" xr:uid="{00000000-0005-0000-0000-000066BB0000}"/>
    <cellStyle name="Vírgula 7 4 2 2 3 2 3" xfId="4617" xr:uid="{00000000-0005-0000-0000-000067BB0000}"/>
    <cellStyle name="Vírgula 7 4 2 2 3 2 3 2" xfId="9601" xr:uid="{00000000-0005-0000-0000-000068BB0000}"/>
    <cellStyle name="Vírgula 7 4 2 2 3 2 3 2 2" xfId="49267" xr:uid="{00000000-0005-0000-0000-000069BB0000}"/>
    <cellStyle name="Vírgula 7 4 2 2 3 2 3 2 3" xfId="49268" xr:uid="{00000000-0005-0000-0000-00006ABB0000}"/>
    <cellStyle name="Vírgula 7 4 2 2 3 2 3 2 4" xfId="49269" xr:uid="{00000000-0005-0000-0000-00006BBB0000}"/>
    <cellStyle name="Vírgula 7 4 2 2 3 2 3 3" xfId="49270" xr:uid="{00000000-0005-0000-0000-00006CBB0000}"/>
    <cellStyle name="Vírgula 7 4 2 2 3 2 3 3 2" xfId="49271" xr:uid="{00000000-0005-0000-0000-00006DBB0000}"/>
    <cellStyle name="Vírgula 7 4 2 2 3 2 3 3 3" xfId="49272" xr:uid="{00000000-0005-0000-0000-00006EBB0000}"/>
    <cellStyle name="Vírgula 7 4 2 2 3 2 3 4" xfId="49273" xr:uid="{00000000-0005-0000-0000-00006FBB0000}"/>
    <cellStyle name="Vírgula 7 4 2 2 3 2 3 5" xfId="49274" xr:uid="{00000000-0005-0000-0000-000070BB0000}"/>
    <cellStyle name="Vírgula 7 4 2 2 3 2 3 6" xfId="49275" xr:uid="{00000000-0005-0000-0000-000071BB0000}"/>
    <cellStyle name="Vírgula 7 4 2 2 3 2 4" xfId="6348" xr:uid="{00000000-0005-0000-0000-000072BB0000}"/>
    <cellStyle name="Vírgula 7 4 2 2 3 2 4 2" xfId="11290" xr:uid="{00000000-0005-0000-0000-000073BB0000}"/>
    <cellStyle name="Vírgula 7 4 2 2 3 2 4 3" xfId="49276" xr:uid="{00000000-0005-0000-0000-000074BB0000}"/>
    <cellStyle name="Vírgula 7 4 2 2 3 2 4 4" xfId="49277" xr:uid="{00000000-0005-0000-0000-000075BB0000}"/>
    <cellStyle name="Vírgula 7 4 2 2 3 2 5" xfId="7856" xr:uid="{00000000-0005-0000-0000-000076BB0000}"/>
    <cellStyle name="Vírgula 7 4 2 2 3 2 5 2" xfId="49278" xr:uid="{00000000-0005-0000-0000-000077BB0000}"/>
    <cellStyle name="Vírgula 7 4 2 2 3 2 5 3" xfId="49279" xr:uid="{00000000-0005-0000-0000-000078BB0000}"/>
    <cellStyle name="Vírgula 7 4 2 2 3 2 5 4" xfId="49280" xr:uid="{00000000-0005-0000-0000-000079BB0000}"/>
    <cellStyle name="Vírgula 7 4 2 2 3 2 6" xfId="2894" xr:uid="{00000000-0005-0000-0000-00007ABB0000}"/>
    <cellStyle name="Vírgula 7 4 2 2 3 2 6 2" xfId="49281" xr:uid="{00000000-0005-0000-0000-00007BBB0000}"/>
    <cellStyle name="Vírgula 7 4 2 2 3 2 6 3" xfId="49282" xr:uid="{00000000-0005-0000-0000-00007CBB0000}"/>
    <cellStyle name="Vírgula 7 4 2 2 3 2 6 4" xfId="49283" xr:uid="{00000000-0005-0000-0000-00007DBB0000}"/>
    <cellStyle name="Vírgula 7 4 2 2 3 2 7" xfId="49284" xr:uid="{00000000-0005-0000-0000-00007EBB0000}"/>
    <cellStyle name="Vírgula 7 4 2 2 3 2 7 2" xfId="49285" xr:uid="{00000000-0005-0000-0000-00007FBB0000}"/>
    <cellStyle name="Vírgula 7 4 2 2 3 2 7 3" xfId="49286" xr:uid="{00000000-0005-0000-0000-000080BB0000}"/>
    <cellStyle name="Vírgula 7 4 2 2 3 2 8" xfId="49287" xr:uid="{00000000-0005-0000-0000-000081BB0000}"/>
    <cellStyle name="Vírgula 7 4 2 2 3 2 9" xfId="49288" xr:uid="{00000000-0005-0000-0000-000082BB0000}"/>
    <cellStyle name="Vírgula 7 4 2 2 3 3" xfId="1911" xr:uid="{00000000-0005-0000-0000-000083BB0000}"/>
    <cellStyle name="Vírgula 7 4 2 2 3 3 2" xfId="5269" xr:uid="{00000000-0005-0000-0000-000084BB0000}"/>
    <cellStyle name="Vírgula 7 4 2 2 3 3 2 2" xfId="10253" xr:uid="{00000000-0005-0000-0000-000085BB0000}"/>
    <cellStyle name="Vírgula 7 4 2 2 3 3 2 2 2" xfId="49289" xr:uid="{00000000-0005-0000-0000-000086BB0000}"/>
    <cellStyle name="Vírgula 7 4 2 2 3 3 2 2 3" xfId="49290" xr:uid="{00000000-0005-0000-0000-000087BB0000}"/>
    <cellStyle name="Vírgula 7 4 2 2 3 3 2 2 4" xfId="49291" xr:uid="{00000000-0005-0000-0000-000088BB0000}"/>
    <cellStyle name="Vírgula 7 4 2 2 3 3 2 3" xfId="49292" xr:uid="{00000000-0005-0000-0000-000089BB0000}"/>
    <cellStyle name="Vírgula 7 4 2 2 3 3 2 3 2" xfId="49293" xr:uid="{00000000-0005-0000-0000-00008ABB0000}"/>
    <cellStyle name="Vírgula 7 4 2 2 3 3 2 3 3" xfId="49294" xr:uid="{00000000-0005-0000-0000-00008BBB0000}"/>
    <cellStyle name="Vírgula 7 4 2 2 3 3 2 4" xfId="49295" xr:uid="{00000000-0005-0000-0000-00008CBB0000}"/>
    <cellStyle name="Vírgula 7 4 2 2 3 3 2 5" xfId="49296" xr:uid="{00000000-0005-0000-0000-00008DBB0000}"/>
    <cellStyle name="Vírgula 7 4 2 2 3 3 2 6" xfId="49297" xr:uid="{00000000-0005-0000-0000-00008EBB0000}"/>
    <cellStyle name="Vírgula 7 4 2 2 3 3 3" xfId="6998" xr:uid="{00000000-0005-0000-0000-00008FBB0000}"/>
    <cellStyle name="Vírgula 7 4 2 2 3 3 3 2" xfId="11940" xr:uid="{00000000-0005-0000-0000-000090BB0000}"/>
    <cellStyle name="Vírgula 7 4 2 2 3 3 3 3" xfId="49298" xr:uid="{00000000-0005-0000-0000-000091BB0000}"/>
    <cellStyle name="Vírgula 7 4 2 2 3 3 3 4" xfId="49299" xr:uid="{00000000-0005-0000-0000-000092BB0000}"/>
    <cellStyle name="Vírgula 7 4 2 2 3 3 4" xfId="8506" xr:uid="{00000000-0005-0000-0000-000093BB0000}"/>
    <cellStyle name="Vírgula 7 4 2 2 3 3 4 2" xfId="49300" xr:uid="{00000000-0005-0000-0000-000094BB0000}"/>
    <cellStyle name="Vírgula 7 4 2 2 3 3 4 3" xfId="49301" xr:uid="{00000000-0005-0000-0000-000095BB0000}"/>
    <cellStyle name="Vírgula 7 4 2 2 3 3 4 4" xfId="49302" xr:uid="{00000000-0005-0000-0000-000096BB0000}"/>
    <cellStyle name="Vírgula 7 4 2 2 3 3 5" xfId="3544" xr:uid="{00000000-0005-0000-0000-000097BB0000}"/>
    <cellStyle name="Vírgula 7 4 2 2 3 3 5 2" xfId="49303" xr:uid="{00000000-0005-0000-0000-000098BB0000}"/>
    <cellStyle name="Vírgula 7 4 2 2 3 3 5 3" xfId="49304" xr:uid="{00000000-0005-0000-0000-000099BB0000}"/>
    <cellStyle name="Vírgula 7 4 2 2 3 3 5 4" xfId="49305" xr:uid="{00000000-0005-0000-0000-00009ABB0000}"/>
    <cellStyle name="Vírgula 7 4 2 2 3 3 6" xfId="49306" xr:uid="{00000000-0005-0000-0000-00009BBB0000}"/>
    <cellStyle name="Vírgula 7 4 2 2 3 3 6 2" xfId="49307" xr:uid="{00000000-0005-0000-0000-00009CBB0000}"/>
    <cellStyle name="Vírgula 7 4 2 2 3 3 6 3" xfId="49308" xr:uid="{00000000-0005-0000-0000-00009DBB0000}"/>
    <cellStyle name="Vírgula 7 4 2 2 3 3 7" xfId="49309" xr:uid="{00000000-0005-0000-0000-00009EBB0000}"/>
    <cellStyle name="Vírgula 7 4 2 2 3 3 8" xfId="49310" xr:uid="{00000000-0005-0000-0000-00009FBB0000}"/>
    <cellStyle name="Vírgula 7 4 2 2 3 3 9" xfId="49311" xr:uid="{00000000-0005-0000-0000-0000A0BB0000}"/>
    <cellStyle name="Vírgula 7 4 2 2 3 4" xfId="4234" xr:uid="{00000000-0005-0000-0000-0000A1BB0000}"/>
    <cellStyle name="Vírgula 7 4 2 2 3 4 2" xfId="9220" xr:uid="{00000000-0005-0000-0000-0000A2BB0000}"/>
    <cellStyle name="Vírgula 7 4 2 2 3 4 2 2" xfId="49312" xr:uid="{00000000-0005-0000-0000-0000A3BB0000}"/>
    <cellStyle name="Vírgula 7 4 2 2 3 4 2 3" xfId="49313" xr:uid="{00000000-0005-0000-0000-0000A4BB0000}"/>
    <cellStyle name="Vírgula 7 4 2 2 3 4 2 4" xfId="49314" xr:uid="{00000000-0005-0000-0000-0000A5BB0000}"/>
    <cellStyle name="Vírgula 7 4 2 2 3 4 3" xfId="49315" xr:uid="{00000000-0005-0000-0000-0000A6BB0000}"/>
    <cellStyle name="Vírgula 7 4 2 2 3 4 3 2" xfId="49316" xr:uid="{00000000-0005-0000-0000-0000A7BB0000}"/>
    <cellStyle name="Vírgula 7 4 2 2 3 4 3 3" xfId="49317" xr:uid="{00000000-0005-0000-0000-0000A8BB0000}"/>
    <cellStyle name="Vírgula 7 4 2 2 3 4 4" xfId="49318" xr:uid="{00000000-0005-0000-0000-0000A9BB0000}"/>
    <cellStyle name="Vírgula 7 4 2 2 3 4 5" xfId="49319" xr:uid="{00000000-0005-0000-0000-0000AABB0000}"/>
    <cellStyle name="Vírgula 7 4 2 2 3 4 6" xfId="49320" xr:uid="{00000000-0005-0000-0000-0000ABBB0000}"/>
    <cellStyle name="Vírgula 7 4 2 2 3 5" xfId="5981" xr:uid="{00000000-0005-0000-0000-0000ACBB0000}"/>
    <cellStyle name="Vírgula 7 4 2 2 3 5 2" xfId="10923" xr:uid="{00000000-0005-0000-0000-0000ADBB0000}"/>
    <cellStyle name="Vírgula 7 4 2 2 3 5 3" xfId="49321" xr:uid="{00000000-0005-0000-0000-0000AEBB0000}"/>
    <cellStyle name="Vírgula 7 4 2 2 3 5 4" xfId="49322" xr:uid="{00000000-0005-0000-0000-0000AFBB0000}"/>
    <cellStyle name="Vírgula 7 4 2 2 3 6" xfId="7489" xr:uid="{00000000-0005-0000-0000-0000B0BB0000}"/>
    <cellStyle name="Vírgula 7 4 2 2 3 6 2" xfId="49323" xr:uid="{00000000-0005-0000-0000-0000B1BB0000}"/>
    <cellStyle name="Vírgula 7 4 2 2 3 6 3" xfId="49324" xr:uid="{00000000-0005-0000-0000-0000B2BB0000}"/>
    <cellStyle name="Vírgula 7 4 2 2 3 6 4" xfId="49325" xr:uid="{00000000-0005-0000-0000-0000B3BB0000}"/>
    <cellStyle name="Vírgula 7 4 2 2 3 7" xfId="2527" xr:uid="{00000000-0005-0000-0000-0000B4BB0000}"/>
    <cellStyle name="Vírgula 7 4 2 2 3 7 2" xfId="49326" xr:uid="{00000000-0005-0000-0000-0000B5BB0000}"/>
    <cellStyle name="Vírgula 7 4 2 2 3 7 3" xfId="49327" xr:uid="{00000000-0005-0000-0000-0000B6BB0000}"/>
    <cellStyle name="Vírgula 7 4 2 2 3 7 4" xfId="49328" xr:uid="{00000000-0005-0000-0000-0000B7BB0000}"/>
    <cellStyle name="Vírgula 7 4 2 2 3 8" xfId="49329" xr:uid="{00000000-0005-0000-0000-0000B8BB0000}"/>
    <cellStyle name="Vírgula 7 4 2 2 3 8 2" xfId="49330" xr:uid="{00000000-0005-0000-0000-0000B9BB0000}"/>
    <cellStyle name="Vírgula 7 4 2 2 3 8 3" xfId="49331" xr:uid="{00000000-0005-0000-0000-0000BABB0000}"/>
    <cellStyle name="Vírgula 7 4 2 2 3 9" xfId="49332" xr:uid="{00000000-0005-0000-0000-0000BBBB0000}"/>
    <cellStyle name="Vírgula 7 4 2 2 4" xfId="933" xr:uid="{00000000-0005-0000-0000-0000BCBB0000}"/>
    <cellStyle name="Vírgula 7 4 2 2 4 10" xfId="49333" xr:uid="{00000000-0005-0000-0000-0000BDBB0000}"/>
    <cellStyle name="Vírgula 7 4 2 2 4 2" xfId="1913" xr:uid="{00000000-0005-0000-0000-0000BEBB0000}"/>
    <cellStyle name="Vírgula 7 4 2 2 4 2 2" xfId="5271" xr:uid="{00000000-0005-0000-0000-0000BFBB0000}"/>
    <cellStyle name="Vírgula 7 4 2 2 4 2 2 2" xfId="10255" xr:uid="{00000000-0005-0000-0000-0000C0BB0000}"/>
    <cellStyle name="Vírgula 7 4 2 2 4 2 2 2 2" xfId="49334" xr:uid="{00000000-0005-0000-0000-0000C1BB0000}"/>
    <cellStyle name="Vírgula 7 4 2 2 4 2 2 2 3" xfId="49335" xr:uid="{00000000-0005-0000-0000-0000C2BB0000}"/>
    <cellStyle name="Vírgula 7 4 2 2 4 2 2 2 4" xfId="49336" xr:uid="{00000000-0005-0000-0000-0000C3BB0000}"/>
    <cellStyle name="Vírgula 7 4 2 2 4 2 2 3" xfId="49337" xr:uid="{00000000-0005-0000-0000-0000C4BB0000}"/>
    <cellStyle name="Vírgula 7 4 2 2 4 2 2 3 2" xfId="49338" xr:uid="{00000000-0005-0000-0000-0000C5BB0000}"/>
    <cellStyle name="Vírgula 7 4 2 2 4 2 2 3 3" xfId="49339" xr:uid="{00000000-0005-0000-0000-0000C6BB0000}"/>
    <cellStyle name="Vírgula 7 4 2 2 4 2 2 4" xfId="49340" xr:uid="{00000000-0005-0000-0000-0000C7BB0000}"/>
    <cellStyle name="Vírgula 7 4 2 2 4 2 2 5" xfId="49341" xr:uid="{00000000-0005-0000-0000-0000C8BB0000}"/>
    <cellStyle name="Vírgula 7 4 2 2 4 2 2 6" xfId="49342" xr:uid="{00000000-0005-0000-0000-0000C9BB0000}"/>
    <cellStyle name="Vírgula 7 4 2 2 4 2 3" xfId="7000" xr:uid="{00000000-0005-0000-0000-0000CABB0000}"/>
    <cellStyle name="Vírgula 7 4 2 2 4 2 3 2" xfId="11942" xr:uid="{00000000-0005-0000-0000-0000CBBB0000}"/>
    <cellStyle name="Vírgula 7 4 2 2 4 2 3 3" xfId="49343" xr:uid="{00000000-0005-0000-0000-0000CCBB0000}"/>
    <cellStyle name="Vírgula 7 4 2 2 4 2 3 4" xfId="49344" xr:uid="{00000000-0005-0000-0000-0000CDBB0000}"/>
    <cellStyle name="Vírgula 7 4 2 2 4 2 4" xfId="8508" xr:uid="{00000000-0005-0000-0000-0000CEBB0000}"/>
    <cellStyle name="Vírgula 7 4 2 2 4 2 4 2" xfId="49345" xr:uid="{00000000-0005-0000-0000-0000CFBB0000}"/>
    <cellStyle name="Vírgula 7 4 2 2 4 2 4 3" xfId="49346" xr:uid="{00000000-0005-0000-0000-0000D0BB0000}"/>
    <cellStyle name="Vírgula 7 4 2 2 4 2 4 4" xfId="49347" xr:uid="{00000000-0005-0000-0000-0000D1BB0000}"/>
    <cellStyle name="Vírgula 7 4 2 2 4 2 5" xfId="3546" xr:uid="{00000000-0005-0000-0000-0000D2BB0000}"/>
    <cellStyle name="Vírgula 7 4 2 2 4 2 5 2" xfId="49348" xr:uid="{00000000-0005-0000-0000-0000D3BB0000}"/>
    <cellStyle name="Vírgula 7 4 2 2 4 2 5 3" xfId="49349" xr:uid="{00000000-0005-0000-0000-0000D4BB0000}"/>
    <cellStyle name="Vírgula 7 4 2 2 4 2 5 4" xfId="49350" xr:uid="{00000000-0005-0000-0000-0000D5BB0000}"/>
    <cellStyle name="Vírgula 7 4 2 2 4 2 6" xfId="49351" xr:uid="{00000000-0005-0000-0000-0000D6BB0000}"/>
    <cellStyle name="Vírgula 7 4 2 2 4 2 6 2" xfId="49352" xr:uid="{00000000-0005-0000-0000-0000D7BB0000}"/>
    <cellStyle name="Vírgula 7 4 2 2 4 2 6 3" xfId="49353" xr:uid="{00000000-0005-0000-0000-0000D8BB0000}"/>
    <cellStyle name="Vírgula 7 4 2 2 4 2 7" xfId="49354" xr:uid="{00000000-0005-0000-0000-0000D9BB0000}"/>
    <cellStyle name="Vírgula 7 4 2 2 4 2 8" xfId="49355" xr:uid="{00000000-0005-0000-0000-0000DABB0000}"/>
    <cellStyle name="Vírgula 7 4 2 2 4 2 9" xfId="49356" xr:uid="{00000000-0005-0000-0000-0000DBBB0000}"/>
    <cellStyle name="Vírgula 7 4 2 2 4 3" xfId="4372" xr:uid="{00000000-0005-0000-0000-0000DCBB0000}"/>
    <cellStyle name="Vírgula 7 4 2 2 4 3 2" xfId="9357" xr:uid="{00000000-0005-0000-0000-0000DDBB0000}"/>
    <cellStyle name="Vírgula 7 4 2 2 4 3 2 2" xfId="49357" xr:uid="{00000000-0005-0000-0000-0000DEBB0000}"/>
    <cellStyle name="Vírgula 7 4 2 2 4 3 2 3" xfId="49358" xr:uid="{00000000-0005-0000-0000-0000DFBB0000}"/>
    <cellStyle name="Vírgula 7 4 2 2 4 3 2 4" xfId="49359" xr:uid="{00000000-0005-0000-0000-0000E0BB0000}"/>
    <cellStyle name="Vírgula 7 4 2 2 4 3 3" xfId="49360" xr:uid="{00000000-0005-0000-0000-0000E1BB0000}"/>
    <cellStyle name="Vírgula 7 4 2 2 4 3 3 2" xfId="49361" xr:uid="{00000000-0005-0000-0000-0000E2BB0000}"/>
    <cellStyle name="Vírgula 7 4 2 2 4 3 3 3" xfId="49362" xr:uid="{00000000-0005-0000-0000-0000E3BB0000}"/>
    <cellStyle name="Vírgula 7 4 2 2 4 3 4" xfId="49363" xr:uid="{00000000-0005-0000-0000-0000E4BB0000}"/>
    <cellStyle name="Vírgula 7 4 2 2 4 3 5" xfId="49364" xr:uid="{00000000-0005-0000-0000-0000E5BB0000}"/>
    <cellStyle name="Vírgula 7 4 2 2 4 3 6" xfId="49365" xr:uid="{00000000-0005-0000-0000-0000E6BB0000}"/>
    <cellStyle name="Vírgula 7 4 2 2 4 4" xfId="6115" xr:uid="{00000000-0005-0000-0000-0000E7BB0000}"/>
    <cellStyle name="Vírgula 7 4 2 2 4 4 2" xfId="11057" xr:uid="{00000000-0005-0000-0000-0000E8BB0000}"/>
    <cellStyle name="Vírgula 7 4 2 2 4 4 3" xfId="49366" xr:uid="{00000000-0005-0000-0000-0000E9BB0000}"/>
    <cellStyle name="Vírgula 7 4 2 2 4 4 4" xfId="49367" xr:uid="{00000000-0005-0000-0000-0000EABB0000}"/>
    <cellStyle name="Vírgula 7 4 2 2 4 5" xfId="7623" xr:uid="{00000000-0005-0000-0000-0000EBBB0000}"/>
    <cellStyle name="Vírgula 7 4 2 2 4 5 2" xfId="49368" xr:uid="{00000000-0005-0000-0000-0000ECBB0000}"/>
    <cellStyle name="Vírgula 7 4 2 2 4 5 3" xfId="49369" xr:uid="{00000000-0005-0000-0000-0000EDBB0000}"/>
    <cellStyle name="Vírgula 7 4 2 2 4 5 4" xfId="49370" xr:uid="{00000000-0005-0000-0000-0000EEBB0000}"/>
    <cellStyle name="Vírgula 7 4 2 2 4 6" xfId="2661" xr:uid="{00000000-0005-0000-0000-0000EFBB0000}"/>
    <cellStyle name="Vírgula 7 4 2 2 4 6 2" xfId="49371" xr:uid="{00000000-0005-0000-0000-0000F0BB0000}"/>
    <cellStyle name="Vírgula 7 4 2 2 4 6 3" xfId="49372" xr:uid="{00000000-0005-0000-0000-0000F1BB0000}"/>
    <cellStyle name="Vírgula 7 4 2 2 4 6 4" xfId="49373" xr:uid="{00000000-0005-0000-0000-0000F2BB0000}"/>
    <cellStyle name="Vírgula 7 4 2 2 4 7" xfId="49374" xr:uid="{00000000-0005-0000-0000-0000F3BB0000}"/>
    <cellStyle name="Vírgula 7 4 2 2 4 7 2" xfId="49375" xr:uid="{00000000-0005-0000-0000-0000F4BB0000}"/>
    <cellStyle name="Vírgula 7 4 2 2 4 7 3" xfId="49376" xr:uid="{00000000-0005-0000-0000-0000F5BB0000}"/>
    <cellStyle name="Vírgula 7 4 2 2 4 8" xfId="49377" xr:uid="{00000000-0005-0000-0000-0000F6BB0000}"/>
    <cellStyle name="Vírgula 7 4 2 2 4 9" xfId="49378" xr:uid="{00000000-0005-0000-0000-0000F7BB0000}"/>
    <cellStyle name="Vírgula 7 4 2 2 5" xfId="1908" xr:uid="{00000000-0005-0000-0000-0000F8BB0000}"/>
    <cellStyle name="Vírgula 7 4 2 2 5 2" xfId="5266" xr:uid="{00000000-0005-0000-0000-0000F9BB0000}"/>
    <cellStyle name="Vírgula 7 4 2 2 5 2 2" xfId="10250" xr:uid="{00000000-0005-0000-0000-0000FABB0000}"/>
    <cellStyle name="Vírgula 7 4 2 2 5 2 2 2" xfId="49379" xr:uid="{00000000-0005-0000-0000-0000FBBB0000}"/>
    <cellStyle name="Vírgula 7 4 2 2 5 2 2 3" xfId="49380" xr:uid="{00000000-0005-0000-0000-0000FCBB0000}"/>
    <cellStyle name="Vírgula 7 4 2 2 5 2 2 4" xfId="49381" xr:uid="{00000000-0005-0000-0000-0000FDBB0000}"/>
    <cellStyle name="Vírgula 7 4 2 2 5 2 3" xfId="49382" xr:uid="{00000000-0005-0000-0000-0000FEBB0000}"/>
    <cellStyle name="Vírgula 7 4 2 2 5 2 3 2" xfId="49383" xr:uid="{00000000-0005-0000-0000-0000FFBB0000}"/>
    <cellStyle name="Vírgula 7 4 2 2 5 2 3 3" xfId="49384" xr:uid="{00000000-0005-0000-0000-000000BC0000}"/>
    <cellStyle name="Vírgula 7 4 2 2 5 2 4" xfId="49385" xr:uid="{00000000-0005-0000-0000-000001BC0000}"/>
    <cellStyle name="Vírgula 7 4 2 2 5 2 5" xfId="49386" xr:uid="{00000000-0005-0000-0000-000002BC0000}"/>
    <cellStyle name="Vírgula 7 4 2 2 5 2 6" xfId="49387" xr:uid="{00000000-0005-0000-0000-000003BC0000}"/>
    <cellStyle name="Vírgula 7 4 2 2 5 3" xfId="6995" xr:uid="{00000000-0005-0000-0000-000004BC0000}"/>
    <cellStyle name="Vírgula 7 4 2 2 5 3 2" xfId="11937" xr:uid="{00000000-0005-0000-0000-000005BC0000}"/>
    <cellStyle name="Vírgula 7 4 2 2 5 3 3" xfId="49388" xr:uid="{00000000-0005-0000-0000-000006BC0000}"/>
    <cellStyle name="Vírgula 7 4 2 2 5 3 4" xfId="49389" xr:uid="{00000000-0005-0000-0000-000007BC0000}"/>
    <cellStyle name="Vírgula 7 4 2 2 5 4" xfId="8503" xr:uid="{00000000-0005-0000-0000-000008BC0000}"/>
    <cellStyle name="Vírgula 7 4 2 2 5 4 2" xfId="49390" xr:uid="{00000000-0005-0000-0000-000009BC0000}"/>
    <cellStyle name="Vírgula 7 4 2 2 5 4 3" xfId="49391" xr:uid="{00000000-0005-0000-0000-00000ABC0000}"/>
    <cellStyle name="Vírgula 7 4 2 2 5 4 4" xfId="49392" xr:uid="{00000000-0005-0000-0000-00000BBC0000}"/>
    <cellStyle name="Vírgula 7 4 2 2 5 5" xfId="3541" xr:uid="{00000000-0005-0000-0000-00000CBC0000}"/>
    <cellStyle name="Vírgula 7 4 2 2 5 5 2" xfId="49393" xr:uid="{00000000-0005-0000-0000-00000DBC0000}"/>
    <cellStyle name="Vírgula 7 4 2 2 5 5 3" xfId="49394" xr:uid="{00000000-0005-0000-0000-00000EBC0000}"/>
    <cellStyle name="Vírgula 7 4 2 2 5 5 4" xfId="49395" xr:uid="{00000000-0005-0000-0000-00000FBC0000}"/>
    <cellStyle name="Vírgula 7 4 2 2 5 6" xfId="49396" xr:uid="{00000000-0005-0000-0000-000010BC0000}"/>
    <cellStyle name="Vírgula 7 4 2 2 5 6 2" xfId="49397" xr:uid="{00000000-0005-0000-0000-000011BC0000}"/>
    <cellStyle name="Vírgula 7 4 2 2 5 6 3" xfId="49398" xr:uid="{00000000-0005-0000-0000-000012BC0000}"/>
    <cellStyle name="Vírgula 7 4 2 2 5 7" xfId="49399" xr:uid="{00000000-0005-0000-0000-000013BC0000}"/>
    <cellStyle name="Vírgula 7 4 2 2 5 8" xfId="49400" xr:uid="{00000000-0005-0000-0000-000014BC0000}"/>
    <cellStyle name="Vírgula 7 4 2 2 5 9" xfId="49401" xr:uid="{00000000-0005-0000-0000-000015BC0000}"/>
    <cellStyle name="Vírgula 7 4 2 2 6" xfId="3770" xr:uid="{00000000-0005-0000-0000-000016BC0000}"/>
    <cellStyle name="Vírgula 7 4 2 2 6 2" xfId="3891" xr:uid="{00000000-0005-0000-0000-000017BC0000}"/>
    <cellStyle name="Vírgula 7 4 2 2 6 2 2" xfId="8972" xr:uid="{00000000-0005-0000-0000-000018BC0000}"/>
    <cellStyle name="Vírgula 7 4 2 2 6 2 2 2" xfId="49402" xr:uid="{00000000-0005-0000-0000-000019BC0000}"/>
    <cellStyle name="Vírgula 7 4 2 2 6 2 2 3" xfId="49403" xr:uid="{00000000-0005-0000-0000-00001ABC0000}"/>
    <cellStyle name="Vírgula 7 4 2 2 6 2 2 4" xfId="49404" xr:uid="{00000000-0005-0000-0000-00001BBC0000}"/>
    <cellStyle name="Vírgula 7 4 2 2 6 2 3" xfId="49405" xr:uid="{00000000-0005-0000-0000-00001CBC0000}"/>
    <cellStyle name="Vírgula 7 4 2 2 6 2 3 2" xfId="49406" xr:uid="{00000000-0005-0000-0000-00001DBC0000}"/>
    <cellStyle name="Vírgula 7 4 2 2 6 2 3 3" xfId="49407" xr:uid="{00000000-0005-0000-0000-00001EBC0000}"/>
    <cellStyle name="Vírgula 7 4 2 2 6 2 4" xfId="49408" xr:uid="{00000000-0005-0000-0000-00001FBC0000}"/>
    <cellStyle name="Vírgula 7 4 2 2 6 2 5" xfId="49409" xr:uid="{00000000-0005-0000-0000-000020BC0000}"/>
    <cellStyle name="Vírgula 7 4 2 2 6 2 6" xfId="49410" xr:uid="{00000000-0005-0000-0000-000021BC0000}"/>
    <cellStyle name="Vírgula 7 4 2 2 6 3" xfId="8730" xr:uid="{00000000-0005-0000-0000-000022BC0000}"/>
    <cellStyle name="Vírgula 7 4 2 2 6 3 2" xfId="49411" xr:uid="{00000000-0005-0000-0000-000023BC0000}"/>
    <cellStyle name="Vírgula 7 4 2 2 6 3 3" xfId="49412" xr:uid="{00000000-0005-0000-0000-000024BC0000}"/>
    <cellStyle name="Vírgula 7 4 2 2 6 3 4" xfId="49413" xr:uid="{00000000-0005-0000-0000-000025BC0000}"/>
    <cellStyle name="Vírgula 7 4 2 2 6 4" xfId="49414" xr:uid="{00000000-0005-0000-0000-000026BC0000}"/>
    <cellStyle name="Vírgula 7 4 2 2 6 4 2" xfId="49415" xr:uid="{00000000-0005-0000-0000-000027BC0000}"/>
    <cellStyle name="Vírgula 7 4 2 2 6 4 3" xfId="49416" xr:uid="{00000000-0005-0000-0000-000028BC0000}"/>
    <cellStyle name="Vírgula 7 4 2 2 6 4 4" xfId="49417" xr:uid="{00000000-0005-0000-0000-000029BC0000}"/>
    <cellStyle name="Vírgula 7 4 2 2 6 5" xfId="49418" xr:uid="{00000000-0005-0000-0000-00002ABC0000}"/>
    <cellStyle name="Vírgula 7 4 2 2 6 5 2" xfId="49419" xr:uid="{00000000-0005-0000-0000-00002BBC0000}"/>
    <cellStyle name="Vírgula 7 4 2 2 6 5 3" xfId="49420" xr:uid="{00000000-0005-0000-0000-00002CBC0000}"/>
    <cellStyle name="Vírgula 7 4 2 2 6 5 4" xfId="49421" xr:uid="{00000000-0005-0000-0000-00002DBC0000}"/>
    <cellStyle name="Vírgula 7 4 2 2 6 6" xfId="49422" xr:uid="{00000000-0005-0000-0000-00002EBC0000}"/>
    <cellStyle name="Vírgula 7 4 2 2 6 6 2" xfId="49423" xr:uid="{00000000-0005-0000-0000-00002FBC0000}"/>
    <cellStyle name="Vírgula 7 4 2 2 6 6 3" xfId="49424" xr:uid="{00000000-0005-0000-0000-000030BC0000}"/>
    <cellStyle name="Vírgula 7 4 2 2 6 7" xfId="49425" xr:uid="{00000000-0005-0000-0000-000031BC0000}"/>
    <cellStyle name="Vírgula 7 4 2 2 6 8" xfId="49426" xr:uid="{00000000-0005-0000-0000-000032BC0000}"/>
    <cellStyle name="Vírgula 7 4 2 2 6 9" xfId="49427" xr:uid="{00000000-0005-0000-0000-000033BC0000}"/>
    <cellStyle name="Vírgula 7 4 2 2 7" xfId="4095" xr:uid="{00000000-0005-0000-0000-000034BC0000}"/>
    <cellStyle name="Vírgula 7 4 2 2 7 2" xfId="8866" xr:uid="{00000000-0005-0000-0000-000035BC0000}"/>
    <cellStyle name="Vírgula 7 4 2 2 7 2 2" xfId="49428" xr:uid="{00000000-0005-0000-0000-000036BC0000}"/>
    <cellStyle name="Vírgula 7 4 2 2 7 2 2 2" xfId="49429" xr:uid="{00000000-0005-0000-0000-000037BC0000}"/>
    <cellStyle name="Vírgula 7 4 2 2 7 2 2 3" xfId="49430" xr:uid="{00000000-0005-0000-0000-000038BC0000}"/>
    <cellStyle name="Vírgula 7 4 2 2 7 2 2 4" xfId="49431" xr:uid="{00000000-0005-0000-0000-000039BC0000}"/>
    <cellStyle name="Vírgula 7 4 2 2 7 2 3" xfId="49432" xr:uid="{00000000-0005-0000-0000-00003ABC0000}"/>
    <cellStyle name="Vírgula 7 4 2 2 7 2 3 2" xfId="49433" xr:uid="{00000000-0005-0000-0000-00003BBC0000}"/>
    <cellStyle name="Vírgula 7 4 2 2 7 2 3 3" xfId="49434" xr:uid="{00000000-0005-0000-0000-00003CBC0000}"/>
    <cellStyle name="Vírgula 7 4 2 2 7 2 4" xfId="49435" xr:uid="{00000000-0005-0000-0000-00003DBC0000}"/>
    <cellStyle name="Vírgula 7 4 2 2 7 2 5" xfId="49436" xr:uid="{00000000-0005-0000-0000-00003EBC0000}"/>
    <cellStyle name="Vírgula 7 4 2 2 7 2 6" xfId="49437" xr:uid="{00000000-0005-0000-0000-00003FBC0000}"/>
    <cellStyle name="Vírgula 7 4 2 2 7 3" xfId="49438" xr:uid="{00000000-0005-0000-0000-000040BC0000}"/>
    <cellStyle name="Vírgula 7 4 2 2 7 3 2" xfId="49439" xr:uid="{00000000-0005-0000-0000-000041BC0000}"/>
    <cellStyle name="Vírgula 7 4 2 2 7 3 3" xfId="49440" xr:uid="{00000000-0005-0000-0000-000042BC0000}"/>
    <cellStyle name="Vírgula 7 4 2 2 7 3 4" xfId="49441" xr:uid="{00000000-0005-0000-0000-000043BC0000}"/>
    <cellStyle name="Vírgula 7 4 2 2 7 4" xfId="49442" xr:uid="{00000000-0005-0000-0000-000044BC0000}"/>
    <cellStyle name="Vírgula 7 4 2 2 7 4 2" xfId="49443" xr:uid="{00000000-0005-0000-0000-000045BC0000}"/>
    <cellStyle name="Vírgula 7 4 2 2 7 4 3" xfId="49444" xr:uid="{00000000-0005-0000-0000-000046BC0000}"/>
    <cellStyle name="Vírgula 7 4 2 2 7 4 4" xfId="49445" xr:uid="{00000000-0005-0000-0000-000047BC0000}"/>
    <cellStyle name="Vírgula 7 4 2 2 7 5" xfId="49446" xr:uid="{00000000-0005-0000-0000-000048BC0000}"/>
    <cellStyle name="Vírgula 7 4 2 2 7 5 2" xfId="49447" xr:uid="{00000000-0005-0000-0000-000049BC0000}"/>
    <cellStyle name="Vírgula 7 4 2 2 7 5 3" xfId="49448" xr:uid="{00000000-0005-0000-0000-00004ABC0000}"/>
    <cellStyle name="Vírgula 7 4 2 2 7 6" xfId="49449" xr:uid="{00000000-0005-0000-0000-00004BBC0000}"/>
    <cellStyle name="Vírgula 7 4 2 2 7 7" xfId="49450" xr:uid="{00000000-0005-0000-0000-00004CBC0000}"/>
    <cellStyle name="Vírgula 7 4 2 2 7 8" xfId="49451" xr:uid="{00000000-0005-0000-0000-00004DBC0000}"/>
    <cellStyle name="Vírgula 7 4 2 2 8" xfId="5454" xr:uid="{00000000-0005-0000-0000-00004EBC0000}"/>
    <cellStyle name="Vírgula 7 4 2 2 8 2" xfId="10419" xr:uid="{00000000-0005-0000-0000-00004FBC0000}"/>
    <cellStyle name="Vírgula 7 4 2 2 8 2 2" xfId="49452" xr:uid="{00000000-0005-0000-0000-000050BC0000}"/>
    <cellStyle name="Vírgula 7 4 2 2 8 2 3" xfId="49453" xr:uid="{00000000-0005-0000-0000-000051BC0000}"/>
    <cellStyle name="Vírgula 7 4 2 2 8 2 4" xfId="49454" xr:uid="{00000000-0005-0000-0000-000052BC0000}"/>
    <cellStyle name="Vírgula 7 4 2 2 8 3" xfId="49455" xr:uid="{00000000-0005-0000-0000-000053BC0000}"/>
    <cellStyle name="Vírgula 7 4 2 2 8 3 2" xfId="49456" xr:uid="{00000000-0005-0000-0000-000054BC0000}"/>
    <cellStyle name="Vírgula 7 4 2 2 8 3 3" xfId="49457" xr:uid="{00000000-0005-0000-0000-000055BC0000}"/>
    <cellStyle name="Vírgula 7 4 2 2 8 4" xfId="49458" xr:uid="{00000000-0005-0000-0000-000056BC0000}"/>
    <cellStyle name="Vírgula 7 4 2 2 8 5" xfId="49459" xr:uid="{00000000-0005-0000-0000-000057BC0000}"/>
    <cellStyle name="Vírgula 7 4 2 2 8 6" xfId="49460" xr:uid="{00000000-0005-0000-0000-000058BC0000}"/>
    <cellStyle name="Vírgula 7 4 2 2 9" xfId="5842" xr:uid="{00000000-0005-0000-0000-000059BC0000}"/>
    <cellStyle name="Vírgula 7 4 2 2 9 2" xfId="10784" xr:uid="{00000000-0005-0000-0000-00005ABC0000}"/>
    <cellStyle name="Vírgula 7 4 2 2 9 3" xfId="49461" xr:uid="{00000000-0005-0000-0000-00005BBC0000}"/>
    <cellStyle name="Vírgula 7 4 2 2 9 4" xfId="49462" xr:uid="{00000000-0005-0000-0000-00005CBC0000}"/>
    <cellStyle name="Vírgula 7 4 2 3" xfId="483" xr:uid="{00000000-0005-0000-0000-00005DBC0000}"/>
    <cellStyle name="Vírgula 7 4 2 3 10" xfId="49463" xr:uid="{00000000-0005-0000-0000-00005EBC0000}"/>
    <cellStyle name="Vírgula 7 4 2 3 11" xfId="49464" xr:uid="{00000000-0005-0000-0000-00005FBC0000}"/>
    <cellStyle name="Vírgula 7 4 2 3 2" xfId="1043" xr:uid="{00000000-0005-0000-0000-000060BC0000}"/>
    <cellStyle name="Vírgula 7 4 2 3 2 10" xfId="49465" xr:uid="{00000000-0005-0000-0000-000061BC0000}"/>
    <cellStyle name="Vírgula 7 4 2 3 2 2" xfId="1915" xr:uid="{00000000-0005-0000-0000-000062BC0000}"/>
    <cellStyle name="Vírgula 7 4 2 3 2 2 2" xfId="5273" xr:uid="{00000000-0005-0000-0000-000063BC0000}"/>
    <cellStyle name="Vírgula 7 4 2 3 2 2 2 2" xfId="10257" xr:uid="{00000000-0005-0000-0000-000064BC0000}"/>
    <cellStyle name="Vírgula 7 4 2 3 2 2 2 2 2" xfId="49466" xr:uid="{00000000-0005-0000-0000-000065BC0000}"/>
    <cellStyle name="Vírgula 7 4 2 3 2 2 2 2 3" xfId="49467" xr:uid="{00000000-0005-0000-0000-000066BC0000}"/>
    <cellStyle name="Vírgula 7 4 2 3 2 2 2 2 4" xfId="49468" xr:uid="{00000000-0005-0000-0000-000067BC0000}"/>
    <cellStyle name="Vírgula 7 4 2 3 2 2 2 3" xfId="49469" xr:uid="{00000000-0005-0000-0000-000068BC0000}"/>
    <cellStyle name="Vírgula 7 4 2 3 2 2 2 3 2" xfId="49470" xr:uid="{00000000-0005-0000-0000-000069BC0000}"/>
    <cellStyle name="Vírgula 7 4 2 3 2 2 2 3 3" xfId="49471" xr:uid="{00000000-0005-0000-0000-00006ABC0000}"/>
    <cellStyle name="Vírgula 7 4 2 3 2 2 2 4" xfId="49472" xr:uid="{00000000-0005-0000-0000-00006BBC0000}"/>
    <cellStyle name="Vírgula 7 4 2 3 2 2 2 5" xfId="49473" xr:uid="{00000000-0005-0000-0000-00006CBC0000}"/>
    <cellStyle name="Vírgula 7 4 2 3 2 2 2 6" xfId="49474" xr:uid="{00000000-0005-0000-0000-00006DBC0000}"/>
    <cellStyle name="Vírgula 7 4 2 3 2 2 3" xfId="7002" xr:uid="{00000000-0005-0000-0000-00006EBC0000}"/>
    <cellStyle name="Vírgula 7 4 2 3 2 2 3 2" xfId="11944" xr:uid="{00000000-0005-0000-0000-00006FBC0000}"/>
    <cellStyle name="Vírgula 7 4 2 3 2 2 3 3" xfId="49475" xr:uid="{00000000-0005-0000-0000-000070BC0000}"/>
    <cellStyle name="Vírgula 7 4 2 3 2 2 3 4" xfId="49476" xr:uid="{00000000-0005-0000-0000-000071BC0000}"/>
    <cellStyle name="Vírgula 7 4 2 3 2 2 4" xfId="8510" xr:uid="{00000000-0005-0000-0000-000072BC0000}"/>
    <cellStyle name="Vírgula 7 4 2 3 2 2 4 2" xfId="49477" xr:uid="{00000000-0005-0000-0000-000073BC0000}"/>
    <cellStyle name="Vírgula 7 4 2 3 2 2 4 3" xfId="49478" xr:uid="{00000000-0005-0000-0000-000074BC0000}"/>
    <cellStyle name="Vírgula 7 4 2 3 2 2 4 4" xfId="49479" xr:uid="{00000000-0005-0000-0000-000075BC0000}"/>
    <cellStyle name="Vírgula 7 4 2 3 2 2 5" xfId="3548" xr:uid="{00000000-0005-0000-0000-000076BC0000}"/>
    <cellStyle name="Vírgula 7 4 2 3 2 2 5 2" xfId="49480" xr:uid="{00000000-0005-0000-0000-000077BC0000}"/>
    <cellStyle name="Vírgula 7 4 2 3 2 2 5 3" xfId="49481" xr:uid="{00000000-0005-0000-0000-000078BC0000}"/>
    <cellStyle name="Vírgula 7 4 2 3 2 2 5 4" xfId="49482" xr:uid="{00000000-0005-0000-0000-000079BC0000}"/>
    <cellStyle name="Vírgula 7 4 2 3 2 2 6" xfId="49483" xr:uid="{00000000-0005-0000-0000-00007ABC0000}"/>
    <cellStyle name="Vírgula 7 4 2 3 2 2 6 2" xfId="49484" xr:uid="{00000000-0005-0000-0000-00007BBC0000}"/>
    <cellStyle name="Vírgula 7 4 2 3 2 2 6 3" xfId="49485" xr:uid="{00000000-0005-0000-0000-00007CBC0000}"/>
    <cellStyle name="Vírgula 7 4 2 3 2 2 7" xfId="49486" xr:uid="{00000000-0005-0000-0000-00007DBC0000}"/>
    <cellStyle name="Vírgula 7 4 2 3 2 2 8" xfId="49487" xr:uid="{00000000-0005-0000-0000-00007EBC0000}"/>
    <cellStyle name="Vírgula 7 4 2 3 2 2 9" xfId="49488" xr:uid="{00000000-0005-0000-0000-00007FBC0000}"/>
    <cellStyle name="Vírgula 7 4 2 3 2 3" xfId="4465" xr:uid="{00000000-0005-0000-0000-000080BC0000}"/>
    <cellStyle name="Vírgula 7 4 2 3 2 3 2" xfId="9450" xr:uid="{00000000-0005-0000-0000-000081BC0000}"/>
    <cellStyle name="Vírgula 7 4 2 3 2 3 2 2" xfId="49489" xr:uid="{00000000-0005-0000-0000-000082BC0000}"/>
    <cellStyle name="Vírgula 7 4 2 3 2 3 2 3" xfId="49490" xr:uid="{00000000-0005-0000-0000-000083BC0000}"/>
    <cellStyle name="Vírgula 7 4 2 3 2 3 2 4" xfId="49491" xr:uid="{00000000-0005-0000-0000-000084BC0000}"/>
    <cellStyle name="Vírgula 7 4 2 3 2 3 3" xfId="49492" xr:uid="{00000000-0005-0000-0000-000085BC0000}"/>
    <cellStyle name="Vírgula 7 4 2 3 2 3 3 2" xfId="49493" xr:uid="{00000000-0005-0000-0000-000086BC0000}"/>
    <cellStyle name="Vírgula 7 4 2 3 2 3 3 3" xfId="49494" xr:uid="{00000000-0005-0000-0000-000087BC0000}"/>
    <cellStyle name="Vírgula 7 4 2 3 2 3 4" xfId="49495" xr:uid="{00000000-0005-0000-0000-000088BC0000}"/>
    <cellStyle name="Vírgula 7 4 2 3 2 3 5" xfId="49496" xr:uid="{00000000-0005-0000-0000-000089BC0000}"/>
    <cellStyle name="Vírgula 7 4 2 3 2 3 6" xfId="49497" xr:uid="{00000000-0005-0000-0000-00008ABC0000}"/>
    <cellStyle name="Vírgula 7 4 2 3 2 4" xfId="6205" xr:uid="{00000000-0005-0000-0000-00008BBC0000}"/>
    <cellStyle name="Vírgula 7 4 2 3 2 4 2" xfId="11147" xr:uid="{00000000-0005-0000-0000-00008CBC0000}"/>
    <cellStyle name="Vírgula 7 4 2 3 2 4 3" xfId="49498" xr:uid="{00000000-0005-0000-0000-00008DBC0000}"/>
    <cellStyle name="Vírgula 7 4 2 3 2 4 4" xfId="49499" xr:uid="{00000000-0005-0000-0000-00008EBC0000}"/>
    <cellStyle name="Vírgula 7 4 2 3 2 5" xfId="7713" xr:uid="{00000000-0005-0000-0000-00008FBC0000}"/>
    <cellStyle name="Vírgula 7 4 2 3 2 5 2" xfId="49500" xr:uid="{00000000-0005-0000-0000-000090BC0000}"/>
    <cellStyle name="Vírgula 7 4 2 3 2 5 3" xfId="49501" xr:uid="{00000000-0005-0000-0000-000091BC0000}"/>
    <cellStyle name="Vírgula 7 4 2 3 2 5 4" xfId="49502" xr:uid="{00000000-0005-0000-0000-000092BC0000}"/>
    <cellStyle name="Vírgula 7 4 2 3 2 6" xfId="2751" xr:uid="{00000000-0005-0000-0000-000093BC0000}"/>
    <cellStyle name="Vírgula 7 4 2 3 2 6 2" xfId="49503" xr:uid="{00000000-0005-0000-0000-000094BC0000}"/>
    <cellStyle name="Vírgula 7 4 2 3 2 6 3" xfId="49504" xr:uid="{00000000-0005-0000-0000-000095BC0000}"/>
    <cellStyle name="Vírgula 7 4 2 3 2 6 4" xfId="49505" xr:uid="{00000000-0005-0000-0000-000096BC0000}"/>
    <cellStyle name="Vírgula 7 4 2 3 2 7" xfId="49506" xr:uid="{00000000-0005-0000-0000-000097BC0000}"/>
    <cellStyle name="Vírgula 7 4 2 3 2 7 2" xfId="49507" xr:uid="{00000000-0005-0000-0000-000098BC0000}"/>
    <cellStyle name="Vírgula 7 4 2 3 2 7 3" xfId="49508" xr:uid="{00000000-0005-0000-0000-000099BC0000}"/>
    <cellStyle name="Vírgula 7 4 2 3 2 8" xfId="49509" xr:uid="{00000000-0005-0000-0000-00009ABC0000}"/>
    <cellStyle name="Vírgula 7 4 2 3 2 9" xfId="49510" xr:uid="{00000000-0005-0000-0000-00009BBC0000}"/>
    <cellStyle name="Vírgula 7 4 2 3 3" xfId="1914" xr:uid="{00000000-0005-0000-0000-00009CBC0000}"/>
    <cellStyle name="Vírgula 7 4 2 3 3 2" xfId="5272" xr:uid="{00000000-0005-0000-0000-00009DBC0000}"/>
    <cellStyle name="Vírgula 7 4 2 3 3 2 2" xfId="10256" xr:uid="{00000000-0005-0000-0000-00009EBC0000}"/>
    <cellStyle name="Vírgula 7 4 2 3 3 2 2 2" xfId="49511" xr:uid="{00000000-0005-0000-0000-00009FBC0000}"/>
    <cellStyle name="Vírgula 7 4 2 3 3 2 2 3" xfId="49512" xr:uid="{00000000-0005-0000-0000-0000A0BC0000}"/>
    <cellStyle name="Vírgula 7 4 2 3 3 2 2 4" xfId="49513" xr:uid="{00000000-0005-0000-0000-0000A1BC0000}"/>
    <cellStyle name="Vírgula 7 4 2 3 3 2 3" xfId="49514" xr:uid="{00000000-0005-0000-0000-0000A2BC0000}"/>
    <cellStyle name="Vírgula 7 4 2 3 3 2 3 2" xfId="49515" xr:uid="{00000000-0005-0000-0000-0000A3BC0000}"/>
    <cellStyle name="Vírgula 7 4 2 3 3 2 3 3" xfId="49516" xr:uid="{00000000-0005-0000-0000-0000A4BC0000}"/>
    <cellStyle name="Vírgula 7 4 2 3 3 2 4" xfId="49517" xr:uid="{00000000-0005-0000-0000-0000A5BC0000}"/>
    <cellStyle name="Vírgula 7 4 2 3 3 2 5" xfId="49518" xr:uid="{00000000-0005-0000-0000-0000A6BC0000}"/>
    <cellStyle name="Vírgula 7 4 2 3 3 2 6" xfId="49519" xr:uid="{00000000-0005-0000-0000-0000A7BC0000}"/>
    <cellStyle name="Vírgula 7 4 2 3 3 3" xfId="7001" xr:uid="{00000000-0005-0000-0000-0000A8BC0000}"/>
    <cellStyle name="Vírgula 7 4 2 3 3 3 2" xfId="11943" xr:uid="{00000000-0005-0000-0000-0000A9BC0000}"/>
    <cellStyle name="Vírgula 7 4 2 3 3 3 3" xfId="49520" xr:uid="{00000000-0005-0000-0000-0000AABC0000}"/>
    <cellStyle name="Vírgula 7 4 2 3 3 3 4" xfId="49521" xr:uid="{00000000-0005-0000-0000-0000ABBC0000}"/>
    <cellStyle name="Vírgula 7 4 2 3 3 4" xfId="8509" xr:uid="{00000000-0005-0000-0000-0000ACBC0000}"/>
    <cellStyle name="Vírgula 7 4 2 3 3 4 2" xfId="49522" xr:uid="{00000000-0005-0000-0000-0000ADBC0000}"/>
    <cellStyle name="Vírgula 7 4 2 3 3 4 3" xfId="49523" xr:uid="{00000000-0005-0000-0000-0000AEBC0000}"/>
    <cellStyle name="Vírgula 7 4 2 3 3 4 4" xfId="49524" xr:uid="{00000000-0005-0000-0000-0000AFBC0000}"/>
    <cellStyle name="Vírgula 7 4 2 3 3 5" xfId="3547" xr:uid="{00000000-0005-0000-0000-0000B0BC0000}"/>
    <cellStyle name="Vírgula 7 4 2 3 3 5 2" xfId="49525" xr:uid="{00000000-0005-0000-0000-0000B1BC0000}"/>
    <cellStyle name="Vírgula 7 4 2 3 3 5 3" xfId="49526" xr:uid="{00000000-0005-0000-0000-0000B2BC0000}"/>
    <cellStyle name="Vírgula 7 4 2 3 3 5 4" xfId="49527" xr:uid="{00000000-0005-0000-0000-0000B3BC0000}"/>
    <cellStyle name="Vírgula 7 4 2 3 3 6" xfId="49528" xr:uid="{00000000-0005-0000-0000-0000B4BC0000}"/>
    <cellStyle name="Vírgula 7 4 2 3 3 6 2" xfId="49529" xr:uid="{00000000-0005-0000-0000-0000B5BC0000}"/>
    <cellStyle name="Vírgula 7 4 2 3 3 6 3" xfId="49530" xr:uid="{00000000-0005-0000-0000-0000B6BC0000}"/>
    <cellStyle name="Vírgula 7 4 2 3 3 7" xfId="49531" xr:uid="{00000000-0005-0000-0000-0000B7BC0000}"/>
    <cellStyle name="Vírgula 7 4 2 3 3 8" xfId="49532" xr:uid="{00000000-0005-0000-0000-0000B8BC0000}"/>
    <cellStyle name="Vírgula 7 4 2 3 3 9" xfId="49533" xr:uid="{00000000-0005-0000-0000-0000B9BC0000}"/>
    <cellStyle name="Vírgula 7 4 2 3 4" xfId="3998" xr:uid="{00000000-0005-0000-0000-0000BABC0000}"/>
    <cellStyle name="Vírgula 7 4 2 3 4 2" xfId="9069" xr:uid="{00000000-0005-0000-0000-0000BBBC0000}"/>
    <cellStyle name="Vírgula 7 4 2 3 4 2 2" xfId="49534" xr:uid="{00000000-0005-0000-0000-0000BCBC0000}"/>
    <cellStyle name="Vírgula 7 4 2 3 4 2 3" xfId="49535" xr:uid="{00000000-0005-0000-0000-0000BDBC0000}"/>
    <cellStyle name="Vírgula 7 4 2 3 4 2 4" xfId="49536" xr:uid="{00000000-0005-0000-0000-0000BEBC0000}"/>
    <cellStyle name="Vírgula 7 4 2 3 4 3" xfId="49537" xr:uid="{00000000-0005-0000-0000-0000BFBC0000}"/>
    <cellStyle name="Vírgula 7 4 2 3 4 3 2" xfId="49538" xr:uid="{00000000-0005-0000-0000-0000C0BC0000}"/>
    <cellStyle name="Vírgula 7 4 2 3 4 3 3" xfId="49539" xr:uid="{00000000-0005-0000-0000-0000C1BC0000}"/>
    <cellStyle name="Vírgula 7 4 2 3 4 4" xfId="49540" xr:uid="{00000000-0005-0000-0000-0000C2BC0000}"/>
    <cellStyle name="Vírgula 7 4 2 3 4 5" xfId="49541" xr:uid="{00000000-0005-0000-0000-0000C3BC0000}"/>
    <cellStyle name="Vírgula 7 4 2 3 4 6" xfId="49542" xr:uid="{00000000-0005-0000-0000-0000C4BC0000}"/>
    <cellStyle name="Vírgula 7 4 2 3 5" xfId="5753" xr:uid="{00000000-0005-0000-0000-0000C5BC0000}"/>
    <cellStyle name="Vírgula 7 4 2 3 5 2" xfId="10695" xr:uid="{00000000-0005-0000-0000-0000C6BC0000}"/>
    <cellStyle name="Vírgula 7 4 2 3 5 3" xfId="49543" xr:uid="{00000000-0005-0000-0000-0000C7BC0000}"/>
    <cellStyle name="Vírgula 7 4 2 3 5 4" xfId="49544" xr:uid="{00000000-0005-0000-0000-0000C8BC0000}"/>
    <cellStyle name="Vírgula 7 4 2 3 6" xfId="7261" xr:uid="{00000000-0005-0000-0000-0000C9BC0000}"/>
    <cellStyle name="Vírgula 7 4 2 3 6 2" xfId="49545" xr:uid="{00000000-0005-0000-0000-0000CABC0000}"/>
    <cellStyle name="Vírgula 7 4 2 3 6 3" xfId="49546" xr:uid="{00000000-0005-0000-0000-0000CBBC0000}"/>
    <cellStyle name="Vírgula 7 4 2 3 6 4" xfId="49547" xr:uid="{00000000-0005-0000-0000-0000CCBC0000}"/>
    <cellStyle name="Vírgula 7 4 2 3 7" xfId="2299" xr:uid="{00000000-0005-0000-0000-0000CDBC0000}"/>
    <cellStyle name="Vírgula 7 4 2 3 7 2" xfId="49548" xr:uid="{00000000-0005-0000-0000-0000CEBC0000}"/>
    <cellStyle name="Vírgula 7 4 2 3 7 3" xfId="49549" xr:uid="{00000000-0005-0000-0000-0000CFBC0000}"/>
    <cellStyle name="Vírgula 7 4 2 3 7 4" xfId="49550" xr:uid="{00000000-0005-0000-0000-0000D0BC0000}"/>
    <cellStyle name="Vírgula 7 4 2 3 8" xfId="49551" xr:uid="{00000000-0005-0000-0000-0000D1BC0000}"/>
    <cellStyle name="Vírgula 7 4 2 3 8 2" xfId="49552" xr:uid="{00000000-0005-0000-0000-0000D2BC0000}"/>
    <cellStyle name="Vírgula 7 4 2 3 8 3" xfId="49553" xr:uid="{00000000-0005-0000-0000-0000D3BC0000}"/>
    <cellStyle name="Vírgula 7 4 2 3 9" xfId="49554" xr:uid="{00000000-0005-0000-0000-0000D4BC0000}"/>
    <cellStyle name="Vírgula 7 4 2 4" xfId="690" xr:uid="{00000000-0005-0000-0000-0000D5BC0000}"/>
    <cellStyle name="Vírgula 7 4 2 4 10" xfId="49555" xr:uid="{00000000-0005-0000-0000-0000D6BC0000}"/>
    <cellStyle name="Vírgula 7 4 2 4 11" xfId="49556" xr:uid="{00000000-0005-0000-0000-0000D7BC0000}"/>
    <cellStyle name="Vírgula 7 4 2 4 2" xfId="1156" xr:uid="{00000000-0005-0000-0000-0000D8BC0000}"/>
    <cellStyle name="Vírgula 7 4 2 4 2 10" xfId="49557" xr:uid="{00000000-0005-0000-0000-0000D9BC0000}"/>
    <cellStyle name="Vírgula 7 4 2 4 2 2" xfId="1917" xr:uid="{00000000-0005-0000-0000-0000DABC0000}"/>
    <cellStyle name="Vírgula 7 4 2 4 2 2 2" xfId="5275" xr:uid="{00000000-0005-0000-0000-0000DBBC0000}"/>
    <cellStyle name="Vírgula 7 4 2 4 2 2 2 2" xfId="10259" xr:uid="{00000000-0005-0000-0000-0000DCBC0000}"/>
    <cellStyle name="Vírgula 7 4 2 4 2 2 2 2 2" xfId="49558" xr:uid="{00000000-0005-0000-0000-0000DDBC0000}"/>
    <cellStyle name="Vírgula 7 4 2 4 2 2 2 2 3" xfId="49559" xr:uid="{00000000-0005-0000-0000-0000DEBC0000}"/>
    <cellStyle name="Vírgula 7 4 2 4 2 2 2 2 4" xfId="49560" xr:uid="{00000000-0005-0000-0000-0000DFBC0000}"/>
    <cellStyle name="Vírgula 7 4 2 4 2 2 2 3" xfId="49561" xr:uid="{00000000-0005-0000-0000-0000E0BC0000}"/>
    <cellStyle name="Vírgula 7 4 2 4 2 2 2 3 2" xfId="49562" xr:uid="{00000000-0005-0000-0000-0000E1BC0000}"/>
    <cellStyle name="Vírgula 7 4 2 4 2 2 2 3 3" xfId="49563" xr:uid="{00000000-0005-0000-0000-0000E2BC0000}"/>
    <cellStyle name="Vírgula 7 4 2 4 2 2 2 4" xfId="49564" xr:uid="{00000000-0005-0000-0000-0000E3BC0000}"/>
    <cellStyle name="Vírgula 7 4 2 4 2 2 2 5" xfId="49565" xr:uid="{00000000-0005-0000-0000-0000E4BC0000}"/>
    <cellStyle name="Vírgula 7 4 2 4 2 2 2 6" xfId="49566" xr:uid="{00000000-0005-0000-0000-0000E5BC0000}"/>
    <cellStyle name="Vírgula 7 4 2 4 2 2 3" xfId="7004" xr:uid="{00000000-0005-0000-0000-0000E6BC0000}"/>
    <cellStyle name="Vírgula 7 4 2 4 2 2 3 2" xfId="11946" xr:uid="{00000000-0005-0000-0000-0000E7BC0000}"/>
    <cellStyle name="Vírgula 7 4 2 4 2 2 3 3" xfId="49567" xr:uid="{00000000-0005-0000-0000-0000E8BC0000}"/>
    <cellStyle name="Vírgula 7 4 2 4 2 2 3 4" xfId="49568" xr:uid="{00000000-0005-0000-0000-0000E9BC0000}"/>
    <cellStyle name="Vírgula 7 4 2 4 2 2 4" xfId="8512" xr:uid="{00000000-0005-0000-0000-0000EABC0000}"/>
    <cellStyle name="Vírgula 7 4 2 4 2 2 4 2" xfId="49569" xr:uid="{00000000-0005-0000-0000-0000EBBC0000}"/>
    <cellStyle name="Vírgula 7 4 2 4 2 2 4 3" xfId="49570" xr:uid="{00000000-0005-0000-0000-0000ECBC0000}"/>
    <cellStyle name="Vírgula 7 4 2 4 2 2 4 4" xfId="49571" xr:uid="{00000000-0005-0000-0000-0000EDBC0000}"/>
    <cellStyle name="Vírgula 7 4 2 4 2 2 5" xfId="3550" xr:uid="{00000000-0005-0000-0000-0000EEBC0000}"/>
    <cellStyle name="Vírgula 7 4 2 4 2 2 5 2" xfId="49572" xr:uid="{00000000-0005-0000-0000-0000EFBC0000}"/>
    <cellStyle name="Vírgula 7 4 2 4 2 2 5 3" xfId="49573" xr:uid="{00000000-0005-0000-0000-0000F0BC0000}"/>
    <cellStyle name="Vírgula 7 4 2 4 2 2 5 4" xfId="49574" xr:uid="{00000000-0005-0000-0000-0000F1BC0000}"/>
    <cellStyle name="Vírgula 7 4 2 4 2 2 6" xfId="49575" xr:uid="{00000000-0005-0000-0000-0000F2BC0000}"/>
    <cellStyle name="Vírgula 7 4 2 4 2 2 6 2" xfId="49576" xr:uid="{00000000-0005-0000-0000-0000F3BC0000}"/>
    <cellStyle name="Vírgula 7 4 2 4 2 2 6 3" xfId="49577" xr:uid="{00000000-0005-0000-0000-0000F4BC0000}"/>
    <cellStyle name="Vírgula 7 4 2 4 2 2 7" xfId="49578" xr:uid="{00000000-0005-0000-0000-0000F5BC0000}"/>
    <cellStyle name="Vírgula 7 4 2 4 2 2 8" xfId="49579" xr:uid="{00000000-0005-0000-0000-0000F6BC0000}"/>
    <cellStyle name="Vírgula 7 4 2 4 2 2 9" xfId="49580" xr:uid="{00000000-0005-0000-0000-0000F7BC0000}"/>
    <cellStyle name="Vírgula 7 4 2 4 2 3" xfId="4524" xr:uid="{00000000-0005-0000-0000-0000F8BC0000}"/>
    <cellStyle name="Vírgula 7 4 2 4 2 3 2" xfId="9508" xr:uid="{00000000-0005-0000-0000-0000F9BC0000}"/>
    <cellStyle name="Vírgula 7 4 2 4 2 3 2 2" xfId="49581" xr:uid="{00000000-0005-0000-0000-0000FABC0000}"/>
    <cellStyle name="Vírgula 7 4 2 4 2 3 2 3" xfId="49582" xr:uid="{00000000-0005-0000-0000-0000FBBC0000}"/>
    <cellStyle name="Vírgula 7 4 2 4 2 3 2 4" xfId="49583" xr:uid="{00000000-0005-0000-0000-0000FCBC0000}"/>
    <cellStyle name="Vírgula 7 4 2 4 2 3 3" xfId="49584" xr:uid="{00000000-0005-0000-0000-0000FDBC0000}"/>
    <cellStyle name="Vírgula 7 4 2 4 2 3 3 2" xfId="49585" xr:uid="{00000000-0005-0000-0000-0000FEBC0000}"/>
    <cellStyle name="Vírgula 7 4 2 4 2 3 3 3" xfId="49586" xr:uid="{00000000-0005-0000-0000-0000FFBC0000}"/>
    <cellStyle name="Vírgula 7 4 2 4 2 3 4" xfId="49587" xr:uid="{00000000-0005-0000-0000-000000BD0000}"/>
    <cellStyle name="Vírgula 7 4 2 4 2 3 5" xfId="49588" xr:uid="{00000000-0005-0000-0000-000001BD0000}"/>
    <cellStyle name="Vírgula 7 4 2 4 2 3 6" xfId="49589" xr:uid="{00000000-0005-0000-0000-000002BD0000}"/>
    <cellStyle name="Vírgula 7 4 2 4 2 4" xfId="6255" xr:uid="{00000000-0005-0000-0000-000003BD0000}"/>
    <cellStyle name="Vírgula 7 4 2 4 2 4 2" xfId="11197" xr:uid="{00000000-0005-0000-0000-000004BD0000}"/>
    <cellStyle name="Vírgula 7 4 2 4 2 4 3" xfId="49590" xr:uid="{00000000-0005-0000-0000-000005BD0000}"/>
    <cellStyle name="Vírgula 7 4 2 4 2 4 4" xfId="49591" xr:uid="{00000000-0005-0000-0000-000006BD0000}"/>
    <cellStyle name="Vírgula 7 4 2 4 2 5" xfId="7763" xr:uid="{00000000-0005-0000-0000-000007BD0000}"/>
    <cellStyle name="Vírgula 7 4 2 4 2 5 2" xfId="49592" xr:uid="{00000000-0005-0000-0000-000008BD0000}"/>
    <cellStyle name="Vírgula 7 4 2 4 2 5 3" xfId="49593" xr:uid="{00000000-0005-0000-0000-000009BD0000}"/>
    <cellStyle name="Vírgula 7 4 2 4 2 5 4" xfId="49594" xr:uid="{00000000-0005-0000-0000-00000ABD0000}"/>
    <cellStyle name="Vírgula 7 4 2 4 2 6" xfId="2801" xr:uid="{00000000-0005-0000-0000-00000BBD0000}"/>
    <cellStyle name="Vírgula 7 4 2 4 2 6 2" xfId="49595" xr:uid="{00000000-0005-0000-0000-00000CBD0000}"/>
    <cellStyle name="Vírgula 7 4 2 4 2 6 3" xfId="49596" xr:uid="{00000000-0005-0000-0000-00000DBD0000}"/>
    <cellStyle name="Vírgula 7 4 2 4 2 6 4" xfId="49597" xr:uid="{00000000-0005-0000-0000-00000EBD0000}"/>
    <cellStyle name="Vírgula 7 4 2 4 2 7" xfId="49598" xr:uid="{00000000-0005-0000-0000-00000FBD0000}"/>
    <cellStyle name="Vírgula 7 4 2 4 2 7 2" xfId="49599" xr:uid="{00000000-0005-0000-0000-000010BD0000}"/>
    <cellStyle name="Vírgula 7 4 2 4 2 7 3" xfId="49600" xr:uid="{00000000-0005-0000-0000-000011BD0000}"/>
    <cellStyle name="Vírgula 7 4 2 4 2 8" xfId="49601" xr:uid="{00000000-0005-0000-0000-000012BD0000}"/>
    <cellStyle name="Vírgula 7 4 2 4 2 9" xfId="49602" xr:uid="{00000000-0005-0000-0000-000013BD0000}"/>
    <cellStyle name="Vírgula 7 4 2 4 3" xfId="1916" xr:uid="{00000000-0005-0000-0000-000014BD0000}"/>
    <cellStyle name="Vírgula 7 4 2 4 3 2" xfId="5274" xr:uid="{00000000-0005-0000-0000-000015BD0000}"/>
    <cellStyle name="Vírgula 7 4 2 4 3 2 2" xfId="10258" xr:uid="{00000000-0005-0000-0000-000016BD0000}"/>
    <cellStyle name="Vírgula 7 4 2 4 3 2 2 2" xfId="49603" xr:uid="{00000000-0005-0000-0000-000017BD0000}"/>
    <cellStyle name="Vírgula 7 4 2 4 3 2 2 3" xfId="49604" xr:uid="{00000000-0005-0000-0000-000018BD0000}"/>
    <cellStyle name="Vírgula 7 4 2 4 3 2 2 4" xfId="49605" xr:uid="{00000000-0005-0000-0000-000019BD0000}"/>
    <cellStyle name="Vírgula 7 4 2 4 3 2 3" xfId="49606" xr:uid="{00000000-0005-0000-0000-00001ABD0000}"/>
    <cellStyle name="Vírgula 7 4 2 4 3 2 3 2" xfId="49607" xr:uid="{00000000-0005-0000-0000-00001BBD0000}"/>
    <cellStyle name="Vírgula 7 4 2 4 3 2 3 3" xfId="49608" xr:uid="{00000000-0005-0000-0000-00001CBD0000}"/>
    <cellStyle name="Vírgula 7 4 2 4 3 2 4" xfId="49609" xr:uid="{00000000-0005-0000-0000-00001DBD0000}"/>
    <cellStyle name="Vírgula 7 4 2 4 3 2 5" xfId="49610" xr:uid="{00000000-0005-0000-0000-00001EBD0000}"/>
    <cellStyle name="Vírgula 7 4 2 4 3 2 6" xfId="49611" xr:uid="{00000000-0005-0000-0000-00001FBD0000}"/>
    <cellStyle name="Vírgula 7 4 2 4 3 3" xfId="7003" xr:uid="{00000000-0005-0000-0000-000020BD0000}"/>
    <cellStyle name="Vírgula 7 4 2 4 3 3 2" xfId="11945" xr:uid="{00000000-0005-0000-0000-000021BD0000}"/>
    <cellStyle name="Vírgula 7 4 2 4 3 3 3" xfId="49612" xr:uid="{00000000-0005-0000-0000-000022BD0000}"/>
    <cellStyle name="Vírgula 7 4 2 4 3 3 4" xfId="49613" xr:uid="{00000000-0005-0000-0000-000023BD0000}"/>
    <cellStyle name="Vírgula 7 4 2 4 3 4" xfId="8511" xr:uid="{00000000-0005-0000-0000-000024BD0000}"/>
    <cellStyle name="Vírgula 7 4 2 4 3 4 2" xfId="49614" xr:uid="{00000000-0005-0000-0000-000025BD0000}"/>
    <cellStyle name="Vírgula 7 4 2 4 3 4 3" xfId="49615" xr:uid="{00000000-0005-0000-0000-000026BD0000}"/>
    <cellStyle name="Vírgula 7 4 2 4 3 4 4" xfId="49616" xr:uid="{00000000-0005-0000-0000-000027BD0000}"/>
    <cellStyle name="Vírgula 7 4 2 4 3 5" xfId="3549" xr:uid="{00000000-0005-0000-0000-000028BD0000}"/>
    <cellStyle name="Vírgula 7 4 2 4 3 5 2" xfId="49617" xr:uid="{00000000-0005-0000-0000-000029BD0000}"/>
    <cellStyle name="Vírgula 7 4 2 4 3 5 3" xfId="49618" xr:uid="{00000000-0005-0000-0000-00002ABD0000}"/>
    <cellStyle name="Vírgula 7 4 2 4 3 5 4" xfId="49619" xr:uid="{00000000-0005-0000-0000-00002BBD0000}"/>
    <cellStyle name="Vírgula 7 4 2 4 3 6" xfId="49620" xr:uid="{00000000-0005-0000-0000-00002CBD0000}"/>
    <cellStyle name="Vírgula 7 4 2 4 3 6 2" xfId="49621" xr:uid="{00000000-0005-0000-0000-00002DBD0000}"/>
    <cellStyle name="Vírgula 7 4 2 4 3 6 3" xfId="49622" xr:uid="{00000000-0005-0000-0000-00002EBD0000}"/>
    <cellStyle name="Vírgula 7 4 2 4 3 7" xfId="49623" xr:uid="{00000000-0005-0000-0000-00002FBD0000}"/>
    <cellStyle name="Vírgula 7 4 2 4 3 8" xfId="49624" xr:uid="{00000000-0005-0000-0000-000030BD0000}"/>
    <cellStyle name="Vírgula 7 4 2 4 3 9" xfId="49625" xr:uid="{00000000-0005-0000-0000-000031BD0000}"/>
    <cellStyle name="Vírgula 7 4 2 4 4" xfId="4141" xr:uid="{00000000-0005-0000-0000-000032BD0000}"/>
    <cellStyle name="Vírgula 7 4 2 4 4 2" xfId="9127" xr:uid="{00000000-0005-0000-0000-000033BD0000}"/>
    <cellStyle name="Vírgula 7 4 2 4 4 2 2" xfId="49626" xr:uid="{00000000-0005-0000-0000-000034BD0000}"/>
    <cellStyle name="Vírgula 7 4 2 4 4 2 3" xfId="49627" xr:uid="{00000000-0005-0000-0000-000035BD0000}"/>
    <cellStyle name="Vírgula 7 4 2 4 4 2 4" xfId="49628" xr:uid="{00000000-0005-0000-0000-000036BD0000}"/>
    <cellStyle name="Vírgula 7 4 2 4 4 3" xfId="49629" xr:uid="{00000000-0005-0000-0000-000037BD0000}"/>
    <cellStyle name="Vírgula 7 4 2 4 4 3 2" xfId="49630" xr:uid="{00000000-0005-0000-0000-000038BD0000}"/>
    <cellStyle name="Vírgula 7 4 2 4 4 3 3" xfId="49631" xr:uid="{00000000-0005-0000-0000-000039BD0000}"/>
    <cellStyle name="Vírgula 7 4 2 4 4 4" xfId="49632" xr:uid="{00000000-0005-0000-0000-00003ABD0000}"/>
    <cellStyle name="Vírgula 7 4 2 4 4 5" xfId="49633" xr:uid="{00000000-0005-0000-0000-00003BBD0000}"/>
    <cellStyle name="Vírgula 7 4 2 4 4 6" xfId="49634" xr:uid="{00000000-0005-0000-0000-00003CBD0000}"/>
    <cellStyle name="Vírgula 7 4 2 4 5" xfId="5888" xr:uid="{00000000-0005-0000-0000-00003DBD0000}"/>
    <cellStyle name="Vírgula 7 4 2 4 5 2" xfId="10830" xr:uid="{00000000-0005-0000-0000-00003EBD0000}"/>
    <cellStyle name="Vírgula 7 4 2 4 5 3" xfId="49635" xr:uid="{00000000-0005-0000-0000-00003FBD0000}"/>
    <cellStyle name="Vírgula 7 4 2 4 5 4" xfId="49636" xr:uid="{00000000-0005-0000-0000-000040BD0000}"/>
    <cellStyle name="Vírgula 7 4 2 4 6" xfId="7396" xr:uid="{00000000-0005-0000-0000-000041BD0000}"/>
    <cellStyle name="Vírgula 7 4 2 4 6 2" xfId="49637" xr:uid="{00000000-0005-0000-0000-000042BD0000}"/>
    <cellStyle name="Vírgula 7 4 2 4 6 3" xfId="49638" xr:uid="{00000000-0005-0000-0000-000043BD0000}"/>
    <cellStyle name="Vírgula 7 4 2 4 6 4" xfId="49639" xr:uid="{00000000-0005-0000-0000-000044BD0000}"/>
    <cellStyle name="Vírgula 7 4 2 4 7" xfId="2434" xr:uid="{00000000-0005-0000-0000-000045BD0000}"/>
    <cellStyle name="Vírgula 7 4 2 4 7 2" xfId="49640" xr:uid="{00000000-0005-0000-0000-000046BD0000}"/>
    <cellStyle name="Vírgula 7 4 2 4 7 3" xfId="49641" xr:uid="{00000000-0005-0000-0000-000047BD0000}"/>
    <cellStyle name="Vírgula 7 4 2 4 7 4" xfId="49642" xr:uid="{00000000-0005-0000-0000-000048BD0000}"/>
    <cellStyle name="Vírgula 7 4 2 4 8" xfId="49643" xr:uid="{00000000-0005-0000-0000-000049BD0000}"/>
    <cellStyle name="Vírgula 7 4 2 4 8 2" xfId="49644" xr:uid="{00000000-0005-0000-0000-00004ABD0000}"/>
    <cellStyle name="Vírgula 7 4 2 4 8 3" xfId="49645" xr:uid="{00000000-0005-0000-0000-00004BBD0000}"/>
    <cellStyle name="Vírgula 7 4 2 4 9" xfId="49646" xr:uid="{00000000-0005-0000-0000-00004CBD0000}"/>
    <cellStyle name="Vírgula 7 4 2 5" xfId="841" xr:uid="{00000000-0005-0000-0000-00004DBD0000}"/>
    <cellStyle name="Vírgula 7 4 2 5 10" xfId="49647" xr:uid="{00000000-0005-0000-0000-00004EBD0000}"/>
    <cellStyle name="Vírgula 7 4 2 5 2" xfId="1918" xr:uid="{00000000-0005-0000-0000-00004FBD0000}"/>
    <cellStyle name="Vírgula 7 4 2 5 2 2" xfId="5276" xr:uid="{00000000-0005-0000-0000-000050BD0000}"/>
    <cellStyle name="Vírgula 7 4 2 5 2 2 2" xfId="10260" xr:uid="{00000000-0005-0000-0000-000051BD0000}"/>
    <cellStyle name="Vírgula 7 4 2 5 2 2 2 2" xfId="49648" xr:uid="{00000000-0005-0000-0000-000052BD0000}"/>
    <cellStyle name="Vírgula 7 4 2 5 2 2 2 3" xfId="49649" xr:uid="{00000000-0005-0000-0000-000053BD0000}"/>
    <cellStyle name="Vírgula 7 4 2 5 2 2 2 4" xfId="49650" xr:uid="{00000000-0005-0000-0000-000054BD0000}"/>
    <cellStyle name="Vírgula 7 4 2 5 2 2 3" xfId="49651" xr:uid="{00000000-0005-0000-0000-000055BD0000}"/>
    <cellStyle name="Vírgula 7 4 2 5 2 2 3 2" xfId="49652" xr:uid="{00000000-0005-0000-0000-000056BD0000}"/>
    <cellStyle name="Vírgula 7 4 2 5 2 2 3 3" xfId="49653" xr:uid="{00000000-0005-0000-0000-000057BD0000}"/>
    <cellStyle name="Vírgula 7 4 2 5 2 2 4" xfId="49654" xr:uid="{00000000-0005-0000-0000-000058BD0000}"/>
    <cellStyle name="Vírgula 7 4 2 5 2 2 5" xfId="49655" xr:uid="{00000000-0005-0000-0000-000059BD0000}"/>
    <cellStyle name="Vírgula 7 4 2 5 2 2 6" xfId="49656" xr:uid="{00000000-0005-0000-0000-00005ABD0000}"/>
    <cellStyle name="Vírgula 7 4 2 5 2 3" xfId="7005" xr:uid="{00000000-0005-0000-0000-00005BBD0000}"/>
    <cellStyle name="Vírgula 7 4 2 5 2 3 2" xfId="11947" xr:uid="{00000000-0005-0000-0000-00005CBD0000}"/>
    <cellStyle name="Vírgula 7 4 2 5 2 3 3" xfId="49657" xr:uid="{00000000-0005-0000-0000-00005DBD0000}"/>
    <cellStyle name="Vírgula 7 4 2 5 2 3 4" xfId="49658" xr:uid="{00000000-0005-0000-0000-00005EBD0000}"/>
    <cellStyle name="Vírgula 7 4 2 5 2 4" xfId="8513" xr:uid="{00000000-0005-0000-0000-00005FBD0000}"/>
    <cellStyle name="Vírgula 7 4 2 5 2 4 2" xfId="49659" xr:uid="{00000000-0005-0000-0000-000060BD0000}"/>
    <cellStyle name="Vírgula 7 4 2 5 2 4 3" xfId="49660" xr:uid="{00000000-0005-0000-0000-000061BD0000}"/>
    <cellStyle name="Vírgula 7 4 2 5 2 4 4" xfId="49661" xr:uid="{00000000-0005-0000-0000-000062BD0000}"/>
    <cellStyle name="Vírgula 7 4 2 5 2 5" xfId="3551" xr:uid="{00000000-0005-0000-0000-000063BD0000}"/>
    <cellStyle name="Vírgula 7 4 2 5 2 5 2" xfId="49662" xr:uid="{00000000-0005-0000-0000-000064BD0000}"/>
    <cellStyle name="Vírgula 7 4 2 5 2 5 3" xfId="49663" xr:uid="{00000000-0005-0000-0000-000065BD0000}"/>
    <cellStyle name="Vírgula 7 4 2 5 2 5 4" xfId="49664" xr:uid="{00000000-0005-0000-0000-000066BD0000}"/>
    <cellStyle name="Vírgula 7 4 2 5 2 6" xfId="49665" xr:uid="{00000000-0005-0000-0000-000067BD0000}"/>
    <cellStyle name="Vírgula 7 4 2 5 2 6 2" xfId="49666" xr:uid="{00000000-0005-0000-0000-000068BD0000}"/>
    <cellStyle name="Vírgula 7 4 2 5 2 6 3" xfId="49667" xr:uid="{00000000-0005-0000-0000-000069BD0000}"/>
    <cellStyle name="Vírgula 7 4 2 5 2 7" xfId="49668" xr:uid="{00000000-0005-0000-0000-00006ABD0000}"/>
    <cellStyle name="Vírgula 7 4 2 5 2 8" xfId="49669" xr:uid="{00000000-0005-0000-0000-00006BBD0000}"/>
    <cellStyle name="Vírgula 7 4 2 5 2 9" xfId="49670" xr:uid="{00000000-0005-0000-0000-00006CBD0000}"/>
    <cellStyle name="Vírgula 7 4 2 5 3" xfId="4282" xr:uid="{00000000-0005-0000-0000-00006DBD0000}"/>
    <cellStyle name="Vírgula 7 4 2 5 3 2" xfId="9268" xr:uid="{00000000-0005-0000-0000-00006EBD0000}"/>
    <cellStyle name="Vírgula 7 4 2 5 3 2 2" xfId="49671" xr:uid="{00000000-0005-0000-0000-00006FBD0000}"/>
    <cellStyle name="Vírgula 7 4 2 5 3 2 3" xfId="49672" xr:uid="{00000000-0005-0000-0000-000070BD0000}"/>
    <cellStyle name="Vírgula 7 4 2 5 3 2 4" xfId="49673" xr:uid="{00000000-0005-0000-0000-000071BD0000}"/>
    <cellStyle name="Vírgula 7 4 2 5 3 3" xfId="49674" xr:uid="{00000000-0005-0000-0000-000072BD0000}"/>
    <cellStyle name="Vírgula 7 4 2 5 3 3 2" xfId="49675" xr:uid="{00000000-0005-0000-0000-000073BD0000}"/>
    <cellStyle name="Vírgula 7 4 2 5 3 3 3" xfId="49676" xr:uid="{00000000-0005-0000-0000-000074BD0000}"/>
    <cellStyle name="Vírgula 7 4 2 5 3 4" xfId="49677" xr:uid="{00000000-0005-0000-0000-000075BD0000}"/>
    <cellStyle name="Vírgula 7 4 2 5 3 5" xfId="49678" xr:uid="{00000000-0005-0000-0000-000076BD0000}"/>
    <cellStyle name="Vírgula 7 4 2 5 3 6" xfId="49679" xr:uid="{00000000-0005-0000-0000-000077BD0000}"/>
    <cellStyle name="Vírgula 7 4 2 5 4" xfId="6026" xr:uid="{00000000-0005-0000-0000-000078BD0000}"/>
    <cellStyle name="Vírgula 7 4 2 5 4 2" xfId="10968" xr:uid="{00000000-0005-0000-0000-000079BD0000}"/>
    <cellStyle name="Vírgula 7 4 2 5 4 3" xfId="49680" xr:uid="{00000000-0005-0000-0000-00007ABD0000}"/>
    <cellStyle name="Vírgula 7 4 2 5 4 4" xfId="49681" xr:uid="{00000000-0005-0000-0000-00007BBD0000}"/>
    <cellStyle name="Vírgula 7 4 2 5 5" xfId="7534" xr:uid="{00000000-0005-0000-0000-00007CBD0000}"/>
    <cellStyle name="Vírgula 7 4 2 5 5 2" xfId="49682" xr:uid="{00000000-0005-0000-0000-00007DBD0000}"/>
    <cellStyle name="Vírgula 7 4 2 5 5 3" xfId="49683" xr:uid="{00000000-0005-0000-0000-00007EBD0000}"/>
    <cellStyle name="Vírgula 7 4 2 5 5 4" xfId="49684" xr:uid="{00000000-0005-0000-0000-00007FBD0000}"/>
    <cellStyle name="Vírgula 7 4 2 5 6" xfId="2572" xr:uid="{00000000-0005-0000-0000-000080BD0000}"/>
    <cellStyle name="Vírgula 7 4 2 5 6 2" xfId="49685" xr:uid="{00000000-0005-0000-0000-000081BD0000}"/>
    <cellStyle name="Vírgula 7 4 2 5 6 3" xfId="49686" xr:uid="{00000000-0005-0000-0000-000082BD0000}"/>
    <cellStyle name="Vírgula 7 4 2 5 6 4" xfId="49687" xr:uid="{00000000-0005-0000-0000-000083BD0000}"/>
    <cellStyle name="Vírgula 7 4 2 5 7" xfId="49688" xr:uid="{00000000-0005-0000-0000-000084BD0000}"/>
    <cellStyle name="Vírgula 7 4 2 5 7 2" xfId="49689" xr:uid="{00000000-0005-0000-0000-000085BD0000}"/>
    <cellStyle name="Vírgula 7 4 2 5 7 3" xfId="49690" xr:uid="{00000000-0005-0000-0000-000086BD0000}"/>
    <cellStyle name="Vírgula 7 4 2 5 8" xfId="49691" xr:uid="{00000000-0005-0000-0000-000087BD0000}"/>
    <cellStyle name="Vírgula 7 4 2 5 9" xfId="49692" xr:uid="{00000000-0005-0000-0000-000088BD0000}"/>
    <cellStyle name="Vírgula 7 4 2 6" xfId="1907" xr:uid="{00000000-0005-0000-0000-000089BD0000}"/>
    <cellStyle name="Vírgula 7 4 2 6 2" xfId="5265" xr:uid="{00000000-0005-0000-0000-00008ABD0000}"/>
    <cellStyle name="Vírgula 7 4 2 6 2 2" xfId="10249" xr:uid="{00000000-0005-0000-0000-00008BBD0000}"/>
    <cellStyle name="Vírgula 7 4 2 6 2 2 2" xfId="49693" xr:uid="{00000000-0005-0000-0000-00008CBD0000}"/>
    <cellStyle name="Vírgula 7 4 2 6 2 2 3" xfId="49694" xr:uid="{00000000-0005-0000-0000-00008DBD0000}"/>
    <cellStyle name="Vírgula 7 4 2 6 2 2 4" xfId="49695" xr:uid="{00000000-0005-0000-0000-00008EBD0000}"/>
    <cellStyle name="Vírgula 7 4 2 6 2 3" xfId="49696" xr:uid="{00000000-0005-0000-0000-00008FBD0000}"/>
    <cellStyle name="Vírgula 7 4 2 6 2 3 2" xfId="49697" xr:uid="{00000000-0005-0000-0000-000090BD0000}"/>
    <cellStyle name="Vírgula 7 4 2 6 2 3 3" xfId="49698" xr:uid="{00000000-0005-0000-0000-000091BD0000}"/>
    <cellStyle name="Vírgula 7 4 2 6 2 4" xfId="49699" xr:uid="{00000000-0005-0000-0000-000092BD0000}"/>
    <cellStyle name="Vírgula 7 4 2 6 2 5" xfId="49700" xr:uid="{00000000-0005-0000-0000-000093BD0000}"/>
    <cellStyle name="Vírgula 7 4 2 6 2 6" xfId="49701" xr:uid="{00000000-0005-0000-0000-000094BD0000}"/>
    <cellStyle name="Vírgula 7 4 2 6 3" xfId="6994" xr:uid="{00000000-0005-0000-0000-000095BD0000}"/>
    <cellStyle name="Vírgula 7 4 2 6 3 2" xfId="11936" xr:uid="{00000000-0005-0000-0000-000096BD0000}"/>
    <cellStyle name="Vírgula 7 4 2 6 3 3" xfId="49702" xr:uid="{00000000-0005-0000-0000-000097BD0000}"/>
    <cellStyle name="Vírgula 7 4 2 6 3 4" xfId="49703" xr:uid="{00000000-0005-0000-0000-000098BD0000}"/>
    <cellStyle name="Vírgula 7 4 2 6 4" xfId="8502" xr:uid="{00000000-0005-0000-0000-000099BD0000}"/>
    <cellStyle name="Vírgula 7 4 2 6 4 2" xfId="49704" xr:uid="{00000000-0005-0000-0000-00009ABD0000}"/>
    <cellStyle name="Vírgula 7 4 2 6 4 3" xfId="49705" xr:uid="{00000000-0005-0000-0000-00009BBD0000}"/>
    <cellStyle name="Vírgula 7 4 2 6 4 4" xfId="49706" xr:uid="{00000000-0005-0000-0000-00009CBD0000}"/>
    <cellStyle name="Vírgula 7 4 2 6 5" xfId="3540" xr:uid="{00000000-0005-0000-0000-00009DBD0000}"/>
    <cellStyle name="Vírgula 7 4 2 6 5 2" xfId="49707" xr:uid="{00000000-0005-0000-0000-00009EBD0000}"/>
    <cellStyle name="Vírgula 7 4 2 6 5 3" xfId="49708" xr:uid="{00000000-0005-0000-0000-00009FBD0000}"/>
    <cellStyle name="Vírgula 7 4 2 6 5 4" xfId="49709" xr:uid="{00000000-0005-0000-0000-0000A0BD0000}"/>
    <cellStyle name="Vírgula 7 4 2 6 6" xfId="49710" xr:uid="{00000000-0005-0000-0000-0000A1BD0000}"/>
    <cellStyle name="Vírgula 7 4 2 6 6 2" xfId="49711" xr:uid="{00000000-0005-0000-0000-0000A2BD0000}"/>
    <cellStyle name="Vírgula 7 4 2 6 6 3" xfId="49712" xr:uid="{00000000-0005-0000-0000-0000A3BD0000}"/>
    <cellStyle name="Vírgula 7 4 2 6 7" xfId="49713" xr:uid="{00000000-0005-0000-0000-0000A4BD0000}"/>
    <cellStyle name="Vírgula 7 4 2 6 8" xfId="49714" xr:uid="{00000000-0005-0000-0000-0000A5BD0000}"/>
    <cellStyle name="Vírgula 7 4 2 6 9" xfId="49715" xr:uid="{00000000-0005-0000-0000-0000A6BD0000}"/>
    <cellStyle name="Vírgula 7 4 2 7" xfId="3680" xr:uid="{00000000-0005-0000-0000-0000A7BD0000}"/>
    <cellStyle name="Vírgula 7 4 2 7 2" xfId="4618" xr:uid="{00000000-0005-0000-0000-0000A8BD0000}"/>
    <cellStyle name="Vírgula 7 4 2 7 2 2" xfId="9602" xr:uid="{00000000-0005-0000-0000-0000A9BD0000}"/>
    <cellStyle name="Vírgula 7 4 2 7 2 2 2" xfId="49716" xr:uid="{00000000-0005-0000-0000-0000AABD0000}"/>
    <cellStyle name="Vírgula 7 4 2 7 2 2 3" xfId="49717" xr:uid="{00000000-0005-0000-0000-0000ABBD0000}"/>
    <cellStyle name="Vírgula 7 4 2 7 2 2 4" xfId="49718" xr:uid="{00000000-0005-0000-0000-0000ACBD0000}"/>
    <cellStyle name="Vírgula 7 4 2 7 2 3" xfId="49719" xr:uid="{00000000-0005-0000-0000-0000ADBD0000}"/>
    <cellStyle name="Vírgula 7 4 2 7 2 3 2" xfId="49720" xr:uid="{00000000-0005-0000-0000-0000AEBD0000}"/>
    <cellStyle name="Vírgula 7 4 2 7 2 3 3" xfId="49721" xr:uid="{00000000-0005-0000-0000-0000AFBD0000}"/>
    <cellStyle name="Vírgula 7 4 2 7 2 4" xfId="49722" xr:uid="{00000000-0005-0000-0000-0000B0BD0000}"/>
    <cellStyle name="Vírgula 7 4 2 7 2 5" xfId="49723" xr:uid="{00000000-0005-0000-0000-0000B1BD0000}"/>
    <cellStyle name="Vírgula 7 4 2 7 2 6" xfId="49724" xr:uid="{00000000-0005-0000-0000-0000B2BD0000}"/>
    <cellStyle name="Vírgula 7 4 2 7 3" xfId="8640" xr:uid="{00000000-0005-0000-0000-0000B3BD0000}"/>
    <cellStyle name="Vírgula 7 4 2 7 3 2" xfId="49725" xr:uid="{00000000-0005-0000-0000-0000B4BD0000}"/>
    <cellStyle name="Vírgula 7 4 2 7 3 3" xfId="49726" xr:uid="{00000000-0005-0000-0000-0000B5BD0000}"/>
    <cellStyle name="Vírgula 7 4 2 7 3 4" xfId="49727" xr:uid="{00000000-0005-0000-0000-0000B6BD0000}"/>
    <cellStyle name="Vírgula 7 4 2 7 4" xfId="49728" xr:uid="{00000000-0005-0000-0000-0000B7BD0000}"/>
    <cellStyle name="Vírgula 7 4 2 7 4 2" xfId="49729" xr:uid="{00000000-0005-0000-0000-0000B8BD0000}"/>
    <cellStyle name="Vírgula 7 4 2 7 4 3" xfId="49730" xr:uid="{00000000-0005-0000-0000-0000B9BD0000}"/>
    <cellStyle name="Vírgula 7 4 2 7 4 4" xfId="49731" xr:uid="{00000000-0005-0000-0000-0000BABD0000}"/>
    <cellStyle name="Vírgula 7 4 2 7 5" xfId="49732" xr:uid="{00000000-0005-0000-0000-0000BBBD0000}"/>
    <cellStyle name="Vírgula 7 4 2 7 5 2" xfId="49733" xr:uid="{00000000-0005-0000-0000-0000BCBD0000}"/>
    <cellStyle name="Vírgula 7 4 2 7 5 3" xfId="49734" xr:uid="{00000000-0005-0000-0000-0000BDBD0000}"/>
    <cellStyle name="Vírgula 7 4 2 7 5 4" xfId="49735" xr:uid="{00000000-0005-0000-0000-0000BEBD0000}"/>
    <cellStyle name="Vírgula 7 4 2 7 6" xfId="49736" xr:uid="{00000000-0005-0000-0000-0000BFBD0000}"/>
    <cellStyle name="Vírgula 7 4 2 7 6 2" xfId="49737" xr:uid="{00000000-0005-0000-0000-0000C0BD0000}"/>
    <cellStyle name="Vírgula 7 4 2 7 6 3" xfId="49738" xr:uid="{00000000-0005-0000-0000-0000C1BD0000}"/>
    <cellStyle name="Vírgula 7 4 2 7 7" xfId="49739" xr:uid="{00000000-0005-0000-0000-0000C2BD0000}"/>
    <cellStyle name="Vírgula 7 4 2 7 8" xfId="49740" xr:uid="{00000000-0005-0000-0000-0000C3BD0000}"/>
    <cellStyle name="Vírgula 7 4 2 7 9" xfId="49741" xr:uid="{00000000-0005-0000-0000-0000C4BD0000}"/>
    <cellStyle name="Vírgula 7 4 2 8" xfId="3942" xr:uid="{00000000-0005-0000-0000-0000C5BD0000}"/>
    <cellStyle name="Vírgula 7 4 2 8 2" xfId="8777" xr:uid="{00000000-0005-0000-0000-0000C6BD0000}"/>
    <cellStyle name="Vírgula 7 4 2 8 2 2" xfId="49742" xr:uid="{00000000-0005-0000-0000-0000C7BD0000}"/>
    <cellStyle name="Vírgula 7 4 2 8 2 2 2" xfId="49743" xr:uid="{00000000-0005-0000-0000-0000C8BD0000}"/>
    <cellStyle name="Vírgula 7 4 2 8 2 2 3" xfId="49744" xr:uid="{00000000-0005-0000-0000-0000C9BD0000}"/>
    <cellStyle name="Vírgula 7 4 2 8 2 2 4" xfId="49745" xr:uid="{00000000-0005-0000-0000-0000CABD0000}"/>
    <cellStyle name="Vírgula 7 4 2 8 2 3" xfId="49746" xr:uid="{00000000-0005-0000-0000-0000CBBD0000}"/>
    <cellStyle name="Vírgula 7 4 2 8 2 3 2" xfId="49747" xr:uid="{00000000-0005-0000-0000-0000CCBD0000}"/>
    <cellStyle name="Vírgula 7 4 2 8 2 3 3" xfId="49748" xr:uid="{00000000-0005-0000-0000-0000CDBD0000}"/>
    <cellStyle name="Vírgula 7 4 2 8 2 4" xfId="49749" xr:uid="{00000000-0005-0000-0000-0000CEBD0000}"/>
    <cellStyle name="Vírgula 7 4 2 8 2 5" xfId="49750" xr:uid="{00000000-0005-0000-0000-0000CFBD0000}"/>
    <cellStyle name="Vírgula 7 4 2 8 2 6" xfId="49751" xr:uid="{00000000-0005-0000-0000-0000D0BD0000}"/>
    <cellStyle name="Vírgula 7 4 2 8 3" xfId="49752" xr:uid="{00000000-0005-0000-0000-0000D1BD0000}"/>
    <cellStyle name="Vírgula 7 4 2 8 3 2" xfId="49753" xr:uid="{00000000-0005-0000-0000-0000D2BD0000}"/>
    <cellStyle name="Vírgula 7 4 2 8 3 3" xfId="49754" xr:uid="{00000000-0005-0000-0000-0000D3BD0000}"/>
    <cellStyle name="Vírgula 7 4 2 8 3 4" xfId="49755" xr:uid="{00000000-0005-0000-0000-0000D4BD0000}"/>
    <cellStyle name="Vírgula 7 4 2 8 4" xfId="49756" xr:uid="{00000000-0005-0000-0000-0000D5BD0000}"/>
    <cellStyle name="Vírgula 7 4 2 8 4 2" xfId="49757" xr:uid="{00000000-0005-0000-0000-0000D6BD0000}"/>
    <cellStyle name="Vírgula 7 4 2 8 4 3" xfId="49758" xr:uid="{00000000-0005-0000-0000-0000D7BD0000}"/>
    <cellStyle name="Vírgula 7 4 2 8 4 4" xfId="49759" xr:uid="{00000000-0005-0000-0000-0000D8BD0000}"/>
    <cellStyle name="Vírgula 7 4 2 8 5" xfId="49760" xr:uid="{00000000-0005-0000-0000-0000D9BD0000}"/>
    <cellStyle name="Vírgula 7 4 2 8 5 2" xfId="49761" xr:uid="{00000000-0005-0000-0000-0000DABD0000}"/>
    <cellStyle name="Vírgula 7 4 2 8 5 3" xfId="49762" xr:uid="{00000000-0005-0000-0000-0000DBBD0000}"/>
    <cellStyle name="Vírgula 7 4 2 8 6" xfId="49763" xr:uid="{00000000-0005-0000-0000-0000DCBD0000}"/>
    <cellStyle name="Vírgula 7 4 2 8 7" xfId="49764" xr:uid="{00000000-0005-0000-0000-0000DDBD0000}"/>
    <cellStyle name="Vírgula 7 4 2 8 8" xfId="49765" xr:uid="{00000000-0005-0000-0000-0000DEBD0000}"/>
    <cellStyle name="Vírgula 7 4 2 9" xfId="5482" xr:uid="{00000000-0005-0000-0000-0000DFBD0000}"/>
    <cellStyle name="Vírgula 7 4 2 9 2" xfId="10443" xr:uid="{00000000-0005-0000-0000-0000E0BD0000}"/>
    <cellStyle name="Vírgula 7 4 2 9 2 2" xfId="49766" xr:uid="{00000000-0005-0000-0000-0000E1BD0000}"/>
    <cellStyle name="Vírgula 7 4 2 9 2 3" xfId="49767" xr:uid="{00000000-0005-0000-0000-0000E2BD0000}"/>
    <cellStyle name="Vírgula 7 4 2 9 2 4" xfId="49768" xr:uid="{00000000-0005-0000-0000-0000E3BD0000}"/>
    <cellStyle name="Vírgula 7 4 2 9 3" xfId="49769" xr:uid="{00000000-0005-0000-0000-0000E4BD0000}"/>
    <cellStyle name="Vírgula 7 4 2 9 3 2" xfId="49770" xr:uid="{00000000-0005-0000-0000-0000E5BD0000}"/>
    <cellStyle name="Vírgula 7 4 2 9 3 3" xfId="49771" xr:uid="{00000000-0005-0000-0000-0000E6BD0000}"/>
    <cellStyle name="Vírgula 7 4 2 9 4" xfId="49772" xr:uid="{00000000-0005-0000-0000-0000E7BD0000}"/>
    <cellStyle name="Vírgula 7 4 2 9 5" xfId="49773" xr:uid="{00000000-0005-0000-0000-0000E8BD0000}"/>
    <cellStyle name="Vírgula 7 4 2 9 6" xfId="49774" xr:uid="{00000000-0005-0000-0000-0000E9BD0000}"/>
    <cellStyle name="Vírgula 7 4 3" xfId="633" xr:uid="{00000000-0005-0000-0000-0000EABD0000}"/>
    <cellStyle name="Vírgula 7 4 3 10" xfId="2382" xr:uid="{00000000-0005-0000-0000-0000EBBD0000}"/>
    <cellStyle name="Vírgula 7 4 3 10 2" xfId="49775" xr:uid="{00000000-0005-0000-0000-0000ECBD0000}"/>
    <cellStyle name="Vírgula 7 4 3 10 3" xfId="49776" xr:uid="{00000000-0005-0000-0000-0000EDBD0000}"/>
    <cellStyle name="Vírgula 7 4 3 10 4" xfId="49777" xr:uid="{00000000-0005-0000-0000-0000EEBD0000}"/>
    <cellStyle name="Vírgula 7 4 3 11" xfId="49778" xr:uid="{00000000-0005-0000-0000-0000EFBD0000}"/>
    <cellStyle name="Vírgula 7 4 3 11 2" xfId="49779" xr:uid="{00000000-0005-0000-0000-0000F0BD0000}"/>
    <cellStyle name="Vírgula 7 4 3 11 3" xfId="49780" xr:uid="{00000000-0005-0000-0000-0000F1BD0000}"/>
    <cellStyle name="Vírgula 7 4 3 12" xfId="49781" xr:uid="{00000000-0005-0000-0000-0000F2BD0000}"/>
    <cellStyle name="Vírgula 7 4 3 13" xfId="49782" xr:uid="{00000000-0005-0000-0000-0000F3BD0000}"/>
    <cellStyle name="Vírgula 7 4 3 14" xfId="49783" xr:uid="{00000000-0005-0000-0000-0000F4BD0000}"/>
    <cellStyle name="Vírgula 7 4 3 2" xfId="774" xr:uid="{00000000-0005-0000-0000-0000F5BD0000}"/>
    <cellStyle name="Vírgula 7 4 3 2 10" xfId="49784" xr:uid="{00000000-0005-0000-0000-0000F6BD0000}"/>
    <cellStyle name="Vírgula 7 4 3 2 11" xfId="49785" xr:uid="{00000000-0005-0000-0000-0000F7BD0000}"/>
    <cellStyle name="Vírgula 7 4 3 2 2" xfId="1239" xr:uid="{00000000-0005-0000-0000-0000F8BD0000}"/>
    <cellStyle name="Vírgula 7 4 3 2 2 10" xfId="49786" xr:uid="{00000000-0005-0000-0000-0000F9BD0000}"/>
    <cellStyle name="Vírgula 7 4 3 2 2 2" xfId="1921" xr:uid="{00000000-0005-0000-0000-0000FABD0000}"/>
    <cellStyle name="Vírgula 7 4 3 2 2 2 2" xfId="5279" xr:uid="{00000000-0005-0000-0000-0000FBBD0000}"/>
    <cellStyle name="Vírgula 7 4 3 2 2 2 2 2" xfId="10263" xr:uid="{00000000-0005-0000-0000-0000FCBD0000}"/>
    <cellStyle name="Vírgula 7 4 3 2 2 2 2 2 2" xfId="49787" xr:uid="{00000000-0005-0000-0000-0000FDBD0000}"/>
    <cellStyle name="Vírgula 7 4 3 2 2 2 2 2 3" xfId="49788" xr:uid="{00000000-0005-0000-0000-0000FEBD0000}"/>
    <cellStyle name="Vírgula 7 4 3 2 2 2 2 2 4" xfId="49789" xr:uid="{00000000-0005-0000-0000-0000FFBD0000}"/>
    <cellStyle name="Vírgula 7 4 3 2 2 2 2 3" xfId="49790" xr:uid="{00000000-0005-0000-0000-000000BE0000}"/>
    <cellStyle name="Vírgula 7 4 3 2 2 2 2 3 2" xfId="49791" xr:uid="{00000000-0005-0000-0000-000001BE0000}"/>
    <cellStyle name="Vírgula 7 4 3 2 2 2 2 3 3" xfId="49792" xr:uid="{00000000-0005-0000-0000-000002BE0000}"/>
    <cellStyle name="Vírgula 7 4 3 2 2 2 2 4" xfId="49793" xr:uid="{00000000-0005-0000-0000-000003BE0000}"/>
    <cellStyle name="Vírgula 7 4 3 2 2 2 2 5" xfId="49794" xr:uid="{00000000-0005-0000-0000-000004BE0000}"/>
    <cellStyle name="Vírgula 7 4 3 2 2 2 2 6" xfId="49795" xr:uid="{00000000-0005-0000-0000-000005BE0000}"/>
    <cellStyle name="Vírgula 7 4 3 2 2 2 3" xfId="7008" xr:uid="{00000000-0005-0000-0000-000006BE0000}"/>
    <cellStyle name="Vírgula 7 4 3 2 2 2 3 2" xfId="11950" xr:uid="{00000000-0005-0000-0000-000007BE0000}"/>
    <cellStyle name="Vírgula 7 4 3 2 2 2 3 3" xfId="49796" xr:uid="{00000000-0005-0000-0000-000008BE0000}"/>
    <cellStyle name="Vírgula 7 4 3 2 2 2 3 4" xfId="49797" xr:uid="{00000000-0005-0000-0000-000009BE0000}"/>
    <cellStyle name="Vírgula 7 4 3 2 2 2 4" xfId="8516" xr:uid="{00000000-0005-0000-0000-00000ABE0000}"/>
    <cellStyle name="Vírgula 7 4 3 2 2 2 4 2" xfId="49798" xr:uid="{00000000-0005-0000-0000-00000BBE0000}"/>
    <cellStyle name="Vírgula 7 4 3 2 2 2 4 3" xfId="49799" xr:uid="{00000000-0005-0000-0000-00000CBE0000}"/>
    <cellStyle name="Vírgula 7 4 3 2 2 2 4 4" xfId="49800" xr:uid="{00000000-0005-0000-0000-00000DBE0000}"/>
    <cellStyle name="Vírgula 7 4 3 2 2 2 5" xfId="3554" xr:uid="{00000000-0005-0000-0000-00000EBE0000}"/>
    <cellStyle name="Vírgula 7 4 3 2 2 2 5 2" xfId="49801" xr:uid="{00000000-0005-0000-0000-00000FBE0000}"/>
    <cellStyle name="Vírgula 7 4 3 2 2 2 5 3" xfId="49802" xr:uid="{00000000-0005-0000-0000-000010BE0000}"/>
    <cellStyle name="Vírgula 7 4 3 2 2 2 5 4" xfId="49803" xr:uid="{00000000-0005-0000-0000-000011BE0000}"/>
    <cellStyle name="Vírgula 7 4 3 2 2 2 6" xfId="49804" xr:uid="{00000000-0005-0000-0000-000012BE0000}"/>
    <cellStyle name="Vírgula 7 4 3 2 2 2 6 2" xfId="49805" xr:uid="{00000000-0005-0000-0000-000013BE0000}"/>
    <cellStyle name="Vírgula 7 4 3 2 2 2 6 3" xfId="49806" xr:uid="{00000000-0005-0000-0000-000014BE0000}"/>
    <cellStyle name="Vírgula 7 4 3 2 2 2 7" xfId="49807" xr:uid="{00000000-0005-0000-0000-000015BE0000}"/>
    <cellStyle name="Vírgula 7 4 3 2 2 2 8" xfId="49808" xr:uid="{00000000-0005-0000-0000-000016BE0000}"/>
    <cellStyle name="Vírgula 7 4 3 2 2 2 9" xfId="49809" xr:uid="{00000000-0005-0000-0000-000017BE0000}"/>
    <cellStyle name="Vírgula 7 4 3 2 2 3" xfId="4607" xr:uid="{00000000-0005-0000-0000-000018BE0000}"/>
    <cellStyle name="Vírgula 7 4 3 2 2 3 2" xfId="9591" xr:uid="{00000000-0005-0000-0000-000019BE0000}"/>
    <cellStyle name="Vírgula 7 4 3 2 2 3 2 2" xfId="49810" xr:uid="{00000000-0005-0000-0000-00001ABE0000}"/>
    <cellStyle name="Vírgula 7 4 3 2 2 3 2 3" xfId="49811" xr:uid="{00000000-0005-0000-0000-00001BBE0000}"/>
    <cellStyle name="Vírgula 7 4 3 2 2 3 2 4" xfId="49812" xr:uid="{00000000-0005-0000-0000-00001CBE0000}"/>
    <cellStyle name="Vírgula 7 4 3 2 2 3 3" xfId="49813" xr:uid="{00000000-0005-0000-0000-00001DBE0000}"/>
    <cellStyle name="Vírgula 7 4 3 2 2 3 3 2" xfId="49814" xr:uid="{00000000-0005-0000-0000-00001EBE0000}"/>
    <cellStyle name="Vírgula 7 4 3 2 2 3 3 3" xfId="49815" xr:uid="{00000000-0005-0000-0000-00001FBE0000}"/>
    <cellStyle name="Vírgula 7 4 3 2 2 3 4" xfId="49816" xr:uid="{00000000-0005-0000-0000-000020BE0000}"/>
    <cellStyle name="Vírgula 7 4 3 2 2 3 5" xfId="49817" xr:uid="{00000000-0005-0000-0000-000021BE0000}"/>
    <cellStyle name="Vírgula 7 4 3 2 2 3 6" xfId="49818" xr:uid="{00000000-0005-0000-0000-000022BE0000}"/>
    <cellStyle name="Vírgula 7 4 3 2 2 4" xfId="6338" xr:uid="{00000000-0005-0000-0000-000023BE0000}"/>
    <cellStyle name="Vírgula 7 4 3 2 2 4 2" xfId="11280" xr:uid="{00000000-0005-0000-0000-000024BE0000}"/>
    <cellStyle name="Vírgula 7 4 3 2 2 4 3" xfId="49819" xr:uid="{00000000-0005-0000-0000-000025BE0000}"/>
    <cellStyle name="Vírgula 7 4 3 2 2 4 4" xfId="49820" xr:uid="{00000000-0005-0000-0000-000026BE0000}"/>
    <cellStyle name="Vírgula 7 4 3 2 2 5" xfId="7846" xr:uid="{00000000-0005-0000-0000-000027BE0000}"/>
    <cellStyle name="Vírgula 7 4 3 2 2 5 2" xfId="49821" xr:uid="{00000000-0005-0000-0000-000028BE0000}"/>
    <cellStyle name="Vírgula 7 4 3 2 2 5 3" xfId="49822" xr:uid="{00000000-0005-0000-0000-000029BE0000}"/>
    <cellStyle name="Vírgula 7 4 3 2 2 5 4" xfId="49823" xr:uid="{00000000-0005-0000-0000-00002ABE0000}"/>
    <cellStyle name="Vírgula 7 4 3 2 2 6" xfId="2884" xr:uid="{00000000-0005-0000-0000-00002BBE0000}"/>
    <cellStyle name="Vírgula 7 4 3 2 2 6 2" xfId="49824" xr:uid="{00000000-0005-0000-0000-00002CBE0000}"/>
    <cellStyle name="Vírgula 7 4 3 2 2 6 3" xfId="49825" xr:uid="{00000000-0005-0000-0000-00002DBE0000}"/>
    <cellStyle name="Vírgula 7 4 3 2 2 6 4" xfId="49826" xr:uid="{00000000-0005-0000-0000-00002EBE0000}"/>
    <cellStyle name="Vírgula 7 4 3 2 2 7" xfId="49827" xr:uid="{00000000-0005-0000-0000-00002FBE0000}"/>
    <cellStyle name="Vírgula 7 4 3 2 2 7 2" xfId="49828" xr:uid="{00000000-0005-0000-0000-000030BE0000}"/>
    <cellStyle name="Vírgula 7 4 3 2 2 7 3" xfId="49829" xr:uid="{00000000-0005-0000-0000-000031BE0000}"/>
    <cellStyle name="Vírgula 7 4 3 2 2 8" xfId="49830" xr:uid="{00000000-0005-0000-0000-000032BE0000}"/>
    <cellStyle name="Vírgula 7 4 3 2 2 9" xfId="49831" xr:uid="{00000000-0005-0000-0000-000033BE0000}"/>
    <cellStyle name="Vírgula 7 4 3 2 3" xfId="1920" xr:uid="{00000000-0005-0000-0000-000034BE0000}"/>
    <cellStyle name="Vírgula 7 4 3 2 3 2" xfId="5278" xr:uid="{00000000-0005-0000-0000-000035BE0000}"/>
    <cellStyle name="Vírgula 7 4 3 2 3 2 2" xfId="10262" xr:uid="{00000000-0005-0000-0000-000036BE0000}"/>
    <cellStyle name="Vírgula 7 4 3 2 3 2 2 2" xfId="49832" xr:uid="{00000000-0005-0000-0000-000037BE0000}"/>
    <cellStyle name="Vírgula 7 4 3 2 3 2 2 3" xfId="49833" xr:uid="{00000000-0005-0000-0000-000038BE0000}"/>
    <cellStyle name="Vírgula 7 4 3 2 3 2 2 4" xfId="49834" xr:uid="{00000000-0005-0000-0000-000039BE0000}"/>
    <cellStyle name="Vírgula 7 4 3 2 3 2 3" xfId="49835" xr:uid="{00000000-0005-0000-0000-00003ABE0000}"/>
    <cellStyle name="Vírgula 7 4 3 2 3 2 3 2" xfId="49836" xr:uid="{00000000-0005-0000-0000-00003BBE0000}"/>
    <cellStyle name="Vírgula 7 4 3 2 3 2 3 3" xfId="49837" xr:uid="{00000000-0005-0000-0000-00003CBE0000}"/>
    <cellStyle name="Vírgula 7 4 3 2 3 2 4" xfId="49838" xr:uid="{00000000-0005-0000-0000-00003DBE0000}"/>
    <cellStyle name="Vírgula 7 4 3 2 3 2 5" xfId="49839" xr:uid="{00000000-0005-0000-0000-00003EBE0000}"/>
    <cellStyle name="Vírgula 7 4 3 2 3 2 6" xfId="49840" xr:uid="{00000000-0005-0000-0000-00003FBE0000}"/>
    <cellStyle name="Vírgula 7 4 3 2 3 3" xfId="7007" xr:uid="{00000000-0005-0000-0000-000040BE0000}"/>
    <cellStyle name="Vírgula 7 4 3 2 3 3 2" xfId="11949" xr:uid="{00000000-0005-0000-0000-000041BE0000}"/>
    <cellStyle name="Vírgula 7 4 3 2 3 3 3" xfId="49841" xr:uid="{00000000-0005-0000-0000-000042BE0000}"/>
    <cellStyle name="Vírgula 7 4 3 2 3 3 4" xfId="49842" xr:uid="{00000000-0005-0000-0000-000043BE0000}"/>
    <cellStyle name="Vírgula 7 4 3 2 3 4" xfId="8515" xr:uid="{00000000-0005-0000-0000-000044BE0000}"/>
    <cellStyle name="Vírgula 7 4 3 2 3 4 2" xfId="49843" xr:uid="{00000000-0005-0000-0000-000045BE0000}"/>
    <cellStyle name="Vírgula 7 4 3 2 3 4 3" xfId="49844" xr:uid="{00000000-0005-0000-0000-000046BE0000}"/>
    <cellStyle name="Vírgula 7 4 3 2 3 4 4" xfId="49845" xr:uid="{00000000-0005-0000-0000-000047BE0000}"/>
    <cellStyle name="Vírgula 7 4 3 2 3 5" xfId="3553" xr:uid="{00000000-0005-0000-0000-000048BE0000}"/>
    <cellStyle name="Vírgula 7 4 3 2 3 5 2" xfId="49846" xr:uid="{00000000-0005-0000-0000-000049BE0000}"/>
    <cellStyle name="Vírgula 7 4 3 2 3 5 3" xfId="49847" xr:uid="{00000000-0005-0000-0000-00004ABE0000}"/>
    <cellStyle name="Vírgula 7 4 3 2 3 5 4" xfId="49848" xr:uid="{00000000-0005-0000-0000-00004BBE0000}"/>
    <cellStyle name="Vírgula 7 4 3 2 3 6" xfId="49849" xr:uid="{00000000-0005-0000-0000-00004CBE0000}"/>
    <cellStyle name="Vírgula 7 4 3 2 3 6 2" xfId="49850" xr:uid="{00000000-0005-0000-0000-00004DBE0000}"/>
    <cellStyle name="Vírgula 7 4 3 2 3 6 3" xfId="49851" xr:uid="{00000000-0005-0000-0000-00004EBE0000}"/>
    <cellStyle name="Vírgula 7 4 3 2 3 7" xfId="49852" xr:uid="{00000000-0005-0000-0000-00004FBE0000}"/>
    <cellStyle name="Vírgula 7 4 3 2 3 8" xfId="49853" xr:uid="{00000000-0005-0000-0000-000050BE0000}"/>
    <cellStyle name="Vírgula 7 4 3 2 3 9" xfId="49854" xr:uid="{00000000-0005-0000-0000-000051BE0000}"/>
    <cellStyle name="Vírgula 7 4 3 2 4" xfId="4224" xr:uid="{00000000-0005-0000-0000-000052BE0000}"/>
    <cellStyle name="Vírgula 7 4 3 2 4 2" xfId="9210" xr:uid="{00000000-0005-0000-0000-000053BE0000}"/>
    <cellStyle name="Vírgula 7 4 3 2 4 2 2" xfId="49855" xr:uid="{00000000-0005-0000-0000-000054BE0000}"/>
    <cellStyle name="Vírgula 7 4 3 2 4 2 3" xfId="49856" xr:uid="{00000000-0005-0000-0000-000055BE0000}"/>
    <cellStyle name="Vírgula 7 4 3 2 4 2 4" xfId="49857" xr:uid="{00000000-0005-0000-0000-000056BE0000}"/>
    <cellStyle name="Vírgula 7 4 3 2 4 3" xfId="49858" xr:uid="{00000000-0005-0000-0000-000057BE0000}"/>
    <cellStyle name="Vírgula 7 4 3 2 4 3 2" xfId="49859" xr:uid="{00000000-0005-0000-0000-000058BE0000}"/>
    <cellStyle name="Vírgula 7 4 3 2 4 3 3" xfId="49860" xr:uid="{00000000-0005-0000-0000-000059BE0000}"/>
    <cellStyle name="Vírgula 7 4 3 2 4 4" xfId="49861" xr:uid="{00000000-0005-0000-0000-00005ABE0000}"/>
    <cellStyle name="Vírgula 7 4 3 2 4 5" xfId="49862" xr:uid="{00000000-0005-0000-0000-00005BBE0000}"/>
    <cellStyle name="Vírgula 7 4 3 2 4 6" xfId="49863" xr:uid="{00000000-0005-0000-0000-00005CBE0000}"/>
    <cellStyle name="Vírgula 7 4 3 2 5" xfId="5971" xr:uid="{00000000-0005-0000-0000-00005DBE0000}"/>
    <cellStyle name="Vírgula 7 4 3 2 5 2" xfId="10913" xr:uid="{00000000-0005-0000-0000-00005EBE0000}"/>
    <cellStyle name="Vírgula 7 4 3 2 5 3" xfId="49864" xr:uid="{00000000-0005-0000-0000-00005FBE0000}"/>
    <cellStyle name="Vírgula 7 4 3 2 5 4" xfId="49865" xr:uid="{00000000-0005-0000-0000-000060BE0000}"/>
    <cellStyle name="Vírgula 7 4 3 2 6" xfId="7479" xr:uid="{00000000-0005-0000-0000-000061BE0000}"/>
    <cellStyle name="Vírgula 7 4 3 2 6 2" xfId="49866" xr:uid="{00000000-0005-0000-0000-000062BE0000}"/>
    <cellStyle name="Vírgula 7 4 3 2 6 3" xfId="49867" xr:uid="{00000000-0005-0000-0000-000063BE0000}"/>
    <cellStyle name="Vírgula 7 4 3 2 6 4" xfId="49868" xr:uid="{00000000-0005-0000-0000-000064BE0000}"/>
    <cellStyle name="Vírgula 7 4 3 2 7" xfId="2517" xr:uid="{00000000-0005-0000-0000-000065BE0000}"/>
    <cellStyle name="Vírgula 7 4 3 2 7 2" xfId="49869" xr:uid="{00000000-0005-0000-0000-000066BE0000}"/>
    <cellStyle name="Vírgula 7 4 3 2 7 3" xfId="49870" xr:uid="{00000000-0005-0000-0000-000067BE0000}"/>
    <cellStyle name="Vírgula 7 4 3 2 7 4" xfId="49871" xr:uid="{00000000-0005-0000-0000-000068BE0000}"/>
    <cellStyle name="Vírgula 7 4 3 2 8" xfId="49872" xr:uid="{00000000-0005-0000-0000-000069BE0000}"/>
    <cellStyle name="Vírgula 7 4 3 2 8 2" xfId="49873" xr:uid="{00000000-0005-0000-0000-00006ABE0000}"/>
    <cellStyle name="Vírgula 7 4 3 2 8 3" xfId="49874" xr:uid="{00000000-0005-0000-0000-00006BBE0000}"/>
    <cellStyle name="Vírgula 7 4 3 2 9" xfId="49875" xr:uid="{00000000-0005-0000-0000-00006CBE0000}"/>
    <cellStyle name="Vírgula 7 4 3 3" xfId="927" xr:uid="{00000000-0005-0000-0000-00006DBE0000}"/>
    <cellStyle name="Vírgula 7 4 3 3 10" xfId="49876" xr:uid="{00000000-0005-0000-0000-00006EBE0000}"/>
    <cellStyle name="Vírgula 7 4 3 3 2" xfId="1922" xr:uid="{00000000-0005-0000-0000-00006FBE0000}"/>
    <cellStyle name="Vírgula 7 4 3 3 2 2" xfId="5280" xr:uid="{00000000-0005-0000-0000-000070BE0000}"/>
    <cellStyle name="Vírgula 7 4 3 3 2 2 2" xfId="10264" xr:uid="{00000000-0005-0000-0000-000071BE0000}"/>
    <cellStyle name="Vírgula 7 4 3 3 2 2 2 2" xfId="49877" xr:uid="{00000000-0005-0000-0000-000072BE0000}"/>
    <cellStyle name="Vírgula 7 4 3 3 2 2 2 3" xfId="49878" xr:uid="{00000000-0005-0000-0000-000073BE0000}"/>
    <cellStyle name="Vírgula 7 4 3 3 2 2 2 4" xfId="49879" xr:uid="{00000000-0005-0000-0000-000074BE0000}"/>
    <cellStyle name="Vírgula 7 4 3 3 2 2 3" xfId="49880" xr:uid="{00000000-0005-0000-0000-000075BE0000}"/>
    <cellStyle name="Vírgula 7 4 3 3 2 2 3 2" xfId="49881" xr:uid="{00000000-0005-0000-0000-000076BE0000}"/>
    <cellStyle name="Vírgula 7 4 3 3 2 2 3 3" xfId="49882" xr:uid="{00000000-0005-0000-0000-000077BE0000}"/>
    <cellStyle name="Vírgula 7 4 3 3 2 2 4" xfId="49883" xr:uid="{00000000-0005-0000-0000-000078BE0000}"/>
    <cellStyle name="Vírgula 7 4 3 3 2 2 5" xfId="49884" xr:uid="{00000000-0005-0000-0000-000079BE0000}"/>
    <cellStyle name="Vírgula 7 4 3 3 2 2 6" xfId="49885" xr:uid="{00000000-0005-0000-0000-00007ABE0000}"/>
    <cellStyle name="Vírgula 7 4 3 3 2 3" xfId="7009" xr:uid="{00000000-0005-0000-0000-00007BBE0000}"/>
    <cellStyle name="Vírgula 7 4 3 3 2 3 2" xfId="11951" xr:uid="{00000000-0005-0000-0000-00007CBE0000}"/>
    <cellStyle name="Vírgula 7 4 3 3 2 3 3" xfId="49886" xr:uid="{00000000-0005-0000-0000-00007DBE0000}"/>
    <cellStyle name="Vírgula 7 4 3 3 2 3 4" xfId="49887" xr:uid="{00000000-0005-0000-0000-00007EBE0000}"/>
    <cellStyle name="Vírgula 7 4 3 3 2 4" xfId="8517" xr:uid="{00000000-0005-0000-0000-00007FBE0000}"/>
    <cellStyle name="Vírgula 7 4 3 3 2 4 2" xfId="49888" xr:uid="{00000000-0005-0000-0000-000080BE0000}"/>
    <cellStyle name="Vírgula 7 4 3 3 2 4 3" xfId="49889" xr:uid="{00000000-0005-0000-0000-000081BE0000}"/>
    <cellStyle name="Vírgula 7 4 3 3 2 4 4" xfId="49890" xr:uid="{00000000-0005-0000-0000-000082BE0000}"/>
    <cellStyle name="Vírgula 7 4 3 3 2 5" xfId="3555" xr:uid="{00000000-0005-0000-0000-000083BE0000}"/>
    <cellStyle name="Vírgula 7 4 3 3 2 5 2" xfId="49891" xr:uid="{00000000-0005-0000-0000-000084BE0000}"/>
    <cellStyle name="Vírgula 7 4 3 3 2 5 3" xfId="49892" xr:uid="{00000000-0005-0000-0000-000085BE0000}"/>
    <cellStyle name="Vírgula 7 4 3 3 2 5 4" xfId="49893" xr:uid="{00000000-0005-0000-0000-000086BE0000}"/>
    <cellStyle name="Vírgula 7 4 3 3 2 6" xfId="49894" xr:uid="{00000000-0005-0000-0000-000087BE0000}"/>
    <cellStyle name="Vírgula 7 4 3 3 2 6 2" xfId="49895" xr:uid="{00000000-0005-0000-0000-000088BE0000}"/>
    <cellStyle name="Vírgula 7 4 3 3 2 6 3" xfId="49896" xr:uid="{00000000-0005-0000-0000-000089BE0000}"/>
    <cellStyle name="Vírgula 7 4 3 3 2 7" xfId="49897" xr:uid="{00000000-0005-0000-0000-00008ABE0000}"/>
    <cellStyle name="Vírgula 7 4 3 3 2 8" xfId="49898" xr:uid="{00000000-0005-0000-0000-00008BBE0000}"/>
    <cellStyle name="Vírgula 7 4 3 3 2 9" xfId="49899" xr:uid="{00000000-0005-0000-0000-00008CBE0000}"/>
    <cellStyle name="Vírgula 7 4 3 3 3" xfId="4366" xr:uid="{00000000-0005-0000-0000-00008DBE0000}"/>
    <cellStyle name="Vírgula 7 4 3 3 3 2" xfId="9351" xr:uid="{00000000-0005-0000-0000-00008EBE0000}"/>
    <cellStyle name="Vírgula 7 4 3 3 3 2 2" xfId="49900" xr:uid="{00000000-0005-0000-0000-00008FBE0000}"/>
    <cellStyle name="Vírgula 7 4 3 3 3 2 3" xfId="49901" xr:uid="{00000000-0005-0000-0000-000090BE0000}"/>
    <cellStyle name="Vírgula 7 4 3 3 3 2 4" xfId="49902" xr:uid="{00000000-0005-0000-0000-000091BE0000}"/>
    <cellStyle name="Vírgula 7 4 3 3 3 3" xfId="49903" xr:uid="{00000000-0005-0000-0000-000092BE0000}"/>
    <cellStyle name="Vírgula 7 4 3 3 3 3 2" xfId="49904" xr:uid="{00000000-0005-0000-0000-000093BE0000}"/>
    <cellStyle name="Vírgula 7 4 3 3 3 3 3" xfId="49905" xr:uid="{00000000-0005-0000-0000-000094BE0000}"/>
    <cellStyle name="Vírgula 7 4 3 3 3 4" xfId="49906" xr:uid="{00000000-0005-0000-0000-000095BE0000}"/>
    <cellStyle name="Vírgula 7 4 3 3 3 5" xfId="49907" xr:uid="{00000000-0005-0000-0000-000096BE0000}"/>
    <cellStyle name="Vírgula 7 4 3 3 3 6" xfId="49908" xr:uid="{00000000-0005-0000-0000-000097BE0000}"/>
    <cellStyle name="Vírgula 7 4 3 3 4" xfId="6109" xr:uid="{00000000-0005-0000-0000-000098BE0000}"/>
    <cellStyle name="Vírgula 7 4 3 3 4 2" xfId="11051" xr:uid="{00000000-0005-0000-0000-000099BE0000}"/>
    <cellStyle name="Vírgula 7 4 3 3 4 3" xfId="49909" xr:uid="{00000000-0005-0000-0000-00009ABE0000}"/>
    <cellStyle name="Vírgula 7 4 3 3 4 4" xfId="49910" xr:uid="{00000000-0005-0000-0000-00009BBE0000}"/>
    <cellStyle name="Vírgula 7 4 3 3 5" xfId="7617" xr:uid="{00000000-0005-0000-0000-00009CBE0000}"/>
    <cellStyle name="Vírgula 7 4 3 3 5 2" xfId="49911" xr:uid="{00000000-0005-0000-0000-00009DBE0000}"/>
    <cellStyle name="Vírgula 7 4 3 3 5 3" xfId="49912" xr:uid="{00000000-0005-0000-0000-00009EBE0000}"/>
    <cellStyle name="Vírgula 7 4 3 3 5 4" xfId="49913" xr:uid="{00000000-0005-0000-0000-00009FBE0000}"/>
    <cellStyle name="Vírgula 7 4 3 3 6" xfId="2655" xr:uid="{00000000-0005-0000-0000-0000A0BE0000}"/>
    <cellStyle name="Vírgula 7 4 3 3 6 2" xfId="49914" xr:uid="{00000000-0005-0000-0000-0000A1BE0000}"/>
    <cellStyle name="Vírgula 7 4 3 3 6 3" xfId="49915" xr:uid="{00000000-0005-0000-0000-0000A2BE0000}"/>
    <cellStyle name="Vírgula 7 4 3 3 6 4" xfId="49916" xr:uid="{00000000-0005-0000-0000-0000A3BE0000}"/>
    <cellStyle name="Vírgula 7 4 3 3 7" xfId="49917" xr:uid="{00000000-0005-0000-0000-0000A4BE0000}"/>
    <cellStyle name="Vírgula 7 4 3 3 7 2" xfId="49918" xr:uid="{00000000-0005-0000-0000-0000A5BE0000}"/>
    <cellStyle name="Vírgula 7 4 3 3 7 3" xfId="49919" xr:uid="{00000000-0005-0000-0000-0000A6BE0000}"/>
    <cellStyle name="Vírgula 7 4 3 3 8" xfId="49920" xr:uid="{00000000-0005-0000-0000-0000A7BE0000}"/>
    <cellStyle name="Vírgula 7 4 3 3 9" xfId="49921" xr:uid="{00000000-0005-0000-0000-0000A8BE0000}"/>
    <cellStyle name="Vírgula 7 4 3 4" xfId="1919" xr:uid="{00000000-0005-0000-0000-0000A9BE0000}"/>
    <cellStyle name="Vírgula 7 4 3 4 2" xfId="5277" xr:uid="{00000000-0005-0000-0000-0000AABE0000}"/>
    <cellStyle name="Vírgula 7 4 3 4 2 2" xfId="10261" xr:uid="{00000000-0005-0000-0000-0000ABBE0000}"/>
    <cellStyle name="Vírgula 7 4 3 4 2 2 2" xfId="49922" xr:uid="{00000000-0005-0000-0000-0000ACBE0000}"/>
    <cellStyle name="Vírgula 7 4 3 4 2 2 3" xfId="49923" xr:uid="{00000000-0005-0000-0000-0000ADBE0000}"/>
    <cellStyle name="Vírgula 7 4 3 4 2 2 4" xfId="49924" xr:uid="{00000000-0005-0000-0000-0000AEBE0000}"/>
    <cellStyle name="Vírgula 7 4 3 4 2 3" xfId="49925" xr:uid="{00000000-0005-0000-0000-0000AFBE0000}"/>
    <cellStyle name="Vírgula 7 4 3 4 2 3 2" xfId="49926" xr:uid="{00000000-0005-0000-0000-0000B0BE0000}"/>
    <cellStyle name="Vírgula 7 4 3 4 2 3 3" xfId="49927" xr:uid="{00000000-0005-0000-0000-0000B1BE0000}"/>
    <cellStyle name="Vírgula 7 4 3 4 2 4" xfId="49928" xr:uid="{00000000-0005-0000-0000-0000B2BE0000}"/>
    <cellStyle name="Vírgula 7 4 3 4 2 5" xfId="49929" xr:uid="{00000000-0005-0000-0000-0000B3BE0000}"/>
    <cellStyle name="Vírgula 7 4 3 4 2 6" xfId="49930" xr:uid="{00000000-0005-0000-0000-0000B4BE0000}"/>
    <cellStyle name="Vírgula 7 4 3 4 3" xfId="7006" xr:uid="{00000000-0005-0000-0000-0000B5BE0000}"/>
    <cellStyle name="Vírgula 7 4 3 4 3 2" xfId="11948" xr:uid="{00000000-0005-0000-0000-0000B6BE0000}"/>
    <cellStyle name="Vírgula 7 4 3 4 3 3" xfId="49931" xr:uid="{00000000-0005-0000-0000-0000B7BE0000}"/>
    <cellStyle name="Vírgula 7 4 3 4 3 4" xfId="49932" xr:uid="{00000000-0005-0000-0000-0000B8BE0000}"/>
    <cellStyle name="Vírgula 7 4 3 4 4" xfId="8514" xr:uid="{00000000-0005-0000-0000-0000B9BE0000}"/>
    <cellStyle name="Vírgula 7 4 3 4 4 2" xfId="49933" xr:uid="{00000000-0005-0000-0000-0000BABE0000}"/>
    <cellStyle name="Vírgula 7 4 3 4 4 3" xfId="49934" xr:uid="{00000000-0005-0000-0000-0000BBBE0000}"/>
    <cellStyle name="Vírgula 7 4 3 4 4 4" xfId="49935" xr:uid="{00000000-0005-0000-0000-0000BCBE0000}"/>
    <cellStyle name="Vírgula 7 4 3 4 5" xfId="3552" xr:uid="{00000000-0005-0000-0000-0000BDBE0000}"/>
    <cellStyle name="Vírgula 7 4 3 4 5 2" xfId="49936" xr:uid="{00000000-0005-0000-0000-0000BEBE0000}"/>
    <cellStyle name="Vírgula 7 4 3 4 5 3" xfId="49937" xr:uid="{00000000-0005-0000-0000-0000BFBE0000}"/>
    <cellStyle name="Vírgula 7 4 3 4 5 4" xfId="49938" xr:uid="{00000000-0005-0000-0000-0000C0BE0000}"/>
    <cellStyle name="Vírgula 7 4 3 4 6" xfId="49939" xr:uid="{00000000-0005-0000-0000-0000C1BE0000}"/>
    <cellStyle name="Vírgula 7 4 3 4 6 2" xfId="49940" xr:uid="{00000000-0005-0000-0000-0000C2BE0000}"/>
    <cellStyle name="Vírgula 7 4 3 4 6 3" xfId="49941" xr:uid="{00000000-0005-0000-0000-0000C3BE0000}"/>
    <cellStyle name="Vírgula 7 4 3 4 7" xfId="49942" xr:uid="{00000000-0005-0000-0000-0000C4BE0000}"/>
    <cellStyle name="Vírgula 7 4 3 4 8" xfId="49943" xr:uid="{00000000-0005-0000-0000-0000C5BE0000}"/>
    <cellStyle name="Vírgula 7 4 3 4 9" xfId="49944" xr:uid="{00000000-0005-0000-0000-0000C6BE0000}"/>
    <cellStyle name="Vírgula 7 4 3 5" xfId="3764" xr:uid="{00000000-0005-0000-0000-0000C7BE0000}"/>
    <cellStyle name="Vírgula 7 4 3 5 2" xfId="5359" xr:uid="{00000000-0005-0000-0000-0000C8BE0000}"/>
    <cellStyle name="Vírgula 7 4 3 5 2 2" xfId="10341" xr:uid="{00000000-0005-0000-0000-0000C9BE0000}"/>
    <cellStyle name="Vírgula 7 4 3 5 2 2 2" xfId="49945" xr:uid="{00000000-0005-0000-0000-0000CABE0000}"/>
    <cellStyle name="Vírgula 7 4 3 5 2 2 3" xfId="49946" xr:uid="{00000000-0005-0000-0000-0000CBBE0000}"/>
    <cellStyle name="Vírgula 7 4 3 5 2 2 4" xfId="49947" xr:uid="{00000000-0005-0000-0000-0000CCBE0000}"/>
    <cellStyle name="Vírgula 7 4 3 5 2 3" xfId="49948" xr:uid="{00000000-0005-0000-0000-0000CDBE0000}"/>
    <cellStyle name="Vírgula 7 4 3 5 2 3 2" xfId="49949" xr:uid="{00000000-0005-0000-0000-0000CEBE0000}"/>
    <cellStyle name="Vírgula 7 4 3 5 2 3 3" xfId="49950" xr:uid="{00000000-0005-0000-0000-0000CFBE0000}"/>
    <cellStyle name="Vírgula 7 4 3 5 2 4" xfId="49951" xr:uid="{00000000-0005-0000-0000-0000D0BE0000}"/>
    <cellStyle name="Vírgula 7 4 3 5 2 5" xfId="49952" xr:uid="{00000000-0005-0000-0000-0000D1BE0000}"/>
    <cellStyle name="Vírgula 7 4 3 5 2 6" xfId="49953" xr:uid="{00000000-0005-0000-0000-0000D2BE0000}"/>
    <cellStyle name="Vírgula 7 4 3 5 3" xfId="8724" xr:uid="{00000000-0005-0000-0000-0000D3BE0000}"/>
    <cellStyle name="Vírgula 7 4 3 5 3 2" xfId="49954" xr:uid="{00000000-0005-0000-0000-0000D4BE0000}"/>
    <cellStyle name="Vírgula 7 4 3 5 3 3" xfId="49955" xr:uid="{00000000-0005-0000-0000-0000D5BE0000}"/>
    <cellStyle name="Vírgula 7 4 3 5 3 4" xfId="49956" xr:uid="{00000000-0005-0000-0000-0000D6BE0000}"/>
    <cellStyle name="Vírgula 7 4 3 5 4" xfId="49957" xr:uid="{00000000-0005-0000-0000-0000D7BE0000}"/>
    <cellStyle name="Vírgula 7 4 3 5 4 2" xfId="49958" xr:uid="{00000000-0005-0000-0000-0000D8BE0000}"/>
    <cellStyle name="Vírgula 7 4 3 5 4 3" xfId="49959" xr:uid="{00000000-0005-0000-0000-0000D9BE0000}"/>
    <cellStyle name="Vírgula 7 4 3 5 4 4" xfId="49960" xr:uid="{00000000-0005-0000-0000-0000DABE0000}"/>
    <cellStyle name="Vírgula 7 4 3 5 5" xfId="49961" xr:uid="{00000000-0005-0000-0000-0000DBBE0000}"/>
    <cellStyle name="Vírgula 7 4 3 5 5 2" xfId="49962" xr:uid="{00000000-0005-0000-0000-0000DCBE0000}"/>
    <cellStyle name="Vírgula 7 4 3 5 5 3" xfId="49963" xr:uid="{00000000-0005-0000-0000-0000DDBE0000}"/>
    <cellStyle name="Vírgula 7 4 3 5 5 4" xfId="49964" xr:uid="{00000000-0005-0000-0000-0000DEBE0000}"/>
    <cellStyle name="Vírgula 7 4 3 5 6" xfId="49965" xr:uid="{00000000-0005-0000-0000-0000DFBE0000}"/>
    <cellStyle name="Vírgula 7 4 3 5 6 2" xfId="49966" xr:uid="{00000000-0005-0000-0000-0000E0BE0000}"/>
    <cellStyle name="Vírgula 7 4 3 5 6 3" xfId="49967" xr:uid="{00000000-0005-0000-0000-0000E1BE0000}"/>
    <cellStyle name="Vírgula 7 4 3 5 7" xfId="49968" xr:uid="{00000000-0005-0000-0000-0000E2BE0000}"/>
    <cellStyle name="Vírgula 7 4 3 5 8" xfId="49969" xr:uid="{00000000-0005-0000-0000-0000E3BE0000}"/>
    <cellStyle name="Vírgula 7 4 3 5 9" xfId="49970" xr:uid="{00000000-0005-0000-0000-0000E4BE0000}"/>
    <cellStyle name="Vírgula 7 4 3 6" xfId="4089" xr:uid="{00000000-0005-0000-0000-0000E5BE0000}"/>
    <cellStyle name="Vírgula 7 4 3 6 2" xfId="8860" xr:uid="{00000000-0005-0000-0000-0000E6BE0000}"/>
    <cellStyle name="Vírgula 7 4 3 6 2 2" xfId="49971" xr:uid="{00000000-0005-0000-0000-0000E7BE0000}"/>
    <cellStyle name="Vírgula 7 4 3 6 2 2 2" xfId="49972" xr:uid="{00000000-0005-0000-0000-0000E8BE0000}"/>
    <cellStyle name="Vírgula 7 4 3 6 2 2 3" xfId="49973" xr:uid="{00000000-0005-0000-0000-0000E9BE0000}"/>
    <cellStyle name="Vírgula 7 4 3 6 2 2 4" xfId="49974" xr:uid="{00000000-0005-0000-0000-0000EABE0000}"/>
    <cellStyle name="Vírgula 7 4 3 6 2 3" xfId="49975" xr:uid="{00000000-0005-0000-0000-0000EBBE0000}"/>
    <cellStyle name="Vírgula 7 4 3 6 2 3 2" xfId="49976" xr:uid="{00000000-0005-0000-0000-0000ECBE0000}"/>
    <cellStyle name="Vírgula 7 4 3 6 2 3 3" xfId="49977" xr:uid="{00000000-0005-0000-0000-0000EDBE0000}"/>
    <cellStyle name="Vírgula 7 4 3 6 2 4" xfId="49978" xr:uid="{00000000-0005-0000-0000-0000EEBE0000}"/>
    <cellStyle name="Vírgula 7 4 3 6 2 5" xfId="49979" xr:uid="{00000000-0005-0000-0000-0000EFBE0000}"/>
    <cellStyle name="Vírgula 7 4 3 6 2 6" xfId="49980" xr:uid="{00000000-0005-0000-0000-0000F0BE0000}"/>
    <cellStyle name="Vírgula 7 4 3 6 3" xfId="49981" xr:uid="{00000000-0005-0000-0000-0000F1BE0000}"/>
    <cellStyle name="Vírgula 7 4 3 6 3 2" xfId="49982" xr:uid="{00000000-0005-0000-0000-0000F2BE0000}"/>
    <cellStyle name="Vírgula 7 4 3 6 3 3" xfId="49983" xr:uid="{00000000-0005-0000-0000-0000F3BE0000}"/>
    <cellStyle name="Vírgula 7 4 3 6 3 4" xfId="49984" xr:uid="{00000000-0005-0000-0000-0000F4BE0000}"/>
    <cellStyle name="Vírgula 7 4 3 6 4" xfId="49985" xr:uid="{00000000-0005-0000-0000-0000F5BE0000}"/>
    <cellStyle name="Vírgula 7 4 3 6 4 2" xfId="49986" xr:uid="{00000000-0005-0000-0000-0000F6BE0000}"/>
    <cellStyle name="Vírgula 7 4 3 6 4 3" xfId="49987" xr:uid="{00000000-0005-0000-0000-0000F7BE0000}"/>
    <cellStyle name="Vírgula 7 4 3 6 4 4" xfId="49988" xr:uid="{00000000-0005-0000-0000-0000F8BE0000}"/>
    <cellStyle name="Vírgula 7 4 3 6 5" xfId="49989" xr:uid="{00000000-0005-0000-0000-0000F9BE0000}"/>
    <cellStyle name="Vírgula 7 4 3 6 5 2" xfId="49990" xr:uid="{00000000-0005-0000-0000-0000FABE0000}"/>
    <cellStyle name="Vírgula 7 4 3 6 5 3" xfId="49991" xr:uid="{00000000-0005-0000-0000-0000FBBE0000}"/>
    <cellStyle name="Vírgula 7 4 3 6 6" xfId="49992" xr:uid="{00000000-0005-0000-0000-0000FCBE0000}"/>
    <cellStyle name="Vírgula 7 4 3 6 7" xfId="49993" xr:uid="{00000000-0005-0000-0000-0000FDBE0000}"/>
    <cellStyle name="Vírgula 7 4 3 6 8" xfId="49994" xr:uid="{00000000-0005-0000-0000-0000FEBE0000}"/>
    <cellStyle name="Vírgula 7 4 3 7" xfId="4619" xr:uid="{00000000-0005-0000-0000-0000FFBE0000}"/>
    <cellStyle name="Vírgula 7 4 3 7 2" xfId="9603" xr:uid="{00000000-0005-0000-0000-000000BF0000}"/>
    <cellStyle name="Vírgula 7 4 3 7 2 2" xfId="49995" xr:uid="{00000000-0005-0000-0000-000001BF0000}"/>
    <cellStyle name="Vírgula 7 4 3 7 2 3" xfId="49996" xr:uid="{00000000-0005-0000-0000-000002BF0000}"/>
    <cellStyle name="Vírgula 7 4 3 7 2 4" xfId="49997" xr:uid="{00000000-0005-0000-0000-000003BF0000}"/>
    <cellStyle name="Vírgula 7 4 3 7 3" xfId="49998" xr:uid="{00000000-0005-0000-0000-000004BF0000}"/>
    <cellStyle name="Vírgula 7 4 3 7 3 2" xfId="49999" xr:uid="{00000000-0005-0000-0000-000005BF0000}"/>
    <cellStyle name="Vírgula 7 4 3 7 3 3" xfId="50000" xr:uid="{00000000-0005-0000-0000-000006BF0000}"/>
    <cellStyle name="Vírgula 7 4 3 7 4" xfId="50001" xr:uid="{00000000-0005-0000-0000-000007BF0000}"/>
    <cellStyle name="Vírgula 7 4 3 7 5" xfId="50002" xr:uid="{00000000-0005-0000-0000-000008BF0000}"/>
    <cellStyle name="Vírgula 7 4 3 7 6" xfId="50003" xr:uid="{00000000-0005-0000-0000-000009BF0000}"/>
    <cellStyle name="Vírgula 7 4 3 8" xfId="5836" xr:uid="{00000000-0005-0000-0000-00000ABF0000}"/>
    <cellStyle name="Vírgula 7 4 3 8 2" xfId="10778" xr:uid="{00000000-0005-0000-0000-00000BBF0000}"/>
    <cellStyle name="Vírgula 7 4 3 8 3" xfId="50004" xr:uid="{00000000-0005-0000-0000-00000CBF0000}"/>
    <cellStyle name="Vírgula 7 4 3 8 4" xfId="50005" xr:uid="{00000000-0005-0000-0000-00000DBF0000}"/>
    <cellStyle name="Vírgula 7 4 3 9" xfId="7344" xr:uid="{00000000-0005-0000-0000-00000EBF0000}"/>
    <cellStyle name="Vírgula 7 4 3 9 2" xfId="50006" xr:uid="{00000000-0005-0000-0000-00000FBF0000}"/>
    <cellStyle name="Vírgula 7 4 3 9 3" xfId="50007" xr:uid="{00000000-0005-0000-0000-000010BF0000}"/>
    <cellStyle name="Vírgula 7 4 3 9 4" xfId="50008" xr:uid="{00000000-0005-0000-0000-000011BF0000}"/>
    <cellStyle name="Vírgula 7 4 4" xfId="481" xr:uid="{00000000-0005-0000-0000-000012BF0000}"/>
    <cellStyle name="Vírgula 7 4 4 10" xfId="50009" xr:uid="{00000000-0005-0000-0000-000013BF0000}"/>
    <cellStyle name="Vírgula 7 4 4 11" xfId="50010" xr:uid="{00000000-0005-0000-0000-000014BF0000}"/>
    <cellStyle name="Vírgula 7 4 4 2" xfId="1041" xr:uid="{00000000-0005-0000-0000-000015BF0000}"/>
    <cellStyle name="Vírgula 7 4 4 2 10" xfId="50011" xr:uid="{00000000-0005-0000-0000-000016BF0000}"/>
    <cellStyle name="Vírgula 7 4 4 2 2" xfId="1924" xr:uid="{00000000-0005-0000-0000-000017BF0000}"/>
    <cellStyle name="Vírgula 7 4 4 2 2 2" xfId="5282" xr:uid="{00000000-0005-0000-0000-000018BF0000}"/>
    <cellStyle name="Vírgula 7 4 4 2 2 2 2" xfId="10266" xr:uid="{00000000-0005-0000-0000-000019BF0000}"/>
    <cellStyle name="Vírgula 7 4 4 2 2 2 2 2" xfId="50012" xr:uid="{00000000-0005-0000-0000-00001ABF0000}"/>
    <cellStyle name="Vírgula 7 4 4 2 2 2 2 3" xfId="50013" xr:uid="{00000000-0005-0000-0000-00001BBF0000}"/>
    <cellStyle name="Vírgula 7 4 4 2 2 2 2 4" xfId="50014" xr:uid="{00000000-0005-0000-0000-00001CBF0000}"/>
    <cellStyle name="Vírgula 7 4 4 2 2 2 3" xfId="50015" xr:uid="{00000000-0005-0000-0000-00001DBF0000}"/>
    <cellStyle name="Vírgula 7 4 4 2 2 2 3 2" xfId="50016" xr:uid="{00000000-0005-0000-0000-00001EBF0000}"/>
    <cellStyle name="Vírgula 7 4 4 2 2 2 3 3" xfId="50017" xr:uid="{00000000-0005-0000-0000-00001FBF0000}"/>
    <cellStyle name="Vírgula 7 4 4 2 2 2 4" xfId="50018" xr:uid="{00000000-0005-0000-0000-000020BF0000}"/>
    <cellStyle name="Vírgula 7 4 4 2 2 2 5" xfId="50019" xr:uid="{00000000-0005-0000-0000-000021BF0000}"/>
    <cellStyle name="Vírgula 7 4 4 2 2 2 6" xfId="50020" xr:uid="{00000000-0005-0000-0000-000022BF0000}"/>
    <cellStyle name="Vírgula 7 4 4 2 2 3" xfId="7011" xr:uid="{00000000-0005-0000-0000-000023BF0000}"/>
    <cellStyle name="Vírgula 7 4 4 2 2 3 2" xfId="11953" xr:uid="{00000000-0005-0000-0000-000024BF0000}"/>
    <cellStyle name="Vírgula 7 4 4 2 2 3 3" xfId="50021" xr:uid="{00000000-0005-0000-0000-000025BF0000}"/>
    <cellStyle name="Vírgula 7 4 4 2 2 3 4" xfId="50022" xr:uid="{00000000-0005-0000-0000-000026BF0000}"/>
    <cellStyle name="Vírgula 7 4 4 2 2 4" xfId="8519" xr:uid="{00000000-0005-0000-0000-000027BF0000}"/>
    <cellStyle name="Vírgula 7 4 4 2 2 4 2" xfId="50023" xr:uid="{00000000-0005-0000-0000-000028BF0000}"/>
    <cellStyle name="Vírgula 7 4 4 2 2 4 3" xfId="50024" xr:uid="{00000000-0005-0000-0000-000029BF0000}"/>
    <cellStyle name="Vírgula 7 4 4 2 2 4 4" xfId="50025" xr:uid="{00000000-0005-0000-0000-00002ABF0000}"/>
    <cellStyle name="Vírgula 7 4 4 2 2 5" xfId="3557" xr:uid="{00000000-0005-0000-0000-00002BBF0000}"/>
    <cellStyle name="Vírgula 7 4 4 2 2 5 2" xfId="50026" xr:uid="{00000000-0005-0000-0000-00002CBF0000}"/>
    <cellStyle name="Vírgula 7 4 4 2 2 5 3" xfId="50027" xr:uid="{00000000-0005-0000-0000-00002DBF0000}"/>
    <cellStyle name="Vírgula 7 4 4 2 2 5 4" xfId="50028" xr:uid="{00000000-0005-0000-0000-00002EBF0000}"/>
    <cellStyle name="Vírgula 7 4 4 2 2 6" xfId="50029" xr:uid="{00000000-0005-0000-0000-00002FBF0000}"/>
    <cellStyle name="Vírgula 7 4 4 2 2 6 2" xfId="50030" xr:uid="{00000000-0005-0000-0000-000030BF0000}"/>
    <cellStyle name="Vírgula 7 4 4 2 2 6 3" xfId="50031" xr:uid="{00000000-0005-0000-0000-000031BF0000}"/>
    <cellStyle name="Vírgula 7 4 4 2 2 7" xfId="50032" xr:uid="{00000000-0005-0000-0000-000032BF0000}"/>
    <cellStyle name="Vírgula 7 4 4 2 2 8" xfId="50033" xr:uid="{00000000-0005-0000-0000-000033BF0000}"/>
    <cellStyle name="Vírgula 7 4 4 2 2 9" xfId="50034" xr:uid="{00000000-0005-0000-0000-000034BF0000}"/>
    <cellStyle name="Vírgula 7 4 4 2 3" xfId="4463" xr:uid="{00000000-0005-0000-0000-000035BF0000}"/>
    <cellStyle name="Vírgula 7 4 4 2 3 2" xfId="9448" xr:uid="{00000000-0005-0000-0000-000036BF0000}"/>
    <cellStyle name="Vírgula 7 4 4 2 3 2 2" xfId="50035" xr:uid="{00000000-0005-0000-0000-000037BF0000}"/>
    <cellStyle name="Vírgula 7 4 4 2 3 2 3" xfId="50036" xr:uid="{00000000-0005-0000-0000-000038BF0000}"/>
    <cellStyle name="Vírgula 7 4 4 2 3 2 4" xfId="50037" xr:uid="{00000000-0005-0000-0000-000039BF0000}"/>
    <cellStyle name="Vírgula 7 4 4 2 3 3" xfId="50038" xr:uid="{00000000-0005-0000-0000-00003ABF0000}"/>
    <cellStyle name="Vírgula 7 4 4 2 3 3 2" xfId="50039" xr:uid="{00000000-0005-0000-0000-00003BBF0000}"/>
    <cellStyle name="Vírgula 7 4 4 2 3 3 3" xfId="50040" xr:uid="{00000000-0005-0000-0000-00003CBF0000}"/>
    <cellStyle name="Vírgula 7 4 4 2 3 4" xfId="50041" xr:uid="{00000000-0005-0000-0000-00003DBF0000}"/>
    <cellStyle name="Vírgula 7 4 4 2 3 5" xfId="50042" xr:uid="{00000000-0005-0000-0000-00003EBF0000}"/>
    <cellStyle name="Vírgula 7 4 4 2 3 6" xfId="50043" xr:uid="{00000000-0005-0000-0000-00003FBF0000}"/>
    <cellStyle name="Vírgula 7 4 4 2 4" xfId="6203" xr:uid="{00000000-0005-0000-0000-000040BF0000}"/>
    <cellStyle name="Vírgula 7 4 4 2 4 2" xfId="11145" xr:uid="{00000000-0005-0000-0000-000041BF0000}"/>
    <cellStyle name="Vírgula 7 4 4 2 4 3" xfId="50044" xr:uid="{00000000-0005-0000-0000-000042BF0000}"/>
    <cellStyle name="Vírgula 7 4 4 2 4 4" xfId="50045" xr:uid="{00000000-0005-0000-0000-000043BF0000}"/>
    <cellStyle name="Vírgula 7 4 4 2 5" xfId="7711" xr:uid="{00000000-0005-0000-0000-000044BF0000}"/>
    <cellStyle name="Vírgula 7 4 4 2 5 2" xfId="50046" xr:uid="{00000000-0005-0000-0000-000045BF0000}"/>
    <cellStyle name="Vírgula 7 4 4 2 5 3" xfId="50047" xr:uid="{00000000-0005-0000-0000-000046BF0000}"/>
    <cellStyle name="Vírgula 7 4 4 2 5 4" xfId="50048" xr:uid="{00000000-0005-0000-0000-000047BF0000}"/>
    <cellStyle name="Vírgula 7 4 4 2 6" xfId="2749" xr:uid="{00000000-0005-0000-0000-000048BF0000}"/>
    <cellStyle name="Vírgula 7 4 4 2 6 2" xfId="50049" xr:uid="{00000000-0005-0000-0000-000049BF0000}"/>
    <cellStyle name="Vírgula 7 4 4 2 6 3" xfId="50050" xr:uid="{00000000-0005-0000-0000-00004ABF0000}"/>
    <cellStyle name="Vírgula 7 4 4 2 6 4" xfId="50051" xr:uid="{00000000-0005-0000-0000-00004BBF0000}"/>
    <cellStyle name="Vírgula 7 4 4 2 7" xfId="50052" xr:uid="{00000000-0005-0000-0000-00004CBF0000}"/>
    <cellStyle name="Vírgula 7 4 4 2 7 2" xfId="50053" xr:uid="{00000000-0005-0000-0000-00004DBF0000}"/>
    <cellStyle name="Vírgula 7 4 4 2 7 3" xfId="50054" xr:uid="{00000000-0005-0000-0000-00004EBF0000}"/>
    <cellStyle name="Vírgula 7 4 4 2 8" xfId="50055" xr:uid="{00000000-0005-0000-0000-00004FBF0000}"/>
    <cellStyle name="Vírgula 7 4 4 2 9" xfId="50056" xr:uid="{00000000-0005-0000-0000-000050BF0000}"/>
    <cellStyle name="Vírgula 7 4 4 3" xfId="1923" xr:uid="{00000000-0005-0000-0000-000051BF0000}"/>
    <cellStyle name="Vírgula 7 4 4 3 2" xfId="5281" xr:uid="{00000000-0005-0000-0000-000052BF0000}"/>
    <cellStyle name="Vírgula 7 4 4 3 2 2" xfId="10265" xr:uid="{00000000-0005-0000-0000-000053BF0000}"/>
    <cellStyle name="Vírgula 7 4 4 3 2 2 2" xfId="50057" xr:uid="{00000000-0005-0000-0000-000054BF0000}"/>
    <cellStyle name="Vírgula 7 4 4 3 2 2 3" xfId="50058" xr:uid="{00000000-0005-0000-0000-000055BF0000}"/>
    <cellStyle name="Vírgula 7 4 4 3 2 2 4" xfId="50059" xr:uid="{00000000-0005-0000-0000-000056BF0000}"/>
    <cellStyle name="Vírgula 7 4 4 3 2 3" xfId="50060" xr:uid="{00000000-0005-0000-0000-000057BF0000}"/>
    <cellStyle name="Vírgula 7 4 4 3 2 3 2" xfId="50061" xr:uid="{00000000-0005-0000-0000-000058BF0000}"/>
    <cellStyle name="Vírgula 7 4 4 3 2 3 3" xfId="50062" xr:uid="{00000000-0005-0000-0000-000059BF0000}"/>
    <cellStyle name="Vírgula 7 4 4 3 2 4" xfId="50063" xr:uid="{00000000-0005-0000-0000-00005ABF0000}"/>
    <cellStyle name="Vírgula 7 4 4 3 2 5" xfId="50064" xr:uid="{00000000-0005-0000-0000-00005BBF0000}"/>
    <cellStyle name="Vírgula 7 4 4 3 2 6" xfId="50065" xr:uid="{00000000-0005-0000-0000-00005CBF0000}"/>
    <cellStyle name="Vírgula 7 4 4 3 3" xfId="7010" xr:uid="{00000000-0005-0000-0000-00005DBF0000}"/>
    <cellStyle name="Vírgula 7 4 4 3 3 2" xfId="11952" xr:uid="{00000000-0005-0000-0000-00005EBF0000}"/>
    <cellStyle name="Vírgula 7 4 4 3 3 3" xfId="50066" xr:uid="{00000000-0005-0000-0000-00005FBF0000}"/>
    <cellStyle name="Vírgula 7 4 4 3 3 4" xfId="50067" xr:uid="{00000000-0005-0000-0000-000060BF0000}"/>
    <cellStyle name="Vírgula 7 4 4 3 4" xfId="8518" xr:uid="{00000000-0005-0000-0000-000061BF0000}"/>
    <cellStyle name="Vírgula 7 4 4 3 4 2" xfId="50068" xr:uid="{00000000-0005-0000-0000-000062BF0000}"/>
    <cellStyle name="Vírgula 7 4 4 3 4 3" xfId="50069" xr:uid="{00000000-0005-0000-0000-000063BF0000}"/>
    <cellStyle name="Vírgula 7 4 4 3 4 4" xfId="50070" xr:uid="{00000000-0005-0000-0000-000064BF0000}"/>
    <cellStyle name="Vírgula 7 4 4 3 5" xfId="3556" xr:uid="{00000000-0005-0000-0000-000065BF0000}"/>
    <cellStyle name="Vírgula 7 4 4 3 5 2" xfId="50071" xr:uid="{00000000-0005-0000-0000-000066BF0000}"/>
    <cellStyle name="Vírgula 7 4 4 3 5 3" xfId="50072" xr:uid="{00000000-0005-0000-0000-000067BF0000}"/>
    <cellStyle name="Vírgula 7 4 4 3 5 4" xfId="50073" xr:uid="{00000000-0005-0000-0000-000068BF0000}"/>
    <cellStyle name="Vírgula 7 4 4 3 6" xfId="50074" xr:uid="{00000000-0005-0000-0000-000069BF0000}"/>
    <cellStyle name="Vírgula 7 4 4 3 6 2" xfId="50075" xr:uid="{00000000-0005-0000-0000-00006ABF0000}"/>
    <cellStyle name="Vírgula 7 4 4 3 6 3" xfId="50076" xr:uid="{00000000-0005-0000-0000-00006BBF0000}"/>
    <cellStyle name="Vírgula 7 4 4 3 7" xfId="50077" xr:uid="{00000000-0005-0000-0000-00006CBF0000}"/>
    <cellStyle name="Vírgula 7 4 4 3 8" xfId="50078" xr:uid="{00000000-0005-0000-0000-00006DBF0000}"/>
    <cellStyle name="Vírgula 7 4 4 3 9" xfId="50079" xr:uid="{00000000-0005-0000-0000-00006EBF0000}"/>
    <cellStyle name="Vírgula 7 4 4 4" xfId="3996" xr:uid="{00000000-0005-0000-0000-00006FBF0000}"/>
    <cellStyle name="Vírgula 7 4 4 4 2" xfId="9067" xr:uid="{00000000-0005-0000-0000-000070BF0000}"/>
    <cellStyle name="Vírgula 7 4 4 4 2 2" xfId="50080" xr:uid="{00000000-0005-0000-0000-000071BF0000}"/>
    <cellStyle name="Vírgula 7 4 4 4 2 3" xfId="50081" xr:uid="{00000000-0005-0000-0000-000072BF0000}"/>
    <cellStyle name="Vírgula 7 4 4 4 2 4" xfId="50082" xr:uid="{00000000-0005-0000-0000-000073BF0000}"/>
    <cellStyle name="Vírgula 7 4 4 4 3" xfId="50083" xr:uid="{00000000-0005-0000-0000-000074BF0000}"/>
    <cellStyle name="Vírgula 7 4 4 4 3 2" xfId="50084" xr:uid="{00000000-0005-0000-0000-000075BF0000}"/>
    <cellStyle name="Vírgula 7 4 4 4 3 3" xfId="50085" xr:uid="{00000000-0005-0000-0000-000076BF0000}"/>
    <cellStyle name="Vírgula 7 4 4 4 4" xfId="50086" xr:uid="{00000000-0005-0000-0000-000077BF0000}"/>
    <cellStyle name="Vírgula 7 4 4 4 5" xfId="50087" xr:uid="{00000000-0005-0000-0000-000078BF0000}"/>
    <cellStyle name="Vírgula 7 4 4 4 6" xfId="50088" xr:uid="{00000000-0005-0000-0000-000079BF0000}"/>
    <cellStyle name="Vírgula 7 4 4 5" xfId="5751" xr:uid="{00000000-0005-0000-0000-00007ABF0000}"/>
    <cellStyle name="Vírgula 7 4 4 5 2" xfId="10693" xr:uid="{00000000-0005-0000-0000-00007BBF0000}"/>
    <cellStyle name="Vírgula 7 4 4 5 3" xfId="50089" xr:uid="{00000000-0005-0000-0000-00007CBF0000}"/>
    <cellStyle name="Vírgula 7 4 4 5 4" xfId="50090" xr:uid="{00000000-0005-0000-0000-00007DBF0000}"/>
    <cellStyle name="Vírgula 7 4 4 6" xfId="7259" xr:uid="{00000000-0005-0000-0000-00007EBF0000}"/>
    <cellStyle name="Vírgula 7 4 4 6 2" xfId="50091" xr:uid="{00000000-0005-0000-0000-00007FBF0000}"/>
    <cellStyle name="Vírgula 7 4 4 6 3" xfId="50092" xr:uid="{00000000-0005-0000-0000-000080BF0000}"/>
    <cellStyle name="Vírgula 7 4 4 6 4" xfId="50093" xr:uid="{00000000-0005-0000-0000-000081BF0000}"/>
    <cellStyle name="Vírgula 7 4 4 7" xfId="2297" xr:uid="{00000000-0005-0000-0000-000082BF0000}"/>
    <cellStyle name="Vírgula 7 4 4 7 2" xfId="50094" xr:uid="{00000000-0005-0000-0000-000083BF0000}"/>
    <cellStyle name="Vírgula 7 4 4 7 3" xfId="50095" xr:uid="{00000000-0005-0000-0000-000084BF0000}"/>
    <cellStyle name="Vírgula 7 4 4 7 4" xfId="50096" xr:uid="{00000000-0005-0000-0000-000085BF0000}"/>
    <cellStyle name="Vírgula 7 4 4 8" xfId="50097" xr:uid="{00000000-0005-0000-0000-000086BF0000}"/>
    <cellStyle name="Vírgula 7 4 4 8 2" xfId="50098" xr:uid="{00000000-0005-0000-0000-000087BF0000}"/>
    <cellStyle name="Vírgula 7 4 4 8 3" xfId="50099" xr:uid="{00000000-0005-0000-0000-000088BF0000}"/>
    <cellStyle name="Vírgula 7 4 4 9" xfId="50100" xr:uid="{00000000-0005-0000-0000-000089BF0000}"/>
    <cellStyle name="Vírgula 7 4 5" xfId="688" xr:uid="{00000000-0005-0000-0000-00008ABF0000}"/>
    <cellStyle name="Vírgula 7 4 5 10" xfId="50101" xr:uid="{00000000-0005-0000-0000-00008BBF0000}"/>
    <cellStyle name="Vírgula 7 4 5 11" xfId="50102" xr:uid="{00000000-0005-0000-0000-00008CBF0000}"/>
    <cellStyle name="Vírgula 7 4 5 2" xfId="1154" xr:uid="{00000000-0005-0000-0000-00008DBF0000}"/>
    <cellStyle name="Vírgula 7 4 5 2 10" xfId="50103" xr:uid="{00000000-0005-0000-0000-00008EBF0000}"/>
    <cellStyle name="Vírgula 7 4 5 2 2" xfId="1926" xr:uid="{00000000-0005-0000-0000-00008FBF0000}"/>
    <cellStyle name="Vírgula 7 4 5 2 2 2" xfId="5284" xr:uid="{00000000-0005-0000-0000-000090BF0000}"/>
    <cellStyle name="Vírgula 7 4 5 2 2 2 2" xfId="10268" xr:uid="{00000000-0005-0000-0000-000091BF0000}"/>
    <cellStyle name="Vírgula 7 4 5 2 2 2 2 2" xfId="50104" xr:uid="{00000000-0005-0000-0000-000092BF0000}"/>
    <cellStyle name="Vírgula 7 4 5 2 2 2 2 3" xfId="50105" xr:uid="{00000000-0005-0000-0000-000093BF0000}"/>
    <cellStyle name="Vírgula 7 4 5 2 2 2 2 4" xfId="50106" xr:uid="{00000000-0005-0000-0000-000094BF0000}"/>
    <cellStyle name="Vírgula 7 4 5 2 2 2 3" xfId="50107" xr:uid="{00000000-0005-0000-0000-000095BF0000}"/>
    <cellStyle name="Vírgula 7 4 5 2 2 2 3 2" xfId="50108" xr:uid="{00000000-0005-0000-0000-000096BF0000}"/>
    <cellStyle name="Vírgula 7 4 5 2 2 2 3 3" xfId="50109" xr:uid="{00000000-0005-0000-0000-000097BF0000}"/>
    <cellStyle name="Vírgula 7 4 5 2 2 2 4" xfId="50110" xr:uid="{00000000-0005-0000-0000-000098BF0000}"/>
    <cellStyle name="Vírgula 7 4 5 2 2 2 5" xfId="50111" xr:uid="{00000000-0005-0000-0000-000099BF0000}"/>
    <cellStyle name="Vírgula 7 4 5 2 2 2 6" xfId="50112" xr:uid="{00000000-0005-0000-0000-00009ABF0000}"/>
    <cellStyle name="Vírgula 7 4 5 2 2 3" xfId="7013" xr:uid="{00000000-0005-0000-0000-00009BBF0000}"/>
    <cellStyle name="Vírgula 7 4 5 2 2 3 2" xfId="11955" xr:uid="{00000000-0005-0000-0000-00009CBF0000}"/>
    <cellStyle name="Vírgula 7 4 5 2 2 3 3" xfId="50113" xr:uid="{00000000-0005-0000-0000-00009DBF0000}"/>
    <cellStyle name="Vírgula 7 4 5 2 2 3 4" xfId="50114" xr:uid="{00000000-0005-0000-0000-00009EBF0000}"/>
    <cellStyle name="Vírgula 7 4 5 2 2 4" xfId="8521" xr:uid="{00000000-0005-0000-0000-00009FBF0000}"/>
    <cellStyle name="Vírgula 7 4 5 2 2 4 2" xfId="50115" xr:uid="{00000000-0005-0000-0000-0000A0BF0000}"/>
    <cellStyle name="Vírgula 7 4 5 2 2 4 3" xfId="50116" xr:uid="{00000000-0005-0000-0000-0000A1BF0000}"/>
    <cellStyle name="Vírgula 7 4 5 2 2 4 4" xfId="50117" xr:uid="{00000000-0005-0000-0000-0000A2BF0000}"/>
    <cellStyle name="Vírgula 7 4 5 2 2 5" xfId="3559" xr:uid="{00000000-0005-0000-0000-0000A3BF0000}"/>
    <cellStyle name="Vírgula 7 4 5 2 2 5 2" xfId="50118" xr:uid="{00000000-0005-0000-0000-0000A4BF0000}"/>
    <cellStyle name="Vírgula 7 4 5 2 2 5 3" xfId="50119" xr:uid="{00000000-0005-0000-0000-0000A5BF0000}"/>
    <cellStyle name="Vírgula 7 4 5 2 2 5 4" xfId="50120" xr:uid="{00000000-0005-0000-0000-0000A6BF0000}"/>
    <cellStyle name="Vírgula 7 4 5 2 2 6" xfId="50121" xr:uid="{00000000-0005-0000-0000-0000A7BF0000}"/>
    <cellStyle name="Vírgula 7 4 5 2 2 6 2" xfId="50122" xr:uid="{00000000-0005-0000-0000-0000A8BF0000}"/>
    <cellStyle name="Vírgula 7 4 5 2 2 6 3" xfId="50123" xr:uid="{00000000-0005-0000-0000-0000A9BF0000}"/>
    <cellStyle name="Vírgula 7 4 5 2 2 7" xfId="50124" xr:uid="{00000000-0005-0000-0000-0000AABF0000}"/>
    <cellStyle name="Vírgula 7 4 5 2 2 8" xfId="50125" xr:uid="{00000000-0005-0000-0000-0000ABBF0000}"/>
    <cellStyle name="Vírgula 7 4 5 2 2 9" xfId="50126" xr:uid="{00000000-0005-0000-0000-0000ACBF0000}"/>
    <cellStyle name="Vírgula 7 4 5 2 3" xfId="4522" xr:uid="{00000000-0005-0000-0000-0000ADBF0000}"/>
    <cellStyle name="Vírgula 7 4 5 2 3 2" xfId="9506" xr:uid="{00000000-0005-0000-0000-0000AEBF0000}"/>
    <cellStyle name="Vírgula 7 4 5 2 3 2 2" xfId="50127" xr:uid="{00000000-0005-0000-0000-0000AFBF0000}"/>
    <cellStyle name="Vírgula 7 4 5 2 3 2 3" xfId="50128" xr:uid="{00000000-0005-0000-0000-0000B0BF0000}"/>
    <cellStyle name="Vírgula 7 4 5 2 3 2 4" xfId="50129" xr:uid="{00000000-0005-0000-0000-0000B1BF0000}"/>
    <cellStyle name="Vírgula 7 4 5 2 3 3" xfId="50130" xr:uid="{00000000-0005-0000-0000-0000B2BF0000}"/>
    <cellStyle name="Vírgula 7 4 5 2 3 3 2" xfId="50131" xr:uid="{00000000-0005-0000-0000-0000B3BF0000}"/>
    <cellStyle name="Vírgula 7 4 5 2 3 3 3" xfId="50132" xr:uid="{00000000-0005-0000-0000-0000B4BF0000}"/>
    <cellStyle name="Vírgula 7 4 5 2 3 4" xfId="50133" xr:uid="{00000000-0005-0000-0000-0000B5BF0000}"/>
    <cellStyle name="Vírgula 7 4 5 2 3 5" xfId="50134" xr:uid="{00000000-0005-0000-0000-0000B6BF0000}"/>
    <cellStyle name="Vírgula 7 4 5 2 3 6" xfId="50135" xr:uid="{00000000-0005-0000-0000-0000B7BF0000}"/>
    <cellStyle name="Vírgula 7 4 5 2 4" xfId="6253" xr:uid="{00000000-0005-0000-0000-0000B8BF0000}"/>
    <cellStyle name="Vírgula 7 4 5 2 4 2" xfId="11195" xr:uid="{00000000-0005-0000-0000-0000B9BF0000}"/>
    <cellStyle name="Vírgula 7 4 5 2 4 3" xfId="50136" xr:uid="{00000000-0005-0000-0000-0000BABF0000}"/>
    <cellStyle name="Vírgula 7 4 5 2 4 4" xfId="50137" xr:uid="{00000000-0005-0000-0000-0000BBBF0000}"/>
    <cellStyle name="Vírgula 7 4 5 2 5" xfId="7761" xr:uid="{00000000-0005-0000-0000-0000BCBF0000}"/>
    <cellStyle name="Vírgula 7 4 5 2 5 2" xfId="50138" xr:uid="{00000000-0005-0000-0000-0000BDBF0000}"/>
    <cellStyle name="Vírgula 7 4 5 2 5 3" xfId="50139" xr:uid="{00000000-0005-0000-0000-0000BEBF0000}"/>
    <cellStyle name="Vírgula 7 4 5 2 5 4" xfId="50140" xr:uid="{00000000-0005-0000-0000-0000BFBF0000}"/>
    <cellStyle name="Vírgula 7 4 5 2 6" xfId="2799" xr:uid="{00000000-0005-0000-0000-0000C0BF0000}"/>
    <cellStyle name="Vírgula 7 4 5 2 6 2" xfId="50141" xr:uid="{00000000-0005-0000-0000-0000C1BF0000}"/>
    <cellStyle name="Vírgula 7 4 5 2 6 3" xfId="50142" xr:uid="{00000000-0005-0000-0000-0000C2BF0000}"/>
    <cellStyle name="Vírgula 7 4 5 2 6 4" xfId="50143" xr:uid="{00000000-0005-0000-0000-0000C3BF0000}"/>
    <cellStyle name="Vírgula 7 4 5 2 7" xfId="50144" xr:uid="{00000000-0005-0000-0000-0000C4BF0000}"/>
    <cellStyle name="Vírgula 7 4 5 2 7 2" xfId="50145" xr:uid="{00000000-0005-0000-0000-0000C5BF0000}"/>
    <cellStyle name="Vírgula 7 4 5 2 7 3" xfId="50146" xr:uid="{00000000-0005-0000-0000-0000C6BF0000}"/>
    <cellStyle name="Vírgula 7 4 5 2 8" xfId="50147" xr:uid="{00000000-0005-0000-0000-0000C7BF0000}"/>
    <cellStyle name="Vírgula 7 4 5 2 9" xfId="50148" xr:uid="{00000000-0005-0000-0000-0000C8BF0000}"/>
    <cellStyle name="Vírgula 7 4 5 3" xfId="1925" xr:uid="{00000000-0005-0000-0000-0000C9BF0000}"/>
    <cellStyle name="Vírgula 7 4 5 3 2" xfId="5283" xr:uid="{00000000-0005-0000-0000-0000CABF0000}"/>
    <cellStyle name="Vírgula 7 4 5 3 2 2" xfId="10267" xr:uid="{00000000-0005-0000-0000-0000CBBF0000}"/>
    <cellStyle name="Vírgula 7 4 5 3 2 2 2" xfId="50149" xr:uid="{00000000-0005-0000-0000-0000CCBF0000}"/>
    <cellStyle name="Vírgula 7 4 5 3 2 2 3" xfId="50150" xr:uid="{00000000-0005-0000-0000-0000CDBF0000}"/>
    <cellStyle name="Vírgula 7 4 5 3 2 2 4" xfId="50151" xr:uid="{00000000-0005-0000-0000-0000CEBF0000}"/>
    <cellStyle name="Vírgula 7 4 5 3 2 3" xfId="50152" xr:uid="{00000000-0005-0000-0000-0000CFBF0000}"/>
    <cellStyle name="Vírgula 7 4 5 3 2 3 2" xfId="50153" xr:uid="{00000000-0005-0000-0000-0000D0BF0000}"/>
    <cellStyle name="Vírgula 7 4 5 3 2 3 3" xfId="50154" xr:uid="{00000000-0005-0000-0000-0000D1BF0000}"/>
    <cellStyle name="Vírgula 7 4 5 3 2 4" xfId="50155" xr:uid="{00000000-0005-0000-0000-0000D2BF0000}"/>
    <cellStyle name="Vírgula 7 4 5 3 2 5" xfId="50156" xr:uid="{00000000-0005-0000-0000-0000D3BF0000}"/>
    <cellStyle name="Vírgula 7 4 5 3 2 6" xfId="50157" xr:uid="{00000000-0005-0000-0000-0000D4BF0000}"/>
    <cellStyle name="Vírgula 7 4 5 3 3" xfId="7012" xr:uid="{00000000-0005-0000-0000-0000D5BF0000}"/>
    <cellStyle name="Vírgula 7 4 5 3 3 2" xfId="11954" xr:uid="{00000000-0005-0000-0000-0000D6BF0000}"/>
    <cellStyle name="Vírgula 7 4 5 3 3 3" xfId="50158" xr:uid="{00000000-0005-0000-0000-0000D7BF0000}"/>
    <cellStyle name="Vírgula 7 4 5 3 3 4" xfId="50159" xr:uid="{00000000-0005-0000-0000-0000D8BF0000}"/>
    <cellStyle name="Vírgula 7 4 5 3 4" xfId="8520" xr:uid="{00000000-0005-0000-0000-0000D9BF0000}"/>
    <cellStyle name="Vírgula 7 4 5 3 4 2" xfId="50160" xr:uid="{00000000-0005-0000-0000-0000DABF0000}"/>
    <cellStyle name="Vírgula 7 4 5 3 4 3" xfId="50161" xr:uid="{00000000-0005-0000-0000-0000DBBF0000}"/>
    <cellStyle name="Vírgula 7 4 5 3 4 4" xfId="50162" xr:uid="{00000000-0005-0000-0000-0000DCBF0000}"/>
    <cellStyle name="Vírgula 7 4 5 3 5" xfId="3558" xr:uid="{00000000-0005-0000-0000-0000DDBF0000}"/>
    <cellStyle name="Vírgula 7 4 5 3 5 2" xfId="50163" xr:uid="{00000000-0005-0000-0000-0000DEBF0000}"/>
    <cellStyle name="Vírgula 7 4 5 3 5 3" xfId="50164" xr:uid="{00000000-0005-0000-0000-0000DFBF0000}"/>
    <cellStyle name="Vírgula 7 4 5 3 5 4" xfId="50165" xr:uid="{00000000-0005-0000-0000-0000E0BF0000}"/>
    <cellStyle name="Vírgula 7 4 5 3 6" xfId="50166" xr:uid="{00000000-0005-0000-0000-0000E1BF0000}"/>
    <cellStyle name="Vírgula 7 4 5 3 6 2" xfId="50167" xr:uid="{00000000-0005-0000-0000-0000E2BF0000}"/>
    <cellStyle name="Vírgula 7 4 5 3 6 3" xfId="50168" xr:uid="{00000000-0005-0000-0000-0000E3BF0000}"/>
    <cellStyle name="Vírgula 7 4 5 3 7" xfId="50169" xr:uid="{00000000-0005-0000-0000-0000E4BF0000}"/>
    <cellStyle name="Vírgula 7 4 5 3 8" xfId="50170" xr:uid="{00000000-0005-0000-0000-0000E5BF0000}"/>
    <cellStyle name="Vírgula 7 4 5 3 9" xfId="50171" xr:uid="{00000000-0005-0000-0000-0000E6BF0000}"/>
    <cellStyle name="Vírgula 7 4 5 4" xfId="4139" xr:uid="{00000000-0005-0000-0000-0000E7BF0000}"/>
    <cellStyle name="Vírgula 7 4 5 4 2" xfId="9125" xr:uid="{00000000-0005-0000-0000-0000E8BF0000}"/>
    <cellStyle name="Vírgula 7 4 5 4 2 2" xfId="50172" xr:uid="{00000000-0005-0000-0000-0000E9BF0000}"/>
    <cellStyle name="Vírgula 7 4 5 4 2 3" xfId="50173" xr:uid="{00000000-0005-0000-0000-0000EABF0000}"/>
    <cellStyle name="Vírgula 7 4 5 4 2 4" xfId="50174" xr:uid="{00000000-0005-0000-0000-0000EBBF0000}"/>
    <cellStyle name="Vírgula 7 4 5 4 3" xfId="50175" xr:uid="{00000000-0005-0000-0000-0000ECBF0000}"/>
    <cellStyle name="Vírgula 7 4 5 4 3 2" xfId="50176" xr:uid="{00000000-0005-0000-0000-0000EDBF0000}"/>
    <cellStyle name="Vírgula 7 4 5 4 3 3" xfId="50177" xr:uid="{00000000-0005-0000-0000-0000EEBF0000}"/>
    <cellStyle name="Vírgula 7 4 5 4 4" xfId="50178" xr:uid="{00000000-0005-0000-0000-0000EFBF0000}"/>
    <cellStyle name="Vírgula 7 4 5 4 5" xfId="50179" xr:uid="{00000000-0005-0000-0000-0000F0BF0000}"/>
    <cellStyle name="Vírgula 7 4 5 4 6" xfId="50180" xr:uid="{00000000-0005-0000-0000-0000F1BF0000}"/>
    <cellStyle name="Vírgula 7 4 5 5" xfId="5886" xr:uid="{00000000-0005-0000-0000-0000F2BF0000}"/>
    <cellStyle name="Vírgula 7 4 5 5 2" xfId="10828" xr:uid="{00000000-0005-0000-0000-0000F3BF0000}"/>
    <cellStyle name="Vírgula 7 4 5 5 3" xfId="50181" xr:uid="{00000000-0005-0000-0000-0000F4BF0000}"/>
    <cellStyle name="Vírgula 7 4 5 5 4" xfId="50182" xr:uid="{00000000-0005-0000-0000-0000F5BF0000}"/>
    <cellStyle name="Vírgula 7 4 5 6" xfId="7394" xr:uid="{00000000-0005-0000-0000-0000F6BF0000}"/>
    <cellStyle name="Vírgula 7 4 5 6 2" xfId="50183" xr:uid="{00000000-0005-0000-0000-0000F7BF0000}"/>
    <cellStyle name="Vírgula 7 4 5 6 3" xfId="50184" xr:uid="{00000000-0005-0000-0000-0000F8BF0000}"/>
    <cellStyle name="Vírgula 7 4 5 6 4" xfId="50185" xr:uid="{00000000-0005-0000-0000-0000F9BF0000}"/>
    <cellStyle name="Vírgula 7 4 5 7" xfId="2432" xr:uid="{00000000-0005-0000-0000-0000FABF0000}"/>
    <cellStyle name="Vírgula 7 4 5 7 2" xfId="50186" xr:uid="{00000000-0005-0000-0000-0000FBBF0000}"/>
    <cellStyle name="Vírgula 7 4 5 7 3" xfId="50187" xr:uid="{00000000-0005-0000-0000-0000FCBF0000}"/>
    <cellStyle name="Vírgula 7 4 5 7 4" xfId="50188" xr:uid="{00000000-0005-0000-0000-0000FDBF0000}"/>
    <cellStyle name="Vírgula 7 4 5 8" xfId="50189" xr:uid="{00000000-0005-0000-0000-0000FEBF0000}"/>
    <cellStyle name="Vírgula 7 4 5 8 2" xfId="50190" xr:uid="{00000000-0005-0000-0000-0000FFBF0000}"/>
    <cellStyle name="Vírgula 7 4 5 8 3" xfId="50191" xr:uid="{00000000-0005-0000-0000-000000C00000}"/>
    <cellStyle name="Vírgula 7 4 5 9" xfId="50192" xr:uid="{00000000-0005-0000-0000-000001C00000}"/>
    <cellStyle name="Vírgula 7 4 6" xfId="365" xr:uid="{00000000-0005-0000-0000-000002C00000}"/>
    <cellStyle name="Vírgula 7 4 6 10" xfId="50193" xr:uid="{00000000-0005-0000-0000-000003C00000}"/>
    <cellStyle name="Vírgula 7 4 6 11" xfId="50194" xr:uid="{00000000-0005-0000-0000-000004C00000}"/>
    <cellStyle name="Vírgula 7 4 6 2" xfId="990" xr:uid="{00000000-0005-0000-0000-000005C00000}"/>
    <cellStyle name="Vírgula 7 4 6 2 10" xfId="50195" xr:uid="{00000000-0005-0000-0000-000006C00000}"/>
    <cellStyle name="Vírgula 7 4 6 2 2" xfId="1928" xr:uid="{00000000-0005-0000-0000-000007C00000}"/>
    <cellStyle name="Vírgula 7 4 6 2 2 2" xfId="5286" xr:uid="{00000000-0005-0000-0000-000008C00000}"/>
    <cellStyle name="Vírgula 7 4 6 2 2 2 2" xfId="10270" xr:uid="{00000000-0005-0000-0000-000009C00000}"/>
    <cellStyle name="Vírgula 7 4 6 2 2 2 2 2" xfId="50196" xr:uid="{00000000-0005-0000-0000-00000AC00000}"/>
    <cellStyle name="Vírgula 7 4 6 2 2 2 2 3" xfId="50197" xr:uid="{00000000-0005-0000-0000-00000BC00000}"/>
    <cellStyle name="Vírgula 7 4 6 2 2 2 2 4" xfId="50198" xr:uid="{00000000-0005-0000-0000-00000CC00000}"/>
    <cellStyle name="Vírgula 7 4 6 2 2 2 3" xfId="50199" xr:uid="{00000000-0005-0000-0000-00000DC00000}"/>
    <cellStyle name="Vírgula 7 4 6 2 2 2 3 2" xfId="50200" xr:uid="{00000000-0005-0000-0000-00000EC00000}"/>
    <cellStyle name="Vírgula 7 4 6 2 2 2 3 3" xfId="50201" xr:uid="{00000000-0005-0000-0000-00000FC00000}"/>
    <cellStyle name="Vírgula 7 4 6 2 2 2 4" xfId="50202" xr:uid="{00000000-0005-0000-0000-000010C00000}"/>
    <cellStyle name="Vírgula 7 4 6 2 2 2 5" xfId="50203" xr:uid="{00000000-0005-0000-0000-000011C00000}"/>
    <cellStyle name="Vírgula 7 4 6 2 2 2 6" xfId="50204" xr:uid="{00000000-0005-0000-0000-000012C00000}"/>
    <cellStyle name="Vírgula 7 4 6 2 2 3" xfId="7015" xr:uid="{00000000-0005-0000-0000-000013C00000}"/>
    <cellStyle name="Vírgula 7 4 6 2 2 3 2" xfId="11957" xr:uid="{00000000-0005-0000-0000-000014C00000}"/>
    <cellStyle name="Vírgula 7 4 6 2 2 3 3" xfId="50205" xr:uid="{00000000-0005-0000-0000-000015C00000}"/>
    <cellStyle name="Vírgula 7 4 6 2 2 3 4" xfId="50206" xr:uid="{00000000-0005-0000-0000-000016C00000}"/>
    <cellStyle name="Vírgula 7 4 6 2 2 4" xfId="8523" xr:uid="{00000000-0005-0000-0000-000017C00000}"/>
    <cellStyle name="Vírgula 7 4 6 2 2 4 2" xfId="50207" xr:uid="{00000000-0005-0000-0000-000018C00000}"/>
    <cellStyle name="Vírgula 7 4 6 2 2 4 3" xfId="50208" xr:uid="{00000000-0005-0000-0000-000019C00000}"/>
    <cellStyle name="Vírgula 7 4 6 2 2 4 4" xfId="50209" xr:uid="{00000000-0005-0000-0000-00001AC00000}"/>
    <cellStyle name="Vírgula 7 4 6 2 2 5" xfId="3561" xr:uid="{00000000-0005-0000-0000-00001BC00000}"/>
    <cellStyle name="Vírgula 7 4 6 2 2 5 2" xfId="50210" xr:uid="{00000000-0005-0000-0000-00001CC00000}"/>
    <cellStyle name="Vírgula 7 4 6 2 2 5 3" xfId="50211" xr:uid="{00000000-0005-0000-0000-00001DC00000}"/>
    <cellStyle name="Vírgula 7 4 6 2 2 5 4" xfId="50212" xr:uid="{00000000-0005-0000-0000-00001EC00000}"/>
    <cellStyle name="Vírgula 7 4 6 2 2 6" xfId="50213" xr:uid="{00000000-0005-0000-0000-00001FC00000}"/>
    <cellStyle name="Vírgula 7 4 6 2 2 6 2" xfId="50214" xr:uid="{00000000-0005-0000-0000-000020C00000}"/>
    <cellStyle name="Vírgula 7 4 6 2 2 6 3" xfId="50215" xr:uid="{00000000-0005-0000-0000-000021C00000}"/>
    <cellStyle name="Vírgula 7 4 6 2 2 7" xfId="50216" xr:uid="{00000000-0005-0000-0000-000022C00000}"/>
    <cellStyle name="Vírgula 7 4 6 2 2 8" xfId="50217" xr:uid="{00000000-0005-0000-0000-000023C00000}"/>
    <cellStyle name="Vírgula 7 4 6 2 2 9" xfId="50218" xr:uid="{00000000-0005-0000-0000-000024C00000}"/>
    <cellStyle name="Vírgula 7 4 6 2 3" xfId="4417" xr:uid="{00000000-0005-0000-0000-000025C00000}"/>
    <cellStyle name="Vírgula 7 4 6 2 3 2" xfId="9402" xr:uid="{00000000-0005-0000-0000-000026C00000}"/>
    <cellStyle name="Vírgula 7 4 6 2 3 2 2" xfId="50219" xr:uid="{00000000-0005-0000-0000-000027C00000}"/>
    <cellStyle name="Vírgula 7 4 6 2 3 2 3" xfId="50220" xr:uid="{00000000-0005-0000-0000-000028C00000}"/>
    <cellStyle name="Vírgula 7 4 6 2 3 2 4" xfId="50221" xr:uid="{00000000-0005-0000-0000-000029C00000}"/>
    <cellStyle name="Vírgula 7 4 6 2 3 3" xfId="50222" xr:uid="{00000000-0005-0000-0000-00002AC00000}"/>
    <cellStyle name="Vírgula 7 4 6 2 3 3 2" xfId="50223" xr:uid="{00000000-0005-0000-0000-00002BC00000}"/>
    <cellStyle name="Vírgula 7 4 6 2 3 3 3" xfId="50224" xr:uid="{00000000-0005-0000-0000-00002CC00000}"/>
    <cellStyle name="Vírgula 7 4 6 2 3 4" xfId="50225" xr:uid="{00000000-0005-0000-0000-00002DC00000}"/>
    <cellStyle name="Vírgula 7 4 6 2 3 5" xfId="50226" xr:uid="{00000000-0005-0000-0000-00002EC00000}"/>
    <cellStyle name="Vírgula 7 4 6 2 3 6" xfId="50227" xr:uid="{00000000-0005-0000-0000-00002FC00000}"/>
    <cellStyle name="Vírgula 7 4 6 2 4" xfId="6159" xr:uid="{00000000-0005-0000-0000-000030C00000}"/>
    <cellStyle name="Vírgula 7 4 6 2 4 2" xfId="11101" xr:uid="{00000000-0005-0000-0000-000031C00000}"/>
    <cellStyle name="Vírgula 7 4 6 2 4 3" xfId="50228" xr:uid="{00000000-0005-0000-0000-000032C00000}"/>
    <cellStyle name="Vírgula 7 4 6 2 4 4" xfId="50229" xr:uid="{00000000-0005-0000-0000-000033C00000}"/>
    <cellStyle name="Vírgula 7 4 6 2 5" xfId="7667" xr:uid="{00000000-0005-0000-0000-000034C00000}"/>
    <cellStyle name="Vírgula 7 4 6 2 5 2" xfId="50230" xr:uid="{00000000-0005-0000-0000-000035C00000}"/>
    <cellStyle name="Vírgula 7 4 6 2 5 3" xfId="50231" xr:uid="{00000000-0005-0000-0000-000036C00000}"/>
    <cellStyle name="Vírgula 7 4 6 2 5 4" xfId="50232" xr:uid="{00000000-0005-0000-0000-000037C00000}"/>
    <cellStyle name="Vírgula 7 4 6 2 6" xfId="2705" xr:uid="{00000000-0005-0000-0000-000038C00000}"/>
    <cellStyle name="Vírgula 7 4 6 2 6 2" xfId="50233" xr:uid="{00000000-0005-0000-0000-000039C00000}"/>
    <cellStyle name="Vírgula 7 4 6 2 6 3" xfId="50234" xr:uid="{00000000-0005-0000-0000-00003AC00000}"/>
    <cellStyle name="Vírgula 7 4 6 2 6 4" xfId="50235" xr:uid="{00000000-0005-0000-0000-00003BC00000}"/>
    <cellStyle name="Vírgula 7 4 6 2 7" xfId="50236" xr:uid="{00000000-0005-0000-0000-00003CC00000}"/>
    <cellStyle name="Vírgula 7 4 6 2 7 2" xfId="50237" xr:uid="{00000000-0005-0000-0000-00003DC00000}"/>
    <cellStyle name="Vírgula 7 4 6 2 7 3" xfId="50238" xr:uid="{00000000-0005-0000-0000-00003EC00000}"/>
    <cellStyle name="Vírgula 7 4 6 2 8" xfId="50239" xr:uid="{00000000-0005-0000-0000-00003FC00000}"/>
    <cellStyle name="Vírgula 7 4 6 2 9" xfId="50240" xr:uid="{00000000-0005-0000-0000-000040C00000}"/>
    <cellStyle name="Vírgula 7 4 6 3" xfId="1927" xr:uid="{00000000-0005-0000-0000-000041C00000}"/>
    <cellStyle name="Vírgula 7 4 6 3 2" xfId="5285" xr:uid="{00000000-0005-0000-0000-000042C00000}"/>
    <cellStyle name="Vírgula 7 4 6 3 2 2" xfId="10269" xr:uid="{00000000-0005-0000-0000-000043C00000}"/>
    <cellStyle name="Vírgula 7 4 6 3 2 2 2" xfId="50241" xr:uid="{00000000-0005-0000-0000-000044C00000}"/>
    <cellStyle name="Vírgula 7 4 6 3 2 2 3" xfId="50242" xr:uid="{00000000-0005-0000-0000-000045C00000}"/>
    <cellStyle name="Vírgula 7 4 6 3 2 2 4" xfId="50243" xr:uid="{00000000-0005-0000-0000-000046C00000}"/>
    <cellStyle name="Vírgula 7 4 6 3 2 3" xfId="50244" xr:uid="{00000000-0005-0000-0000-000047C00000}"/>
    <cellStyle name="Vírgula 7 4 6 3 2 3 2" xfId="50245" xr:uid="{00000000-0005-0000-0000-000048C00000}"/>
    <cellStyle name="Vírgula 7 4 6 3 2 3 3" xfId="50246" xr:uid="{00000000-0005-0000-0000-000049C00000}"/>
    <cellStyle name="Vírgula 7 4 6 3 2 4" xfId="50247" xr:uid="{00000000-0005-0000-0000-00004AC00000}"/>
    <cellStyle name="Vírgula 7 4 6 3 2 5" xfId="50248" xr:uid="{00000000-0005-0000-0000-00004BC00000}"/>
    <cellStyle name="Vírgula 7 4 6 3 2 6" xfId="50249" xr:uid="{00000000-0005-0000-0000-00004CC00000}"/>
    <cellStyle name="Vírgula 7 4 6 3 3" xfId="7014" xr:uid="{00000000-0005-0000-0000-00004DC00000}"/>
    <cellStyle name="Vírgula 7 4 6 3 3 2" xfId="11956" xr:uid="{00000000-0005-0000-0000-00004EC00000}"/>
    <cellStyle name="Vírgula 7 4 6 3 3 3" xfId="50250" xr:uid="{00000000-0005-0000-0000-00004FC00000}"/>
    <cellStyle name="Vírgula 7 4 6 3 3 4" xfId="50251" xr:uid="{00000000-0005-0000-0000-000050C00000}"/>
    <cellStyle name="Vírgula 7 4 6 3 4" xfId="8522" xr:uid="{00000000-0005-0000-0000-000051C00000}"/>
    <cellStyle name="Vírgula 7 4 6 3 4 2" xfId="50252" xr:uid="{00000000-0005-0000-0000-000052C00000}"/>
    <cellStyle name="Vírgula 7 4 6 3 4 3" xfId="50253" xr:uid="{00000000-0005-0000-0000-000053C00000}"/>
    <cellStyle name="Vírgula 7 4 6 3 4 4" xfId="50254" xr:uid="{00000000-0005-0000-0000-000054C00000}"/>
    <cellStyle name="Vírgula 7 4 6 3 5" xfId="3560" xr:uid="{00000000-0005-0000-0000-000055C00000}"/>
    <cellStyle name="Vírgula 7 4 6 3 5 2" xfId="50255" xr:uid="{00000000-0005-0000-0000-000056C00000}"/>
    <cellStyle name="Vírgula 7 4 6 3 5 3" xfId="50256" xr:uid="{00000000-0005-0000-0000-000057C00000}"/>
    <cellStyle name="Vírgula 7 4 6 3 5 4" xfId="50257" xr:uid="{00000000-0005-0000-0000-000058C00000}"/>
    <cellStyle name="Vírgula 7 4 6 3 6" xfId="50258" xr:uid="{00000000-0005-0000-0000-000059C00000}"/>
    <cellStyle name="Vírgula 7 4 6 3 6 2" xfId="50259" xr:uid="{00000000-0005-0000-0000-00005AC00000}"/>
    <cellStyle name="Vírgula 7 4 6 3 6 3" xfId="50260" xr:uid="{00000000-0005-0000-0000-00005BC00000}"/>
    <cellStyle name="Vírgula 7 4 6 3 7" xfId="50261" xr:uid="{00000000-0005-0000-0000-00005CC00000}"/>
    <cellStyle name="Vírgula 7 4 6 3 8" xfId="50262" xr:uid="{00000000-0005-0000-0000-00005DC00000}"/>
    <cellStyle name="Vírgula 7 4 6 3 9" xfId="50263" xr:uid="{00000000-0005-0000-0000-00005EC00000}"/>
    <cellStyle name="Vírgula 7 4 6 4" xfId="3937" xr:uid="{00000000-0005-0000-0000-00005FC00000}"/>
    <cellStyle name="Vírgula 7 4 6 4 2" xfId="9016" xr:uid="{00000000-0005-0000-0000-000060C00000}"/>
    <cellStyle name="Vírgula 7 4 6 4 2 2" xfId="50264" xr:uid="{00000000-0005-0000-0000-000061C00000}"/>
    <cellStyle name="Vírgula 7 4 6 4 2 3" xfId="50265" xr:uid="{00000000-0005-0000-0000-000062C00000}"/>
    <cellStyle name="Vírgula 7 4 6 4 2 4" xfId="50266" xr:uid="{00000000-0005-0000-0000-000063C00000}"/>
    <cellStyle name="Vírgula 7 4 6 4 3" xfId="50267" xr:uid="{00000000-0005-0000-0000-000064C00000}"/>
    <cellStyle name="Vírgula 7 4 6 4 3 2" xfId="50268" xr:uid="{00000000-0005-0000-0000-000065C00000}"/>
    <cellStyle name="Vírgula 7 4 6 4 3 3" xfId="50269" xr:uid="{00000000-0005-0000-0000-000066C00000}"/>
    <cellStyle name="Vírgula 7 4 6 4 4" xfId="50270" xr:uid="{00000000-0005-0000-0000-000067C00000}"/>
    <cellStyle name="Vírgula 7 4 6 4 5" xfId="50271" xr:uid="{00000000-0005-0000-0000-000068C00000}"/>
    <cellStyle name="Vírgula 7 4 6 4 6" xfId="50272" xr:uid="{00000000-0005-0000-0000-000069C00000}"/>
    <cellStyle name="Vírgula 7 4 6 5" xfId="5702" xr:uid="{00000000-0005-0000-0000-00006AC00000}"/>
    <cellStyle name="Vírgula 7 4 6 5 2" xfId="10644" xr:uid="{00000000-0005-0000-0000-00006BC00000}"/>
    <cellStyle name="Vírgula 7 4 6 5 3" xfId="50273" xr:uid="{00000000-0005-0000-0000-00006CC00000}"/>
    <cellStyle name="Vírgula 7 4 6 5 4" xfId="50274" xr:uid="{00000000-0005-0000-0000-00006DC00000}"/>
    <cellStyle name="Vírgula 7 4 6 6" xfId="7210" xr:uid="{00000000-0005-0000-0000-00006EC00000}"/>
    <cellStyle name="Vírgula 7 4 6 6 2" xfId="50275" xr:uid="{00000000-0005-0000-0000-00006FC00000}"/>
    <cellStyle name="Vírgula 7 4 6 6 3" xfId="50276" xr:uid="{00000000-0005-0000-0000-000070C00000}"/>
    <cellStyle name="Vírgula 7 4 6 6 4" xfId="50277" xr:uid="{00000000-0005-0000-0000-000071C00000}"/>
    <cellStyle name="Vírgula 7 4 6 7" xfId="2248" xr:uid="{00000000-0005-0000-0000-000072C00000}"/>
    <cellStyle name="Vírgula 7 4 6 7 2" xfId="50278" xr:uid="{00000000-0005-0000-0000-000073C00000}"/>
    <cellStyle name="Vírgula 7 4 6 7 3" xfId="50279" xr:uid="{00000000-0005-0000-0000-000074C00000}"/>
    <cellStyle name="Vírgula 7 4 6 7 4" xfId="50280" xr:uid="{00000000-0005-0000-0000-000075C00000}"/>
    <cellStyle name="Vírgula 7 4 6 8" xfId="50281" xr:uid="{00000000-0005-0000-0000-000076C00000}"/>
    <cellStyle name="Vírgula 7 4 6 8 2" xfId="50282" xr:uid="{00000000-0005-0000-0000-000077C00000}"/>
    <cellStyle name="Vírgula 7 4 6 8 3" xfId="50283" xr:uid="{00000000-0005-0000-0000-000078C00000}"/>
    <cellStyle name="Vírgula 7 4 6 9" xfId="50284" xr:uid="{00000000-0005-0000-0000-000079C00000}"/>
    <cellStyle name="Vírgula 7 4 7" xfId="839" xr:uid="{00000000-0005-0000-0000-00007AC00000}"/>
    <cellStyle name="Vírgula 7 4 7 10" xfId="50285" xr:uid="{00000000-0005-0000-0000-00007BC00000}"/>
    <cellStyle name="Vírgula 7 4 7 2" xfId="1929" xr:uid="{00000000-0005-0000-0000-00007CC00000}"/>
    <cellStyle name="Vírgula 7 4 7 2 2" xfId="5287" xr:uid="{00000000-0005-0000-0000-00007DC00000}"/>
    <cellStyle name="Vírgula 7 4 7 2 2 2" xfId="10271" xr:uid="{00000000-0005-0000-0000-00007EC00000}"/>
    <cellStyle name="Vírgula 7 4 7 2 2 2 2" xfId="50286" xr:uid="{00000000-0005-0000-0000-00007FC00000}"/>
    <cellStyle name="Vírgula 7 4 7 2 2 2 3" xfId="50287" xr:uid="{00000000-0005-0000-0000-000080C00000}"/>
    <cellStyle name="Vírgula 7 4 7 2 2 2 4" xfId="50288" xr:uid="{00000000-0005-0000-0000-000081C00000}"/>
    <cellStyle name="Vírgula 7 4 7 2 2 3" xfId="50289" xr:uid="{00000000-0005-0000-0000-000082C00000}"/>
    <cellStyle name="Vírgula 7 4 7 2 2 3 2" xfId="50290" xr:uid="{00000000-0005-0000-0000-000083C00000}"/>
    <cellStyle name="Vírgula 7 4 7 2 2 3 3" xfId="50291" xr:uid="{00000000-0005-0000-0000-000084C00000}"/>
    <cellStyle name="Vírgula 7 4 7 2 2 4" xfId="50292" xr:uid="{00000000-0005-0000-0000-000085C00000}"/>
    <cellStyle name="Vírgula 7 4 7 2 2 5" xfId="50293" xr:uid="{00000000-0005-0000-0000-000086C00000}"/>
    <cellStyle name="Vírgula 7 4 7 2 2 6" xfId="50294" xr:uid="{00000000-0005-0000-0000-000087C00000}"/>
    <cellStyle name="Vírgula 7 4 7 2 3" xfId="7016" xr:uid="{00000000-0005-0000-0000-000088C00000}"/>
    <cellStyle name="Vírgula 7 4 7 2 3 2" xfId="11958" xr:uid="{00000000-0005-0000-0000-000089C00000}"/>
    <cellStyle name="Vírgula 7 4 7 2 3 3" xfId="50295" xr:uid="{00000000-0005-0000-0000-00008AC00000}"/>
    <cellStyle name="Vírgula 7 4 7 2 3 4" xfId="50296" xr:uid="{00000000-0005-0000-0000-00008BC00000}"/>
    <cellStyle name="Vírgula 7 4 7 2 4" xfId="8524" xr:uid="{00000000-0005-0000-0000-00008CC00000}"/>
    <cellStyle name="Vírgula 7 4 7 2 4 2" xfId="50297" xr:uid="{00000000-0005-0000-0000-00008DC00000}"/>
    <cellStyle name="Vírgula 7 4 7 2 4 3" xfId="50298" xr:uid="{00000000-0005-0000-0000-00008EC00000}"/>
    <cellStyle name="Vírgula 7 4 7 2 4 4" xfId="50299" xr:uid="{00000000-0005-0000-0000-00008FC00000}"/>
    <cellStyle name="Vírgula 7 4 7 2 5" xfId="3562" xr:uid="{00000000-0005-0000-0000-000090C00000}"/>
    <cellStyle name="Vírgula 7 4 7 2 5 2" xfId="50300" xr:uid="{00000000-0005-0000-0000-000091C00000}"/>
    <cellStyle name="Vírgula 7 4 7 2 5 3" xfId="50301" xr:uid="{00000000-0005-0000-0000-000092C00000}"/>
    <cellStyle name="Vírgula 7 4 7 2 5 4" xfId="50302" xr:uid="{00000000-0005-0000-0000-000093C00000}"/>
    <cellStyle name="Vírgula 7 4 7 2 6" xfId="50303" xr:uid="{00000000-0005-0000-0000-000094C00000}"/>
    <cellStyle name="Vírgula 7 4 7 2 6 2" xfId="50304" xr:uid="{00000000-0005-0000-0000-000095C00000}"/>
    <cellStyle name="Vírgula 7 4 7 2 6 3" xfId="50305" xr:uid="{00000000-0005-0000-0000-000096C00000}"/>
    <cellStyle name="Vírgula 7 4 7 2 7" xfId="50306" xr:uid="{00000000-0005-0000-0000-000097C00000}"/>
    <cellStyle name="Vírgula 7 4 7 2 8" xfId="50307" xr:uid="{00000000-0005-0000-0000-000098C00000}"/>
    <cellStyle name="Vírgula 7 4 7 2 9" xfId="50308" xr:uid="{00000000-0005-0000-0000-000099C00000}"/>
    <cellStyle name="Vírgula 7 4 7 3" xfId="4280" xr:uid="{00000000-0005-0000-0000-00009AC00000}"/>
    <cellStyle name="Vírgula 7 4 7 3 2" xfId="9266" xr:uid="{00000000-0005-0000-0000-00009BC00000}"/>
    <cellStyle name="Vírgula 7 4 7 3 2 2" xfId="50309" xr:uid="{00000000-0005-0000-0000-00009CC00000}"/>
    <cellStyle name="Vírgula 7 4 7 3 2 3" xfId="50310" xr:uid="{00000000-0005-0000-0000-00009DC00000}"/>
    <cellStyle name="Vírgula 7 4 7 3 2 4" xfId="50311" xr:uid="{00000000-0005-0000-0000-00009EC00000}"/>
    <cellStyle name="Vírgula 7 4 7 3 3" xfId="50312" xr:uid="{00000000-0005-0000-0000-00009FC00000}"/>
    <cellStyle name="Vírgula 7 4 7 3 3 2" xfId="50313" xr:uid="{00000000-0005-0000-0000-0000A0C00000}"/>
    <cellStyle name="Vírgula 7 4 7 3 3 3" xfId="50314" xr:uid="{00000000-0005-0000-0000-0000A1C00000}"/>
    <cellStyle name="Vírgula 7 4 7 3 4" xfId="50315" xr:uid="{00000000-0005-0000-0000-0000A2C00000}"/>
    <cellStyle name="Vírgula 7 4 7 3 5" xfId="50316" xr:uid="{00000000-0005-0000-0000-0000A3C00000}"/>
    <cellStyle name="Vírgula 7 4 7 3 6" xfId="50317" xr:uid="{00000000-0005-0000-0000-0000A4C00000}"/>
    <cellStyle name="Vírgula 7 4 7 4" xfId="6024" xr:uid="{00000000-0005-0000-0000-0000A5C00000}"/>
    <cellStyle name="Vírgula 7 4 7 4 2" xfId="10966" xr:uid="{00000000-0005-0000-0000-0000A6C00000}"/>
    <cellStyle name="Vírgula 7 4 7 4 3" xfId="50318" xr:uid="{00000000-0005-0000-0000-0000A7C00000}"/>
    <cellStyle name="Vírgula 7 4 7 4 4" xfId="50319" xr:uid="{00000000-0005-0000-0000-0000A8C00000}"/>
    <cellStyle name="Vírgula 7 4 7 5" xfId="7532" xr:uid="{00000000-0005-0000-0000-0000A9C00000}"/>
    <cellStyle name="Vírgula 7 4 7 5 2" xfId="50320" xr:uid="{00000000-0005-0000-0000-0000AAC00000}"/>
    <cellStyle name="Vírgula 7 4 7 5 3" xfId="50321" xr:uid="{00000000-0005-0000-0000-0000ABC00000}"/>
    <cellStyle name="Vírgula 7 4 7 5 4" xfId="50322" xr:uid="{00000000-0005-0000-0000-0000ACC00000}"/>
    <cellStyle name="Vírgula 7 4 7 6" xfId="2570" xr:uid="{00000000-0005-0000-0000-0000ADC00000}"/>
    <cellStyle name="Vírgula 7 4 7 6 2" xfId="50323" xr:uid="{00000000-0005-0000-0000-0000AEC00000}"/>
    <cellStyle name="Vírgula 7 4 7 6 3" xfId="50324" xr:uid="{00000000-0005-0000-0000-0000AFC00000}"/>
    <cellStyle name="Vírgula 7 4 7 6 4" xfId="50325" xr:uid="{00000000-0005-0000-0000-0000B0C00000}"/>
    <cellStyle name="Vírgula 7 4 7 7" xfId="50326" xr:uid="{00000000-0005-0000-0000-0000B1C00000}"/>
    <cellStyle name="Vírgula 7 4 7 7 2" xfId="50327" xr:uid="{00000000-0005-0000-0000-0000B2C00000}"/>
    <cellStyle name="Vírgula 7 4 7 7 3" xfId="50328" xr:uid="{00000000-0005-0000-0000-0000B3C00000}"/>
    <cellStyle name="Vírgula 7 4 7 8" xfId="50329" xr:uid="{00000000-0005-0000-0000-0000B4C00000}"/>
    <cellStyle name="Vírgula 7 4 7 9" xfId="50330" xr:uid="{00000000-0005-0000-0000-0000B5C00000}"/>
    <cellStyle name="Vírgula 7 4 8" xfId="1304" xr:uid="{00000000-0005-0000-0000-0000B6C00000}"/>
    <cellStyle name="Vírgula 7 4 8 2" xfId="4662" xr:uid="{00000000-0005-0000-0000-0000B7C00000}"/>
    <cellStyle name="Vírgula 7 4 8 2 2" xfId="9646" xr:uid="{00000000-0005-0000-0000-0000B8C00000}"/>
    <cellStyle name="Vírgula 7 4 8 2 2 2" xfId="50331" xr:uid="{00000000-0005-0000-0000-0000B9C00000}"/>
    <cellStyle name="Vírgula 7 4 8 2 2 3" xfId="50332" xr:uid="{00000000-0005-0000-0000-0000BAC00000}"/>
    <cellStyle name="Vírgula 7 4 8 2 2 4" xfId="50333" xr:uid="{00000000-0005-0000-0000-0000BBC00000}"/>
    <cellStyle name="Vírgula 7 4 8 2 3" xfId="50334" xr:uid="{00000000-0005-0000-0000-0000BCC00000}"/>
    <cellStyle name="Vírgula 7 4 8 2 3 2" xfId="50335" xr:uid="{00000000-0005-0000-0000-0000BDC00000}"/>
    <cellStyle name="Vírgula 7 4 8 2 3 3" xfId="50336" xr:uid="{00000000-0005-0000-0000-0000BEC00000}"/>
    <cellStyle name="Vírgula 7 4 8 2 4" xfId="50337" xr:uid="{00000000-0005-0000-0000-0000BFC00000}"/>
    <cellStyle name="Vírgula 7 4 8 2 5" xfId="50338" xr:uid="{00000000-0005-0000-0000-0000C0C00000}"/>
    <cellStyle name="Vírgula 7 4 8 2 6" xfId="50339" xr:uid="{00000000-0005-0000-0000-0000C1C00000}"/>
    <cellStyle name="Vírgula 7 4 8 3" xfId="6391" xr:uid="{00000000-0005-0000-0000-0000C2C00000}"/>
    <cellStyle name="Vírgula 7 4 8 3 2" xfId="11333" xr:uid="{00000000-0005-0000-0000-0000C3C00000}"/>
    <cellStyle name="Vírgula 7 4 8 3 3" xfId="50340" xr:uid="{00000000-0005-0000-0000-0000C4C00000}"/>
    <cellStyle name="Vírgula 7 4 8 3 4" xfId="50341" xr:uid="{00000000-0005-0000-0000-0000C5C00000}"/>
    <cellStyle name="Vírgula 7 4 8 4" xfId="7899" xr:uid="{00000000-0005-0000-0000-0000C6C00000}"/>
    <cellStyle name="Vírgula 7 4 8 4 2" xfId="50342" xr:uid="{00000000-0005-0000-0000-0000C7C00000}"/>
    <cellStyle name="Vírgula 7 4 8 4 3" xfId="50343" xr:uid="{00000000-0005-0000-0000-0000C8C00000}"/>
    <cellStyle name="Vírgula 7 4 8 4 4" xfId="50344" xr:uid="{00000000-0005-0000-0000-0000C9C00000}"/>
    <cellStyle name="Vírgula 7 4 8 5" xfId="2937" xr:uid="{00000000-0005-0000-0000-0000CAC00000}"/>
    <cellStyle name="Vírgula 7 4 8 5 2" xfId="50345" xr:uid="{00000000-0005-0000-0000-0000CBC00000}"/>
    <cellStyle name="Vírgula 7 4 8 5 3" xfId="50346" xr:uid="{00000000-0005-0000-0000-0000CCC00000}"/>
    <cellStyle name="Vírgula 7 4 8 5 4" xfId="50347" xr:uid="{00000000-0005-0000-0000-0000CDC00000}"/>
    <cellStyle name="Vírgula 7 4 8 6" xfId="50348" xr:uid="{00000000-0005-0000-0000-0000CEC00000}"/>
    <cellStyle name="Vírgula 7 4 8 6 2" xfId="50349" xr:uid="{00000000-0005-0000-0000-0000CFC00000}"/>
    <cellStyle name="Vírgula 7 4 8 6 3" xfId="50350" xr:uid="{00000000-0005-0000-0000-0000D0C00000}"/>
    <cellStyle name="Vírgula 7 4 8 7" xfId="50351" xr:uid="{00000000-0005-0000-0000-0000D1C00000}"/>
    <cellStyle name="Vírgula 7 4 8 8" xfId="50352" xr:uid="{00000000-0005-0000-0000-0000D2C00000}"/>
    <cellStyle name="Vírgula 7 4 8 9" xfId="50353" xr:uid="{00000000-0005-0000-0000-0000D3C00000}"/>
    <cellStyle name="Vírgula 7 4 9" xfId="3678" xr:uid="{00000000-0005-0000-0000-0000D4C00000}"/>
    <cellStyle name="Vírgula 7 4 9 2" xfId="5430" xr:uid="{00000000-0005-0000-0000-0000D5C00000}"/>
    <cellStyle name="Vírgula 7 4 9 2 2" xfId="10399" xr:uid="{00000000-0005-0000-0000-0000D6C00000}"/>
    <cellStyle name="Vírgula 7 4 9 2 2 2" xfId="50354" xr:uid="{00000000-0005-0000-0000-0000D7C00000}"/>
    <cellStyle name="Vírgula 7 4 9 2 2 3" xfId="50355" xr:uid="{00000000-0005-0000-0000-0000D8C00000}"/>
    <cellStyle name="Vírgula 7 4 9 2 2 4" xfId="50356" xr:uid="{00000000-0005-0000-0000-0000D9C00000}"/>
    <cellStyle name="Vírgula 7 4 9 2 3" xfId="50357" xr:uid="{00000000-0005-0000-0000-0000DAC00000}"/>
    <cellStyle name="Vírgula 7 4 9 2 3 2" xfId="50358" xr:uid="{00000000-0005-0000-0000-0000DBC00000}"/>
    <cellStyle name="Vírgula 7 4 9 2 3 3" xfId="50359" xr:uid="{00000000-0005-0000-0000-0000DCC00000}"/>
    <cellStyle name="Vírgula 7 4 9 2 4" xfId="50360" xr:uid="{00000000-0005-0000-0000-0000DDC00000}"/>
    <cellStyle name="Vírgula 7 4 9 2 5" xfId="50361" xr:uid="{00000000-0005-0000-0000-0000DEC00000}"/>
    <cellStyle name="Vírgula 7 4 9 2 6" xfId="50362" xr:uid="{00000000-0005-0000-0000-0000DFC00000}"/>
    <cellStyle name="Vírgula 7 4 9 3" xfId="8638" xr:uid="{00000000-0005-0000-0000-0000E0C00000}"/>
    <cellStyle name="Vírgula 7 4 9 3 2" xfId="50363" xr:uid="{00000000-0005-0000-0000-0000E1C00000}"/>
    <cellStyle name="Vírgula 7 4 9 3 3" xfId="50364" xr:uid="{00000000-0005-0000-0000-0000E2C00000}"/>
    <cellStyle name="Vírgula 7 4 9 3 4" xfId="50365" xr:uid="{00000000-0005-0000-0000-0000E3C00000}"/>
    <cellStyle name="Vírgula 7 4 9 4" xfId="50366" xr:uid="{00000000-0005-0000-0000-0000E4C00000}"/>
    <cellStyle name="Vírgula 7 4 9 4 2" xfId="50367" xr:uid="{00000000-0005-0000-0000-0000E5C00000}"/>
    <cellStyle name="Vírgula 7 4 9 4 3" xfId="50368" xr:uid="{00000000-0005-0000-0000-0000E6C00000}"/>
    <cellStyle name="Vírgula 7 4 9 4 4" xfId="50369" xr:uid="{00000000-0005-0000-0000-0000E7C00000}"/>
    <cellStyle name="Vírgula 7 4 9 5" xfId="50370" xr:uid="{00000000-0005-0000-0000-0000E8C00000}"/>
    <cellStyle name="Vírgula 7 4 9 5 2" xfId="50371" xr:uid="{00000000-0005-0000-0000-0000E9C00000}"/>
    <cellStyle name="Vírgula 7 4 9 5 3" xfId="50372" xr:uid="{00000000-0005-0000-0000-0000EAC00000}"/>
    <cellStyle name="Vírgula 7 4 9 5 4" xfId="50373" xr:uid="{00000000-0005-0000-0000-0000EBC00000}"/>
    <cellStyle name="Vírgula 7 4 9 6" xfId="50374" xr:uid="{00000000-0005-0000-0000-0000ECC00000}"/>
    <cellStyle name="Vírgula 7 4 9 6 2" xfId="50375" xr:uid="{00000000-0005-0000-0000-0000EDC00000}"/>
    <cellStyle name="Vírgula 7 4 9 6 3" xfId="50376" xr:uid="{00000000-0005-0000-0000-0000EEC00000}"/>
    <cellStyle name="Vírgula 7 4 9 7" xfId="50377" xr:uid="{00000000-0005-0000-0000-0000EFC00000}"/>
    <cellStyle name="Vírgula 7 4 9 8" xfId="50378" xr:uid="{00000000-0005-0000-0000-0000F0C00000}"/>
    <cellStyle name="Vírgula 7 4 9 9" xfId="50379" xr:uid="{00000000-0005-0000-0000-0000F1C00000}"/>
    <cellStyle name="Vírgula 7 5" xfId="373" xr:uid="{00000000-0005-0000-0000-0000F2C00000}"/>
    <cellStyle name="Vírgula 7 5 10" xfId="5708" xr:uid="{00000000-0005-0000-0000-0000F3C00000}"/>
    <cellStyle name="Vírgula 7 5 10 2" xfId="10650" xr:uid="{00000000-0005-0000-0000-0000F4C00000}"/>
    <cellStyle name="Vírgula 7 5 10 3" xfId="50380" xr:uid="{00000000-0005-0000-0000-0000F5C00000}"/>
    <cellStyle name="Vírgula 7 5 10 4" xfId="50381" xr:uid="{00000000-0005-0000-0000-0000F6C00000}"/>
    <cellStyle name="Vírgula 7 5 11" xfId="7216" xr:uid="{00000000-0005-0000-0000-0000F7C00000}"/>
    <cellStyle name="Vírgula 7 5 11 2" xfId="50382" xr:uid="{00000000-0005-0000-0000-0000F8C00000}"/>
    <cellStyle name="Vírgula 7 5 11 3" xfId="50383" xr:uid="{00000000-0005-0000-0000-0000F9C00000}"/>
    <cellStyle name="Vírgula 7 5 11 4" xfId="50384" xr:uid="{00000000-0005-0000-0000-0000FAC00000}"/>
    <cellStyle name="Vírgula 7 5 12" xfId="2254" xr:uid="{00000000-0005-0000-0000-0000FBC00000}"/>
    <cellStyle name="Vírgula 7 5 12 2" xfId="50385" xr:uid="{00000000-0005-0000-0000-0000FCC00000}"/>
    <cellStyle name="Vírgula 7 5 12 3" xfId="50386" xr:uid="{00000000-0005-0000-0000-0000FDC00000}"/>
    <cellStyle name="Vírgula 7 5 12 4" xfId="50387" xr:uid="{00000000-0005-0000-0000-0000FEC00000}"/>
    <cellStyle name="Vírgula 7 5 13" xfId="50388" xr:uid="{00000000-0005-0000-0000-0000FFC00000}"/>
    <cellStyle name="Vírgula 7 5 13 2" xfId="50389" xr:uid="{00000000-0005-0000-0000-000000C10000}"/>
    <cellStyle name="Vírgula 7 5 13 3" xfId="50390" xr:uid="{00000000-0005-0000-0000-000001C10000}"/>
    <cellStyle name="Vírgula 7 5 14" xfId="50391" xr:uid="{00000000-0005-0000-0000-000002C10000}"/>
    <cellStyle name="Vírgula 7 5 15" xfId="50392" xr:uid="{00000000-0005-0000-0000-000003C10000}"/>
    <cellStyle name="Vírgula 7 5 16" xfId="50393" xr:uid="{00000000-0005-0000-0000-000004C10000}"/>
    <cellStyle name="Vírgula 7 5 2" xfId="638" xr:uid="{00000000-0005-0000-0000-000005C10000}"/>
    <cellStyle name="Vírgula 7 5 2 10" xfId="2387" xr:uid="{00000000-0005-0000-0000-000006C10000}"/>
    <cellStyle name="Vírgula 7 5 2 10 2" xfId="50394" xr:uid="{00000000-0005-0000-0000-000007C10000}"/>
    <cellStyle name="Vírgula 7 5 2 10 3" xfId="50395" xr:uid="{00000000-0005-0000-0000-000008C10000}"/>
    <cellStyle name="Vírgula 7 5 2 10 4" xfId="50396" xr:uid="{00000000-0005-0000-0000-000009C10000}"/>
    <cellStyle name="Vírgula 7 5 2 11" xfId="50397" xr:uid="{00000000-0005-0000-0000-00000AC10000}"/>
    <cellStyle name="Vírgula 7 5 2 11 2" xfId="50398" xr:uid="{00000000-0005-0000-0000-00000BC10000}"/>
    <cellStyle name="Vírgula 7 5 2 11 3" xfId="50399" xr:uid="{00000000-0005-0000-0000-00000CC10000}"/>
    <cellStyle name="Vírgula 7 5 2 12" xfId="50400" xr:uid="{00000000-0005-0000-0000-00000DC10000}"/>
    <cellStyle name="Vírgula 7 5 2 13" xfId="50401" xr:uid="{00000000-0005-0000-0000-00000EC10000}"/>
    <cellStyle name="Vírgula 7 5 2 14" xfId="50402" xr:uid="{00000000-0005-0000-0000-00000FC10000}"/>
    <cellStyle name="Vírgula 7 5 2 2" xfId="779" xr:uid="{00000000-0005-0000-0000-000010C10000}"/>
    <cellStyle name="Vírgula 7 5 2 2 10" xfId="50403" xr:uid="{00000000-0005-0000-0000-000011C10000}"/>
    <cellStyle name="Vírgula 7 5 2 2 11" xfId="50404" xr:uid="{00000000-0005-0000-0000-000012C10000}"/>
    <cellStyle name="Vírgula 7 5 2 2 2" xfId="1244" xr:uid="{00000000-0005-0000-0000-000013C10000}"/>
    <cellStyle name="Vírgula 7 5 2 2 2 10" xfId="50405" xr:uid="{00000000-0005-0000-0000-000014C10000}"/>
    <cellStyle name="Vírgula 7 5 2 2 2 2" xfId="1933" xr:uid="{00000000-0005-0000-0000-000015C10000}"/>
    <cellStyle name="Vírgula 7 5 2 2 2 2 2" xfId="5291" xr:uid="{00000000-0005-0000-0000-000016C10000}"/>
    <cellStyle name="Vírgula 7 5 2 2 2 2 2 2" xfId="10275" xr:uid="{00000000-0005-0000-0000-000017C10000}"/>
    <cellStyle name="Vírgula 7 5 2 2 2 2 2 2 2" xfId="50406" xr:uid="{00000000-0005-0000-0000-000018C10000}"/>
    <cellStyle name="Vírgula 7 5 2 2 2 2 2 2 3" xfId="50407" xr:uid="{00000000-0005-0000-0000-000019C10000}"/>
    <cellStyle name="Vírgula 7 5 2 2 2 2 2 2 4" xfId="50408" xr:uid="{00000000-0005-0000-0000-00001AC10000}"/>
    <cellStyle name="Vírgula 7 5 2 2 2 2 2 3" xfId="50409" xr:uid="{00000000-0005-0000-0000-00001BC10000}"/>
    <cellStyle name="Vírgula 7 5 2 2 2 2 2 3 2" xfId="50410" xr:uid="{00000000-0005-0000-0000-00001CC10000}"/>
    <cellStyle name="Vírgula 7 5 2 2 2 2 2 3 3" xfId="50411" xr:uid="{00000000-0005-0000-0000-00001DC10000}"/>
    <cellStyle name="Vírgula 7 5 2 2 2 2 2 4" xfId="50412" xr:uid="{00000000-0005-0000-0000-00001EC10000}"/>
    <cellStyle name="Vírgula 7 5 2 2 2 2 2 5" xfId="50413" xr:uid="{00000000-0005-0000-0000-00001FC10000}"/>
    <cellStyle name="Vírgula 7 5 2 2 2 2 2 6" xfId="50414" xr:uid="{00000000-0005-0000-0000-000020C10000}"/>
    <cellStyle name="Vírgula 7 5 2 2 2 2 3" xfId="7020" xr:uid="{00000000-0005-0000-0000-000021C10000}"/>
    <cellStyle name="Vírgula 7 5 2 2 2 2 3 2" xfId="11962" xr:uid="{00000000-0005-0000-0000-000022C10000}"/>
    <cellStyle name="Vírgula 7 5 2 2 2 2 3 3" xfId="50415" xr:uid="{00000000-0005-0000-0000-000023C10000}"/>
    <cellStyle name="Vírgula 7 5 2 2 2 2 3 4" xfId="50416" xr:uid="{00000000-0005-0000-0000-000024C10000}"/>
    <cellStyle name="Vírgula 7 5 2 2 2 2 4" xfId="8528" xr:uid="{00000000-0005-0000-0000-000025C10000}"/>
    <cellStyle name="Vírgula 7 5 2 2 2 2 4 2" xfId="50417" xr:uid="{00000000-0005-0000-0000-000026C10000}"/>
    <cellStyle name="Vírgula 7 5 2 2 2 2 4 3" xfId="50418" xr:uid="{00000000-0005-0000-0000-000027C10000}"/>
    <cellStyle name="Vírgula 7 5 2 2 2 2 4 4" xfId="50419" xr:uid="{00000000-0005-0000-0000-000028C10000}"/>
    <cellStyle name="Vírgula 7 5 2 2 2 2 5" xfId="3566" xr:uid="{00000000-0005-0000-0000-000029C10000}"/>
    <cellStyle name="Vírgula 7 5 2 2 2 2 5 2" xfId="50420" xr:uid="{00000000-0005-0000-0000-00002AC10000}"/>
    <cellStyle name="Vírgula 7 5 2 2 2 2 5 3" xfId="50421" xr:uid="{00000000-0005-0000-0000-00002BC10000}"/>
    <cellStyle name="Vírgula 7 5 2 2 2 2 5 4" xfId="50422" xr:uid="{00000000-0005-0000-0000-00002CC10000}"/>
    <cellStyle name="Vírgula 7 5 2 2 2 2 6" xfId="50423" xr:uid="{00000000-0005-0000-0000-00002DC10000}"/>
    <cellStyle name="Vírgula 7 5 2 2 2 2 6 2" xfId="50424" xr:uid="{00000000-0005-0000-0000-00002EC10000}"/>
    <cellStyle name="Vírgula 7 5 2 2 2 2 6 3" xfId="50425" xr:uid="{00000000-0005-0000-0000-00002FC10000}"/>
    <cellStyle name="Vírgula 7 5 2 2 2 2 7" xfId="50426" xr:uid="{00000000-0005-0000-0000-000030C10000}"/>
    <cellStyle name="Vírgula 7 5 2 2 2 2 8" xfId="50427" xr:uid="{00000000-0005-0000-0000-000031C10000}"/>
    <cellStyle name="Vírgula 7 5 2 2 2 2 9" xfId="50428" xr:uid="{00000000-0005-0000-0000-000032C10000}"/>
    <cellStyle name="Vírgula 7 5 2 2 2 3" xfId="4612" xr:uid="{00000000-0005-0000-0000-000033C10000}"/>
    <cellStyle name="Vírgula 7 5 2 2 2 3 2" xfId="9596" xr:uid="{00000000-0005-0000-0000-000034C10000}"/>
    <cellStyle name="Vírgula 7 5 2 2 2 3 2 2" xfId="50429" xr:uid="{00000000-0005-0000-0000-000035C10000}"/>
    <cellStyle name="Vírgula 7 5 2 2 2 3 2 3" xfId="50430" xr:uid="{00000000-0005-0000-0000-000036C10000}"/>
    <cellStyle name="Vírgula 7 5 2 2 2 3 2 4" xfId="50431" xr:uid="{00000000-0005-0000-0000-000037C10000}"/>
    <cellStyle name="Vírgula 7 5 2 2 2 3 3" xfId="50432" xr:uid="{00000000-0005-0000-0000-000038C10000}"/>
    <cellStyle name="Vírgula 7 5 2 2 2 3 3 2" xfId="50433" xr:uid="{00000000-0005-0000-0000-000039C10000}"/>
    <cellStyle name="Vírgula 7 5 2 2 2 3 3 3" xfId="50434" xr:uid="{00000000-0005-0000-0000-00003AC10000}"/>
    <cellStyle name="Vírgula 7 5 2 2 2 3 4" xfId="50435" xr:uid="{00000000-0005-0000-0000-00003BC10000}"/>
    <cellStyle name="Vírgula 7 5 2 2 2 3 5" xfId="50436" xr:uid="{00000000-0005-0000-0000-00003CC10000}"/>
    <cellStyle name="Vírgula 7 5 2 2 2 3 6" xfId="50437" xr:uid="{00000000-0005-0000-0000-00003DC10000}"/>
    <cellStyle name="Vírgula 7 5 2 2 2 4" xfId="6343" xr:uid="{00000000-0005-0000-0000-00003EC10000}"/>
    <cellStyle name="Vírgula 7 5 2 2 2 4 2" xfId="11285" xr:uid="{00000000-0005-0000-0000-00003FC10000}"/>
    <cellStyle name="Vírgula 7 5 2 2 2 4 3" xfId="50438" xr:uid="{00000000-0005-0000-0000-000040C10000}"/>
    <cellStyle name="Vírgula 7 5 2 2 2 4 4" xfId="50439" xr:uid="{00000000-0005-0000-0000-000041C10000}"/>
    <cellStyle name="Vírgula 7 5 2 2 2 5" xfId="7851" xr:uid="{00000000-0005-0000-0000-000042C10000}"/>
    <cellStyle name="Vírgula 7 5 2 2 2 5 2" xfId="50440" xr:uid="{00000000-0005-0000-0000-000043C10000}"/>
    <cellStyle name="Vírgula 7 5 2 2 2 5 3" xfId="50441" xr:uid="{00000000-0005-0000-0000-000044C10000}"/>
    <cellStyle name="Vírgula 7 5 2 2 2 5 4" xfId="50442" xr:uid="{00000000-0005-0000-0000-000045C10000}"/>
    <cellStyle name="Vírgula 7 5 2 2 2 6" xfId="2889" xr:uid="{00000000-0005-0000-0000-000046C10000}"/>
    <cellStyle name="Vírgula 7 5 2 2 2 6 2" xfId="50443" xr:uid="{00000000-0005-0000-0000-000047C10000}"/>
    <cellStyle name="Vírgula 7 5 2 2 2 6 3" xfId="50444" xr:uid="{00000000-0005-0000-0000-000048C10000}"/>
    <cellStyle name="Vírgula 7 5 2 2 2 6 4" xfId="50445" xr:uid="{00000000-0005-0000-0000-000049C10000}"/>
    <cellStyle name="Vírgula 7 5 2 2 2 7" xfId="50446" xr:uid="{00000000-0005-0000-0000-00004AC10000}"/>
    <cellStyle name="Vírgula 7 5 2 2 2 7 2" xfId="50447" xr:uid="{00000000-0005-0000-0000-00004BC10000}"/>
    <cellStyle name="Vírgula 7 5 2 2 2 7 3" xfId="50448" xr:uid="{00000000-0005-0000-0000-00004CC10000}"/>
    <cellStyle name="Vírgula 7 5 2 2 2 8" xfId="50449" xr:uid="{00000000-0005-0000-0000-00004DC10000}"/>
    <cellStyle name="Vírgula 7 5 2 2 2 9" xfId="50450" xr:uid="{00000000-0005-0000-0000-00004EC10000}"/>
    <cellStyle name="Vírgula 7 5 2 2 3" xfId="1932" xr:uid="{00000000-0005-0000-0000-00004FC10000}"/>
    <cellStyle name="Vírgula 7 5 2 2 3 2" xfId="5290" xr:uid="{00000000-0005-0000-0000-000050C10000}"/>
    <cellStyle name="Vírgula 7 5 2 2 3 2 2" xfId="10274" xr:uid="{00000000-0005-0000-0000-000051C10000}"/>
    <cellStyle name="Vírgula 7 5 2 2 3 2 2 2" xfId="50451" xr:uid="{00000000-0005-0000-0000-000052C10000}"/>
    <cellStyle name="Vírgula 7 5 2 2 3 2 2 3" xfId="50452" xr:uid="{00000000-0005-0000-0000-000053C10000}"/>
    <cellStyle name="Vírgula 7 5 2 2 3 2 2 4" xfId="50453" xr:uid="{00000000-0005-0000-0000-000054C10000}"/>
    <cellStyle name="Vírgula 7 5 2 2 3 2 3" xfId="50454" xr:uid="{00000000-0005-0000-0000-000055C10000}"/>
    <cellStyle name="Vírgula 7 5 2 2 3 2 3 2" xfId="50455" xr:uid="{00000000-0005-0000-0000-000056C10000}"/>
    <cellStyle name="Vírgula 7 5 2 2 3 2 3 3" xfId="50456" xr:uid="{00000000-0005-0000-0000-000057C10000}"/>
    <cellStyle name="Vírgula 7 5 2 2 3 2 4" xfId="50457" xr:uid="{00000000-0005-0000-0000-000058C10000}"/>
    <cellStyle name="Vírgula 7 5 2 2 3 2 5" xfId="50458" xr:uid="{00000000-0005-0000-0000-000059C10000}"/>
    <cellStyle name="Vírgula 7 5 2 2 3 2 6" xfId="50459" xr:uid="{00000000-0005-0000-0000-00005AC10000}"/>
    <cellStyle name="Vírgula 7 5 2 2 3 3" xfId="7019" xr:uid="{00000000-0005-0000-0000-00005BC10000}"/>
    <cellStyle name="Vírgula 7 5 2 2 3 3 2" xfId="11961" xr:uid="{00000000-0005-0000-0000-00005CC10000}"/>
    <cellStyle name="Vírgula 7 5 2 2 3 3 3" xfId="50460" xr:uid="{00000000-0005-0000-0000-00005DC10000}"/>
    <cellStyle name="Vírgula 7 5 2 2 3 3 4" xfId="50461" xr:uid="{00000000-0005-0000-0000-00005EC10000}"/>
    <cellStyle name="Vírgula 7 5 2 2 3 4" xfId="8527" xr:uid="{00000000-0005-0000-0000-00005FC10000}"/>
    <cellStyle name="Vírgula 7 5 2 2 3 4 2" xfId="50462" xr:uid="{00000000-0005-0000-0000-000060C10000}"/>
    <cellStyle name="Vírgula 7 5 2 2 3 4 3" xfId="50463" xr:uid="{00000000-0005-0000-0000-000061C10000}"/>
    <cellStyle name="Vírgula 7 5 2 2 3 4 4" xfId="50464" xr:uid="{00000000-0005-0000-0000-000062C10000}"/>
    <cellStyle name="Vírgula 7 5 2 2 3 5" xfId="3565" xr:uid="{00000000-0005-0000-0000-000063C10000}"/>
    <cellStyle name="Vírgula 7 5 2 2 3 5 2" xfId="50465" xr:uid="{00000000-0005-0000-0000-000064C10000}"/>
    <cellStyle name="Vírgula 7 5 2 2 3 5 3" xfId="50466" xr:uid="{00000000-0005-0000-0000-000065C10000}"/>
    <cellStyle name="Vírgula 7 5 2 2 3 5 4" xfId="50467" xr:uid="{00000000-0005-0000-0000-000066C10000}"/>
    <cellStyle name="Vírgula 7 5 2 2 3 6" xfId="50468" xr:uid="{00000000-0005-0000-0000-000067C10000}"/>
    <cellStyle name="Vírgula 7 5 2 2 3 6 2" xfId="50469" xr:uid="{00000000-0005-0000-0000-000068C10000}"/>
    <cellStyle name="Vírgula 7 5 2 2 3 6 3" xfId="50470" xr:uid="{00000000-0005-0000-0000-000069C10000}"/>
    <cellStyle name="Vírgula 7 5 2 2 3 7" xfId="50471" xr:uid="{00000000-0005-0000-0000-00006AC10000}"/>
    <cellStyle name="Vírgula 7 5 2 2 3 8" xfId="50472" xr:uid="{00000000-0005-0000-0000-00006BC10000}"/>
    <cellStyle name="Vírgula 7 5 2 2 3 9" xfId="50473" xr:uid="{00000000-0005-0000-0000-00006CC10000}"/>
    <cellStyle name="Vírgula 7 5 2 2 4" xfId="4229" xr:uid="{00000000-0005-0000-0000-00006DC10000}"/>
    <cellStyle name="Vírgula 7 5 2 2 4 2" xfId="9215" xr:uid="{00000000-0005-0000-0000-00006EC10000}"/>
    <cellStyle name="Vírgula 7 5 2 2 4 2 2" xfId="50474" xr:uid="{00000000-0005-0000-0000-00006FC10000}"/>
    <cellStyle name="Vírgula 7 5 2 2 4 2 3" xfId="50475" xr:uid="{00000000-0005-0000-0000-000070C10000}"/>
    <cellStyle name="Vírgula 7 5 2 2 4 2 4" xfId="50476" xr:uid="{00000000-0005-0000-0000-000071C10000}"/>
    <cellStyle name="Vírgula 7 5 2 2 4 3" xfId="50477" xr:uid="{00000000-0005-0000-0000-000072C10000}"/>
    <cellStyle name="Vírgula 7 5 2 2 4 3 2" xfId="50478" xr:uid="{00000000-0005-0000-0000-000073C10000}"/>
    <cellStyle name="Vírgula 7 5 2 2 4 3 3" xfId="50479" xr:uid="{00000000-0005-0000-0000-000074C10000}"/>
    <cellStyle name="Vírgula 7 5 2 2 4 4" xfId="50480" xr:uid="{00000000-0005-0000-0000-000075C10000}"/>
    <cellStyle name="Vírgula 7 5 2 2 4 5" xfId="50481" xr:uid="{00000000-0005-0000-0000-000076C10000}"/>
    <cellStyle name="Vírgula 7 5 2 2 4 6" xfId="50482" xr:uid="{00000000-0005-0000-0000-000077C10000}"/>
    <cellStyle name="Vírgula 7 5 2 2 5" xfId="5976" xr:uid="{00000000-0005-0000-0000-000078C10000}"/>
    <cellStyle name="Vírgula 7 5 2 2 5 2" xfId="10918" xr:uid="{00000000-0005-0000-0000-000079C10000}"/>
    <cellStyle name="Vírgula 7 5 2 2 5 3" xfId="50483" xr:uid="{00000000-0005-0000-0000-00007AC10000}"/>
    <cellStyle name="Vírgula 7 5 2 2 5 4" xfId="50484" xr:uid="{00000000-0005-0000-0000-00007BC10000}"/>
    <cellStyle name="Vírgula 7 5 2 2 6" xfId="7484" xr:uid="{00000000-0005-0000-0000-00007CC10000}"/>
    <cellStyle name="Vírgula 7 5 2 2 6 2" xfId="50485" xr:uid="{00000000-0005-0000-0000-00007DC10000}"/>
    <cellStyle name="Vírgula 7 5 2 2 6 3" xfId="50486" xr:uid="{00000000-0005-0000-0000-00007EC10000}"/>
    <cellStyle name="Vírgula 7 5 2 2 6 4" xfId="50487" xr:uid="{00000000-0005-0000-0000-00007FC10000}"/>
    <cellStyle name="Vírgula 7 5 2 2 7" xfId="2522" xr:uid="{00000000-0005-0000-0000-000080C10000}"/>
    <cellStyle name="Vírgula 7 5 2 2 7 2" xfId="50488" xr:uid="{00000000-0005-0000-0000-000081C10000}"/>
    <cellStyle name="Vírgula 7 5 2 2 7 3" xfId="50489" xr:uid="{00000000-0005-0000-0000-000082C10000}"/>
    <cellStyle name="Vírgula 7 5 2 2 7 4" xfId="50490" xr:uid="{00000000-0005-0000-0000-000083C10000}"/>
    <cellStyle name="Vírgula 7 5 2 2 8" xfId="50491" xr:uid="{00000000-0005-0000-0000-000084C10000}"/>
    <cellStyle name="Vírgula 7 5 2 2 8 2" xfId="50492" xr:uid="{00000000-0005-0000-0000-000085C10000}"/>
    <cellStyle name="Vírgula 7 5 2 2 8 3" xfId="50493" xr:uid="{00000000-0005-0000-0000-000086C10000}"/>
    <cellStyle name="Vírgula 7 5 2 2 9" xfId="50494" xr:uid="{00000000-0005-0000-0000-000087C10000}"/>
    <cellStyle name="Vírgula 7 5 2 3" xfId="932" xr:uid="{00000000-0005-0000-0000-000088C10000}"/>
    <cellStyle name="Vírgula 7 5 2 3 10" xfId="50495" xr:uid="{00000000-0005-0000-0000-000089C10000}"/>
    <cellStyle name="Vírgula 7 5 2 3 2" xfId="1934" xr:uid="{00000000-0005-0000-0000-00008AC10000}"/>
    <cellStyle name="Vírgula 7 5 2 3 2 2" xfId="5292" xr:uid="{00000000-0005-0000-0000-00008BC10000}"/>
    <cellStyle name="Vírgula 7 5 2 3 2 2 2" xfId="10276" xr:uid="{00000000-0005-0000-0000-00008CC10000}"/>
    <cellStyle name="Vírgula 7 5 2 3 2 2 2 2" xfId="50496" xr:uid="{00000000-0005-0000-0000-00008DC10000}"/>
    <cellStyle name="Vírgula 7 5 2 3 2 2 2 3" xfId="50497" xr:uid="{00000000-0005-0000-0000-00008EC10000}"/>
    <cellStyle name="Vírgula 7 5 2 3 2 2 2 4" xfId="50498" xr:uid="{00000000-0005-0000-0000-00008FC10000}"/>
    <cellStyle name="Vírgula 7 5 2 3 2 2 3" xfId="50499" xr:uid="{00000000-0005-0000-0000-000090C10000}"/>
    <cellStyle name="Vírgula 7 5 2 3 2 2 3 2" xfId="50500" xr:uid="{00000000-0005-0000-0000-000091C10000}"/>
    <cellStyle name="Vírgula 7 5 2 3 2 2 3 3" xfId="50501" xr:uid="{00000000-0005-0000-0000-000092C10000}"/>
    <cellStyle name="Vírgula 7 5 2 3 2 2 4" xfId="50502" xr:uid="{00000000-0005-0000-0000-000093C10000}"/>
    <cellStyle name="Vírgula 7 5 2 3 2 2 5" xfId="50503" xr:uid="{00000000-0005-0000-0000-000094C10000}"/>
    <cellStyle name="Vírgula 7 5 2 3 2 2 6" xfId="50504" xr:uid="{00000000-0005-0000-0000-000095C10000}"/>
    <cellStyle name="Vírgula 7 5 2 3 2 3" xfId="7021" xr:uid="{00000000-0005-0000-0000-000096C10000}"/>
    <cellStyle name="Vírgula 7 5 2 3 2 3 2" xfId="11963" xr:uid="{00000000-0005-0000-0000-000097C10000}"/>
    <cellStyle name="Vírgula 7 5 2 3 2 3 3" xfId="50505" xr:uid="{00000000-0005-0000-0000-000098C10000}"/>
    <cellStyle name="Vírgula 7 5 2 3 2 3 4" xfId="50506" xr:uid="{00000000-0005-0000-0000-000099C10000}"/>
    <cellStyle name="Vírgula 7 5 2 3 2 4" xfId="8529" xr:uid="{00000000-0005-0000-0000-00009AC10000}"/>
    <cellStyle name="Vírgula 7 5 2 3 2 4 2" xfId="50507" xr:uid="{00000000-0005-0000-0000-00009BC10000}"/>
    <cellStyle name="Vírgula 7 5 2 3 2 4 3" xfId="50508" xr:uid="{00000000-0005-0000-0000-00009CC10000}"/>
    <cellStyle name="Vírgula 7 5 2 3 2 4 4" xfId="50509" xr:uid="{00000000-0005-0000-0000-00009DC10000}"/>
    <cellStyle name="Vírgula 7 5 2 3 2 5" xfId="3567" xr:uid="{00000000-0005-0000-0000-00009EC10000}"/>
    <cellStyle name="Vírgula 7 5 2 3 2 5 2" xfId="50510" xr:uid="{00000000-0005-0000-0000-00009FC10000}"/>
    <cellStyle name="Vírgula 7 5 2 3 2 5 3" xfId="50511" xr:uid="{00000000-0005-0000-0000-0000A0C10000}"/>
    <cellStyle name="Vírgula 7 5 2 3 2 5 4" xfId="50512" xr:uid="{00000000-0005-0000-0000-0000A1C10000}"/>
    <cellStyle name="Vírgula 7 5 2 3 2 6" xfId="50513" xr:uid="{00000000-0005-0000-0000-0000A2C10000}"/>
    <cellStyle name="Vírgula 7 5 2 3 2 6 2" xfId="50514" xr:uid="{00000000-0005-0000-0000-0000A3C10000}"/>
    <cellStyle name="Vírgula 7 5 2 3 2 6 3" xfId="50515" xr:uid="{00000000-0005-0000-0000-0000A4C10000}"/>
    <cellStyle name="Vírgula 7 5 2 3 2 7" xfId="50516" xr:uid="{00000000-0005-0000-0000-0000A5C10000}"/>
    <cellStyle name="Vírgula 7 5 2 3 2 8" xfId="50517" xr:uid="{00000000-0005-0000-0000-0000A6C10000}"/>
    <cellStyle name="Vírgula 7 5 2 3 2 9" xfId="50518" xr:uid="{00000000-0005-0000-0000-0000A7C10000}"/>
    <cellStyle name="Vírgula 7 5 2 3 3" xfId="4371" xr:uid="{00000000-0005-0000-0000-0000A8C10000}"/>
    <cellStyle name="Vírgula 7 5 2 3 3 2" xfId="9356" xr:uid="{00000000-0005-0000-0000-0000A9C10000}"/>
    <cellStyle name="Vírgula 7 5 2 3 3 2 2" xfId="50519" xr:uid="{00000000-0005-0000-0000-0000AAC10000}"/>
    <cellStyle name="Vírgula 7 5 2 3 3 2 3" xfId="50520" xr:uid="{00000000-0005-0000-0000-0000ABC10000}"/>
    <cellStyle name="Vírgula 7 5 2 3 3 2 4" xfId="50521" xr:uid="{00000000-0005-0000-0000-0000ACC10000}"/>
    <cellStyle name="Vírgula 7 5 2 3 3 3" xfId="50522" xr:uid="{00000000-0005-0000-0000-0000ADC10000}"/>
    <cellStyle name="Vírgula 7 5 2 3 3 3 2" xfId="50523" xr:uid="{00000000-0005-0000-0000-0000AEC10000}"/>
    <cellStyle name="Vírgula 7 5 2 3 3 3 3" xfId="50524" xr:uid="{00000000-0005-0000-0000-0000AFC10000}"/>
    <cellStyle name="Vírgula 7 5 2 3 3 4" xfId="50525" xr:uid="{00000000-0005-0000-0000-0000B0C10000}"/>
    <cellStyle name="Vírgula 7 5 2 3 3 5" xfId="50526" xr:uid="{00000000-0005-0000-0000-0000B1C10000}"/>
    <cellStyle name="Vírgula 7 5 2 3 3 6" xfId="50527" xr:uid="{00000000-0005-0000-0000-0000B2C10000}"/>
    <cellStyle name="Vírgula 7 5 2 3 4" xfId="6114" xr:uid="{00000000-0005-0000-0000-0000B3C10000}"/>
    <cellStyle name="Vírgula 7 5 2 3 4 2" xfId="11056" xr:uid="{00000000-0005-0000-0000-0000B4C10000}"/>
    <cellStyle name="Vírgula 7 5 2 3 4 3" xfId="50528" xr:uid="{00000000-0005-0000-0000-0000B5C10000}"/>
    <cellStyle name="Vírgula 7 5 2 3 4 4" xfId="50529" xr:uid="{00000000-0005-0000-0000-0000B6C10000}"/>
    <cellStyle name="Vírgula 7 5 2 3 5" xfId="7622" xr:uid="{00000000-0005-0000-0000-0000B7C10000}"/>
    <cellStyle name="Vírgula 7 5 2 3 5 2" xfId="50530" xr:uid="{00000000-0005-0000-0000-0000B8C10000}"/>
    <cellStyle name="Vírgula 7 5 2 3 5 3" xfId="50531" xr:uid="{00000000-0005-0000-0000-0000B9C10000}"/>
    <cellStyle name="Vírgula 7 5 2 3 5 4" xfId="50532" xr:uid="{00000000-0005-0000-0000-0000BAC10000}"/>
    <cellStyle name="Vírgula 7 5 2 3 6" xfId="2660" xr:uid="{00000000-0005-0000-0000-0000BBC10000}"/>
    <cellStyle name="Vírgula 7 5 2 3 6 2" xfId="50533" xr:uid="{00000000-0005-0000-0000-0000BCC10000}"/>
    <cellStyle name="Vírgula 7 5 2 3 6 3" xfId="50534" xr:uid="{00000000-0005-0000-0000-0000BDC10000}"/>
    <cellStyle name="Vírgula 7 5 2 3 6 4" xfId="50535" xr:uid="{00000000-0005-0000-0000-0000BEC10000}"/>
    <cellStyle name="Vírgula 7 5 2 3 7" xfId="50536" xr:uid="{00000000-0005-0000-0000-0000BFC10000}"/>
    <cellStyle name="Vírgula 7 5 2 3 7 2" xfId="50537" xr:uid="{00000000-0005-0000-0000-0000C0C10000}"/>
    <cellStyle name="Vírgula 7 5 2 3 7 3" xfId="50538" xr:uid="{00000000-0005-0000-0000-0000C1C10000}"/>
    <cellStyle name="Vírgula 7 5 2 3 8" xfId="50539" xr:uid="{00000000-0005-0000-0000-0000C2C10000}"/>
    <cellStyle name="Vírgula 7 5 2 3 9" xfId="50540" xr:uid="{00000000-0005-0000-0000-0000C3C10000}"/>
    <cellStyle name="Vírgula 7 5 2 4" xfId="1931" xr:uid="{00000000-0005-0000-0000-0000C4C10000}"/>
    <cellStyle name="Vírgula 7 5 2 4 2" xfId="5289" xr:uid="{00000000-0005-0000-0000-0000C5C10000}"/>
    <cellStyle name="Vírgula 7 5 2 4 2 2" xfId="10273" xr:uid="{00000000-0005-0000-0000-0000C6C10000}"/>
    <cellStyle name="Vírgula 7 5 2 4 2 2 2" xfId="50541" xr:uid="{00000000-0005-0000-0000-0000C7C10000}"/>
    <cellStyle name="Vírgula 7 5 2 4 2 2 3" xfId="50542" xr:uid="{00000000-0005-0000-0000-0000C8C10000}"/>
    <cellStyle name="Vírgula 7 5 2 4 2 2 4" xfId="50543" xr:uid="{00000000-0005-0000-0000-0000C9C10000}"/>
    <cellStyle name="Vírgula 7 5 2 4 2 3" xfId="50544" xr:uid="{00000000-0005-0000-0000-0000CAC10000}"/>
    <cellStyle name="Vírgula 7 5 2 4 2 3 2" xfId="50545" xr:uid="{00000000-0005-0000-0000-0000CBC10000}"/>
    <cellStyle name="Vírgula 7 5 2 4 2 3 3" xfId="50546" xr:uid="{00000000-0005-0000-0000-0000CCC10000}"/>
    <cellStyle name="Vírgula 7 5 2 4 2 4" xfId="50547" xr:uid="{00000000-0005-0000-0000-0000CDC10000}"/>
    <cellStyle name="Vírgula 7 5 2 4 2 5" xfId="50548" xr:uid="{00000000-0005-0000-0000-0000CEC10000}"/>
    <cellStyle name="Vírgula 7 5 2 4 2 6" xfId="50549" xr:uid="{00000000-0005-0000-0000-0000CFC10000}"/>
    <cellStyle name="Vírgula 7 5 2 4 3" xfId="7018" xr:uid="{00000000-0005-0000-0000-0000D0C10000}"/>
    <cellStyle name="Vírgula 7 5 2 4 3 2" xfId="11960" xr:uid="{00000000-0005-0000-0000-0000D1C10000}"/>
    <cellStyle name="Vírgula 7 5 2 4 3 3" xfId="50550" xr:uid="{00000000-0005-0000-0000-0000D2C10000}"/>
    <cellStyle name="Vírgula 7 5 2 4 3 4" xfId="50551" xr:uid="{00000000-0005-0000-0000-0000D3C10000}"/>
    <cellStyle name="Vírgula 7 5 2 4 4" xfId="8526" xr:uid="{00000000-0005-0000-0000-0000D4C10000}"/>
    <cellStyle name="Vírgula 7 5 2 4 4 2" xfId="50552" xr:uid="{00000000-0005-0000-0000-0000D5C10000}"/>
    <cellStyle name="Vírgula 7 5 2 4 4 3" xfId="50553" xr:uid="{00000000-0005-0000-0000-0000D6C10000}"/>
    <cellStyle name="Vírgula 7 5 2 4 4 4" xfId="50554" xr:uid="{00000000-0005-0000-0000-0000D7C10000}"/>
    <cellStyle name="Vírgula 7 5 2 4 5" xfId="3564" xr:uid="{00000000-0005-0000-0000-0000D8C10000}"/>
    <cellStyle name="Vírgula 7 5 2 4 5 2" xfId="50555" xr:uid="{00000000-0005-0000-0000-0000D9C10000}"/>
    <cellStyle name="Vírgula 7 5 2 4 5 3" xfId="50556" xr:uid="{00000000-0005-0000-0000-0000DAC10000}"/>
    <cellStyle name="Vírgula 7 5 2 4 5 4" xfId="50557" xr:uid="{00000000-0005-0000-0000-0000DBC10000}"/>
    <cellStyle name="Vírgula 7 5 2 4 6" xfId="50558" xr:uid="{00000000-0005-0000-0000-0000DCC10000}"/>
    <cellStyle name="Vírgula 7 5 2 4 6 2" xfId="50559" xr:uid="{00000000-0005-0000-0000-0000DDC10000}"/>
    <cellStyle name="Vírgula 7 5 2 4 6 3" xfId="50560" xr:uid="{00000000-0005-0000-0000-0000DEC10000}"/>
    <cellStyle name="Vírgula 7 5 2 4 7" xfId="50561" xr:uid="{00000000-0005-0000-0000-0000DFC10000}"/>
    <cellStyle name="Vírgula 7 5 2 4 8" xfId="50562" xr:uid="{00000000-0005-0000-0000-0000E0C10000}"/>
    <cellStyle name="Vírgula 7 5 2 4 9" xfId="50563" xr:uid="{00000000-0005-0000-0000-0000E1C10000}"/>
    <cellStyle name="Vírgula 7 5 2 5" xfId="3769" xr:uid="{00000000-0005-0000-0000-0000E2C10000}"/>
    <cellStyle name="Vírgula 7 5 2 5 2" xfId="5396" xr:uid="{00000000-0005-0000-0000-0000E3C10000}"/>
    <cellStyle name="Vírgula 7 5 2 5 2 2" xfId="10372" xr:uid="{00000000-0005-0000-0000-0000E4C10000}"/>
    <cellStyle name="Vírgula 7 5 2 5 2 2 2" xfId="50564" xr:uid="{00000000-0005-0000-0000-0000E5C10000}"/>
    <cellStyle name="Vírgula 7 5 2 5 2 2 3" xfId="50565" xr:uid="{00000000-0005-0000-0000-0000E6C10000}"/>
    <cellStyle name="Vírgula 7 5 2 5 2 2 4" xfId="50566" xr:uid="{00000000-0005-0000-0000-0000E7C10000}"/>
    <cellStyle name="Vírgula 7 5 2 5 2 3" xfId="50567" xr:uid="{00000000-0005-0000-0000-0000E8C10000}"/>
    <cellStyle name="Vírgula 7 5 2 5 2 3 2" xfId="50568" xr:uid="{00000000-0005-0000-0000-0000E9C10000}"/>
    <cellStyle name="Vírgula 7 5 2 5 2 3 3" xfId="50569" xr:uid="{00000000-0005-0000-0000-0000EAC10000}"/>
    <cellStyle name="Vírgula 7 5 2 5 2 4" xfId="50570" xr:uid="{00000000-0005-0000-0000-0000EBC10000}"/>
    <cellStyle name="Vírgula 7 5 2 5 2 5" xfId="50571" xr:uid="{00000000-0005-0000-0000-0000ECC10000}"/>
    <cellStyle name="Vírgula 7 5 2 5 2 6" xfId="50572" xr:uid="{00000000-0005-0000-0000-0000EDC10000}"/>
    <cellStyle name="Vírgula 7 5 2 5 3" xfId="8729" xr:uid="{00000000-0005-0000-0000-0000EEC10000}"/>
    <cellStyle name="Vírgula 7 5 2 5 3 2" xfId="50573" xr:uid="{00000000-0005-0000-0000-0000EFC10000}"/>
    <cellStyle name="Vírgula 7 5 2 5 3 3" xfId="50574" xr:uid="{00000000-0005-0000-0000-0000F0C10000}"/>
    <cellStyle name="Vírgula 7 5 2 5 3 4" xfId="50575" xr:uid="{00000000-0005-0000-0000-0000F1C10000}"/>
    <cellStyle name="Vírgula 7 5 2 5 4" xfId="50576" xr:uid="{00000000-0005-0000-0000-0000F2C10000}"/>
    <cellStyle name="Vírgula 7 5 2 5 4 2" xfId="50577" xr:uid="{00000000-0005-0000-0000-0000F3C10000}"/>
    <cellStyle name="Vírgula 7 5 2 5 4 3" xfId="50578" xr:uid="{00000000-0005-0000-0000-0000F4C10000}"/>
    <cellStyle name="Vírgula 7 5 2 5 4 4" xfId="50579" xr:uid="{00000000-0005-0000-0000-0000F5C10000}"/>
    <cellStyle name="Vírgula 7 5 2 5 5" xfId="50580" xr:uid="{00000000-0005-0000-0000-0000F6C10000}"/>
    <cellStyle name="Vírgula 7 5 2 5 5 2" xfId="50581" xr:uid="{00000000-0005-0000-0000-0000F7C10000}"/>
    <cellStyle name="Vírgula 7 5 2 5 5 3" xfId="50582" xr:uid="{00000000-0005-0000-0000-0000F8C10000}"/>
    <cellStyle name="Vírgula 7 5 2 5 5 4" xfId="50583" xr:uid="{00000000-0005-0000-0000-0000F9C10000}"/>
    <cellStyle name="Vírgula 7 5 2 5 6" xfId="50584" xr:uid="{00000000-0005-0000-0000-0000FAC10000}"/>
    <cellStyle name="Vírgula 7 5 2 5 6 2" xfId="50585" xr:uid="{00000000-0005-0000-0000-0000FBC10000}"/>
    <cellStyle name="Vírgula 7 5 2 5 6 3" xfId="50586" xr:uid="{00000000-0005-0000-0000-0000FCC10000}"/>
    <cellStyle name="Vírgula 7 5 2 5 7" xfId="50587" xr:uid="{00000000-0005-0000-0000-0000FDC10000}"/>
    <cellStyle name="Vírgula 7 5 2 5 8" xfId="50588" xr:uid="{00000000-0005-0000-0000-0000FEC10000}"/>
    <cellStyle name="Vírgula 7 5 2 5 9" xfId="50589" xr:uid="{00000000-0005-0000-0000-0000FFC10000}"/>
    <cellStyle name="Vírgula 7 5 2 6" xfId="4094" xr:uid="{00000000-0005-0000-0000-000000C20000}"/>
    <cellStyle name="Vírgula 7 5 2 6 2" xfId="8865" xr:uid="{00000000-0005-0000-0000-000001C20000}"/>
    <cellStyle name="Vírgula 7 5 2 6 2 2" xfId="50590" xr:uid="{00000000-0005-0000-0000-000002C20000}"/>
    <cellStyle name="Vírgula 7 5 2 6 2 2 2" xfId="50591" xr:uid="{00000000-0005-0000-0000-000003C20000}"/>
    <cellStyle name="Vírgula 7 5 2 6 2 2 3" xfId="50592" xr:uid="{00000000-0005-0000-0000-000004C20000}"/>
    <cellStyle name="Vírgula 7 5 2 6 2 2 4" xfId="50593" xr:uid="{00000000-0005-0000-0000-000005C20000}"/>
    <cellStyle name="Vírgula 7 5 2 6 2 3" xfId="50594" xr:uid="{00000000-0005-0000-0000-000006C20000}"/>
    <cellStyle name="Vírgula 7 5 2 6 2 3 2" xfId="50595" xr:uid="{00000000-0005-0000-0000-000007C20000}"/>
    <cellStyle name="Vírgula 7 5 2 6 2 3 3" xfId="50596" xr:uid="{00000000-0005-0000-0000-000008C20000}"/>
    <cellStyle name="Vírgula 7 5 2 6 2 4" xfId="50597" xr:uid="{00000000-0005-0000-0000-000009C20000}"/>
    <cellStyle name="Vírgula 7 5 2 6 2 5" xfId="50598" xr:uid="{00000000-0005-0000-0000-00000AC20000}"/>
    <cellStyle name="Vírgula 7 5 2 6 2 6" xfId="50599" xr:uid="{00000000-0005-0000-0000-00000BC20000}"/>
    <cellStyle name="Vírgula 7 5 2 6 3" xfId="50600" xr:uid="{00000000-0005-0000-0000-00000CC20000}"/>
    <cellStyle name="Vírgula 7 5 2 6 3 2" xfId="50601" xr:uid="{00000000-0005-0000-0000-00000DC20000}"/>
    <cellStyle name="Vírgula 7 5 2 6 3 3" xfId="50602" xr:uid="{00000000-0005-0000-0000-00000EC20000}"/>
    <cellStyle name="Vírgula 7 5 2 6 3 4" xfId="50603" xr:uid="{00000000-0005-0000-0000-00000FC20000}"/>
    <cellStyle name="Vírgula 7 5 2 6 4" xfId="50604" xr:uid="{00000000-0005-0000-0000-000010C20000}"/>
    <cellStyle name="Vírgula 7 5 2 6 4 2" xfId="50605" xr:uid="{00000000-0005-0000-0000-000011C20000}"/>
    <cellStyle name="Vírgula 7 5 2 6 4 3" xfId="50606" xr:uid="{00000000-0005-0000-0000-000012C20000}"/>
    <cellStyle name="Vírgula 7 5 2 6 4 4" xfId="50607" xr:uid="{00000000-0005-0000-0000-000013C20000}"/>
    <cellStyle name="Vírgula 7 5 2 6 5" xfId="50608" xr:uid="{00000000-0005-0000-0000-000014C20000}"/>
    <cellStyle name="Vírgula 7 5 2 6 5 2" xfId="50609" xr:uid="{00000000-0005-0000-0000-000015C20000}"/>
    <cellStyle name="Vírgula 7 5 2 6 5 3" xfId="50610" xr:uid="{00000000-0005-0000-0000-000016C20000}"/>
    <cellStyle name="Vírgula 7 5 2 6 6" xfId="50611" xr:uid="{00000000-0005-0000-0000-000017C20000}"/>
    <cellStyle name="Vírgula 7 5 2 6 7" xfId="50612" xr:uid="{00000000-0005-0000-0000-000018C20000}"/>
    <cellStyle name="Vírgula 7 5 2 6 8" xfId="50613" xr:uid="{00000000-0005-0000-0000-000019C20000}"/>
    <cellStyle name="Vírgula 7 5 2 7" xfId="5535" xr:uid="{00000000-0005-0000-0000-00001AC20000}"/>
    <cellStyle name="Vírgula 7 5 2 7 2" xfId="10485" xr:uid="{00000000-0005-0000-0000-00001BC20000}"/>
    <cellStyle name="Vírgula 7 5 2 7 2 2" xfId="50614" xr:uid="{00000000-0005-0000-0000-00001CC20000}"/>
    <cellStyle name="Vírgula 7 5 2 7 2 3" xfId="50615" xr:uid="{00000000-0005-0000-0000-00001DC20000}"/>
    <cellStyle name="Vírgula 7 5 2 7 2 4" xfId="50616" xr:uid="{00000000-0005-0000-0000-00001EC20000}"/>
    <cellStyle name="Vírgula 7 5 2 7 3" xfId="50617" xr:uid="{00000000-0005-0000-0000-00001FC20000}"/>
    <cellStyle name="Vírgula 7 5 2 7 3 2" xfId="50618" xr:uid="{00000000-0005-0000-0000-000020C20000}"/>
    <cellStyle name="Vírgula 7 5 2 7 3 3" xfId="50619" xr:uid="{00000000-0005-0000-0000-000021C20000}"/>
    <cellStyle name="Vírgula 7 5 2 7 4" xfId="50620" xr:uid="{00000000-0005-0000-0000-000022C20000}"/>
    <cellStyle name="Vírgula 7 5 2 7 5" xfId="50621" xr:uid="{00000000-0005-0000-0000-000023C20000}"/>
    <cellStyle name="Vírgula 7 5 2 7 6" xfId="50622" xr:uid="{00000000-0005-0000-0000-000024C20000}"/>
    <cellStyle name="Vírgula 7 5 2 8" xfId="5841" xr:uid="{00000000-0005-0000-0000-000025C20000}"/>
    <cellStyle name="Vírgula 7 5 2 8 2" xfId="10783" xr:uid="{00000000-0005-0000-0000-000026C20000}"/>
    <cellStyle name="Vírgula 7 5 2 8 3" xfId="50623" xr:uid="{00000000-0005-0000-0000-000027C20000}"/>
    <cellStyle name="Vírgula 7 5 2 8 4" xfId="50624" xr:uid="{00000000-0005-0000-0000-000028C20000}"/>
    <cellStyle name="Vírgula 7 5 2 9" xfId="7349" xr:uid="{00000000-0005-0000-0000-000029C20000}"/>
    <cellStyle name="Vírgula 7 5 2 9 2" xfId="50625" xr:uid="{00000000-0005-0000-0000-00002AC20000}"/>
    <cellStyle name="Vírgula 7 5 2 9 3" xfId="50626" xr:uid="{00000000-0005-0000-0000-00002BC20000}"/>
    <cellStyle name="Vírgula 7 5 2 9 4" xfId="50627" xr:uid="{00000000-0005-0000-0000-00002CC20000}"/>
    <cellStyle name="Vírgula 7 5 3" xfId="586" xr:uid="{00000000-0005-0000-0000-00002DC20000}"/>
    <cellStyle name="Vírgula 7 5 3 10" xfId="50628" xr:uid="{00000000-0005-0000-0000-00002EC20000}"/>
    <cellStyle name="Vírgula 7 5 3 11" xfId="50629" xr:uid="{00000000-0005-0000-0000-00002FC20000}"/>
    <cellStyle name="Vírgula 7 5 3 2" xfId="1109" xr:uid="{00000000-0005-0000-0000-000030C20000}"/>
    <cellStyle name="Vírgula 7 5 3 2 10" xfId="50630" xr:uid="{00000000-0005-0000-0000-000031C20000}"/>
    <cellStyle name="Vírgula 7 5 3 2 2" xfId="1936" xr:uid="{00000000-0005-0000-0000-000032C20000}"/>
    <cellStyle name="Vírgula 7 5 3 2 2 2" xfId="5294" xr:uid="{00000000-0005-0000-0000-000033C20000}"/>
    <cellStyle name="Vírgula 7 5 3 2 2 2 2" xfId="10278" xr:uid="{00000000-0005-0000-0000-000034C20000}"/>
    <cellStyle name="Vírgula 7 5 3 2 2 2 2 2" xfId="50631" xr:uid="{00000000-0005-0000-0000-000035C20000}"/>
    <cellStyle name="Vírgula 7 5 3 2 2 2 2 3" xfId="50632" xr:uid="{00000000-0005-0000-0000-000036C20000}"/>
    <cellStyle name="Vírgula 7 5 3 2 2 2 2 4" xfId="50633" xr:uid="{00000000-0005-0000-0000-000037C20000}"/>
    <cellStyle name="Vírgula 7 5 3 2 2 2 3" xfId="50634" xr:uid="{00000000-0005-0000-0000-000038C20000}"/>
    <cellStyle name="Vírgula 7 5 3 2 2 2 3 2" xfId="50635" xr:uid="{00000000-0005-0000-0000-000039C20000}"/>
    <cellStyle name="Vírgula 7 5 3 2 2 2 3 3" xfId="50636" xr:uid="{00000000-0005-0000-0000-00003AC20000}"/>
    <cellStyle name="Vírgula 7 5 3 2 2 2 4" xfId="50637" xr:uid="{00000000-0005-0000-0000-00003BC20000}"/>
    <cellStyle name="Vírgula 7 5 3 2 2 2 5" xfId="50638" xr:uid="{00000000-0005-0000-0000-00003CC20000}"/>
    <cellStyle name="Vírgula 7 5 3 2 2 2 6" xfId="50639" xr:uid="{00000000-0005-0000-0000-00003DC20000}"/>
    <cellStyle name="Vírgula 7 5 3 2 2 3" xfId="7023" xr:uid="{00000000-0005-0000-0000-00003EC20000}"/>
    <cellStyle name="Vírgula 7 5 3 2 2 3 2" xfId="11965" xr:uid="{00000000-0005-0000-0000-00003FC20000}"/>
    <cellStyle name="Vírgula 7 5 3 2 2 3 3" xfId="50640" xr:uid="{00000000-0005-0000-0000-000040C20000}"/>
    <cellStyle name="Vírgula 7 5 3 2 2 3 4" xfId="50641" xr:uid="{00000000-0005-0000-0000-000041C20000}"/>
    <cellStyle name="Vírgula 7 5 3 2 2 4" xfId="8531" xr:uid="{00000000-0005-0000-0000-000042C20000}"/>
    <cellStyle name="Vírgula 7 5 3 2 2 4 2" xfId="50642" xr:uid="{00000000-0005-0000-0000-000043C20000}"/>
    <cellStyle name="Vírgula 7 5 3 2 2 4 3" xfId="50643" xr:uid="{00000000-0005-0000-0000-000044C20000}"/>
    <cellStyle name="Vírgula 7 5 3 2 2 4 4" xfId="50644" xr:uid="{00000000-0005-0000-0000-000045C20000}"/>
    <cellStyle name="Vírgula 7 5 3 2 2 5" xfId="3569" xr:uid="{00000000-0005-0000-0000-000046C20000}"/>
    <cellStyle name="Vírgula 7 5 3 2 2 5 2" xfId="50645" xr:uid="{00000000-0005-0000-0000-000047C20000}"/>
    <cellStyle name="Vírgula 7 5 3 2 2 5 3" xfId="50646" xr:uid="{00000000-0005-0000-0000-000048C20000}"/>
    <cellStyle name="Vírgula 7 5 3 2 2 5 4" xfId="50647" xr:uid="{00000000-0005-0000-0000-000049C20000}"/>
    <cellStyle name="Vírgula 7 5 3 2 2 6" xfId="50648" xr:uid="{00000000-0005-0000-0000-00004AC20000}"/>
    <cellStyle name="Vírgula 7 5 3 2 2 6 2" xfId="50649" xr:uid="{00000000-0005-0000-0000-00004BC20000}"/>
    <cellStyle name="Vírgula 7 5 3 2 2 6 3" xfId="50650" xr:uid="{00000000-0005-0000-0000-00004CC20000}"/>
    <cellStyle name="Vírgula 7 5 3 2 2 7" xfId="50651" xr:uid="{00000000-0005-0000-0000-00004DC20000}"/>
    <cellStyle name="Vírgula 7 5 3 2 2 8" xfId="50652" xr:uid="{00000000-0005-0000-0000-00004EC20000}"/>
    <cellStyle name="Vírgula 7 5 3 2 2 9" xfId="50653" xr:uid="{00000000-0005-0000-0000-00004FC20000}"/>
    <cellStyle name="Vírgula 7 5 3 2 3" xfId="4477" xr:uid="{00000000-0005-0000-0000-000050C20000}"/>
    <cellStyle name="Vírgula 7 5 3 2 3 2" xfId="9461" xr:uid="{00000000-0005-0000-0000-000051C20000}"/>
    <cellStyle name="Vírgula 7 5 3 2 3 2 2" xfId="50654" xr:uid="{00000000-0005-0000-0000-000052C20000}"/>
    <cellStyle name="Vírgula 7 5 3 2 3 2 3" xfId="50655" xr:uid="{00000000-0005-0000-0000-000053C20000}"/>
    <cellStyle name="Vírgula 7 5 3 2 3 2 4" xfId="50656" xr:uid="{00000000-0005-0000-0000-000054C20000}"/>
    <cellStyle name="Vírgula 7 5 3 2 3 3" xfId="50657" xr:uid="{00000000-0005-0000-0000-000055C20000}"/>
    <cellStyle name="Vírgula 7 5 3 2 3 3 2" xfId="50658" xr:uid="{00000000-0005-0000-0000-000056C20000}"/>
    <cellStyle name="Vírgula 7 5 3 2 3 3 3" xfId="50659" xr:uid="{00000000-0005-0000-0000-000057C20000}"/>
    <cellStyle name="Vírgula 7 5 3 2 3 4" xfId="50660" xr:uid="{00000000-0005-0000-0000-000058C20000}"/>
    <cellStyle name="Vírgula 7 5 3 2 3 5" xfId="50661" xr:uid="{00000000-0005-0000-0000-000059C20000}"/>
    <cellStyle name="Vírgula 7 5 3 2 3 6" xfId="50662" xr:uid="{00000000-0005-0000-0000-00005AC20000}"/>
    <cellStyle name="Vírgula 7 5 3 2 4" xfId="6208" xr:uid="{00000000-0005-0000-0000-00005BC20000}"/>
    <cellStyle name="Vírgula 7 5 3 2 4 2" xfId="11150" xr:uid="{00000000-0005-0000-0000-00005CC20000}"/>
    <cellStyle name="Vírgula 7 5 3 2 4 3" xfId="50663" xr:uid="{00000000-0005-0000-0000-00005DC20000}"/>
    <cellStyle name="Vírgula 7 5 3 2 4 4" xfId="50664" xr:uid="{00000000-0005-0000-0000-00005EC20000}"/>
    <cellStyle name="Vírgula 7 5 3 2 5" xfId="7716" xr:uid="{00000000-0005-0000-0000-00005FC20000}"/>
    <cellStyle name="Vírgula 7 5 3 2 5 2" xfId="50665" xr:uid="{00000000-0005-0000-0000-000060C20000}"/>
    <cellStyle name="Vírgula 7 5 3 2 5 3" xfId="50666" xr:uid="{00000000-0005-0000-0000-000061C20000}"/>
    <cellStyle name="Vírgula 7 5 3 2 5 4" xfId="50667" xr:uid="{00000000-0005-0000-0000-000062C20000}"/>
    <cellStyle name="Vírgula 7 5 3 2 6" xfId="2754" xr:uid="{00000000-0005-0000-0000-000063C20000}"/>
    <cellStyle name="Vírgula 7 5 3 2 6 2" xfId="50668" xr:uid="{00000000-0005-0000-0000-000064C20000}"/>
    <cellStyle name="Vírgula 7 5 3 2 6 3" xfId="50669" xr:uid="{00000000-0005-0000-0000-000065C20000}"/>
    <cellStyle name="Vírgula 7 5 3 2 6 4" xfId="50670" xr:uid="{00000000-0005-0000-0000-000066C20000}"/>
    <cellStyle name="Vírgula 7 5 3 2 7" xfId="50671" xr:uid="{00000000-0005-0000-0000-000067C20000}"/>
    <cellStyle name="Vírgula 7 5 3 2 7 2" xfId="50672" xr:uid="{00000000-0005-0000-0000-000068C20000}"/>
    <cellStyle name="Vírgula 7 5 3 2 7 3" xfId="50673" xr:uid="{00000000-0005-0000-0000-000069C20000}"/>
    <cellStyle name="Vírgula 7 5 3 2 8" xfId="50674" xr:uid="{00000000-0005-0000-0000-00006AC20000}"/>
    <cellStyle name="Vírgula 7 5 3 2 9" xfId="50675" xr:uid="{00000000-0005-0000-0000-00006BC20000}"/>
    <cellStyle name="Vírgula 7 5 3 3" xfId="1935" xr:uid="{00000000-0005-0000-0000-00006CC20000}"/>
    <cellStyle name="Vírgula 7 5 3 3 2" xfId="5293" xr:uid="{00000000-0005-0000-0000-00006DC20000}"/>
    <cellStyle name="Vírgula 7 5 3 3 2 2" xfId="10277" xr:uid="{00000000-0005-0000-0000-00006EC20000}"/>
    <cellStyle name="Vírgula 7 5 3 3 2 2 2" xfId="50676" xr:uid="{00000000-0005-0000-0000-00006FC20000}"/>
    <cellStyle name="Vírgula 7 5 3 3 2 2 3" xfId="50677" xr:uid="{00000000-0005-0000-0000-000070C20000}"/>
    <cellStyle name="Vírgula 7 5 3 3 2 2 4" xfId="50678" xr:uid="{00000000-0005-0000-0000-000071C20000}"/>
    <cellStyle name="Vírgula 7 5 3 3 2 3" xfId="50679" xr:uid="{00000000-0005-0000-0000-000072C20000}"/>
    <cellStyle name="Vírgula 7 5 3 3 2 3 2" xfId="50680" xr:uid="{00000000-0005-0000-0000-000073C20000}"/>
    <cellStyle name="Vírgula 7 5 3 3 2 3 3" xfId="50681" xr:uid="{00000000-0005-0000-0000-000074C20000}"/>
    <cellStyle name="Vírgula 7 5 3 3 2 4" xfId="50682" xr:uid="{00000000-0005-0000-0000-000075C20000}"/>
    <cellStyle name="Vírgula 7 5 3 3 2 5" xfId="50683" xr:uid="{00000000-0005-0000-0000-000076C20000}"/>
    <cellStyle name="Vírgula 7 5 3 3 2 6" xfId="50684" xr:uid="{00000000-0005-0000-0000-000077C20000}"/>
    <cellStyle name="Vírgula 7 5 3 3 3" xfId="7022" xr:uid="{00000000-0005-0000-0000-000078C20000}"/>
    <cellStyle name="Vírgula 7 5 3 3 3 2" xfId="11964" xr:uid="{00000000-0005-0000-0000-000079C20000}"/>
    <cellStyle name="Vírgula 7 5 3 3 3 3" xfId="50685" xr:uid="{00000000-0005-0000-0000-00007AC20000}"/>
    <cellStyle name="Vírgula 7 5 3 3 3 4" xfId="50686" xr:uid="{00000000-0005-0000-0000-00007BC20000}"/>
    <cellStyle name="Vírgula 7 5 3 3 4" xfId="8530" xr:uid="{00000000-0005-0000-0000-00007CC20000}"/>
    <cellStyle name="Vírgula 7 5 3 3 4 2" xfId="50687" xr:uid="{00000000-0005-0000-0000-00007DC20000}"/>
    <cellStyle name="Vírgula 7 5 3 3 4 3" xfId="50688" xr:uid="{00000000-0005-0000-0000-00007EC20000}"/>
    <cellStyle name="Vírgula 7 5 3 3 4 4" xfId="50689" xr:uid="{00000000-0005-0000-0000-00007FC20000}"/>
    <cellStyle name="Vírgula 7 5 3 3 5" xfId="3568" xr:uid="{00000000-0005-0000-0000-000080C20000}"/>
    <cellStyle name="Vírgula 7 5 3 3 5 2" xfId="50690" xr:uid="{00000000-0005-0000-0000-000081C20000}"/>
    <cellStyle name="Vírgula 7 5 3 3 5 3" xfId="50691" xr:uid="{00000000-0005-0000-0000-000082C20000}"/>
    <cellStyle name="Vírgula 7 5 3 3 5 4" xfId="50692" xr:uid="{00000000-0005-0000-0000-000083C20000}"/>
    <cellStyle name="Vírgula 7 5 3 3 6" xfId="50693" xr:uid="{00000000-0005-0000-0000-000084C20000}"/>
    <cellStyle name="Vírgula 7 5 3 3 6 2" xfId="50694" xr:uid="{00000000-0005-0000-0000-000085C20000}"/>
    <cellStyle name="Vírgula 7 5 3 3 6 3" xfId="50695" xr:uid="{00000000-0005-0000-0000-000086C20000}"/>
    <cellStyle name="Vírgula 7 5 3 3 7" xfId="50696" xr:uid="{00000000-0005-0000-0000-000087C20000}"/>
    <cellStyle name="Vírgula 7 5 3 3 8" xfId="50697" xr:uid="{00000000-0005-0000-0000-000088C20000}"/>
    <cellStyle name="Vírgula 7 5 3 3 9" xfId="50698" xr:uid="{00000000-0005-0000-0000-000089C20000}"/>
    <cellStyle name="Vírgula 7 5 3 4" xfId="4043" xr:uid="{00000000-0005-0000-0000-00008AC20000}"/>
    <cellStyle name="Vírgula 7 5 3 4 2" xfId="9079" xr:uid="{00000000-0005-0000-0000-00008BC20000}"/>
    <cellStyle name="Vírgula 7 5 3 4 2 2" xfId="50699" xr:uid="{00000000-0005-0000-0000-00008CC20000}"/>
    <cellStyle name="Vírgula 7 5 3 4 2 3" xfId="50700" xr:uid="{00000000-0005-0000-0000-00008DC20000}"/>
    <cellStyle name="Vírgula 7 5 3 4 2 4" xfId="50701" xr:uid="{00000000-0005-0000-0000-00008EC20000}"/>
    <cellStyle name="Vírgula 7 5 3 4 3" xfId="50702" xr:uid="{00000000-0005-0000-0000-00008FC20000}"/>
    <cellStyle name="Vírgula 7 5 3 4 3 2" xfId="50703" xr:uid="{00000000-0005-0000-0000-000090C20000}"/>
    <cellStyle name="Vírgula 7 5 3 4 3 3" xfId="50704" xr:uid="{00000000-0005-0000-0000-000091C20000}"/>
    <cellStyle name="Vírgula 7 5 3 4 4" xfId="50705" xr:uid="{00000000-0005-0000-0000-000092C20000}"/>
    <cellStyle name="Vírgula 7 5 3 4 5" xfId="50706" xr:uid="{00000000-0005-0000-0000-000093C20000}"/>
    <cellStyle name="Vírgula 7 5 3 4 6" xfId="50707" xr:uid="{00000000-0005-0000-0000-000094C20000}"/>
    <cellStyle name="Vírgula 7 5 3 5" xfId="5791" xr:uid="{00000000-0005-0000-0000-000095C20000}"/>
    <cellStyle name="Vírgula 7 5 3 5 2" xfId="10733" xr:uid="{00000000-0005-0000-0000-000096C20000}"/>
    <cellStyle name="Vírgula 7 5 3 5 3" xfId="50708" xr:uid="{00000000-0005-0000-0000-000097C20000}"/>
    <cellStyle name="Vírgula 7 5 3 5 4" xfId="50709" xr:uid="{00000000-0005-0000-0000-000098C20000}"/>
    <cellStyle name="Vírgula 7 5 3 6" xfId="7299" xr:uid="{00000000-0005-0000-0000-000099C20000}"/>
    <cellStyle name="Vírgula 7 5 3 6 2" xfId="50710" xr:uid="{00000000-0005-0000-0000-00009AC20000}"/>
    <cellStyle name="Vírgula 7 5 3 6 3" xfId="50711" xr:uid="{00000000-0005-0000-0000-00009BC20000}"/>
    <cellStyle name="Vírgula 7 5 3 6 4" xfId="50712" xr:uid="{00000000-0005-0000-0000-00009CC20000}"/>
    <cellStyle name="Vírgula 7 5 3 7" xfId="2337" xr:uid="{00000000-0005-0000-0000-00009DC20000}"/>
    <cellStyle name="Vírgula 7 5 3 7 2" xfId="50713" xr:uid="{00000000-0005-0000-0000-00009EC20000}"/>
    <cellStyle name="Vírgula 7 5 3 7 3" xfId="50714" xr:uid="{00000000-0005-0000-0000-00009FC20000}"/>
    <cellStyle name="Vírgula 7 5 3 7 4" xfId="50715" xr:uid="{00000000-0005-0000-0000-0000A0C20000}"/>
    <cellStyle name="Vírgula 7 5 3 8" xfId="50716" xr:uid="{00000000-0005-0000-0000-0000A1C20000}"/>
    <cellStyle name="Vírgula 7 5 3 8 2" xfId="50717" xr:uid="{00000000-0005-0000-0000-0000A2C20000}"/>
    <cellStyle name="Vírgula 7 5 3 8 3" xfId="50718" xr:uid="{00000000-0005-0000-0000-0000A3C20000}"/>
    <cellStyle name="Vírgula 7 5 3 9" xfId="50719" xr:uid="{00000000-0005-0000-0000-0000A4C20000}"/>
    <cellStyle name="Vírgula 7 5 4" xfId="729" xr:uid="{00000000-0005-0000-0000-0000A5C20000}"/>
    <cellStyle name="Vírgula 7 5 4 10" xfId="50720" xr:uid="{00000000-0005-0000-0000-0000A6C20000}"/>
    <cellStyle name="Vírgula 7 5 4 11" xfId="50721" xr:uid="{00000000-0005-0000-0000-0000A7C20000}"/>
    <cellStyle name="Vírgula 7 5 4 2" xfId="1194" xr:uid="{00000000-0005-0000-0000-0000A8C20000}"/>
    <cellStyle name="Vírgula 7 5 4 2 10" xfId="50722" xr:uid="{00000000-0005-0000-0000-0000A9C20000}"/>
    <cellStyle name="Vírgula 7 5 4 2 2" xfId="1938" xr:uid="{00000000-0005-0000-0000-0000AAC20000}"/>
    <cellStyle name="Vírgula 7 5 4 2 2 2" xfId="5296" xr:uid="{00000000-0005-0000-0000-0000ABC20000}"/>
    <cellStyle name="Vírgula 7 5 4 2 2 2 2" xfId="10280" xr:uid="{00000000-0005-0000-0000-0000ACC20000}"/>
    <cellStyle name="Vírgula 7 5 4 2 2 2 2 2" xfId="50723" xr:uid="{00000000-0005-0000-0000-0000ADC20000}"/>
    <cellStyle name="Vírgula 7 5 4 2 2 2 2 3" xfId="50724" xr:uid="{00000000-0005-0000-0000-0000AEC20000}"/>
    <cellStyle name="Vírgula 7 5 4 2 2 2 2 4" xfId="50725" xr:uid="{00000000-0005-0000-0000-0000AFC20000}"/>
    <cellStyle name="Vírgula 7 5 4 2 2 2 3" xfId="50726" xr:uid="{00000000-0005-0000-0000-0000B0C20000}"/>
    <cellStyle name="Vírgula 7 5 4 2 2 2 3 2" xfId="50727" xr:uid="{00000000-0005-0000-0000-0000B1C20000}"/>
    <cellStyle name="Vírgula 7 5 4 2 2 2 3 3" xfId="50728" xr:uid="{00000000-0005-0000-0000-0000B2C20000}"/>
    <cellStyle name="Vírgula 7 5 4 2 2 2 4" xfId="50729" xr:uid="{00000000-0005-0000-0000-0000B3C20000}"/>
    <cellStyle name="Vírgula 7 5 4 2 2 2 5" xfId="50730" xr:uid="{00000000-0005-0000-0000-0000B4C20000}"/>
    <cellStyle name="Vírgula 7 5 4 2 2 2 6" xfId="50731" xr:uid="{00000000-0005-0000-0000-0000B5C20000}"/>
    <cellStyle name="Vírgula 7 5 4 2 2 3" xfId="7025" xr:uid="{00000000-0005-0000-0000-0000B6C20000}"/>
    <cellStyle name="Vírgula 7 5 4 2 2 3 2" xfId="11967" xr:uid="{00000000-0005-0000-0000-0000B7C20000}"/>
    <cellStyle name="Vírgula 7 5 4 2 2 3 3" xfId="50732" xr:uid="{00000000-0005-0000-0000-0000B8C20000}"/>
    <cellStyle name="Vírgula 7 5 4 2 2 3 4" xfId="50733" xr:uid="{00000000-0005-0000-0000-0000B9C20000}"/>
    <cellStyle name="Vírgula 7 5 4 2 2 4" xfId="8533" xr:uid="{00000000-0005-0000-0000-0000BAC20000}"/>
    <cellStyle name="Vírgula 7 5 4 2 2 4 2" xfId="50734" xr:uid="{00000000-0005-0000-0000-0000BBC20000}"/>
    <cellStyle name="Vírgula 7 5 4 2 2 4 3" xfId="50735" xr:uid="{00000000-0005-0000-0000-0000BCC20000}"/>
    <cellStyle name="Vírgula 7 5 4 2 2 4 4" xfId="50736" xr:uid="{00000000-0005-0000-0000-0000BDC20000}"/>
    <cellStyle name="Vírgula 7 5 4 2 2 5" xfId="3571" xr:uid="{00000000-0005-0000-0000-0000BEC20000}"/>
    <cellStyle name="Vírgula 7 5 4 2 2 5 2" xfId="50737" xr:uid="{00000000-0005-0000-0000-0000BFC20000}"/>
    <cellStyle name="Vírgula 7 5 4 2 2 5 3" xfId="50738" xr:uid="{00000000-0005-0000-0000-0000C0C20000}"/>
    <cellStyle name="Vírgula 7 5 4 2 2 5 4" xfId="50739" xr:uid="{00000000-0005-0000-0000-0000C1C20000}"/>
    <cellStyle name="Vírgula 7 5 4 2 2 6" xfId="50740" xr:uid="{00000000-0005-0000-0000-0000C2C20000}"/>
    <cellStyle name="Vírgula 7 5 4 2 2 6 2" xfId="50741" xr:uid="{00000000-0005-0000-0000-0000C3C20000}"/>
    <cellStyle name="Vírgula 7 5 4 2 2 6 3" xfId="50742" xr:uid="{00000000-0005-0000-0000-0000C4C20000}"/>
    <cellStyle name="Vírgula 7 5 4 2 2 7" xfId="50743" xr:uid="{00000000-0005-0000-0000-0000C5C20000}"/>
    <cellStyle name="Vírgula 7 5 4 2 2 8" xfId="50744" xr:uid="{00000000-0005-0000-0000-0000C6C20000}"/>
    <cellStyle name="Vírgula 7 5 4 2 2 9" xfId="50745" xr:uid="{00000000-0005-0000-0000-0000C7C20000}"/>
    <cellStyle name="Vírgula 7 5 4 2 3" xfId="4562" xr:uid="{00000000-0005-0000-0000-0000C8C20000}"/>
    <cellStyle name="Vírgula 7 5 4 2 3 2" xfId="9546" xr:uid="{00000000-0005-0000-0000-0000C9C20000}"/>
    <cellStyle name="Vírgula 7 5 4 2 3 2 2" xfId="50746" xr:uid="{00000000-0005-0000-0000-0000CAC20000}"/>
    <cellStyle name="Vírgula 7 5 4 2 3 2 3" xfId="50747" xr:uid="{00000000-0005-0000-0000-0000CBC20000}"/>
    <cellStyle name="Vírgula 7 5 4 2 3 2 4" xfId="50748" xr:uid="{00000000-0005-0000-0000-0000CCC20000}"/>
    <cellStyle name="Vírgula 7 5 4 2 3 3" xfId="50749" xr:uid="{00000000-0005-0000-0000-0000CDC20000}"/>
    <cellStyle name="Vírgula 7 5 4 2 3 3 2" xfId="50750" xr:uid="{00000000-0005-0000-0000-0000CEC20000}"/>
    <cellStyle name="Vírgula 7 5 4 2 3 3 3" xfId="50751" xr:uid="{00000000-0005-0000-0000-0000CFC20000}"/>
    <cellStyle name="Vírgula 7 5 4 2 3 4" xfId="50752" xr:uid="{00000000-0005-0000-0000-0000D0C20000}"/>
    <cellStyle name="Vírgula 7 5 4 2 3 5" xfId="50753" xr:uid="{00000000-0005-0000-0000-0000D1C20000}"/>
    <cellStyle name="Vírgula 7 5 4 2 3 6" xfId="50754" xr:uid="{00000000-0005-0000-0000-0000D2C20000}"/>
    <cellStyle name="Vírgula 7 5 4 2 4" xfId="6293" xr:uid="{00000000-0005-0000-0000-0000D3C20000}"/>
    <cellStyle name="Vírgula 7 5 4 2 4 2" xfId="11235" xr:uid="{00000000-0005-0000-0000-0000D4C20000}"/>
    <cellStyle name="Vírgula 7 5 4 2 4 3" xfId="50755" xr:uid="{00000000-0005-0000-0000-0000D5C20000}"/>
    <cellStyle name="Vírgula 7 5 4 2 4 4" xfId="50756" xr:uid="{00000000-0005-0000-0000-0000D6C20000}"/>
    <cellStyle name="Vírgula 7 5 4 2 5" xfId="7801" xr:uid="{00000000-0005-0000-0000-0000D7C20000}"/>
    <cellStyle name="Vírgula 7 5 4 2 5 2" xfId="50757" xr:uid="{00000000-0005-0000-0000-0000D8C20000}"/>
    <cellStyle name="Vírgula 7 5 4 2 5 3" xfId="50758" xr:uid="{00000000-0005-0000-0000-0000D9C20000}"/>
    <cellStyle name="Vírgula 7 5 4 2 5 4" xfId="50759" xr:uid="{00000000-0005-0000-0000-0000DAC20000}"/>
    <cellStyle name="Vírgula 7 5 4 2 6" xfId="2839" xr:uid="{00000000-0005-0000-0000-0000DBC20000}"/>
    <cellStyle name="Vírgula 7 5 4 2 6 2" xfId="50760" xr:uid="{00000000-0005-0000-0000-0000DCC20000}"/>
    <cellStyle name="Vírgula 7 5 4 2 6 3" xfId="50761" xr:uid="{00000000-0005-0000-0000-0000DDC20000}"/>
    <cellStyle name="Vírgula 7 5 4 2 6 4" xfId="50762" xr:uid="{00000000-0005-0000-0000-0000DEC20000}"/>
    <cellStyle name="Vírgula 7 5 4 2 7" xfId="50763" xr:uid="{00000000-0005-0000-0000-0000DFC20000}"/>
    <cellStyle name="Vírgula 7 5 4 2 7 2" xfId="50764" xr:uid="{00000000-0005-0000-0000-0000E0C20000}"/>
    <cellStyle name="Vírgula 7 5 4 2 7 3" xfId="50765" xr:uid="{00000000-0005-0000-0000-0000E1C20000}"/>
    <cellStyle name="Vírgula 7 5 4 2 8" xfId="50766" xr:uid="{00000000-0005-0000-0000-0000E2C20000}"/>
    <cellStyle name="Vírgula 7 5 4 2 9" xfId="50767" xr:uid="{00000000-0005-0000-0000-0000E3C20000}"/>
    <cellStyle name="Vírgula 7 5 4 3" xfId="1937" xr:uid="{00000000-0005-0000-0000-0000E4C20000}"/>
    <cellStyle name="Vírgula 7 5 4 3 2" xfId="5295" xr:uid="{00000000-0005-0000-0000-0000E5C20000}"/>
    <cellStyle name="Vírgula 7 5 4 3 2 2" xfId="10279" xr:uid="{00000000-0005-0000-0000-0000E6C20000}"/>
    <cellStyle name="Vírgula 7 5 4 3 2 2 2" xfId="50768" xr:uid="{00000000-0005-0000-0000-0000E7C20000}"/>
    <cellStyle name="Vírgula 7 5 4 3 2 2 3" xfId="50769" xr:uid="{00000000-0005-0000-0000-0000E8C20000}"/>
    <cellStyle name="Vírgula 7 5 4 3 2 2 4" xfId="50770" xr:uid="{00000000-0005-0000-0000-0000E9C20000}"/>
    <cellStyle name="Vírgula 7 5 4 3 2 3" xfId="50771" xr:uid="{00000000-0005-0000-0000-0000EAC20000}"/>
    <cellStyle name="Vírgula 7 5 4 3 2 3 2" xfId="50772" xr:uid="{00000000-0005-0000-0000-0000EBC20000}"/>
    <cellStyle name="Vírgula 7 5 4 3 2 3 3" xfId="50773" xr:uid="{00000000-0005-0000-0000-0000ECC20000}"/>
    <cellStyle name="Vírgula 7 5 4 3 2 4" xfId="50774" xr:uid="{00000000-0005-0000-0000-0000EDC20000}"/>
    <cellStyle name="Vírgula 7 5 4 3 2 5" xfId="50775" xr:uid="{00000000-0005-0000-0000-0000EEC20000}"/>
    <cellStyle name="Vírgula 7 5 4 3 2 6" xfId="50776" xr:uid="{00000000-0005-0000-0000-0000EFC20000}"/>
    <cellStyle name="Vírgula 7 5 4 3 3" xfId="7024" xr:uid="{00000000-0005-0000-0000-0000F0C20000}"/>
    <cellStyle name="Vírgula 7 5 4 3 3 2" xfId="11966" xr:uid="{00000000-0005-0000-0000-0000F1C20000}"/>
    <cellStyle name="Vírgula 7 5 4 3 3 3" xfId="50777" xr:uid="{00000000-0005-0000-0000-0000F2C20000}"/>
    <cellStyle name="Vírgula 7 5 4 3 3 4" xfId="50778" xr:uid="{00000000-0005-0000-0000-0000F3C20000}"/>
    <cellStyle name="Vírgula 7 5 4 3 4" xfId="8532" xr:uid="{00000000-0005-0000-0000-0000F4C20000}"/>
    <cellStyle name="Vírgula 7 5 4 3 4 2" xfId="50779" xr:uid="{00000000-0005-0000-0000-0000F5C20000}"/>
    <cellStyle name="Vírgula 7 5 4 3 4 3" xfId="50780" xr:uid="{00000000-0005-0000-0000-0000F6C20000}"/>
    <cellStyle name="Vírgula 7 5 4 3 4 4" xfId="50781" xr:uid="{00000000-0005-0000-0000-0000F7C20000}"/>
    <cellStyle name="Vírgula 7 5 4 3 5" xfId="3570" xr:uid="{00000000-0005-0000-0000-0000F8C20000}"/>
    <cellStyle name="Vírgula 7 5 4 3 5 2" xfId="50782" xr:uid="{00000000-0005-0000-0000-0000F9C20000}"/>
    <cellStyle name="Vírgula 7 5 4 3 5 3" xfId="50783" xr:uid="{00000000-0005-0000-0000-0000FAC20000}"/>
    <cellStyle name="Vírgula 7 5 4 3 5 4" xfId="50784" xr:uid="{00000000-0005-0000-0000-0000FBC20000}"/>
    <cellStyle name="Vírgula 7 5 4 3 6" xfId="50785" xr:uid="{00000000-0005-0000-0000-0000FCC20000}"/>
    <cellStyle name="Vírgula 7 5 4 3 6 2" xfId="50786" xr:uid="{00000000-0005-0000-0000-0000FDC20000}"/>
    <cellStyle name="Vírgula 7 5 4 3 6 3" xfId="50787" xr:uid="{00000000-0005-0000-0000-0000FEC20000}"/>
    <cellStyle name="Vírgula 7 5 4 3 7" xfId="50788" xr:uid="{00000000-0005-0000-0000-0000FFC20000}"/>
    <cellStyle name="Vírgula 7 5 4 3 8" xfId="50789" xr:uid="{00000000-0005-0000-0000-000000C30000}"/>
    <cellStyle name="Vírgula 7 5 4 3 9" xfId="50790" xr:uid="{00000000-0005-0000-0000-000001C30000}"/>
    <cellStyle name="Vírgula 7 5 4 4" xfId="4179" xr:uid="{00000000-0005-0000-0000-000002C30000}"/>
    <cellStyle name="Vírgula 7 5 4 4 2" xfId="9165" xr:uid="{00000000-0005-0000-0000-000003C30000}"/>
    <cellStyle name="Vírgula 7 5 4 4 2 2" xfId="50791" xr:uid="{00000000-0005-0000-0000-000004C30000}"/>
    <cellStyle name="Vírgula 7 5 4 4 2 3" xfId="50792" xr:uid="{00000000-0005-0000-0000-000005C30000}"/>
    <cellStyle name="Vírgula 7 5 4 4 2 4" xfId="50793" xr:uid="{00000000-0005-0000-0000-000006C30000}"/>
    <cellStyle name="Vírgula 7 5 4 4 3" xfId="50794" xr:uid="{00000000-0005-0000-0000-000007C30000}"/>
    <cellStyle name="Vírgula 7 5 4 4 3 2" xfId="50795" xr:uid="{00000000-0005-0000-0000-000008C30000}"/>
    <cellStyle name="Vírgula 7 5 4 4 3 3" xfId="50796" xr:uid="{00000000-0005-0000-0000-000009C30000}"/>
    <cellStyle name="Vírgula 7 5 4 4 4" xfId="50797" xr:uid="{00000000-0005-0000-0000-00000AC30000}"/>
    <cellStyle name="Vírgula 7 5 4 4 5" xfId="50798" xr:uid="{00000000-0005-0000-0000-00000BC30000}"/>
    <cellStyle name="Vírgula 7 5 4 4 6" xfId="50799" xr:uid="{00000000-0005-0000-0000-00000CC30000}"/>
    <cellStyle name="Vírgula 7 5 4 5" xfId="5926" xr:uid="{00000000-0005-0000-0000-00000DC30000}"/>
    <cellStyle name="Vírgula 7 5 4 5 2" xfId="10868" xr:uid="{00000000-0005-0000-0000-00000EC30000}"/>
    <cellStyle name="Vírgula 7 5 4 5 3" xfId="50800" xr:uid="{00000000-0005-0000-0000-00000FC30000}"/>
    <cellStyle name="Vírgula 7 5 4 5 4" xfId="50801" xr:uid="{00000000-0005-0000-0000-000010C30000}"/>
    <cellStyle name="Vírgula 7 5 4 6" xfId="7434" xr:uid="{00000000-0005-0000-0000-000011C30000}"/>
    <cellStyle name="Vírgula 7 5 4 6 2" xfId="50802" xr:uid="{00000000-0005-0000-0000-000012C30000}"/>
    <cellStyle name="Vírgula 7 5 4 6 3" xfId="50803" xr:uid="{00000000-0005-0000-0000-000013C30000}"/>
    <cellStyle name="Vírgula 7 5 4 6 4" xfId="50804" xr:uid="{00000000-0005-0000-0000-000014C30000}"/>
    <cellStyle name="Vírgula 7 5 4 7" xfId="2472" xr:uid="{00000000-0005-0000-0000-000015C30000}"/>
    <cellStyle name="Vírgula 7 5 4 7 2" xfId="50805" xr:uid="{00000000-0005-0000-0000-000016C30000}"/>
    <cellStyle name="Vírgula 7 5 4 7 3" xfId="50806" xr:uid="{00000000-0005-0000-0000-000017C30000}"/>
    <cellStyle name="Vírgula 7 5 4 7 4" xfId="50807" xr:uid="{00000000-0005-0000-0000-000018C30000}"/>
    <cellStyle name="Vírgula 7 5 4 8" xfId="50808" xr:uid="{00000000-0005-0000-0000-000019C30000}"/>
    <cellStyle name="Vírgula 7 5 4 8 2" xfId="50809" xr:uid="{00000000-0005-0000-0000-00001AC30000}"/>
    <cellStyle name="Vírgula 7 5 4 8 3" xfId="50810" xr:uid="{00000000-0005-0000-0000-00001BC30000}"/>
    <cellStyle name="Vírgula 7 5 4 9" xfId="50811" xr:uid="{00000000-0005-0000-0000-00001CC30000}"/>
    <cellStyle name="Vírgula 7 5 5" xfId="882" xr:uid="{00000000-0005-0000-0000-00001DC30000}"/>
    <cellStyle name="Vírgula 7 5 5 10" xfId="50812" xr:uid="{00000000-0005-0000-0000-00001EC30000}"/>
    <cellStyle name="Vírgula 7 5 5 2" xfId="1939" xr:uid="{00000000-0005-0000-0000-00001FC30000}"/>
    <cellStyle name="Vírgula 7 5 5 2 2" xfId="5297" xr:uid="{00000000-0005-0000-0000-000020C30000}"/>
    <cellStyle name="Vírgula 7 5 5 2 2 2" xfId="10281" xr:uid="{00000000-0005-0000-0000-000021C30000}"/>
    <cellStyle name="Vírgula 7 5 5 2 2 2 2" xfId="50813" xr:uid="{00000000-0005-0000-0000-000022C30000}"/>
    <cellStyle name="Vírgula 7 5 5 2 2 2 3" xfId="50814" xr:uid="{00000000-0005-0000-0000-000023C30000}"/>
    <cellStyle name="Vírgula 7 5 5 2 2 2 4" xfId="50815" xr:uid="{00000000-0005-0000-0000-000024C30000}"/>
    <cellStyle name="Vírgula 7 5 5 2 2 3" xfId="50816" xr:uid="{00000000-0005-0000-0000-000025C30000}"/>
    <cellStyle name="Vírgula 7 5 5 2 2 3 2" xfId="50817" xr:uid="{00000000-0005-0000-0000-000026C30000}"/>
    <cellStyle name="Vírgula 7 5 5 2 2 3 3" xfId="50818" xr:uid="{00000000-0005-0000-0000-000027C30000}"/>
    <cellStyle name="Vírgula 7 5 5 2 2 4" xfId="50819" xr:uid="{00000000-0005-0000-0000-000028C30000}"/>
    <cellStyle name="Vírgula 7 5 5 2 2 5" xfId="50820" xr:uid="{00000000-0005-0000-0000-000029C30000}"/>
    <cellStyle name="Vírgula 7 5 5 2 2 6" xfId="50821" xr:uid="{00000000-0005-0000-0000-00002AC30000}"/>
    <cellStyle name="Vírgula 7 5 5 2 3" xfId="7026" xr:uid="{00000000-0005-0000-0000-00002BC30000}"/>
    <cellStyle name="Vírgula 7 5 5 2 3 2" xfId="11968" xr:uid="{00000000-0005-0000-0000-00002CC30000}"/>
    <cellStyle name="Vírgula 7 5 5 2 3 3" xfId="50822" xr:uid="{00000000-0005-0000-0000-00002DC30000}"/>
    <cellStyle name="Vírgula 7 5 5 2 3 4" xfId="50823" xr:uid="{00000000-0005-0000-0000-00002EC30000}"/>
    <cellStyle name="Vírgula 7 5 5 2 4" xfId="8534" xr:uid="{00000000-0005-0000-0000-00002FC30000}"/>
    <cellStyle name="Vírgula 7 5 5 2 4 2" xfId="50824" xr:uid="{00000000-0005-0000-0000-000030C30000}"/>
    <cellStyle name="Vírgula 7 5 5 2 4 3" xfId="50825" xr:uid="{00000000-0005-0000-0000-000031C30000}"/>
    <cellStyle name="Vírgula 7 5 5 2 4 4" xfId="50826" xr:uid="{00000000-0005-0000-0000-000032C30000}"/>
    <cellStyle name="Vírgula 7 5 5 2 5" xfId="3572" xr:uid="{00000000-0005-0000-0000-000033C30000}"/>
    <cellStyle name="Vírgula 7 5 5 2 5 2" xfId="50827" xr:uid="{00000000-0005-0000-0000-000034C30000}"/>
    <cellStyle name="Vírgula 7 5 5 2 5 3" xfId="50828" xr:uid="{00000000-0005-0000-0000-000035C30000}"/>
    <cellStyle name="Vírgula 7 5 5 2 5 4" xfId="50829" xr:uid="{00000000-0005-0000-0000-000036C30000}"/>
    <cellStyle name="Vírgula 7 5 5 2 6" xfId="50830" xr:uid="{00000000-0005-0000-0000-000037C30000}"/>
    <cellStyle name="Vírgula 7 5 5 2 6 2" xfId="50831" xr:uid="{00000000-0005-0000-0000-000038C30000}"/>
    <cellStyle name="Vírgula 7 5 5 2 6 3" xfId="50832" xr:uid="{00000000-0005-0000-0000-000039C30000}"/>
    <cellStyle name="Vírgula 7 5 5 2 7" xfId="50833" xr:uid="{00000000-0005-0000-0000-00003AC30000}"/>
    <cellStyle name="Vírgula 7 5 5 2 8" xfId="50834" xr:uid="{00000000-0005-0000-0000-00003BC30000}"/>
    <cellStyle name="Vírgula 7 5 5 2 9" xfId="50835" xr:uid="{00000000-0005-0000-0000-00003CC30000}"/>
    <cellStyle name="Vírgula 7 5 5 3" xfId="4321" xr:uid="{00000000-0005-0000-0000-00003DC30000}"/>
    <cellStyle name="Vírgula 7 5 5 3 2" xfId="9306" xr:uid="{00000000-0005-0000-0000-00003EC30000}"/>
    <cellStyle name="Vírgula 7 5 5 3 2 2" xfId="50836" xr:uid="{00000000-0005-0000-0000-00003FC30000}"/>
    <cellStyle name="Vírgula 7 5 5 3 2 3" xfId="50837" xr:uid="{00000000-0005-0000-0000-000040C30000}"/>
    <cellStyle name="Vírgula 7 5 5 3 2 4" xfId="50838" xr:uid="{00000000-0005-0000-0000-000041C30000}"/>
    <cellStyle name="Vírgula 7 5 5 3 3" xfId="50839" xr:uid="{00000000-0005-0000-0000-000042C30000}"/>
    <cellStyle name="Vírgula 7 5 5 3 3 2" xfId="50840" xr:uid="{00000000-0005-0000-0000-000043C30000}"/>
    <cellStyle name="Vírgula 7 5 5 3 3 3" xfId="50841" xr:uid="{00000000-0005-0000-0000-000044C30000}"/>
    <cellStyle name="Vírgula 7 5 5 3 4" xfId="50842" xr:uid="{00000000-0005-0000-0000-000045C30000}"/>
    <cellStyle name="Vírgula 7 5 5 3 5" xfId="50843" xr:uid="{00000000-0005-0000-0000-000046C30000}"/>
    <cellStyle name="Vírgula 7 5 5 3 6" xfId="50844" xr:uid="{00000000-0005-0000-0000-000047C30000}"/>
    <cellStyle name="Vírgula 7 5 5 4" xfId="6064" xr:uid="{00000000-0005-0000-0000-000048C30000}"/>
    <cellStyle name="Vírgula 7 5 5 4 2" xfId="11006" xr:uid="{00000000-0005-0000-0000-000049C30000}"/>
    <cellStyle name="Vírgula 7 5 5 4 3" xfId="50845" xr:uid="{00000000-0005-0000-0000-00004AC30000}"/>
    <cellStyle name="Vírgula 7 5 5 4 4" xfId="50846" xr:uid="{00000000-0005-0000-0000-00004BC30000}"/>
    <cellStyle name="Vírgula 7 5 5 5" xfId="7572" xr:uid="{00000000-0005-0000-0000-00004CC30000}"/>
    <cellStyle name="Vírgula 7 5 5 5 2" xfId="50847" xr:uid="{00000000-0005-0000-0000-00004DC30000}"/>
    <cellStyle name="Vírgula 7 5 5 5 3" xfId="50848" xr:uid="{00000000-0005-0000-0000-00004EC30000}"/>
    <cellStyle name="Vírgula 7 5 5 5 4" xfId="50849" xr:uid="{00000000-0005-0000-0000-00004FC30000}"/>
    <cellStyle name="Vírgula 7 5 5 6" xfId="2610" xr:uid="{00000000-0005-0000-0000-000050C30000}"/>
    <cellStyle name="Vírgula 7 5 5 6 2" xfId="50850" xr:uid="{00000000-0005-0000-0000-000051C30000}"/>
    <cellStyle name="Vírgula 7 5 5 6 3" xfId="50851" xr:uid="{00000000-0005-0000-0000-000052C30000}"/>
    <cellStyle name="Vírgula 7 5 5 6 4" xfId="50852" xr:uid="{00000000-0005-0000-0000-000053C30000}"/>
    <cellStyle name="Vírgula 7 5 5 7" xfId="50853" xr:uid="{00000000-0005-0000-0000-000054C30000}"/>
    <cellStyle name="Vírgula 7 5 5 7 2" xfId="50854" xr:uid="{00000000-0005-0000-0000-000055C30000}"/>
    <cellStyle name="Vírgula 7 5 5 7 3" xfId="50855" xr:uid="{00000000-0005-0000-0000-000056C30000}"/>
    <cellStyle name="Vírgula 7 5 5 8" xfId="50856" xr:uid="{00000000-0005-0000-0000-000057C30000}"/>
    <cellStyle name="Vírgula 7 5 5 9" xfId="50857" xr:uid="{00000000-0005-0000-0000-000058C30000}"/>
    <cellStyle name="Vírgula 7 5 6" xfId="1930" xr:uid="{00000000-0005-0000-0000-000059C30000}"/>
    <cellStyle name="Vírgula 7 5 6 2" xfId="5288" xr:uid="{00000000-0005-0000-0000-00005AC30000}"/>
    <cellStyle name="Vírgula 7 5 6 2 2" xfId="10272" xr:uid="{00000000-0005-0000-0000-00005BC30000}"/>
    <cellStyle name="Vírgula 7 5 6 2 2 2" xfId="50858" xr:uid="{00000000-0005-0000-0000-00005CC30000}"/>
    <cellStyle name="Vírgula 7 5 6 2 2 3" xfId="50859" xr:uid="{00000000-0005-0000-0000-00005DC30000}"/>
    <cellStyle name="Vírgula 7 5 6 2 2 4" xfId="50860" xr:uid="{00000000-0005-0000-0000-00005EC30000}"/>
    <cellStyle name="Vírgula 7 5 6 2 3" xfId="50861" xr:uid="{00000000-0005-0000-0000-00005FC30000}"/>
    <cellStyle name="Vírgula 7 5 6 2 3 2" xfId="50862" xr:uid="{00000000-0005-0000-0000-000060C30000}"/>
    <cellStyle name="Vírgula 7 5 6 2 3 3" xfId="50863" xr:uid="{00000000-0005-0000-0000-000061C30000}"/>
    <cellStyle name="Vírgula 7 5 6 2 4" xfId="50864" xr:uid="{00000000-0005-0000-0000-000062C30000}"/>
    <cellStyle name="Vírgula 7 5 6 2 5" xfId="50865" xr:uid="{00000000-0005-0000-0000-000063C30000}"/>
    <cellStyle name="Vírgula 7 5 6 2 6" xfId="50866" xr:uid="{00000000-0005-0000-0000-000064C30000}"/>
    <cellStyle name="Vírgula 7 5 6 3" xfId="7017" xr:uid="{00000000-0005-0000-0000-000065C30000}"/>
    <cellStyle name="Vírgula 7 5 6 3 2" xfId="11959" xr:uid="{00000000-0005-0000-0000-000066C30000}"/>
    <cellStyle name="Vírgula 7 5 6 3 3" xfId="50867" xr:uid="{00000000-0005-0000-0000-000067C30000}"/>
    <cellStyle name="Vírgula 7 5 6 3 4" xfId="50868" xr:uid="{00000000-0005-0000-0000-000068C30000}"/>
    <cellStyle name="Vírgula 7 5 6 4" xfId="8525" xr:uid="{00000000-0005-0000-0000-000069C30000}"/>
    <cellStyle name="Vírgula 7 5 6 4 2" xfId="50869" xr:uid="{00000000-0005-0000-0000-00006AC30000}"/>
    <cellStyle name="Vírgula 7 5 6 4 3" xfId="50870" xr:uid="{00000000-0005-0000-0000-00006BC30000}"/>
    <cellStyle name="Vírgula 7 5 6 4 4" xfId="50871" xr:uid="{00000000-0005-0000-0000-00006CC30000}"/>
    <cellStyle name="Vírgula 7 5 6 5" xfId="3563" xr:uid="{00000000-0005-0000-0000-00006DC30000}"/>
    <cellStyle name="Vírgula 7 5 6 5 2" xfId="50872" xr:uid="{00000000-0005-0000-0000-00006EC30000}"/>
    <cellStyle name="Vírgula 7 5 6 5 3" xfId="50873" xr:uid="{00000000-0005-0000-0000-00006FC30000}"/>
    <cellStyle name="Vírgula 7 5 6 5 4" xfId="50874" xr:uid="{00000000-0005-0000-0000-000070C30000}"/>
    <cellStyle name="Vírgula 7 5 6 6" xfId="50875" xr:uid="{00000000-0005-0000-0000-000071C30000}"/>
    <cellStyle name="Vírgula 7 5 6 6 2" xfId="50876" xr:uid="{00000000-0005-0000-0000-000072C30000}"/>
    <cellStyle name="Vírgula 7 5 6 6 3" xfId="50877" xr:uid="{00000000-0005-0000-0000-000073C30000}"/>
    <cellStyle name="Vírgula 7 5 6 7" xfId="50878" xr:uid="{00000000-0005-0000-0000-000074C30000}"/>
    <cellStyle name="Vírgula 7 5 6 8" xfId="50879" xr:uid="{00000000-0005-0000-0000-000075C30000}"/>
    <cellStyle name="Vírgula 7 5 6 9" xfId="50880" xr:uid="{00000000-0005-0000-0000-000076C30000}"/>
    <cellStyle name="Vírgula 7 5 7" xfId="3719" xr:uid="{00000000-0005-0000-0000-000077C30000}"/>
    <cellStyle name="Vírgula 7 5 7 2" xfId="5438" xr:uid="{00000000-0005-0000-0000-000078C30000}"/>
    <cellStyle name="Vírgula 7 5 7 2 2" xfId="10404" xr:uid="{00000000-0005-0000-0000-000079C30000}"/>
    <cellStyle name="Vírgula 7 5 7 2 2 2" xfId="50881" xr:uid="{00000000-0005-0000-0000-00007AC30000}"/>
    <cellStyle name="Vírgula 7 5 7 2 2 3" xfId="50882" xr:uid="{00000000-0005-0000-0000-00007BC30000}"/>
    <cellStyle name="Vírgula 7 5 7 2 2 4" xfId="50883" xr:uid="{00000000-0005-0000-0000-00007CC30000}"/>
    <cellStyle name="Vírgula 7 5 7 2 3" xfId="50884" xr:uid="{00000000-0005-0000-0000-00007DC30000}"/>
    <cellStyle name="Vírgula 7 5 7 2 3 2" xfId="50885" xr:uid="{00000000-0005-0000-0000-00007EC30000}"/>
    <cellStyle name="Vírgula 7 5 7 2 3 3" xfId="50886" xr:uid="{00000000-0005-0000-0000-00007FC30000}"/>
    <cellStyle name="Vírgula 7 5 7 2 4" xfId="50887" xr:uid="{00000000-0005-0000-0000-000080C30000}"/>
    <cellStyle name="Vírgula 7 5 7 2 5" xfId="50888" xr:uid="{00000000-0005-0000-0000-000081C30000}"/>
    <cellStyle name="Vírgula 7 5 7 2 6" xfId="50889" xr:uid="{00000000-0005-0000-0000-000082C30000}"/>
    <cellStyle name="Vírgula 7 5 7 3" xfId="8679" xr:uid="{00000000-0005-0000-0000-000083C30000}"/>
    <cellStyle name="Vírgula 7 5 7 3 2" xfId="50890" xr:uid="{00000000-0005-0000-0000-000084C30000}"/>
    <cellStyle name="Vírgula 7 5 7 3 3" xfId="50891" xr:uid="{00000000-0005-0000-0000-000085C30000}"/>
    <cellStyle name="Vírgula 7 5 7 3 4" xfId="50892" xr:uid="{00000000-0005-0000-0000-000086C30000}"/>
    <cellStyle name="Vírgula 7 5 7 4" xfId="50893" xr:uid="{00000000-0005-0000-0000-000087C30000}"/>
    <cellStyle name="Vírgula 7 5 7 4 2" xfId="50894" xr:uid="{00000000-0005-0000-0000-000088C30000}"/>
    <cellStyle name="Vírgula 7 5 7 4 3" xfId="50895" xr:uid="{00000000-0005-0000-0000-000089C30000}"/>
    <cellStyle name="Vírgula 7 5 7 4 4" xfId="50896" xr:uid="{00000000-0005-0000-0000-00008AC30000}"/>
    <cellStyle name="Vírgula 7 5 7 5" xfId="50897" xr:uid="{00000000-0005-0000-0000-00008BC30000}"/>
    <cellStyle name="Vírgula 7 5 7 5 2" xfId="50898" xr:uid="{00000000-0005-0000-0000-00008CC30000}"/>
    <cellStyle name="Vírgula 7 5 7 5 3" xfId="50899" xr:uid="{00000000-0005-0000-0000-00008DC30000}"/>
    <cellStyle name="Vírgula 7 5 7 5 4" xfId="50900" xr:uid="{00000000-0005-0000-0000-00008EC30000}"/>
    <cellStyle name="Vírgula 7 5 7 6" xfId="50901" xr:uid="{00000000-0005-0000-0000-00008FC30000}"/>
    <cellStyle name="Vírgula 7 5 7 6 2" xfId="50902" xr:uid="{00000000-0005-0000-0000-000090C30000}"/>
    <cellStyle name="Vírgula 7 5 7 6 3" xfId="50903" xr:uid="{00000000-0005-0000-0000-000091C30000}"/>
    <cellStyle name="Vírgula 7 5 7 7" xfId="50904" xr:uid="{00000000-0005-0000-0000-000092C30000}"/>
    <cellStyle name="Vírgula 7 5 7 8" xfId="50905" xr:uid="{00000000-0005-0000-0000-000093C30000}"/>
    <cellStyle name="Vírgula 7 5 7 9" xfId="50906" xr:uid="{00000000-0005-0000-0000-000094C30000}"/>
    <cellStyle name="Vírgula 7 5 8" xfId="3943" xr:uid="{00000000-0005-0000-0000-000095C30000}"/>
    <cellStyle name="Vírgula 7 5 8 2" xfId="8815" xr:uid="{00000000-0005-0000-0000-000096C30000}"/>
    <cellStyle name="Vírgula 7 5 8 2 2" xfId="50907" xr:uid="{00000000-0005-0000-0000-000097C30000}"/>
    <cellStyle name="Vírgula 7 5 8 2 2 2" xfId="50908" xr:uid="{00000000-0005-0000-0000-000098C30000}"/>
    <cellStyle name="Vírgula 7 5 8 2 2 3" xfId="50909" xr:uid="{00000000-0005-0000-0000-000099C30000}"/>
    <cellStyle name="Vírgula 7 5 8 2 2 4" xfId="50910" xr:uid="{00000000-0005-0000-0000-00009AC30000}"/>
    <cellStyle name="Vírgula 7 5 8 2 3" xfId="50911" xr:uid="{00000000-0005-0000-0000-00009BC30000}"/>
    <cellStyle name="Vírgula 7 5 8 2 3 2" xfId="50912" xr:uid="{00000000-0005-0000-0000-00009CC30000}"/>
    <cellStyle name="Vírgula 7 5 8 2 3 3" xfId="50913" xr:uid="{00000000-0005-0000-0000-00009DC30000}"/>
    <cellStyle name="Vírgula 7 5 8 2 4" xfId="50914" xr:uid="{00000000-0005-0000-0000-00009EC30000}"/>
    <cellStyle name="Vírgula 7 5 8 2 5" xfId="50915" xr:uid="{00000000-0005-0000-0000-00009FC30000}"/>
    <cellStyle name="Vírgula 7 5 8 2 6" xfId="50916" xr:uid="{00000000-0005-0000-0000-0000A0C30000}"/>
    <cellStyle name="Vírgula 7 5 8 3" xfId="50917" xr:uid="{00000000-0005-0000-0000-0000A1C30000}"/>
    <cellStyle name="Vírgula 7 5 8 3 2" xfId="50918" xr:uid="{00000000-0005-0000-0000-0000A2C30000}"/>
    <cellStyle name="Vírgula 7 5 8 3 3" xfId="50919" xr:uid="{00000000-0005-0000-0000-0000A3C30000}"/>
    <cellStyle name="Vírgula 7 5 8 3 4" xfId="50920" xr:uid="{00000000-0005-0000-0000-0000A4C30000}"/>
    <cellStyle name="Vírgula 7 5 8 4" xfId="50921" xr:uid="{00000000-0005-0000-0000-0000A5C30000}"/>
    <cellStyle name="Vírgula 7 5 8 4 2" xfId="50922" xr:uid="{00000000-0005-0000-0000-0000A6C30000}"/>
    <cellStyle name="Vírgula 7 5 8 4 3" xfId="50923" xr:uid="{00000000-0005-0000-0000-0000A7C30000}"/>
    <cellStyle name="Vírgula 7 5 8 4 4" xfId="50924" xr:uid="{00000000-0005-0000-0000-0000A8C30000}"/>
    <cellStyle name="Vírgula 7 5 8 5" xfId="50925" xr:uid="{00000000-0005-0000-0000-0000A9C30000}"/>
    <cellStyle name="Vírgula 7 5 8 5 2" xfId="50926" xr:uid="{00000000-0005-0000-0000-0000AAC30000}"/>
    <cellStyle name="Vírgula 7 5 8 5 3" xfId="50927" xr:uid="{00000000-0005-0000-0000-0000ABC30000}"/>
    <cellStyle name="Vírgula 7 5 8 6" xfId="50928" xr:uid="{00000000-0005-0000-0000-0000ACC30000}"/>
    <cellStyle name="Vírgula 7 5 8 7" xfId="50929" xr:uid="{00000000-0005-0000-0000-0000ADC30000}"/>
    <cellStyle name="Vírgula 7 5 8 8" xfId="50930" xr:uid="{00000000-0005-0000-0000-0000AEC30000}"/>
    <cellStyle name="Vírgula 7 5 9" xfId="5441" xr:uid="{00000000-0005-0000-0000-0000AFC30000}"/>
    <cellStyle name="Vírgula 7 5 9 2" xfId="10407" xr:uid="{00000000-0005-0000-0000-0000B0C30000}"/>
    <cellStyle name="Vírgula 7 5 9 2 2" xfId="50931" xr:uid="{00000000-0005-0000-0000-0000B1C30000}"/>
    <cellStyle name="Vírgula 7 5 9 2 3" xfId="50932" xr:uid="{00000000-0005-0000-0000-0000B2C30000}"/>
    <cellStyle name="Vírgula 7 5 9 2 4" xfId="50933" xr:uid="{00000000-0005-0000-0000-0000B3C30000}"/>
    <cellStyle name="Vírgula 7 5 9 3" xfId="50934" xr:uid="{00000000-0005-0000-0000-0000B4C30000}"/>
    <cellStyle name="Vírgula 7 5 9 3 2" xfId="50935" xr:uid="{00000000-0005-0000-0000-0000B5C30000}"/>
    <cellStyle name="Vírgula 7 5 9 3 3" xfId="50936" xr:uid="{00000000-0005-0000-0000-0000B6C30000}"/>
    <cellStyle name="Vírgula 7 5 9 4" xfId="50937" xr:uid="{00000000-0005-0000-0000-0000B7C30000}"/>
    <cellStyle name="Vírgula 7 5 9 5" xfId="50938" xr:uid="{00000000-0005-0000-0000-0000B8C30000}"/>
    <cellStyle name="Vírgula 7 5 9 6" xfId="50939" xr:uid="{00000000-0005-0000-0000-0000B9C30000}"/>
    <cellStyle name="Vírgula 7 6" xfId="630" xr:uid="{00000000-0005-0000-0000-0000BAC30000}"/>
    <cellStyle name="Vírgula 7 6 10" xfId="2379" xr:uid="{00000000-0005-0000-0000-0000BBC30000}"/>
    <cellStyle name="Vírgula 7 6 10 2" xfId="50940" xr:uid="{00000000-0005-0000-0000-0000BCC30000}"/>
    <cellStyle name="Vírgula 7 6 10 3" xfId="50941" xr:uid="{00000000-0005-0000-0000-0000BDC30000}"/>
    <cellStyle name="Vírgula 7 6 10 4" xfId="50942" xr:uid="{00000000-0005-0000-0000-0000BEC30000}"/>
    <cellStyle name="Vírgula 7 6 11" xfId="50943" xr:uid="{00000000-0005-0000-0000-0000BFC30000}"/>
    <cellStyle name="Vírgula 7 6 11 2" xfId="50944" xr:uid="{00000000-0005-0000-0000-0000C0C30000}"/>
    <cellStyle name="Vírgula 7 6 11 3" xfId="50945" xr:uid="{00000000-0005-0000-0000-0000C1C30000}"/>
    <cellStyle name="Vírgula 7 6 12" xfId="50946" xr:uid="{00000000-0005-0000-0000-0000C2C30000}"/>
    <cellStyle name="Vírgula 7 6 13" xfId="50947" xr:uid="{00000000-0005-0000-0000-0000C3C30000}"/>
    <cellStyle name="Vírgula 7 6 14" xfId="50948" xr:uid="{00000000-0005-0000-0000-0000C4C30000}"/>
    <cellStyle name="Vírgula 7 6 2" xfId="771" xr:uid="{00000000-0005-0000-0000-0000C5C30000}"/>
    <cellStyle name="Vírgula 7 6 2 10" xfId="50949" xr:uid="{00000000-0005-0000-0000-0000C6C30000}"/>
    <cellStyle name="Vírgula 7 6 2 11" xfId="50950" xr:uid="{00000000-0005-0000-0000-0000C7C30000}"/>
    <cellStyle name="Vírgula 7 6 2 2" xfId="1236" xr:uid="{00000000-0005-0000-0000-0000C8C30000}"/>
    <cellStyle name="Vírgula 7 6 2 2 10" xfId="50951" xr:uid="{00000000-0005-0000-0000-0000C9C30000}"/>
    <cellStyle name="Vírgula 7 6 2 2 2" xfId="1942" xr:uid="{00000000-0005-0000-0000-0000CAC30000}"/>
    <cellStyle name="Vírgula 7 6 2 2 2 2" xfId="5300" xr:uid="{00000000-0005-0000-0000-0000CBC30000}"/>
    <cellStyle name="Vírgula 7 6 2 2 2 2 2" xfId="10284" xr:uid="{00000000-0005-0000-0000-0000CCC30000}"/>
    <cellStyle name="Vírgula 7 6 2 2 2 2 2 2" xfId="50952" xr:uid="{00000000-0005-0000-0000-0000CDC30000}"/>
    <cellStyle name="Vírgula 7 6 2 2 2 2 2 3" xfId="50953" xr:uid="{00000000-0005-0000-0000-0000CEC30000}"/>
    <cellStyle name="Vírgula 7 6 2 2 2 2 2 4" xfId="50954" xr:uid="{00000000-0005-0000-0000-0000CFC30000}"/>
    <cellStyle name="Vírgula 7 6 2 2 2 2 3" xfId="50955" xr:uid="{00000000-0005-0000-0000-0000D0C30000}"/>
    <cellStyle name="Vírgula 7 6 2 2 2 2 3 2" xfId="50956" xr:uid="{00000000-0005-0000-0000-0000D1C30000}"/>
    <cellStyle name="Vírgula 7 6 2 2 2 2 3 3" xfId="50957" xr:uid="{00000000-0005-0000-0000-0000D2C30000}"/>
    <cellStyle name="Vírgula 7 6 2 2 2 2 4" xfId="50958" xr:uid="{00000000-0005-0000-0000-0000D3C30000}"/>
    <cellStyle name="Vírgula 7 6 2 2 2 2 5" xfId="50959" xr:uid="{00000000-0005-0000-0000-0000D4C30000}"/>
    <cellStyle name="Vírgula 7 6 2 2 2 2 6" xfId="50960" xr:uid="{00000000-0005-0000-0000-0000D5C30000}"/>
    <cellStyle name="Vírgula 7 6 2 2 2 3" xfId="7029" xr:uid="{00000000-0005-0000-0000-0000D6C30000}"/>
    <cellStyle name="Vírgula 7 6 2 2 2 3 2" xfId="11971" xr:uid="{00000000-0005-0000-0000-0000D7C30000}"/>
    <cellStyle name="Vírgula 7 6 2 2 2 3 3" xfId="50961" xr:uid="{00000000-0005-0000-0000-0000D8C30000}"/>
    <cellStyle name="Vírgula 7 6 2 2 2 3 4" xfId="50962" xr:uid="{00000000-0005-0000-0000-0000D9C30000}"/>
    <cellStyle name="Vírgula 7 6 2 2 2 4" xfId="8537" xr:uid="{00000000-0005-0000-0000-0000DAC30000}"/>
    <cellStyle name="Vírgula 7 6 2 2 2 4 2" xfId="50963" xr:uid="{00000000-0005-0000-0000-0000DBC30000}"/>
    <cellStyle name="Vírgula 7 6 2 2 2 4 3" xfId="50964" xr:uid="{00000000-0005-0000-0000-0000DCC30000}"/>
    <cellStyle name="Vírgula 7 6 2 2 2 4 4" xfId="50965" xr:uid="{00000000-0005-0000-0000-0000DDC30000}"/>
    <cellStyle name="Vírgula 7 6 2 2 2 5" xfId="3575" xr:uid="{00000000-0005-0000-0000-0000DEC30000}"/>
    <cellStyle name="Vírgula 7 6 2 2 2 5 2" xfId="50966" xr:uid="{00000000-0005-0000-0000-0000DFC30000}"/>
    <cellStyle name="Vírgula 7 6 2 2 2 5 3" xfId="50967" xr:uid="{00000000-0005-0000-0000-0000E0C30000}"/>
    <cellStyle name="Vírgula 7 6 2 2 2 5 4" xfId="50968" xr:uid="{00000000-0005-0000-0000-0000E1C30000}"/>
    <cellStyle name="Vírgula 7 6 2 2 2 6" xfId="50969" xr:uid="{00000000-0005-0000-0000-0000E2C30000}"/>
    <cellStyle name="Vírgula 7 6 2 2 2 6 2" xfId="50970" xr:uid="{00000000-0005-0000-0000-0000E3C30000}"/>
    <cellStyle name="Vírgula 7 6 2 2 2 6 3" xfId="50971" xr:uid="{00000000-0005-0000-0000-0000E4C30000}"/>
    <cellStyle name="Vírgula 7 6 2 2 2 7" xfId="50972" xr:uid="{00000000-0005-0000-0000-0000E5C30000}"/>
    <cellStyle name="Vírgula 7 6 2 2 2 8" xfId="50973" xr:uid="{00000000-0005-0000-0000-0000E6C30000}"/>
    <cellStyle name="Vírgula 7 6 2 2 2 9" xfId="50974" xr:uid="{00000000-0005-0000-0000-0000E7C30000}"/>
    <cellStyle name="Vírgula 7 6 2 2 3" xfId="4604" xr:uid="{00000000-0005-0000-0000-0000E8C30000}"/>
    <cellStyle name="Vírgula 7 6 2 2 3 2" xfId="9588" xr:uid="{00000000-0005-0000-0000-0000E9C30000}"/>
    <cellStyle name="Vírgula 7 6 2 2 3 2 2" xfId="50975" xr:uid="{00000000-0005-0000-0000-0000EAC30000}"/>
    <cellStyle name="Vírgula 7 6 2 2 3 2 3" xfId="50976" xr:uid="{00000000-0005-0000-0000-0000EBC30000}"/>
    <cellStyle name="Vírgula 7 6 2 2 3 2 4" xfId="50977" xr:uid="{00000000-0005-0000-0000-0000ECC30000}"/>
    <cellStyle name="Vírgula 7 6 2 2 3 3" xfId="50978" xr:uid="{00000000-0005-0000-0000-0000EDC30000}"/>
    <cellStyle name="Vírgula 7 6 2 2 3 3 2" xfId="50979" xr:uid="{00000000-0005-0000-0000-0000EEC30000}"/>
    <cellStyle name="Vírgula 7 6 2 2 3 3 3" xfId="50980" xr:uid="{00000000-0005-0000-0000-0000EFC30000}"/>
    <cellStyle name="Vírgula 7 6 2 2 3 4" xfId="50981" xr:uid="{00000000-0005-0000-0000-0000F0C30000}"/>
    <cellStyle name="Vírgula 7 6 2 2 3 5" xfId="50982" xr:uid="{00000000-0005-0000-0000-0000F1C30000}"/>
    <cellStyle name="Vírgula 7 6 2 2 3 6" xfId="50983" xr:uid="{00000000-0005-0000-0000-0000F2C30000}"/>
    <cellStyle name="Vírgula 7 6 2 2 4" xfId="6335" xr:uid="{00000000-0005-0000-0000-0000F3C30000}"/>
    <cellStyle name="Vírgula 7 6 2 2 4 2" xfId="11277" xr:uid="{00000000-0005-0000-0000-0000F4C30000}"/>
    <cellStyle name="Vírgula 7 6 2 2 4 3" xfId="50984" xr:uid="{00000000-0005-0000-0000-0000F5C30000}"/>
    <cellStyle name="Vírgula 7 6 2 2 4 4" xfId="50985" xr:uid="{00000000-0005-0000-0000-0000F6C30000}"/>
    <cellStyle name="Vírgula 7 6 2 2 5" xfId="7843" xr:uid="{00000000-0005-0000-0000-0000F7C30000}"/>
    <cellStyle name="Vírgula 7 6 2 2 5 2" xfId="50986" xr:uid="{00000000-0005-0000-0000-0000F8C30000}"/>
    <cellStyle name="Vírgula 7 6 2 2 5 3" xfId="50987" xr:uid="{00000000-0005-0000-0000-0000F9C30000}"/>
    <cellStyle name="Vírgula 7 6 2 2 5 4" xfId="50988" xr:uid="{00000000-0005-0000-0000-0000FAC30000}"/>
    <cellStyle name="Vírgula 7 6 2 2 6" xfId="2881" xr:uid="{00000000-0005-0000-0000-0000FBC30000}"/>
    <cellStyle name="Vírgula 7 6 2 2 6 2" xfId="50989" xr:uid="{00000000-0005-0000-0000-0000FCC30000}"/>
    <cellStyle name="Vírgula 7 6 2 2 6 3" xfId="50990" xr:uid="{00000000-0005-0000-0000-0000FDC30000}"/>
    <cellStyle name="Vírgula 7 6 2 2 6 4" xfId="50991" xr:uid="{00000000-0005-0000-0000-0000FEC30000}"/>
    <cellStyle name="Vírgula 7 6 2 2 7" xfId="50992" xr:uid="{00000000-0005-0000-0000-0000FFC30000}"/>
    <cellStyle name="Vírgula 7 6 2 2 7 2" xfId="50993" xr:uid="{00000000-0005-0000-0000-000000C40000}"/>
    <cellStyle name="Vírgula 7 6 2 2 7 3" xfId="50994" xr:uid="{00000000-0005-0000-0000-000001C40000}"/>
    <cellStyle name="Vírgula 7 6 2 2 8" xfId="50995" xr:uid="{00000000-0005-0000-0000-000002C40000}"/>
    <cellStyle name="Vírgula 7 6 2 2 9" xfId="50996" xr:uid="{00000000-0005-0000-0000-000003C40000}"/>
    <cellStyle name="Vírgula 7 6 2 3" xfId="1941" xr:uid="{00000000-0005-0000-0000-000004C40000}"/>
    <cellStyle name="Vírgula 7 6 2 3 2" xfId="5299" xr:uid="{00000000-0005-0000-0000-000005C40000}"/>
    <cellStyle name="Vírgula 7 6 2 3 2 2" xfId="10283" xr:uid="{00000000-0005-0000-0000-000006C40000}"/>
    <cellStyle name="Vírgula 7 6 2 3 2 2 2" xfId="50997" xr:uid="{00000000-0005-0000-0000-000007C40000}"/>
    <cellStyle name="Vírgula 7 6 2 3 2 2 3" xfId="50998" xr:uid="{00000000-0005-0000-0000-000008C40000}"/>
    <cellStyle name="Vírgula 7 6 2 3 2 2 4" xfId="50999" xr:uid="{00000000-0005-0000-0000-000009C40000}"/>
    <cellStyle name="Vírgula 7 6 2 3 2 3" xfId="51000" xr:uid="{00000000-0005-0000-0000-00000AC40000}"/>
    <cellStyle name="Vírgula 7 6 2 3 2 3 2" xfId="51001" xr:uid="{00000000-0005-0000-0000-00000BC40000}"/>
    <cellStyle name="Vírgula 7 6 2 3 2 3 3" xfId="51002" xr:uid="{00000000-0005-0000-0000-00000CC40000}"/>
    <cellStyle name="Vírgula 7 6 2 3 2 4" xfId="51003" xr:uid="{00000000-0005-0000-0000-00000DC40000}"/>
    <cellStyle name="Vírgula 7 6 2 3 2 5" xfId="51004" xr:uid="{00000000-0005-0000-0000-00000EC40000}"/>
    <cellStyle name="Vírgula 7 6 2 3 2 6" xfId="51005" xr:uid="{00000000-0005-0000-0000-00000FC40000}"/>
    <cellStyle name="Vírgula 7 6 2 3 3" xfId="7028" xr:uid="{00000000-0005-0000-0000-000010C40000}"/>
    <cellStyle name="Vírgula 7 6 2 3 3 2" xfId="11970" xr:uid="{00000000-0005-0000-0000-000011C40000}"/>
    <cellStyle name="Vírgula 7 6 2 3 3 3" xfId="51006" xr:uid="{00000000-0005-0000-0000-000012C40000}"/>
    <cellStyle name="Vírgula 7 6 2 3 3 4" xfId="51007" xr:uid="{00000000-0005-0000-0000-000013C40000}"/>
    <cellStyle name="Vírgula 7 6 2 3 4" xfId="8536" xr:uid="{00000000-0005-0000-0000-000014C40000}"/>
    <cellStyle name="Vírgula 7 6 2 3 4 2" xfId="51008" xr:uid="{00000000-0005-0000-0000-000015C40000}"/>
    <cellStyle name="Vírgula 7 6 2 3 4 3" xfId="51009" xr:uid="{00000000-0005-0000-0000-000016C40000}"/>
    <cellStyle name="Vírgula 7 6 2 3 4 4" xfId="51010" xr:uid="{00000000-0005-0000-0000-000017C40000}"/>
    <cellStyle name="Vírgula 7 6 2 3 5" xfId="3574" xr:uid="{00000000-0005-0000-0000-000018C40000}"/>
    <cellStyle name="Vírgula 7 6 2 3 5 2" xfId="51011" xr:uid="{00000000-0005-0000-0000-000019C40000}"/>
    <cellStyle name="Vírgula 7 6 2 3 5 3" xfId="51012" xr:uid="{00000000-0005-0000-0000-00001AC40000}"/>
    <cellStyle name="Vírgula 7 6 2 3 5 4" xfId="51013" xr:uid="{00000000-0005-0000-0000-00001BC40000}"/>
    <cellStyle name="Vírgula 7 6 2 3 6" xfId="51014" xr:uid="{00000000-0005-0000-0000-00001CC40000}"/>
    <cellStyle name="Vírgula 7 6 2 3 6 2" xfId="51015" xr:uid="{00000000-0005-0000-0000-00001DC40000}"/>
    <cellStyle name="Vírgula 7 6 2 3 6 3" xfId="51016" xr:uid="{00000000-0005-0000-0000-00001EC40000}"/>
    <cellStyle name="Vírgula 7 6 2 3 7" xfId="51017" xr:uid="{00000000-0005-0000-0000-00001FC40000}"/>
    <cellStyle name="Vírgula 7 6 2 3 8" xfId="51018" xr:uid="{00000000-0005-0000-0000-000020C40000}"/>
    <cellStyle name="Vírgula 7 6 2 3 9" xfId="51019" xr:uid="{00000000-0005-0000-0000-000021C40000}"/>
    <cellStyle name="Vírgula 7 6 2 4" xfId="4221" xr:uid="{00000000-0005-0000-0000-000022C40000}"/>
    <cellStyle name="Vírgula 7 6 2 4 2" xfId="9207" xr:uid="{00000000-0005-0000-0000-000023C40000}"/>
    <cellStyle name="Vírgula 7 6 2 4 2 2" xfId="51020" xr:uid="{00000000-0005-0000-0000-000024C40000}"/>
    <cellStyle name="Vírgula 7 6 2 4 2 3" xfId="51021" xr:uid="{00000000-0005-0000-0000-000025C40000}"/>
    <cellStyle name="Vírgula 7 6 2 4 2 4" xfId="51022" xr:uid="{00000000-0005-0000-0000-000026C40000}"/>
    <cellStyle name="Vírgula 7 6 2 4 3" xfId="51023" xr:uid="{00000000-0005-0000-0000-000027C40000}"/>
    <cellStyle name="Vírgula 7 6 2 4 3 2" xfId="51024" xr:uid="{00000000-0005-0000-0000-000028C40000}"/>
    <cellStyle name="Vírgula 7 6 2 4 3 3" xfId="51025" xr:uid="{00000000-0005-0000-0000-000029C40000}"/>
    <cellStyle name="Vírgula 7 6 2 4 4" xfId="51026" xr:uid="{00000000-0005-0000-0000-00002AC40000}"/>
    <cellStyle name="Vírgula 7 6 2 4 5" xfId="51027" xr:uid="{00000000-0005-0000-0000-00002BC40000}"/>
    <cellStyle name="Vírgula 7 6 2 4 6" xfId="51028" xr:uid="{00000000-0005-0000-0000-00002CC40000}"/>
    <cellStyle name="Vírgula 7 6 2 5" xfId="5968" xr:uid="{00000000-0005-0000-0000-00002DC40000}"/>
    <cellStyle name="Vírgula 7 6 2 5 2" xfId="10910" xr:uid="{00000000-0005-0000-0000-00002EC40000}"/>
    <cellStyle name="Vírgula 7 6 2 5 3" xfId="51029" xr:uid="{00000000-0005-0000-0000-00002FC40000}"/>
    <cellStyle name="Vírgula 7 6 2 5 4" xfId="51030" xr:uid="{00000000-0005-0000-0000-000030C40000}"/>
    <cellStyle name="Vírgula 7 6 2 6" xfId="7476" xr:uid="{00000000-0005-0000-0000-000031C40000}"/>
    <cellStyle name="Vírgula 7 6 2 6 2" xfId="51031" xr:uid="{00000000-0005-0000-0000-000032C40000}"/>
    <cellStyle name="Vírgula 7 6 2 6 3" xfId="51032" xr:uid="{00000000-0005-0000-0000-000033C40000}"/>
    <cellStyle name="Vírgula 7 6 2 6 4" xfId="51033" xr:uid="{00000000-0005-0000-0000-000034C40000}"/>
    <cellStyle name="Vírgula 7 6 2 7" xfId="2514" xr:uid="{00000000-0005-0000-0000-000035C40000}"/>
    <cellStyle name="Vírgula 7 6 2 7 2" xfId="51034" xr:uid="{00000000-0005-0000-0000-000036C40000}"/>
    <cellStyle name="Vírgula 7 6 2 7 3" xfId="51035" xr:uid="{00000000-0005-0000-0000-000037C40000}"/>
    <cellStyle name="Vírgula 7 6 2 7 4" xfId="51036" xr:uid="{00000000-0005-0000-0000-000038C40000}"/>
    <cellStyle name="Vírgula 7 6 2 8" xfId="51037" xr:uid="{00000000-0005-0000-0000-000039C40000}"/>
    <cellStyle name="Vírgula 7 6 2 8 2" xfId="51038" xr:uid="{00000000-0005-0000-0000-00003AC40000}"/>
    <cellStyle name="Vírgula 7 6 2 8 3" xfId="51039" xr:uid="{00000000-0005-0000-0000-00003BC40000}"/>
    <cellStyle name="Vírgula 7 6 2 9" xfId="51040" xr:uid="{00000000-0005-0000-0000-00003CC40000}"/>
    <cellStyle name="Vírgula 7 6 3" xfId="924" xr:uid="{00000000-0005-0000-0000-00003DC40000}"/>
    <cellStyle name="Vírgula 7 6 3 10" xfId="51041" xr:uid="{00000000-0005-0000-0000-00003EC40000}"/>
    <cellStyle name="Vírgula 7 6 3 2" xfId="1943" xr:uid="{00000000-0005-0000-0000-00003FC40000}"/>
    <cellStyle name="Vírgula 7 6 3 2 2" xfId="5301" xr:uid="{00000000-0005-0000-0000-000040C40000}"/>
    <cellStyle name="Vírgula 7 6 3 2 2 2" xfId="10285" xr:uid="{00000000-0005-0000-0000-000041C40000}"/>
    <cellStyle name="Vírgula 7 6 3 2 2 2 2" xfId="51042" xr:uid="{00000000-0005-0000-0000-000042C40000}"/>
    <cellStyle name="Vírgula 7 6 3 2 2 2 3" xfId="51043" xr:uid="{00000000-0005-0000-0000-000043C40000}"/>
    <cellStyle name="Vírgula 7 6 3 2 2 2 4" xfId="51044" xr:uid="{00000000-0005-0000-0000-000044C40000}"/>
    <cellStyle name="Vírgula 7 6 3 2 2 3" xfId="51045" xr:uid="{00000000-0005-0000-0000-000045C40000}"/>
    <cellStyle name="Vírgula 7 6 3 2 2 3 2" xfId="51046" xr:uid="{00000000-0005-0000-0000-000046C40000}"/>
    <cellStyle name="Vírgula 7 6 3 2 2 3 3" xfId="51047" xr:uid="{00000000-0005-0000-0000-000047C40000}"/>
    <cellStyle name="Vírgula 7 6 3 2 2 4" xfId="51048" xr:uid="{00000000-0005-0000-0000-000048C40000}"/>
    <cellStyle name="Vírgula 7 6 3 2 2 5" xfId="51049" xr:uid="{00000000-0005-0000-0000-000049C40000}"/>
    <cellStyle name="Vírgula 7 6 3 2 2 6" xfId="51050" xr:uid="{00000000-0005-0000-0000-00004AC40000}"/>
    <cellStyle name="Vírgula 7 6 3 2 3" xfId="7030" xr:uid="{00000000-0005-0000-0000-00004BC40000}"/>
    <cellStyle name="Vírgula 7 6 3 2 3 2" xfId="11972" xr:uid="{00000000-0005-0000-0000-00004CC40000}"/>
    <cellStyle name="Vírgula 7 6 3 2 3 3" xfId="51051" xr:uid="{00000000-0005-0000-0000-00004DC40000}"/>
    <cellStyle name="Vírgula 7 6 3 2 3 4" xfId="51052" xr:uid="{00000000-0005-0000-0000-00004EC40000}"/>
    <cellStyle name="Vírgula 7 6 3 2 4" xfId="8538" xr:uid="{00000000-0005-0000-0000-00004FC40000}"/>
    <cellStyle name="Vírgula 7 6 3 2 4 2" xfId="51053" xr:uid="{00000000-0005-0000-0000-000050C40000}"/>
    <cellStyle name="Vírgula 7 6 3 2 4 3" xfId="51054" xr:uid="{00000000-0005-0000-0000-000051C40000}"/>
    <cellStyle name="Vírgula 7 6 3 2 4 4" xfId="51055" xr:uid="{00000000-0005-0000-0000-000052C40000}"/>
    <cellStyle name="Vírgula 7 6 3 2 5" xfId="3576" xr:uid="{00000000-0005-0000-0000-000053C40000}"/>
    <cellStyle name="Vírgula 7 6 3 2 5 2" xfId="51056" xr:uid="{00000000-0005-0000-0000-000054C40000}"/>
    <cellStyle name="Vírgula 7 6 3 2 5 3" xfId="51057" xr:uid="{00000000-0005-0000-0000-000055C40000}"/>
    <cellStyle name="Vírgula 7 6 3 2 5 4" xfId="51058" xr:uid="{00000000-0005-0000-0000-000056C40000}"/>
    <cellStyle name="Vírgula 7 6 3 2 6" xfId="51059" xr:uid="{00000000-0005-0000-0000-000057C40000}"/>
    <cellStyle name="Vírgula 7 6 3 2 6 2" xfId="51060" xr:uid="{00000000-0005-0000-0000-000058C40000}"/>
    <cellStyle name="Vírgula 7 6 3 2 6 3" xfId="51061" xr:uid="{00000000-0005-0000-0000-000059C40000}"/>
    <cellStyle name="Vírgula 7 6 3 2 7" xfId="51062" xr:uid="{00000000-0005-0000-0000-00005AC40000}"/>
    <cellStyle name="Vírgula 7 6 3 2 8" xfId="51063" xr:uid="{00000000-0005-0000-0000-00005BC40000}"/>
    <cellStyle name="Vírgula 7 6 3 2 9" xfId="51064" xr:uid="{00000000-0005-0000-0000-00005CC40000}"/>
    <cellStyle name="Vírgula 7 6 3 3" xfId="4363" xr:uid="{00000000-0005-0000-0000-00005DC40000}"/>
    <cellStyle name="Vírgula 7 6 3 3 2" xfId="9348" xr:uid="{00000000-0005-0000-0000-00005EC40000}"/>
    <cellStyle name="Vírgula 7 6 3 3 2 2" xfId="51065" xr:uid="{00000000-0005-0000-0000-00005FC40000}"/>
    <cellStyle name="Vírgula 7 6 3 3 2 3" xfId="51066" xr:uid="{00000000-0005-0000-0000-000060C40000}"/>
    <cellStyle name="Vírgula 7 6 3 3 2 4" xfId="51067" xr:uid="{00000000-0005-0000-0000-000061C40000}"/>
    <cellStyle name="Vírgula 7 6 3 3 3" xfId="51068" xr:uid="{00000000-0005-0000-0000-000062C40000}"/>
    <cellStyle name="Vírgula 7 6 3 3 3 2" xfId="51069" xr:uid="{00000000-0005-0000-0000-000063C40000}"/>
    <cellStyle name="Vírgula 7 6 3 3 3 3" xfId="51070" xr:uid="{00000000-0005-0000-0000-000064C40000}"/>
    <cellStyle name="Vírgula 7 6 3 3 4" xfId="51071" xr:uid="{00000000-0005-0000-0000-000065C40000}"/>
    <cellStyle name="Vírgula 7 6 3 3 5" xfId="51072" xr:uid="{00000000-0005-0000-0000-000066C40000}"/>
    <cellStyle name="Vírgula 7 6 3 3 6" xfId="51073" xr:uid="{00000000-0005-0000-0000-000067C40000}"/>
    <cellStyle name="Vírgula 7 6 3 4" xfId="6106" xr:uid="{00000000-0005-0000-0000-000068C40000}"/>
    <cellStyle name="Vírgula 7 6 3 4 2" xfId="11048" xr:uid="{00000000-0005-0000-0000-000069C40000}"/>
    <cellStyle name="Vírgula 7 6 3 4 3" xfId="51074" xr:uid="{00000000-0005-0000-0000-00006AC40000}"/>
    <cellStyle name="Vírgula 7 6 3 4 4" xfId="51075" xr:uid="{00000000-0005-0000-0000-00006BC40000}"/>
    <cellStyle name="Vírgula 7 6 3 5" xfId="7614" xr:uid="{00000000-0005-0000-0000-00006CC40000}"/>
    <cellStyle name="Vírgula 7 6 3 5 2" xfId="51076" xr:uid="{00000000-0005-0000-0000-00006DC40000}"/>
    <cellStyle name="Vírgula 7 6 3 5 3" xfId="51077" xr:uid="{00000000-0005-0000-0000-00006EC40000}"/>
    <cellStyle name="Vírgula 7 6 3 5 4" xfId="51078" xr:uid="{00000000-0005-0000-0000-00006FC40000}"/>
    <cellStyle name="Vírgula 7 6 3 6" xfId="2652" xr:uid="{00000000-0005-0000-0000-000070C40000}"/>
    <cellStyle name="Vírgula 7 6 3 6 2" xfId="51079" xr:uid="{00000000-0005-0000-0000-000071C40000}"/>
    <cellStyle name="Vírgula 7 6 3 6 3" xfId="51080" xr:uid="{00000000-0005-0000-0000-000072C40000}"/>
    <cellStyle name="Vírgula 7 6 3 6 4" xfId="51081" xr:uid="{00000000-0005-0000-0000-000073C40000}"/>
    <cellStyle name="Vírgula 7 6 3 7" xfId="51082" xr:uid="{00000000-0005-0000-0000-000074C40000}"/>
    <cellStyle name="Vírgula 7 6 3 7 2" xfId="51083" xr:uid="{00000000-0005-0000-0000-000075C40000}"/>
    <cellStyle name="Vírgula 7 6 3 7 3" xfId="51084" xr:uid="{00000000-0005-0000-0000-000076C40000}"/>
    <cellStyle name="Vírgula 7 6 3 8" xfId="51085" xr:uid="{00000000-0005-0000-0000-000077C40000}"/>
    <cellStyle name="Vírgula 7 6 3 9" xfId="51086" xr:uid="{00000000-0005-0000-0000-000078C40000}"/>
    <cellStyle name="Vírgula 7 6 4" xfId="1940" xr:uid="{00000000-0005-0000-0000-000079C40000}"/>
    <cellStyle name="Vírgula 7 6 4 2" xfId="5298" xr:uid="{00000000-0005-0000-0000-00007AC40000}"/>
    <cellStyle name="Vírgula 7 6 4 2 2" xfId="10282" xr:uid="{00000000-0005-0000-0000-00007BC40000}"/>
    <cellStyle name="Vírgula 7 6 4 2 2 2" xfId="51087" xr:uid="{00000000-0005-0000-0000-00007CC40000}"/>
    <cellStyle name="Vírgula 7 6 4 2 2 3" xfId="51088" xr:uid="{00000000-0005-0000-0000-00007DC40000}"/>
    <cellStyle name="Vírgula 7 6 4 2 2 4" xfId="51089" xr:uid="{00000000-0005-0000-0000-00007EC40000}"/>
    <cellStyle name="Vírgula 7 6 4 2 3" xfId="51090" xr:uid="{00000000-0005-0000-0000-00007FC40000}"/>
    <cellStyle name="Vírgula 7 6 4 2 3 2" xfId="51091" xr:uid="{00000000-0005-0000-0000-000080C40000}"/>
    <cellStyle name="Vírgula 7 6 4 2 3 3" xfId="51092" xr:uid="{00000000-0005-0000-0000-000081C40000}"/>
    <cellStyle name="Vírgula 7 6 4 2 4" xfId="51093" xr:uid="{00000000-0005-0000-0000-000082C40000}"/>
    <cellStyle name="Vírgula 7 6 4 2 5" xfId="51094" xr:uid="{00000000-0005-0000-0000-000083C40000}"/>
    <cellStyle name="Vírgula 7 6 4 2 6" xfId="51095" xr:uid="{00000000-0005-0000-0000-000084C40000}"/>
    <cellStyle name="Vírgula 7 6 4 3" xfId="7027" xr:uid="{00000000-0005-0000-0000-000085C40000}"/>
    <cellStyle name="Vírgula 7 6 4 3 2" xfId="11969" xr:uid="{00000000-0005-0000-0000-000086C40000}"/>
    <cellStyle name="Vírgula 7 6 4 3 3" xfId="51096" xr:uid="{00000000-0005-0000-0000-000087C40000}"/>
    <cellStyle name="Vírgula 7 6 4 3 4" xfId="51097" xr:uid="{00000000-0005-0000-0000-000088C40000}"/>
    <cellStyle name="Vírgula 7 6 4 4" xfId="8535" xr:uid="{00000000-0005-0000-0000-000089C40000}"/>
    <cellStyle name="Vírgula 7 6 4 4 2" xfId="51098" xr:uid="{00000000-0005-0000-0000-00008AC40000}"/>
    <cellStyle name="Vírgula 7 6 4 4 3" xfId="51099" xr:uid="{00000000-0005-0000-0000-00008BC40000}"/>
    <cellStyle name="Vírgula 7 6 4 4 4" xfId="51100" xr:uid="{00000000-0005-0000-0000-00008CC40000}"/>
    <cellStyle name="Vírgula 7 6 4 5" xfId="3573" xr:uid="{00000000-0005-0000-0000-00008DC40000}"/>
    <cellStyle name="Vírgula 7 6 4 5 2" xfId="51101" xr:uid="{00000000-0005-0000-0000-00008EC40000}"/>
    <cellStyle name="Vírgula 7 6 4 5 3" xfId="51102" xr:uid="{00000000-0005-0000-0000-00008FC40000}"/>
    <cellStyle name="Vírgula 7 6 4 5 4" xfId="51103" xr:uid="{00000000-0005-0000-0000-000090C40000}"/>
    <cellStyle name="Vírgula 7 6 4 6" xfId="51104" xr:uid="{00000000-0005-0000-0000-000091C40000}"/>
    <cellStyle name="Vírgula 7 6 4 6 2" xfId="51105" xr:uid="{00000000-0005-0000-0000-000092C40000}"/>
    <cellStyle name="Vírgula 7 6 4 6 3" xfId="51106" xr:uid="{00000000-0005-0000-0000-000093C40000}"/>
    <cellStyle name="Vírgula 7 6 4 7" xfId="51107" xr:uid="{00000000-0005-0000-0000-000094C40000}"/>
    <cellStyle name="Vírgula 7 6 4 8" xfId="51108" xr:uid="{00000000-0005-0000-0000-000095C40000}"/>
    <cellStyle name="Vírgula 7 6 4 9" xfId="51109" xr:uid="{00000000-0005-0000-0000-000096C40000}"/>
    <cellStyle name="Vírgula 7 6 5" xfId="3761" xr:uid="{00000000-0005-0000-0000-000097C40000}"/>
    <cellStyle name="Vírgula 7 6 5 2" xfId="5401" xr:uid="{00000000-0005-0000-0000-000098C40000}"/>
    <cellStyle name="Vírgula 7 6 5 2 2" xfId="10377" xr:uid="{00000000-0005-0000-0000-000099C40000}"/>
    <cellStyle name="Vírgula 7 6 5 2 2 2" xfId="51110" xr:uid="{00000000-0005-0000-0000-00009AC40000}"/>
    <cellStyle name="Vírgula 7 6 5 2 2 3" xfId="51111" xr:uid="{00000000-0005-0000-0000-00009BC40000}"/>
    <cellStyle name="Vírgula 7 6 5 2 2 4" xfId="51112" xr:uid="{00000000-0005-0000-0000-00009CC40000}"/>
    <cellStyle name="Vírgula 7 6 5 2 3" xfId="51113" xr:uid="{00000000-0005-0000-0000-00009DC40000}"/>
    <cellStyle name="Vírgula 7 6 5 2 3 2" xfId="51114" xr:uid="{00000000-0005-0000-0000-00009EC40000}"/>
    <cellStyle name="Vírgula 7 6 5 2 3 3" xfId="51115" xr:uid="{00000000-0005-0000-0000-00009FC40000}"/>
    <cellStyle name="Vírgula 7 6 5 2 4" xfId="51116" xr:uid="{00000000-0005-0000-0000-0000A0C40000}"/>
    <cellStyle name="Vírgula 7 6 5 2 5" xfId="51117" xr:uid="{00000000-0005-0000-0000-0000A1C40000}"/>
    <cellStyle name="Vírgula 7 6 5 2 6" xfId="51118" xr:uid="{00000000-0005-0000-0000-0000A2C40000}"/>
    <cellStyle name="Vírgula 7 6 5 3" xfId="8721" xr:uid="{00000000-0005-0000-0000-0000A3C40000}"/>
    <cellStyle name="Vírgula 7 6 5 3 2" xfId="51119" xr:uid="{00000000-0005-0000-0000-0000A4C40000}"/>
    <cellStyle name="Vírgula 7 6 5 3 3" xfId="51120" xr:uid="{00000000-0005-0000-0000-0000A5C40000}"/>
    <cellStyle name="Vírgula 7 6 5 3 4" xfId="51121" xr:uid="{00000000-0005-0000-0000-0000A6C40000}"/>
    <cellStyle name="Vírgula 7 6 5 4" xfId="51122" xr:uid="{00000000-0005-0000-0000-0000A7C40000}"/>
    <cellStyle name="Vírgula 7 6 5 4 2" xfId="51123" xr:uid="{00000000-0005-0000-0000-0000A8C40000}"/>
    <cellStyle name="Vírgula 7 6 5 4 3" xfId="51124" xr:uid="{00000000-0005-0000-0000-0000A9C40000}"/>
    <cellStyle name="Vírgula 7 6 5 4 4" xfId="51125" xr:uid="{00000000-0005-0000-0000-0000AAC40000}"/>
    <cellStyle name="Vírgula 7 6 5 5" xfId="51126" xr:uid="{00000000-0005-0000-0000-0000ABC40000}"/>
    <cellStyle name="Vírgula 7 6 5 5 2" xfId="51127" xr:uid="{00000000-0005-0000-0000-0000ACC40000}"/>
    <cellStyle name="Vírgula 7 6 5 5 3" xfId="51128" xr:uid="{00000000-0005-0000-0000-0000ADC40000}"/>
    <cellStyle name="Vírgula 7 6 5 5 4" xfId="51129" xr:uid="{00000000-0005-0000-0000-0000AEC40000}"/>
    <cellStyle name="Vírgula 7 6 5 6" xfId="51130" xr:uid="{00000000-0005-0000-0000-0000AFC40000}"/>
    <cellStyle name="Vírgula 7 6 5 6 2" xfId="51131" xr:uid="{00000000-0005-0000-0000-0000B0C40000}"/>
    <cellStyle name="Vírgula 7 6 5 6 3" xfId="51132" xr:uid="{00000000-0005-0000-0000-0000B1C40000}"/>
    <cellStyle name="Vírgula 7 6 5 7" xfId="51133" xr:uid="{00000000-0005-0000-0000-0000B2C40000}"/>
    <cellStyle name="Vírgula 7 6 5 8" xfId="51134" xr:uid="{00000000-0005-0000-0000-0000B3C40000}"/>
    <cellStyle name="Vírgula 7 6 5 9" xfId="51135" xr:uid="{00000000-0005-0000-0000-0000B4C40000}"/>
    <cellStyle name="Vírgula 7 6 6" xfId="4086" xr:uid="{00000000-0005-0000-0000-0000B5C40000}"/>
    <cellStyle name="Vírgula 7 6 6 2" xfId="8857" xr:uid="{00000000-0005-0000-0000-0000B6C40000}"/>
    <cellStyle name="Vírgula 7 6 6 2 2" xfId="51136" xr:uid="{00000000-0005-0000-0000-0000B7C40000}"/>
    <cellStyle name="Vírgula 7 6 6 2 2 2" xfId="51137" xr:uid="{00000000-0005-0000-0000-0000B8C40000}"/>
    <cellStyle name="Vírgula 7 6 6 2 2 3" xfId="51138" xr:uid="{00000000-0005-0000-0000-0000B9C40000}"/>
    <cellStyle name="Vírgula 7 6 6 2 2 4" xfId="51139" xr:uid="{00000000-0005-0000-0000-0000BAC40000}"/>
    <cellStyle name="Vírgula 7 6 6 2 3" xfId="51140" xr:uid="{00000000-0005-0000-0000-0000BBC40000}"/>
    <cellStyle name="Vírgula 7 6 6 2 3 2" xfId="51141" xr:uid="{00000000-0005-0000-0000-0000BCC40000}"/>
    <cellStyle name="Vírgula 7 6 6 2 3 3" xfId="51142" xr:uid="{00000000-0005-0000-0000-0000BDC40000}"/>
    <cellStyle name="Vírgula 7 6 6 2 4" xfId="51143" xr:uid="{00000000-0005-0000-0000-0000BEC40000}"/>
    <cellStyle name="Vírgula 7 6 6 2 5" xfId="51144" xr:uid="{00000000-0005-0000-0000-0000BFC40000}"/>
    <cellStyle name="Vírgula 7 6 6 2 6" xfId="51145" xr:uid="{00000000-0005-0000-0000-0000C0C40000}"/>
    <cellStyle name="Vírgula 7 6 6 3" xfId="51146" xr:uid="{00000000-0005-0000-0000-0000C1C40000}"/>
    <cellStyle name="Vírgula 7 6 6 3 2" xfId="51147" xr:uid="{00000000-0005-0000-0000-0000C2C40000}"/>
    <cellStyle name="Vírgula 7 6 6 3 3" xfId="51148" xr:uid="{00000000-0005-0000-0000-0000C3C40000}"/>
    <cellStyle name="Vírgula 7 6 6 3 4" xfId="51149" xr:uid="{00000000-0005-0000-0000-0000C4C40000}"/>
    <cellStyle name="Vírgula 7 6 6 4" xfId="51150" xr:uid="{00000000-0005-0000-0000-0000C5C40000}"/>
    <cellStyle name="Vírgula 7 6 6 4 2" xfId="51151" xr:uid="{00000000-0005-0000-0000-0000C6C40000}"/>
    <cellStyle name="Vírgula 7 6 6 4 3" xfId="51152" xr:uid="{00000000-0005-0000-0000-0000C7C40000}"/>
    <cellStyle name="Vírgula 7 6 6 4 4" xfId="51153" xr:uid="{00000000-0005-0000-0000-0000C8C40000}"/>
    <cellStyle name="Vírgula 7 6 6 5" xfId="51154" xr:uid="{00000000-0005-0000-0000-0000C9C40000}"/>
    <cellStyle name="Vírgula 7 6 6 5 2" xfId="51155" xr:uid="{00000000-0005-0000-0000-0000CAC40000}"/>
    <cellStyle name="Vírgula 7 6 6 5 3" xfId="51156" xr:uid="{00000000-0005-0000-0000-0000CBC40000}"/>
    <cellStyle name="Vírgula 7 6 6 6" xfId="51157" xr:uid="{00000000-0005-0000-0000-0000CCC40000}"/>
    <cellStyle name="Vírgula 7 6 6 7" xfId="51158" xr:uid="{00000000-0005-0000-0000-0000CDC40000}"/>
    <cellStyle name="Vírgula 7 6 6 8" xfId="51159" xr:uid="{00000000-0005-0000-0000-0000CEC40000}"/>
    <cellStyle name="Vírgula 7 6 7" xfId="5498" xr:uid="{00000000-0005-0000-0000-0000CFC40000}"/>
    <cellStyle name="Vírgula 7 6 7 2" xfId="10455" xr:uid="{00000000-0005-0000-0000-0000D0C40000}"/>
    <cellStyle name="Vírgula 7 6 7 2 2" xfId="51160" xr:uid="{00000000-0005-0000-0000-0000D1C40000}"/>
    <cellStyle name="Vírgula 7 6 7 2 3" xfId="51161" xr:uid="{00000000-0005-0000-0000-0000D2C40000}"/>
    <cellStyle name="Vírgula 7 6 7 2 4" xfId="51162" xr:uid="{00000000-0005-0000-0000-0000D3C40000}"/>
    <cellStyle name="Vírgula 7 6 7 3" xfId="51163" xr:uid="{00000000-0005-0000-0000-0000D4C40000}"/>
    <cellStyle name="Vírgula 7 6 7 3 2" xfId="51164" xr:uid="{00000000-0005-0000-0000-0000D5C40000}"/>
    <cellStyle name="Vírgula 7 6 7 3 3" xfId="51165" xr:uid="{00000000-0005-0000-0000-0000D6C40000}"/>
    <cellStyle name="Vírgula 7 6 7 4" xfId="51166" xr:uid="{00000000-0005-0000-0000-0000D7C40000}"/>
    <cellStyle name="Vírgula 7 6 7 5" xfId="51167" xr:uid="{00000000-0005-0000-0000-0000D8C40000}"/>
    <cellStyle name="Vírgula 7 6 7 6" xfId="51168" xr:uid="{00000000-0005-0000-0000-0000D9C40000}"/>
    <cellStyle name="Vírgula 7 6 8" xfId="5833" xr:uid="{00000000-0005-0000-0000-0000DAC40000}"/>
    <cellStyle name="Vírgula 7 6 8 2" xfId="10775" xr:uid="{00000000-0005-0000-0000-0000DBC40000}"/>
    <cellStyle name="Vírgula 7 6 8 3" xfId="51169" xr:uid="{00000000-0005-0000-0000-0000DCC40000}"/>
    <cellStyle name="Vírgula 7 6 8 4" xfId="51170" xr:uid="{00000000-0005-0000-0000-0000DDC40000}"/>
    <cellStyle name="Vírgula 7 6 9" xfId="7341" xr:uid="{00000000-0005-0000-0000-0000DEC40000}"/>
    <cellStyle name="Vírgula 7 6 9 2" xfId="51171" xr:uid="{00000000-0005-0000-0000-0000DFC40000}"/>
    <cellStyle name="Vírgula 7 6 9 3" xfId="51172" xr:uid="{00000000-0005-0000-0000-0000E0C40000}"/>
    <cellStyle name="Vírgula 7 6 9 4" xfId="51173" xr:uid="{00000000-0005-0000-0000-0000E1C40000}"/>
    <cellStyle name="Vírgula 7 7" xfId="472" xr:uid="{00000000-0005-0000-0000-0000E2C40000}"/>
    <cellStyle name="Vírgula 7 7 10" xfId="51174" xr:uid="{00000000-0005-0000-0000-0000E3C40000}"/>
    <cellStyle name="Vírgula 7 7 11" xfId="51175" xr:uid="{00000000-0005-0000-0000-0000E4C40000}"/>
    <cellStyle name="Vírgula 7 7 2" xfId="1034" xr:uid="{00000000-0005-0000-0000-0000E5C40000}"/>
    <cellStyle name="Vírgula 7 7 2 10" xfId="51176" xr:uid="{00000000-0005-0000-0000-0000E6C40000}"/>
    <cellStyle name="Vírgula 7 7 2 2" xfId="1945" xr:uid="{00000000-0005-0000-0000-0000E7C40000}"/>
    <cellStyle name="Vírgula 7 7 2 2 2" xfId="5303" xr:uid="{00000000-0005-0000-0000-0000E8C40000}"/>
    <cellStyle name="Vírgula 7 7 2 2 2 2" xfId="10287" xr:uid="{00000000-0005-0000-0000-0000E9C40000}"/>
    <cellStyle name="Vírgula 7 7 2 2 2 2 2" xfId="51177" xr:uid="{00000000-0005-0000-0000-0000EAC40000}"/>
    <cellStyle name="Vírgula 7 7 2 2 2 2 3" xfId="51178" xr:uid="{00000000-0005-0000-0000-0000EBC40000}"/>
    <cellStyle name="Vírgula 7 7 2 2 2 2 4" xfId="51179" xr:uid="{00000000-0005-0000-0000-0000ECC40000}"/>
    <cellStyle name="Vírgula 7 7 2 2 2 3" xfId="51180" xr:uid="{00000000-0005-0000-0000-0000EDC40000}"/>
    <cellStyle name="Vírgula 7 7 2 2 2 3 2" xfId="51181" xr:uid="{00000000-0005-0000-0000-0000EEC40000}"/>
    <cellStyle name="Vírgula 7 7 2 2 2 3 3" xfId="51182" xr:uid="{00000000-0005-0000-0000-0000EFC40000}"/>
    <cellStyle name="Vírgula 7 7 2 2 2 4" xfId="51183" xr:uid="{00000000-0005-0000-0000-0000F0C40000}"/>
    <cellStyle name="Vírgula 7 7 2 2 2 5" xfId="51184" xr:uid="{00000000-0005-0000-0000-0000F1C40000}"/>
    <cellStyle name="Vírgula 7 7 2 2 2 6" xfId="51185" xr:uid="{00000000-0005-0000-0000-0000F2C40000}"/>
    <cellStyle name="Vírgula 7 7 2 2 3" xfId="7032" xr:uid="{00000000-0005-0000-0000-0000F3C40000}"/>
    <cellStyle name="Vírgula 7 7 2 2 3 2" xfId="11974" xr:uid="{00000000-0005-0000-0000-0000F4C40000}"/>
    <cellStyle name="Vírgula 7 7 2 2 3 3" xfId="51186" xr:uid="{00000000-0005-0000-0000-0000F5C40000}"/>
    <cellStyle name="Vírgula 7 7 2 2 3 4" xfId="51187" xr:uid="{00000000-0005-0000-0000-0000F6C40000}"/>
    <cellStyle name="Vírgula 7 7 2 2 4" xfId="8540" xr:uid="{00000000-0005-0000-0000-0000F7C40000}"/>
    <cellStyle name="Vírgula 7 7 2 2 4 2" xfId="51188" xr:uid="{00000000-0005-0000-0000-0000F8C40000}"/>
    <cellStyle name="Vírgula 7 7 2 2 4 3" xfId="51189" xr:uid="{00000000-0005-0000-0000-0000F9C40000}"/>
    <cellStyle name="Vírgula 7 7 2 2 4 4" xfId="51190" xr:uid="{00000000-0005-0000-0000-0000FAC40000}"/>
    <cellStyle name="Vírgula 7 7 2 2 5" xfId="3578" xr:uid="{00000000-0005-0000-0000-0000FBC40000}"/>
    <cellStyle name="Vírgula 7 7 2 2 5 2" xfId="51191" xr:uid="{00000000-0005-0000-0000-0000FCC40000}"/>
    <cellStyle name="Vírgula 7 7 2 2 5 3" xfId="51192" xr:uid="{00000000-0005-0000-0000-0000FDC40000}"/>
    <cellStyle name="Vírgula 7 7 2 2 5 4" xfId="51193" xr:uid="{00000000-0005-0000-0000-0000FEC40000}"/>
    <cellStyle name="Vírgula 7 7 2 2 6" xfId="51194" xr:uid="{00000000-0005-0000-0000-0000FFC40000}"/>
    <cellStyle name="Vírgula 7 7 2 2 6 2" xfId="51195" xr:uid="{00000000-0005-0000-0000-000000C50000}"/>
    <cellStyle name="Vírgula 7 7 2 2 6 3" xfId="51196" xr:uid="{00000000-0005-0000-0000-000001C50000}"/>
    <cellStyle name="Vírgula 7 7 2 2 7" xfId="51197" xr:uid="{00000000-0005-0000-0000-000002C50000}"/>
    <cellStyle name="Vírgula 7 7 2 2 8" xfId="51198" xr:uid="{00000000-0005-0000-0000-000003C50000}"/>
    <cellStyle name="Vírgula 7 7 2 2 9" xfId="51199" xr:uid="{00000000-0005-0000-0000-000004C50000}"/>
    <cellStyle name="Vírgula 7 7 2 3" xfId="4456" xr:uid="{00000000-0005-0000-0000-000005C50000}"/>
    <cellStyle name="Vírgula 7 7 2 3 2" xfId="9441" xr:uid="{00000000-0005-0000-0000-000006C50000}"/>
    <cellStyle name="Vírgula 7 7 2 3 2 2" xfId="51200" xr:uid="{00000000-0005-0000-0000-000007C50000}"/>
    <cellStyle name="Vírgula 7 7 2 3 2 3" xfId="51201" xr:uid="{00000000-0005-0000-0000-000008C50000}"/>
    <cellStyle name="Vírgula 7 7 2 3 2 4" xfId="51202" xr:uid="{00000000-0005-0000-0000-000009C50000}"/>
    <cellStyle name="Vírgula 7 7 2 3 3" xfId="51203" xr:uid="{00000000-0005-0000-0000-00000AC50000}"/>
    <cellStyle name="Vírgula 7 7 2 3 3 2" xfId="51204" xr:uid="{00000000-0005-0000-0000-00000BC50000}"/>
    <cellStyle name="Vírgula 7 7 2 3 3 3" xfId="51205" xr:uid="{00000000-0005-0000-0000-00000CC50000}"/>
    <cellStyle name="Vírgula 7 7 2 3 4" xfId="51206" xr:uid="{00000000-0005-0000-0000-00000DC50000}"/>
    <cellStyle name="Vírgula 7 7 2 3 5" xfId="51207" xr:uid="{00000000-0005-0000-0000-00000EC50000}"/>
    <cellStyle name="Vírgula 7 7 2 3 6" xfId="51208" xr:uid="{00000000-0005-0000-0000-00000FC50000}"/>
    <cellStyle name="Vírgula 7 7 2 4" xfId="6196" xr:uid="{00000000-0005-0000-0000-000010C50000}"/>
    <cellStyle name="Vírgula 7 7 2 4 2" xfId="11138" xr:uid="{00000000-0005-0000-0000-000011C50000}"/>
    <cellStyle name="Vírgula 7 7 2 4 3" xfId="51209" xr:uid="{00000000-0005-0000-0000-000012C50000}"/>
    <cellStyle name="Vírgula 7 7 2 4 4" xfId="51210" xr:uid="{00000000-0005-0000-0000-000013C50000}"/>
    <cellStyle name="Vírgula 7 7 2 5" xfId="7704" xr:uid="{00000000-0005-0000-0000-000014C50000}"/>
    <cellStyle name="Vírgula 7 7 2 5 2" xfId="51211" xr:uid="{00000000-0005-0000-0000-000015C50000}"/>
    <cellStyle name="Vírgula 7 7 2 5 3" xfId="51212" xr:uid="{00000000-0005-0000-0000-000016C50000}"/>
    <cellStyle name="Vírgula 7 7 2 5 4" xfId="51213" xr:uid="{00000000-0005-0000-0000-000017C50000}"/>
    <cellStyle name="Vírgula 7 7 2 6" xfId="2742" xr:uid="{00000000-0005-0000-0000-000018C50000}"/>
    <cellStyle name="Vírgula 7 7 2 6 2" xfId="51214" xr:uid="{00000000-0005-0000-0000-000019C50000}"/>
    <cellStyle name="Vírgula 7 7 2 6 3" xfId="51215" xr:uid="{00000000-0005-0000-0000-00001AC50000}"/>
    <cellStyle name="Vírgula 7 7 2 6 4" xfId="51216" xr:uid="{00000000-0005-0000-0000-00001BC50000}"/>
    <cellStyle name="Vírgula 7 7 2 7" xfId="51217" xr:uid="{00000000-0005-0000-0000-00001CC50000}"/>
    <cellStyle name="Vírgula 7 7 2 7 2" xfId="51218" xr:uid="{00000000-0005-0000-0000-00001DC50000}"/>
    <cellStyle name="Vírgula 7 7 2 7 3" xfId="51219" xr:uid="{00000000-0005-0000-0000-00001EC50000}"/>
    <cellStyle name="Vírgula 7 7 2 8" xfId="51220" xr:uid="{00000000-0005-0000-0000-00001FC50000}"/>
    <cellStyle name="Vírgula 7 7 2 9" xfId="51221" xr:uid="{00000000-0005-0000-0000-000020C50000}"/>
    <cellStyle name="Vírgula 7 7 3" xfId="1944" xr:uid="{00000000-0005-0000-0000-000021C50000}"/>
    <cellStyle name="Vírgula 7 7 3 2" xfId="5302" xr:uid="{00000000-0005-0000-0000-000022C50000}"/>
    <cellStyle name="Vírgula 7 7 3 2 2" xfId="10286" xr:uid="{00000000-0005-0000-0000-000023C50000}"/>
    <cellStyle name="Vírgula 7 7 3 2 2 2" xfId="51222" xr:uid="{00000000-0005-0000-0000-000024C50000}"/>
    <cellStyle name="Vírgula 7 7 3 2 2 3" xfId="51223" xr:uid="{00000000-0005-0000-0000-000025C50000}"/>
    <cellStyle name="Vírgula 7 7 3 2 2 4" xfId="51224" xr:uid="{00000000-0005-0000-0000-000026C50000}"/>
    <cellStyle name="Vírgula 7 7 3 2 3" xfId="51225" xr:uid="{00000000-0005-0000-0000-000027C50000}"/>
    <cellStyle name="Vírgula 7 7 3 2 3 2" xfId="51226" xr:uid="{00000000-0005-0000-0000-000028C50000}"/>
    <cellStyle name="Vírgula 7 7 3 2 3 3" xfId="51227" xr:uid="{00000000-0005-0000-0000-000029C50000}"/>
    <cellStyle name="Vírgula 7 7 3 2 4" xfId="51228" xr:uid="{00000000-0005-0000-0000-00002AC50000}"/>
    <cellStyle name="Vírgula 7 7 3 2 5" xfId="51229" xr:uid="{00000000-0005-0000-0000-00002BC50000}"/>
    <cellStyle name="Vírgula 7 7 3 2 6" xfId="51230" xr:uid="{00000000-0005-0000-0000-00002CC50000}"/>
    <cellStyle name="Vírgula 7 7 3 3" xfId="7031" xr:uid="{00000000-0005-0000-0000-00002DC50000}"/>
    <cellStyle name="Vírgula 7 7 3 3 2" xfId="11973" xr:uid="{00000000-0005-0000-0000-00002EC50000}"/>
    <cellStyle name="Vírgula 7 7 3 3 3" xfId="51231" xr:uid="{00000000-0005-0000-0000-00002FC50000}"/>
    <cellStyle name="Vírgula 7 7 3 3 4" xfId="51232" xr:uid="{00000000-0005-0000-0000-000030C50000}"/>
    <cellStyle name="Vírgula 7 7 3 4" xfId="8539" xr:uid="{00000000-0005-0000-0000-000031C50000}"/>
    <cellStyle name="Vírgula 7 7 3 4 2" xfId="51233" xr:uid="{00000000-0005-0000-0000-000032C50000}"/>
    <cellStyle name="Vírgula 7 7 3 4 3" xfId="51234" xr:uid="{00000000-0005-0000-0000-000033C50000}"/>
    <cellStyle name="Vírgula 7 7 3 4 4" xfId="51235" xr:uid="{00000000-0005-0000-0000-000034C50000}"/>
    <cellStyle name="Vírgula 7 7 3 5" xfId="3577" xr:uid="{00000000-0005-0000-0000-000035C50000}"/>
    <cellStyle name="Vírgula 7 7 3 5 2" xfId="51236" xr:uid="{00000000-0005-0000-0000-000036C50000}"/>
    <cellStyle name="Vírgula 7 7 3 5 3" xfId="51237" xr:uid="{00000000-0005-0000-0000-000037C50000}"/>
    <cellStyle name="Vírgula 7 7 3 5 4" xfId="51238" xr:uid="{00000000-0005-0000-0000-000038C50000}"/>
    <cellStyle name="Vírgula 7 7 3 6" xfId="51239" xr:uid="{00000000-0005-0000-0000-000039C50000}"/>
    <cellStyle name="Vírgula 7 7 3 6 2" xfId="51240" xr:uid="{00000000-0005-0000-0000-00003AC50000}"/>
    <cellStyle name="Vírgula 7 7 3 6 3" xfId="51241" xr:uid="{00000000-0005-0000-0000-00003BC50000}"/>
    <cellStyle name="Vírgula 7 7 3 7" xfId="51242" xr:uid="{00000000-0005-0000-0000-00003CC50000}"/>
    <cellStyle name="Vírgula 7 7 3 8" xfId="51243" xr:uid="{00000000-0005-0000-0000-00003DC50000}"/>
    <cellStyle name="Vírgula 7 7 3 9" xfId="51244" xr:uid="{00000000-0005-0000-0000-00003EC50000}"/>
    <cellStyle name="Vírgula 7 7 4" xfId="3988" xr:uid="{00000000-0005-0000-0000-00003FC50000}"/>
    <cellStyle name="Vírgula 7 7 4 2" xfId="9060" xr:uid="{00000000-0005-0000-0000-000040C50000}"/>
    <cellStyle name="Vírgula 7 7 4 2 2" xfId="51245" xr:uid="{00000000-0005-0000-0000-000041C50000}"/>
    <cellStyle name="Vírgula 7 7 4 2 3" xfId="51246" xr:uid="{00000000-0005-0000-0000-000042C50000}"/>
    <cellStyle name="Vírgula 7 7 4 2 4" xfId="51247" xr:uid="{00000000-0005-0000-0000-000043C50000}"/>
    <cellStyle name="Vírgula 7 7 4 3" xfId="51248" xr:uid="{00000000-0005-0000-0000-000044C50000}"/>
    <cellStyle name="Vírgula 7 7 4 3 2" xfId="51249" xr:uid="{00000000-0005-0000-0000-000045C50000}"/>
    <cellStyle name="Vírgula 7 7 4 3 3" xfId="51250" xr:uid="{00000000-0005-0000-0000-000046C50000}"/>
    <cellStyle name="Vírgula 7 7 4 4" xfId="51251" xr:uid="{00000000-0005-0000-0000-000047C50000}"/>
    <cellStyle name="Vírgula 7 7 4 5" xfId="51252" xr:uid="{00000000-0005-0000-0000-000048C50000}"/>
    <cellStyle name="Vírgula 7 7 4 6" xfId="51253" xr:uid="{00000000-0005-0000-0000-000049C50000}"/>
    <cellStyle name="Vírgula 7 7 5" xfId="5744" xr:uid="{00000000-0005-0000-0000-00004AC50000}"/>
    <cellStyle name="Vírgula 7 7 5 2" xfId="10686" xr:uid="{00000000-0005-0000-0000-00004BC50000}"/>
    <cellStyle name="Vírgula 7 7 5 3" xfId="51254" xr:uid="{00000000-0005-0000-0000-00004CC50000}"/>
    <cellStyle name="Vírgula 7 7 5 4" xfId="51255" xr:uid="{00000000-0005-0000-0000-00004DC50000}"/>
    <cellStyle name="Vírgula 7 7 6" xfId="7252" xr:uid="{00000000-0005-0000-0000-00004EC50000}"/>
    <cellStyle name="Vírgula 7 7 6 2" xfId="51256" xr:uid="{00000000-0005-0000-0000-00004FC50000}"/>
    <cellStyle name="Vírgula 7 7 6 3" xfId="51257" xr:uid="{00000000-0005-0000-0000-000050C50000}"/>
    <cellStyle name="Vírgula 7 7 6 4" xfId="51258" xr:uid="{00000000-0005-0000-0000-000051C50000}"/>
    <cellStyle name="Vírgula 7 7 7" xfId="2290" xr:uid="{00000000-0005-0000-0000-000052C50000}"/>
    <cellStyle name="Vírgula 7 7 7 2" xfId="51259" xr:uid="{00000000-0005-0000-0000-000053C50000}"/>
    <cellStyle name="Vírgula 7 7 7 3" xfId="51260" xr:uid="{00000000-0005-0000-0000-000054C50000}"/>
    <cellStyle name="Vírgula 7 7 7 4" xfId="51261" xr:uid="{00000000-0005-0000-0000-000055C50000}"/>
    <cellStyle name="Vírgula 7 7 8" xfId="51262" xr:uid="{00000000-0005-0000-0000-000056C50000}"/>
    <cellStyle name="Vírgula 7 7 8 2" xfId="51263" xr:uid="{00000000-0005-0000-0000-000057C50000}"/>
    <cellStyle name="Vírgula 7 7 8 3" xfId="51264" xr:uid="{00000000-0005-0000-0000-000058C50000}"/>
    <cellStyle name="Vírgula 7 7 9" xfId="51265" xr:uid="{00000000-0005-0000-0000-000059C50000}"/>
    <cellStyle name="Vírgula 7 8" xfId="681" xr:uid="{00000000-0005-0000-0000-00005AC50000}"/>
    <cellStyle name="Vírgula 7 8 10" xfId="51266" xr:uid="{00000000-0005-0000-0000-00005BC50000}"/>
    <cellStyle name="Vírgula 7 8 11" xfId="51267" xr:uid="{00000000-0005-0000-0000-00005CC50000}"/>
    <cellStyle name="Vírgula 7 8 2" xfId="1147" xr:uid="{00000000-0005-0000-0000-00005DC50000}"/>
    <cellStyle name="Vírgula 7 8 2 10" xfId="51268" xr:uid="{00000000-0005-0000-0000-00005EC50000}"/>
    <cellStyle name="Vírgula 7 8 2 2" xfId="1947" xr:uid="{00000000-0005-0000-0000-00005FC50000}"/>
    <cellStyle name="Vírgula 7 8 2 2 2" xfId="5305" xr:uid="{00000000-0005-0000-0000-000060C50000}"/>
    <cellStyle name="Vírgula 7 8 2 2 2 2" xfId="10289" xr:uid="{00000000-0005-0000-0000-000061C50000}"/>
    <cellStyle name="Vírgula 7 8 2 2 2 2 2" xfId="51269" xr:uid="{00000000-0005-0000-0000-000062C50000}"/>
    <cellStyle name="Vírgula 7 8 2 2 2 2 3" xfId="51270" xr:uid="{00000000-0005-0000-0000-000063C50000}"/>
    <cellStyle name="Vírgula 7 8 2 2 2 2 4" xfId="51271" xr:uid="{00000000-0005-0000-0000-000064C50000}"/>
    <cellStyle name="Vírgula 7 8 2 2 2 3" xfId="51272" xr:uid="{00000000-0005-0000-0000-000065C50000}"/>
    <cellStyle name="Vírgula 7 8 2 2 2 3 2" xfId="51273" xr:uid="{00000000-0005-0000-0000-000066C50000}"/>
    <cellStyle name="Vírgula 7 8 2 2 2 3 3" xfId="51274" xr:uid="{00000000-0005-0000-0000-000067C50000}"/>
    <cellStyle name="Vírgula 7 8 2 2 2 4" xfId="51275" xr:uid="{00000000-0005-0000-0000-000068C50000}"/>
    <cellStyle name="Vírgula 7 8 2 2 2 5" xfId="51276" xr:uid="{00000000-0005-0000-0000-000069C50000}"/>
    <cellStyle name="Vírgula 7 8 2 2 2 6" xfId="51277" xr:uid="{00000000-0005-0000-0000-00006AC50000}"/>
    <cellStyle name="Vírgula 7 8 2 2 3" xfId="7034" xr:uid="{00000000-0005-0000-0000-00006BC50000}"/>
    <cellStyle name="Vírgula 7 8 2 2 3 2" xfId="11976" xr:uid="{00000000-0005-0000-0000-00006CC50000}"/>
    <cellStyle name="Vírgula 7 8 2 2 3 3" xfId="51278" xr:uid="{00000000-0005-0000-0000-00006DC50000}"/>
    <cellStyle name="Vírgula 7 8 2 2 3 4" xfId="51279" xr:uid="{00000000-0005-0000-0000-00006EC50000}"/>
    <cellStyle name="Vírgula 7 8 2 2 4" xfId="8542" xr:uid="{00000000-0005-0000-0000-00006FC50000}"/>
    <cellStyle name="Vírgula 7 8 2 2 4 2" xfId="51280" xr:uid="{00000000-0005-0000-0000-000070C50000}"/>
    <cellStyle name="Vírgula 7 8 2 2 4 3" xfId="51281" xr:uid="{00000000-0005-0000-0000-000071C50000}"/>
    <cellStyle name="Vírgula 7 8 2 2 4 4" xfId="51282" xr:uid="{00000000-0005-0000-0000-000072C50000}"/>
    <cellStyle name="Vírgula 7 8 2 2 5" xfId="3580" xr:uid="{00000000-0005-0000-0000-000073C50000}"/>
    <cellStyle name="Vírgula 7 8 2 2 5 2" xfId="51283" xr:uid="{00000000-0005-0000-0000-000074C50000}"/>
    <cellStyle name="Vírgula 7 8 2 2 5 3" xfId="51284" xr:uid="{00000000-0005-0000-0000-000075C50000}"/>
    <cellStyle name="Vírgula 7 8 2 2 5 4" xfId="51285" xr:uid="{00000000-0005-0000-0000-000076C50000}"/>
    <cellStyle name="Vírgula 7 8 2 2 6" xfId="51286" xr:uid="{00000000-0005-0000-0000-000077C50000}"/>
    <cellStyle name="Vírgula 7 8 2 2 6 2" xfId="51287" xr:uid="{00000000-0005-0000-0000-000078C50000}"/>
    <cellStyle name="Vírgula 7 8 2 2 6 3" xfId="51288" xr:uid="{00000000-0005-0000-0000-000079C50000}"/>
    <cellStyle name="Vírgula 7 8 2 2 7" xfId="51289" xr:uid="{00000000-0005-0000-0000-00007AC50000}"/>
    <cellStyle name="Vírgula 7 8 2 2 8" xfId="51290" xr:uid="{00000000-0005-0000-0000-00007BC50000}"/>
    <cellStyle name="Vírgula 7 8 2 2 9" xfId="51291" xr:uid="{00000000-0005-0000-0000-00007CC50000}"/>
    <cellStyle name="Vírgula 7 8 2 3" xfId="4515" xr:uid="{00000000-0005-0000-0000-00007DC50000}"/>
    <cellStyle name="Vírgula 7 8 2 3 2" xfId="9499" xr:uid="{00000000-0005-0000-0000-00007EC50000}"/>
    <cellStyle name="Vírgula 7 8 2 3 2 2" xfId="51292" xr:uid="{00000000-0005-0000-0000-00007FC50000}"/>
    <cellStyle name="Vírgula 7 8 2 3 2 3" xfId="51293" xr:uid="{00000000-0005-0000-0000-000080C50000}"/>
    <cellStyle name="Vírgula 7 8 2 3 2 4" xfId="51294" xr:uid="{00000000-0005-0000-0000-000081C50000}"/>
    <cellStyle name="Vírgula 7 8 2 3 3" xfId="51295" xr:uid="{00000000-0005-0000-0000-000082C50000}"/>
    <cellStyle name="Vírgula 7 8 2 3 3 2" xfId="51296" xr:uid="{00000000-0005-0000-0000-000083C50000}"/>
    <cellStyle name="Vírgula 7 8 2 3 3 3" xfId="51297" xr:uid="{00000000-0005-0000-0000-000084C50000}"/>
    <cellStyle name="Vírgula 7 8 2 3 4" xfId="51298" xr:uid="{00000000-0005-0000-0000-000085C50000}"/>
    <cellStyle name="Vírgula 7 8 2 3 5" xfId="51299" xr:uid="{00000000-0005-0000-0000-000086C50000}"/>
    <cellStyle name="Vírgula 7 8 2 3 6" xfId="51300" xr:uid="{00000000-0005-0000-0000-000087C50000}"/>
    <cellStyle name="Vírgula 7 8 2 4" xfId="6246" xr:uid="{00000000-0005-0000-0000-000088C50000}"/>
    <cellStyle name="Vírgula 7 8 2 4 2" xfId="11188" xr:uid="{00000000-0005-0000-0000-000089C50000}"/>
    <cellStyle name="Vírgula 7 8 2 4 3" xfId="51301" xr:uid="{00000000-0005-0000-0000-00008AC50000}"/>
    <cellStyle name="Vírgula 7 8 2 4 4" xfId="51302" xr:uid="{00000000-0005-0000-0000-00008BC50000}"/>
    <cellStyle name="Vírgula 7 8 2 5" xfId="7754" xr:uid="{00000000-0005-0000-0000-00008CC50000}"/>
    <cellStyle name="Vírgula 7 8 2 5 2" xfId="51303" xr:uid="{00000000-0005-0000-0000-00008DC50000}"/>
    <cellStyle name="Vírgula 7 8 2 5 3" xfId="51304" xr:uid="{00000000-0005-0000-0000-00008EC50000}"/>
    <cellStyle name="Vírgula 7 8 2 5 4" xfId="51305" xr:uid="{00000000-0005-0000-0000-00008FC50000}"/>
    <cellStyle name="Vírgula 7 8 2 6" xfId="2792" xr:uid="{00000000-0005-0000-0000-000090C50000}"/>
    <cellStyle name="Vírgula 7 8 2 6 2" xfId="51306" xr:uid="{00000000-0005-0000-0000-000091C50000}"/>
    <cellStyle name="Vírgula 7 8 2 6 3" xfId="51307" xr:uid="{00000000-0005-0000-0000-000092C50000}"/>
    <cellStyle name="Vírgula 7 8 2 6 4" xfId="51308" xr:uid="{00000000-0005-0000-0000-000093C50000}"/>
    <cellStyle name="Vírgula 7 8 2 7" xfId="51309" xr:uid="{00000000-0005-0000-0000-000094C50000}"/>
    <cellStyle name="Vírgula 7 8 2 7 2" xfId="51310" xr:uid="{00000000-0005-0000-0000-000095C50000}"/>
    <cellStyle name="Vírgula 7 8 2 7 3" xfId="51311" xr:uid="{00000000-0005-0000-0000-000096C50000}"/>
    <cellStyle name="Vírgula 7 8 2 8" xfId="51312" xr:uid="{00000000-0005-0000-0000-000097C50000}"/>
    <cellStyle name="Vírgula 7 8 2 9" xfId="51313" xr:uid="{00000000-0005-0000-0000-000098C50000}"/>
    <cellStyle name="Vírgula 7 8 3" xfId="1946" xr:uid="{00000000-0005-0000-0000-000099C50000}"/>
    <cellStyle name="Vírgula 7 8 3 2" xfId="5304" xr:uid="{00000000-0005-0000-0000-00009AC50000}"/>
    <cellStyle name="Vírgula 7 8 3 2 2" xfId="10288" xr:uid="{00000000-0005-0000-0000-00009BC50000}"/>
    <cellStyle name="Vírgula 7 8 3 2 2 2" xfId="51314" xr:uid="{00000000-0005-0000-0000-00009CC50000}"/>
    <cellStyle name="Vírgula 7 8 3 2 2 3" xfId="51315" xr:uid="{00000000-0005-0000-0000-00009DC50000}"/>
    <cellStyle name="Vírgula 7 8 3 2 2 4" xfId="51316" xr:uid="{00000000-0005-0000-0000-00009EC50000}"/>
    <cellStyle name="Vírgula 7 8 3 2 3" xfId="51317" xr:uid="{00000000-0005-0000-0000-00009FC50000}"/>
    <cellStyle name="Vírgula 7 8 3 2 3 2" xfId="51318" xr:uid="{00000000-0005-0000-0000-0000A0C50000}"/>
    <cellStyle name="Vírgula 7 8 3 2 3 3" xfId="51319" xr:uid="{00000000-0005-0000-0000-0000A1C50000}"/>
    <cellStyle name="Vírgula 7 8 3 2 4" xfId="51320" xr:uid="{00000000-0005-0000-0000-0000A2C50000}"/>
    <cellStyle name="Vírgula 7 8 3 2 5" xfId="51321" xr:uid="{00000000-0005-0000-0000-0000A3C50000}"/>
    <cellStyle name="Vírgula 7 8 3 2 6" xfId="51322" xr:uid="{00000000-0005-0000-0000-0000A4C50000}"/>
    <cellStyle name="Vírgula 7 8 3 3" xfId="7033" xr:uid="{00000000-0005-0000-0000-0000A5C50000}"/>
    <cellStyle name="Vírgula 7 8 3 3 2" xfId="11975" xr:uid="{00000000-0005-0000-0000-0000A6C50000}"/>
    <cellStyle name="Vírgula 7 8 3 3 3" xfId="51323" xr:uid="{00000000-0005-0000-0000-0000A7C50000}"/>
    <cellStyle name="Vírgula 7 8 3 3 4" xfId="51324" xr:uid="{00000000-0005-0000-0000-0000A8C50000}"/>
    <cellStyle name="Vírgula 7 8 3 4" xfId="8541" xr:uid="{00000000-0005-0000-0000-0000A9C50000}"/>
    <cellStyle name="Vírgula 7 8 3 4 2" xfId="51325" xr:uid="{00000000-0005-0000-0000-0000AAC50000}"/>
    <cellStyle name="Vírgula 7 8 3 4 3" xfId="51326" xr:uid="{00000000-0005-0000-0000-0000ABC50000}"/>
    <cellStyle name="Vírgula 7 8 3 4 4" xfId="51327" xr:uid="{00000000-0005-0000-0000-0000ACC50000}"/>
    <cellStyle name="Vírgula 7 8 3 5" xfId="3579" xr:uid="{00000000-0005-0000-0000-0000ADC50000}"/>
    <cellStyle name="Vírgula 7 8 3 5 2" xfId="51328" xr:uid="{00000000-0005-0000-0000-0000AEC50000}"/>
    <cellStyle name="Vírgula 7 8 3 5 3" xfId="51329" xr:uid="{00000000-0005-0000-0000-0000AFC50000}"/>
    <cellStyle name="Vírgula 7 8 3 5 4" xfId="51330" xr:uid="{00000000-0005-0000-0000-0000B0C50000}"/>
    <cellStyle name="Vírgula 7 8 3 6" xfId="51331" xr:uid="{00000000-0005-0000-0000-0000B1C50000}"/>
    <cellStyle name="Vírgula 7 8 3 6 2" xfId="51332" xr:uid="{00000000-0005-0000-0000-0000B2C50000}"/>
    <cellStyle name="Vírgula 7 8 3 6 3" xfId="51333" xr:uid="{00000000-0005-0000-0000-0000B3C50000}"/>
    <cellStyle name="Vírgula 7 8 3 7" xfId="51334" xr:uid="{00000000-0005-0000-0000-0000B4C50000}"/>
    <cellStyle name="Vírgula 7 8 3 8" xfId="51335" xr:uid="{00000000-0005-0000-0000-0000B5C50000}"/>
    <cellStyle name="Vírgula 7 8 3 9" xfId="51336" xr:uid="{00000000-0005-0000-0000-0000B6C50000}"/>
    <cellStyle name="Vírgula 7 8 4" xfId="4132" xr:uid="{00000000-0005-0000-0000-0000B7C50000}"/>
    <cellStyle name="Vírgula 7 8 4 2" xfId="9118" xr:uid="{00000000-0005-0000-0000-0000B8C50000}"/>
    <cellStyle name="Vírgula 7 8 4 2 2" xfId="51337" xr:uid="{00000000-0005-0000-0000-0000B9C50000}"/>
    <cellStyle name="Vírgula 7 8 4 2 3" xfId="51338" xr:uid="{00000000-0005-0000-0000-0000BAC50000}"/>
    <cellStyle name="Vírgula 7 8 4 2 4" xfId="51339" xr:uid="{00000000-0005-0000-0000-0000BBC50000}"/>
    <cellStyle name="Vírgula 7 8 4 3" xfId="51340" xr:uid="{00000000-0005-0000-0000-0000BCC50000}"/>
    <cellStyle name="Vírgula 7 8 4 3 2" xfId="51341" xr:uid="{00000000-0005-0000-0000-0000BDC50000}"/>
    <cellStyle name="Vírgula 7 8 4 3 3" xfId="51342" xr:uid="{00000000-0005-0000-0000-0000BEC50000}"/>
    <cellStyle name="Vírgula 7 8 4 4" xfId="51343" xr:uid="{00000000-0005-0000-0000-0000BFC50000}"/>
    <cellStyle name="Vírgula 7 8 4 5" xfId="51344" xr:uid="{00000000-0005-0000-0000-0000C0C50000}"/>
    <cellStyle name="Vírgula 7 8 4 6" xfId="51345" xr:uid="{00000000-0005-0000-0000-0000C1C50000}"/>
    <cellStyle name="Vírgula 7 8 5" xfId="5879" xr:uid="{00000000-0005-0000-0000-0000C2C50000}"/>
    <cellStyle name="Vírgula 7 8 5 2" xfId="10821" xr:uid="{00000000-0005-0000-0000-0000C3C50000}"/>
    <cellStyle name="Vírgula 7 8 5 3" xfId="51346" xr:uid="{00000000-0005-0000-0000-0000C4C50000}"/>
    <cellStyle name="Vírgula 7 8 5 4" xfId="51347" xr:uid="{00000000-0005-0000-0000-0000C5C50000}"/>
    <cellStyle name="Vírgula 7 8 6" xfId="7387" xr:uid="{00000000-0005-0000-0000-0000C6C50000}"/>
    <cellStyle name="Vírgula 7 8 6 2" xfId="51348" xr:uid="{00000000-0005-0000-0000-0000C7C50000}"/>
    <cellStyle name="Vírgula 7 8 6 3" xfId="51349" xr:uid="{00000000-0005-0000-0000-0000C8C50000}"/>
    <cellStyle name="Vírgula 7 8 6 4" xfId="51350" xr:uid="{00000000-0005-0000-0000-0000C9C50000}"/>
    <cellStyle name="Vírgula 7 8 7" xfId="2425" xr:uid="{00000000-0005-0000-0000-0000CAC50000}"/>
    <cellStyle name="Vírgula 7 8 7 2" xfId="51351" xr:uid="{00000000-0005-0000-0000-0000CBC50000}"/>
    <cellStyle name="Vírgula 7 8 7 3" xfId="51352" xr:uid="{00000000-0005-0000-0000-0000CCC50000}"/>
    <cellStyle name="Vírgula 7 8 7 4" xfId="51353" xr:uid="{00000000-0005-0000-0000-0000CDC50000}"/>
    <cellStyle name="Vírgula 7 8 8" xfId="51354" xr:uid="{00000000-0005-0000-0000-0000CEC50000}"/>
    <cellStyle name="Vírgula 7 8 8 2" xfId="51355" xr:uid="{00000000-0005-0000-0000-0000CFC50000}"/>
    <cellStyle name="Vírgula 7 8 8 3" xfId="51356" xr:uid="{00000000-0005-0000-0000-0000D0C50000}"/>
    <cellStyle name="Vírgula 7 8 9" xfId="51357" xr:uid="{00000000-0005-0000-0000-0000D1C50000}"/>
    <cellStyle name="Vírgula 7 9" xfId="356" xr:uid="{00000000-0005-0000-0000-0000D2C50000}"/>
    <cellStyle name="Vírgula 7 9 10" xfId="51358" xr:uid="{00000000-0005-0000-0000-0000D3C50000}"/>
    <cellStyle name="Vírgula 7 9 11" xfId="51359" xr:uid="{00000000-0005-0000-0000-0000D4C50000}"/>
    <cellStyle name="Vírgula 7 9 2" xfId="978" xr:uid="{00000000-0005-0000-0000-0000D5C50000}"/>
    <cellStyle name="Vírgula 7 9 2 10" xfId="51360" xr:uid="{00000000-0005-0000-0000-0000D6C50000}"/>
    <cellStyle name="Vírgula 7 9 2 2" xfId="1949" xr:uid="{00000000-0005-0000-0000-0000D7C50000}"/>
    <cellStyle name="Vírgula 7 9 2 2 2" xfId="5307" xr:uid="{00000000-0005-0000-0000-0000D8C50000}"/>
    <cellStyle name="Vírgula 7 9 2 2 2 2" xfId="10291" xr:uid="{00000000-0005-0000-0000-0000D9C50000}"/>
    <cellStyle name="Vírgula 7 9 2 2 2 2 2" xfId="51361" xr:uid="{00000000-0005-0000-0000-0000DAC50000}"/>
    <cellStyle name="Vírgula 7 9 2 2 2 2 3" xfId="51362" xr:uid="{00000000-0005-0000-0000-0000DBC50000}"/>
    <cellStyle name="Vírgula 7 9 2 2 2 2 4" xfId="51363" xr:uid="{00000000-0005-0000-0000-0000DCC50000}"/>
    <cellStyle name="Vírgula 7 9 2 2 2 3" xfId="51364" xr:uid="{00000000-0005-0000-0000-0000DDC50000}"/>
    <cellStyle name="Vírgula 7 9 2 2 2 3 2" xfId="51365" xr:uid="{00000000-0005-0000-0000-0000DEC50000}"/>
    <cellStyle name="Vírgula 7 9 2 2 2 3 3" xfId="51366" xr:uid="{00000000-0005-0000-0000-0000DFC50000}"/>
    <cellStyle name="Vírgula 7 9 2 2 2 4" xfId="51367" xr:uid="{00000000-0005-0000-0000-0000E0C50000}"/>
    <cellStyle name="Vírgula 7 9 2 2 2 5" xfId="51368" xr:uid="{00000000-0005-0000-0000-0000E1C50000}"/>
    <cellStyle name="Vírgula 7 9 2 2 2 6" xfId="51369" xr:uid="{00000000-0005-0000-0000-0000E2C50000}"/>
    <cellStyle name="Vírgula 7 9 2 2 3" xfId="7036" xr:uid="{00000000-0005-0000-0000-0000E3C50000}"/>
    <cellStyle name="Vírgula 7 9 2 2 3 2" xfId="11978" xr:uid="{00000000-0005-0000-0000-0000E4C50000}"/>
    <cellStyle name="Vírgula 7 9 2 2 3 3" xfId="51370" xr:uid="{00000000-0005-0000-0000-0000E5C50000}"/>
    <cellStyle name="Vírgula 7 9 2 2 3 4" xfId="51371" xr:uid="{00000000-0005-0000-0000-0000E6C50000}"/>
    <cellStyle name="Vírgula 7 9 2 2 4" xfId="8544" xr:uid="{00000000-0005-0000-0000-0000E7C50000}"/>
    <cellStyle name="Vírgula 7 9 2 2 4 2" xfId="51372" xr:uid="{00000000-0005-0000-0000-0000E8C50000}"/>
    <cellStyle name="Vírgula 7 9 2 2 4 3" xfId="51373" xr:uid="{00000000-0005-0000-0000-0000E9C50000}"/>
    <cellStyle name="Vírgula 7 9 2 2 4 4" xfId="51374" xr:uid="{00000000-0005-0000-0000-0000EAC50000}"/>
    <cellStyle name="Vírgula 7 9 2 2 5" xfId="3582" xr:uid="{00000000-0005-0000-0000-0000EBC50000}"/>
    <cellStyle name="Vírgula 7 9 2 2 5 2" xfId="51375" xr:uid="{00000000-0005-0000-0000-0000ECC50000}"/>
    <cellStyle name="Vírgula 7 9 2 2 5 3" xfId="51376" xr:uid="{00000000-0005-0000-0000-0000EDC50000}"/>
    <cellStyle name="Vírgula 7 9 2 2 5 4" xfId="51377" xr:uid="{00000000-0005-0000-0000-0000EEC50000}"/>
    <cellStyle name="Vírgula 7 9 2 2 6" xfId="51378" xr:uid="{00000000-0005-0000-0000-0000EFC50000}"/>
    <cellStyle name="Vírgula 7 9 2 2 6 2" xfId="51379" xr:uid="{00000000-0005-0000-0000-0000F0C50000}"/>
    <cellStyle name="Vírgula 7 9 2 2 6 3" xfId="51380" xr:uid="{00000000-0005-0000-0000-0000F1C50000}"/>
    <cellStyle name="Vírgula 7 9 2 2 7" xfId="51381" xr:uid="{00000000-0005-0000-0000-0000F2C50000}"/>
    <cellStyle name="Vírgula 7 9 2 2 8" xfId="51382" xr:uid="{00000000-0005-0000-0000-0000F3C50000}"/>
    <cellStyle name="Vírgula 7 9 2 2 9" xfId="51383" xr:uid="{00000000-0005-0000-0000-0000F4C50000}"/>
    <cellStyle name="Vírgula 7 9 2 3" xfId="4410" xr:uid="{00000000-0005-0000-0000-0000F5C50000}"/>
    <cellStyle name="Vírgula 7 9 2 3 2" xfId="9395" xr:uid="{00000000-0005-0000-0000-0000F6C50000}"/>
    <cellStyle name="Vírgula 7 9 2 3 2 2" xfId="51384" xr:uid="{00000000-0005-0000-0000-0000F7C50000}"/>
    <cellStyle name="Vírgula 7 9 2 3 2 3" xfId="51385" xr:uid="{00000000-0005-0000-0000-0000F8C50000}"/>
    <cellStyle name="Vírgula 7 9 2 3 2 4" xfId="51386" xr:uid="{00000000-0005-0000-0000-0000F9C50000}"/>
    <cellStyle name="Vírgula 7 9 2 3 3" xfId="51387" xr:uid="{00000000-0005-0000-0000-0000FAC50000}"/>
    <cellStyle name="Vírgula 7 9 2 3 3 2" xfId="51388" xr:uid="{00000000-0005-0000-0000-0000FBC50000}"/>
    <cellStyle name="Vírgula 7 9 2 3 3 3" xfId="51389" xr:uid="{00000000-0005-0000-0000-0000FCC50000}"/>
    <cellStyle name="Vírgula 7 9 2 3 4" xfId="51390" xr:uid="{00000000-0005-0000-0000-0000FDC50000}"/>
    <cellStyle name="Vírgula 7 9 2 3 5" xfId="51391" xr:uid="{00000000-0005-0000-0000-0000FEC50000}"/>
    <cellStyle name="Vírgula 7 9 2 3 6" xfId="51392" xr:uid="{00000000-0005-0000-0000-0000FFC50000}"/>
    <cellStyle name="Vírgula 7 9 2 4" xfId="6152" xr:uid="{00000000-0005-0000-0000-000000C60000}"/>
    <cellStyle name="Vírgula 7 9 2 4 2" xfId="11094" xr:uid="{00000000-0005-0000-0000-000001C60000}"/>
    <cellStyle name="Vírgula 7 9 2 4 3" xfId="51393" xr:uid="{00000000-0005-0000-0000-000002C60000}"/>
    <cellStyle name="Vírgula 7 9 2 4 4" xfId="51394" xr:uid="{00000000-0005-0000-0000-000003C60000}"/>
    <cellStyle name="Vírgula 7 9 2 5" xfId="7660" xr:uid="{00000000-0005-0000-0000-000004C60000}"/>
    <cellStyle name="Vírgula 7 9 2 5 2" xfId="51395" xr:uid="{00000000-0005-0000-0000-000005C60000}"/>
    <cellStyle name="Vírgula 7 9 2 5 3" xfId="51396" xr:uid="{00000000-0005-0000-0000-000006C60000}"/>
    <cellStyle name="Vírgula 7 9 2 5 4" xfId="51397" xr:uid="{00000000-0005-0000-0000-000007C60000}"/>
    <cellStyle name="Vírgula 7 9 2 6" xfId="2698" xr:uid="{00000000-0005-0000-0000-000008C60000}"/>
    <cellStyle name="Vírgula 7 9 2 6 2" xfId="51398" xr:uid="{00000000-0005-0000-0000-000009C60000}"/>
    <cellStyle name="Vírgula 7 9 2 6 3" xfId="51399" xr:uid="{00000000-0005-0000-0000-00000AC60000}"/>
    <cellStyle name="Vírgula 7 9 2 6 4" xfId="51400" xr:uid="{00000000-0005-0000-0000-00000BC60000}"/>
    <cellStyle name="Vírgula 7 9 2 7" xfId="51401" xr:uid="{00000000-0005-0000-0000-00000CC60000}"/>
    <cellStyle name="Vírgula 7 9 2 7 2" xfId="51402" xr:uid="{00000000-0005-0000-0000-00000DC60000}"/>
    <cellStyle name="Vírgula 7 9 2 7 3" xfId="51403" xr:uid="{00000000-0005-0000-0000-00000EC60000}"/>
    <cellStyle name="Vírgula 7 9 2 8" xfId="51404" xr:uid="{00000000-0005-0000-0000-00000FC60000}"/>
    <cellStyle name="Vírgula 7 9 2 9" xfId="51405" xr:uid="{00000000-0005-0000-0000-000010C60000}"/>
    <cellStyle name="Vírgula 7 9 3" xfId="1948" xr:uid="{00000000-0005-0000-0000-000011C60000}"/>
    <cellStyle name="Vírgula 7 9 3 2" xfId="5306" xr:uid="{00000000-0005-0000-0000-000012C60000}"/>
    <cellStyle name="Vírgula 7 9 3 2 2" xfId="10290" xr:uid="{00000000-0005-0000-0000-000013C60000}"/>
    <cellStyle name="Vírgula 7 9 3 2 2 2" xfId="51406" xr:uid="{00000000-0005-0000-0000-000014C60000}"/>
    <cellStyle name="Vírgula 7 9 3 2 2 3" xfId="51407" xr:uid="{00000000-0005-0000-0000-000015C60000}"/>
    <cellStyle name="Vírgula 7 9 3 2 2 4" xfId="51408" xr:uid="{00000000-0005-0000-0000-000016C60000}"/>
    <cellStyle name="Vírgula 7 9 3 2 3" xfId="51409" xr:uid="{00000000-0005-0000-0000-000017C60000}"/>
    <cellStyle name="Vírgula 7 9 3 2 3 2" xfId="51410" xr:uid="{00000000-0005-0000-0000-000018C60000}"/>
    <cellStyle name="Vírgula 7 9 3 2 3 3" xfId="51411" xr:uid="{00000000-0005-0000-0000-000019C60000}"/>
    <cellStyle name="Vírgula 7 9 3 2 4" xfId="51412" xr:uid="{00000000-0005-0000-0000-00001AC60000}"/>
    <cellStyle name="Vírgula 7 9 3 2 5" xfId="51413" xr:uid="{00000000-0005-0000-0000-00001BC60000}"/>
    <cellStyle name="Vírgula 7 9 3 2 6" xfId="51414" xr:uid="{00000000-0005-0000-0000-00001CC60000}"/>
    <cellStyle name="Vírgula 7 9 3 3" xfId="7035" xr:uid="{00000000-0005-0000-0000-00001DC60000}"/>
    <cellStyle name="Vírgula 7 9 3 3 2" xfId="11977" xr:uid="{00000000-0005-0000-0000-00001EC60000}"/>
    <cellStyle name="Vírgula 7 9 3 3 3" xfId="51415" xr:uid="{00000000-0005-0000-0000-00001FC60000}"/>
    <cellStyle name="Vírgula 7 9 3 3 4" xfId="51416" xr:uid="{00000000-0005-0000-0000-000020C60000}"/>
    <cellStyle name="Vírgula 7 9 3 4" xfId="8543" xr:uid="{00000000-0005-0000-0000-000021C60000}"/>
    <cellStyle name="Vírgula 7 9 3 4 2" xfId="51417" xr:uid="{00000000-0005-0000-0000-000022C60000}"/>
    <cellStyle name="Vírgula 7 9 3 4 3" xfId="51418" xr:uid="{00000000-0005-0000-0000-000023C60000}"/>
    <cellStyle name="Vírgula 7 9 3 4 4" xfId="51419" xr:uid="{00000000-0005-0000-0000-000024C60000}"/>
    <cellStyle name="Vírgula 7 9 3 5" xfId="3581" xr:uid="{00000000-0005-0000-0000-000025C60000}"/>
    <cellStyle name="Vírgula 7 9 3 5 2" xfId="51420" xr:uid="{00000000-0005-0000-0000-000026C60000}"/>
    <cellStyle name="Vírgula 7 9 3 5 3" xfId="51421" xr:uid="{00000000-0005-0000-0000-000027C60000}"/>
    <cellStyle name="Vírgula 7 9 3 5 4" xfId="51422" xr:uid="{00000000-0005-0000-0000-000028C60000}"/>
    <cellStyle name="Vírgula 7 9 3 6" xfId="51423" xr:uid="{00000000-0005-0000-0000-000029C60000}"/>
    <cellStyle name="Vírgula 7 9 3 6 2" xfId="51424" xr:uid="{00000000-0005-0000-0000-00002AC60000}"/>
    <cellStyle name="Vírgula 7 9 3 6 3" xfId="51425" xr:uid="{00000000-0005-0000-0000-00002BC60000}"/>
    <cellStyle name="Vírgula 7 9 3 7" xfId="51426" xr:uid="{00000000-0005-0000-0000-00002CC60000}"/>
    <cellStyle name="Vírgula 7 9 3 8" xfId="51427" xr:uid="{00000000-0005-0000-0000-00002DC60000}"/>
    <cellStyle name="Vírgula 7 9 3 9" xfId="51428" xr:uid="{00000000-0005-0000-0000-00002EC60000}"/>
    <cellStyle name="Vírgula 7 9 4" xfId="3929" xr:uid="{00000000-0005-0000-0000-00002FC60000}"/>
    <cellStyle name="Vírgula 7 9 4 2" xfId="9008" xr:uid="{00000000-0005-0000-0000-000030C60000}"/>
    <cellStyle name="Vírgula 7 9 4 2 2" xfId="51429" xr:uid="{00000000-0005-0000-0000-000031C60000}"/>
    <cellStyle name="Vírgula 7 9 4 2 3" xfId="51430" xr:uid="{00000000-0005-0000-0000-000032C60000}"/>
    <cellStyle name="Vírgula 7 9 4 2 4" xfId="51431" xr:uid="{00000000-0005-0000-0000-000033C60000}"/>
    <cellStyle name="Vírgula 7 9 4 3" xfId="51432" xr:uid="{00000000-0005-0000-0000-000034C60000}"/>
    <cellStyle name="Vírgula 7 9 4 3 2" xfId="51433" xr:uid="{00000000-0005-0000-0000-000035C60000}"/>
    <cellStyle name="Vírgula 7 9 4 3 3" xfId="51434" xr:uid="{00000000-0005-0000-0000-000036C60000}"/>
    <cellStyle name="Vírgula 7 9 4 4" xfId="51435" xr:uid="{00000000-0005-0000-0000-000037C60000}"/>
    <cellStyle name="Vírgula 7 9 4 5" xfId="51436" xr:uid="{00000000-0005-0000-0000-000038C60000}"/>
    <cellStyle name="Vírgula 7 9 4 6" xfId="51437" xr:uid="{00000000-0005-0000-0000-000039C60000}"/>
    <cellStyle name="Vírgula 7 9 5" xfId="5695" xr:uid="{00000000-0005-0000-0000-00003AC60000}"/>
    <cellStyle name="Vírgula 7 9 5 2" xfId="10637" xr:uid="{00000000-0005-0000-0000-00003BC60000}"/>
    <cellStyle name="Vírgula 7 9 5 3" xfId="51438" xr:uid="{00000000-0005-0000-0000-00003CC60000}"/>
    <cellStyle name="Vírgula 7 9 5 4" xfId="51439" xr:uid="{00000000-0005-0000-0000-00003DC60000}"/>
    <cellStyle name="Vírgula 7 9 6" xfId="7203" xr:uid="{00000000-0005-0000-0000-00003EC60000}"/>
    <cellStyle name="Vírgula 7 9 6 2" xfId="51440" xr:uid="{00000000-0005-0000-0000-00003FC60000}"/>
    <cellStyle name="Vírgula 7 9 6 3" xfId="51441" xr:uid="{00000000-0005-0000-0000-000040C60000}"/>
    <cellStyle name="Vírgula 7 9 6 4" xfId="51442" xr:uid="{00000000-0005-0000-0000-000041C60000}"/>
    <cellStyle name="Vírgula 7 9 7" xfId="2241" xr:uid="{00000000-0005-0000-0000-000042C60000}"/>
    <cellStyle name="Vírgula 7 9 7 2" xfId="51443" xr:uid="{00000000-0005-0000-0000-000043C60000}"/>
    <cellStyle name="Vírgula 7 9 7 3" xfId="51444" xr:uid="{00000000-0005-0000-0000-000044C60000}"/>
    <cellStyle name="Vírgula 7 9 7 4" xfId="51445" xr:uid="{00000000-0005-0000-0000-000045C60000}"/>
    <cellStyle name="Vírgula 7 9 8" xfId="51446" xr:uid="{00000000-0005-0000-0000-000046C60000}"/>
    <cellStyle name="Vírgula 7 9 8 2" xfId="51447" xr:uid="{00000000-0005-0000-0000-000047C60000}"/>
    <cellStyle name="Vírgula 7 9 8 3" xfId="51448" xr:uid="{00000000-0005-0000-0000-000048C60000}"/>
    <cellStyle name="Vírgula 7 9 9" xfId="51449" xr:uid="{00000000-0005-0000-0000-000049C60000}"/>
    <cellStyle name="Vírgula 8" xfId="58" xr:uid="{00000000-0005-0000-0000-00004AC60000}"/>
    <cellStyle name="Vírgula 8 10" xfId="1300" xr:uid="{00000000-0005-0000-0000-00004BC60000}"/>
    <cellStyle name="Vírgula 8 10 2" xfId="4658" xr:uid="{00000000-0005-0000-0000-00004CC60000}"/>
    <cellStyle name="Vírgula 8 10 2 2" xfId="9642" xr:uid="{00000000-0005-0000-0000-00004DC60000}"/>
    <cellStyle name="Vírgula 8 10 2 2 2" xfId="51450" xr:uid="{00000000-0005-0000-0000-00004EC60000}"/>
    <cellStyle name="Vírgula 8 10 2 2 3" xfId="51451" xr:uid="{00000000-0005-0000-0000-00004FC60000}"/>
    <cellStyle name="Vírgula 8 10 2 2 4" xfId="51452" xr:uid="{00000000-0005-0000-0000-000050C60000}"/>
    <cellStyle name="Vírgula 8 10 2 3" xfId="51453" xr:uid="{00000000-0005-0000-0000-000051C60000}"/>
    <cellStyle name="Vírgula 8 10 2 3 2" xfId="51454" xr:uid="{00000000-0005-0000-0000-000052C60000}"/>
    <cellStyle name="Vírgula 8 10 2 3 3" xfId="51455" xr:uid="{00000000-0005-0000-0000-000053C60000}"/>
    <cellStyle name="Vírgula 8 10 2 4" xfId="51456" xr:uid="{00000000-0005-0000-0000-000054C60000}"/>
    <cellStyle name="Vírgula 8 10 2 5" xfId="51457" xr:uid="{00000000-0005-0000-0000-000055C60000}"/>
    <cellStyle name="Vírgula 8 10 2 6" xfId="51458" xr:uid="{00000000-0005-0000-0000-000056C60000}"/>
    <cellStyle name="Vírgula 8 10 3" xfId="6387" xr:uid="{00000000-0005-0000-0000-000057C60000}"/>
    <cellStyle name="Vírgula 8 10 3 2" xfId="11329" xr:uid="{00000000-0005-0000-0000-000058C60000}"/>
    <cellStyle name="Vírgula 8 10 3 3" xfId="51459" xr:uid="{00000000-0005-0000-0000-000059C60000}"/>
    <cellStyle name="Vírgula 8 10 3 4" xfId="51460" xr:uid="{00000000-0005-0000-0000-00005AC60000}"/>
    <cellStyle name="Vírgula 8 10 4" xfId="7895" xr:uid="{00000000-0005-0000-0000-00005BC60000}"/>
    <cellStyle name="Vírgula 8 10 4 2" xfId="51461" xr:uid="{00000000-0005-0000-0000-00005CC60000}"/>
    <cellStyle name="Vírgula 8 10 4 3" xfId="51462" xr:uid="{00000000-0005-0000-0000-00005DC60000}"/>
    <cellStyle name="Vírgula 8 10 4 4" xfId="51463" xr:uid="{00000000-0005-0000-0000-00005EC60000}"/>
    <cellStyle name="Vírgula 8 10 5" xfId="2933" xr:uid="{00000000-0005-0000-0000-00005FC60000}"/>
    <cellStyle name="Vírgula 8 10 5 2" xfId="51464" xr:uid="{00000000-0005-0000-0000-000060C60000}"/>
    <cellStyle name="Vírgula 8 10 5 3" xfId="51465" xr:uid="{00000000-0005-0000-0000-000061C60000}"/>
    <cellStyle name="Vírgula 8 10 5 4" xfId="51466" xr:uid="{00000000-0005-0000-0000-000062C60000}"/>
    <cellStyle name="Vírgula 8 10 6" xfId="51467" xr:uid="{00000000-0005-0000-0000-000063C60000}"/>
    <cellStyle name="Vírgula 8 10 6 2" xfId="51468" xr:uid="{00000000-0005-0000-0000-000064C60000}"/>
    <cellStyle name="Vírgula 8 10 6 3" xfId="51469" xr:uid="{00000000-0005-0000-0000-000065C60000}"/>
    <cellStyle name="Vírgula 8 10 7" xfId="51470" xr:uid="{00000000-0005-0000-0000-000066C60000}"/>
    <cellStyle name="Vírgula 8 10 8" xfId="51471" xr:uid="{00000000-0005-0000-0000-000067C60000}"/>
    <cellStyle name="Vírgula 8 10 9" xfId="51472" xr:uid="{00000000-0005-0000-0000-000068C60000}"/>
    <cellStyle name="Vírgula 8 11" xfId="244" xr:uid="{00000000-0005-0000-0000-000069C60000}"/>
    <cellStyle name="Vírgula 8 11 2" xfId="3876" xr:uid="{00000000-0005-0000-0000-00006AC60000}"/>
    <cellStyle name="Vírgula 8 11 2 2" xfId="8963" xr:uid="{00000000-0005-0000-0000-00006BC60000}"/>
    <cellStyle name="Vírgula 8 11 2 2 2" xfId="51473" xr:uid="{00000000-0005-0000-0000-00006CC60000}"/>
    <cellStyle name="Vírgula 8 11 2 2 3" xfId="51474" xr:uid="{00000000-0005-0000-0000-00006DC60000}"/>
    <cellStyle name="Vírgula 8 11 2 2 4" xfId="51475" xr:uid="{00000000-0005-0000-0000-00006EC60000}"/>
    <cellStyle name="Vírgula 8 11 2 3" xfId="51476" xr:uid="{00000000-0005-0000-0000-00006FC60000}"/>
    <cellStyle name="Vírgula 8 11 2 3 2" xfId="51477" xr:uid="{00000000-0005-0000-0000-000070C60000}"/>
    <cellStyle name="Vírgula 8 11 2 3 3" xfId="51478" xr:uid="{00000000-0005-0000-0000-000071C60000}"/>
    <cellStyle name="Vírgula 8 11 2 4" xfId="51479" xr:uid="{00000000-0005-0000-0000-000072C60000}"/>
    <cellStyle name="Vírgula 8 11 2 5" xfId="51480" xr:uid="{00000000-0005-0000-0000-000073C60000}"/>
    <cellStyle name="Vírgula 8 11 2 6" xfId="51481" xr:uid="{00000000-0005-0000-0000-000074C60000}"/>
    <cellStyle name="Vírgula 8 11 3" xfId="5654" xr:uid="{00000000-0005-0000-0000-000075C60000}"/>
    <cellStyle name="Vírgula 8 11 3 2" xfId="10596" xr:uid="{00000000-0005-0000-0000-000076C60000}"/>
    <cellStyle name="Vírgula 8 11 3 3" xfId="51482" xr:uid="{00000000-0005-0000-0000-000077C60000}"/>
    <cellStyle name="Vírgula 8 11 3 4" xfId="51483" xr:uid="{00000000-0005-0000-0000-000078C60000}"/>
    <cellStyle name="Vírgula 8 11 4" xfId="7162" xr:uid="{00000000-0005-0000-0000-000079C60000}"/>
    <cellStyle name="Vírgula 8 11 4 2" xfId="51484" xr:uid="{00000000-0005-0000-0000-00007AC60000}"/>
    <cellStyle name="Vírgula 8 11 4 3" xfId="51485" xr:uid="{00000000-0005-0000-0000-00007BC60000}"/>
    <cellStyle name="Vírgula 8 11 4 4" xfId="51486" xr:uid="{00000000-0005-0000-0000-00007CC60000}"/>
    <cellStyle name="Vírgula 8 11 5" xfId="2200" xr:uid="{00000000-0005-0000-0000-00007DC60000}"/>
    <cellStyle name="Vírgula 8 11 5 2" xfId="51487" xr:uid="{00000000-0005-0000-0000-00007EC60000}"/>
    <cellStyle name="Vírgula 8 11 5 3" xfId="51488" xr:uid="{00000000-0005-0000-0000-00007FC60000}"/>
    <cellStyle name="Vírgula 8 11 5 4" xfId="51489" xr:uid="{00000000-0005-0000-0000-000080C60000}"/>
    <cellStyle name="Vírgula 8 11 6" xfId="51490" xr:uid="{00000000-0005-0000-0000-000081C60000}"/>
    <cellStyle name="Vírgula 8 11 6 2" xfId="51491" xr:uid="{00000000-0005-0000-0000-000082C60000}"/>
    <cellStyle name="Vírgula 8 11 6 3" xfId="51492" xr:uid="{00000000-0005-0000-0000-000083C60000}"/>
    <cellStyle name="Vírgula 8 11 7" xfId="51493" xr:uid="{00000000-0005-0000-0000-000084C60000}"/>
    <cellStyle name="Vírgula 8 11 8" xfId="51494" xr:uid="{00000000-0005-0000-0000-000085C60000}"/>
    <cellStyle name="Vírgula 8 11 9" xfId="51495" xr:uid="{00000000-0005-0000-0000-000086C60000}"/>
    <cellStyle name="Vírgula 8 12" xfId="2102" xr:uid="{00000000-0005-0000-0000-000087C60000}"/>
    <cellStyle name="Vírgula 8 12 2" xfId="5504" xr:uid="{00000000-0005-0000-0000-000088C60000}"/>
    <cellStyle name="Vírgula 8 12 2 2" xfId="10459" xr:uid="{00000000-0005-0000-0000-000089C60000}"/>
    <cellStyle name="Vírgula 8 12 2 2 2" xfId="51496" xr:uid="{00000000-0005-0000-0000-00008AC60000}"/>
    <cellStyle name="Vírgula 8 12 2 2 3" xfId="51497" xr:uid="{00000000-0005-0000-0000-00008BC60000}"/>
    <cellStyle name="Vírgula 8 12 2 2 4" xfId="51498" xr:uid="{00000000-0005-0000-0000-00008CC60000}"/>
    <cellStyle name="Vírgula 8 12 2 3" xfId="51499" xr:uid="{00000000-0005-0000-0000-00008DC60000}"/>
    <cellStyle name="Vírgula 8 12 2 3 2" xfId="51500" xr:uid="{00000000-0005-0000-0000-00008EC60000}"/>
    <cellStyle name="Vírgula 8 12 2 3 3" xfId="51501" xr:uid="{00000000-0005-0000-0000-00008FC60000}"/>
    <cellStyle name="Vírgula 8 12 2 4" xfId="51502" xr:uid="{00000000-0005-0000-0000-000090C60000}"/>
    <cellStyle name="Vírgula 8 12 2 5" xfId="51503" xr:uid="{00000000-0005-0000-0000-000091C60000}"/>
    <cellStyle name="Vírgula 8 12 2 6" xfId="51504" xr:uid="{00000000-0005-0000-0000-000092C60000}"/>
    <cellStyle name="Vírgula 8 12 3" xfId="8634" xr:uid="{00000000-0005-0000-0000-000093C60000}"/>
    <cellStyle name="Vírgula 8 12 3 2" xfId="51505" xr:uid="{00000000-0005-0000-0000-000094C60000}"/>
    <cellStyle name="Vírgula 8 12 3 3" xfId="51506" xr:uid="{00000000-0005-0000-0000-000095C60000}"/>
    <cellStyle name="Vírgula 8 12 3 4" xfId="51507" xr:uid="{00000000-0005-0000-0000-000096C60000}"/>
    <cellStyle name="Vírgula 8 12 4" xfId="51508" xr:uid="{00000000-0005-0000-0000-000097C60000}"/>
    <cellStyle name="Vírgula 8 12 4 2" xfId="51509" xr:uid="{00000000-0005-0000-0000-000098C60000}"/>
    <cellStyle name="Vírgula 8 12 4 3" xfId="51510" xr:uid="{00000000-0005-0000-0000-000099C60000}"/>
    <cellStyle name="Vírgula 8 12 4 4" xfId="51511" xr:uid="{00000000-0005-0000-0000-00009AC60000}"/>
    <cellStyle name="Vírgula 8 12 5" xfId="51512" xr:uid="{00000000-0005-0000-0000-00009BC60000}"/>
    <cellStyle name="Vírgula 8 12 5 2" xfId="51513" xr:uid="{00000000-0005-0000-0000-00009CC60000}"/>
    <cellStyle name="Vírgula 8 12 5 3" xfId="51514" xr:uid="{00000000-0005-0000-0000-00009DC60000}"/>
    <cellStyle name="Vírgula 8 12 5 4" xfId="51515" xr:uid="{00000000-0005-0000-0000-00009EC60000}"/>
    <cellStyle name="Vírgula 8 12 6" xfId="51516" xr:uid="{00000000-0005-0000-0000-00009FC60000}"/>
    <cellStyle name="Vírgula 8 12 6 2" xfId="51517" xr:uid="{00000000-0005-0000-0000-0000A0C60000}"/>
    <cellStyle name="Vírgula 8 12 6 3" xfId="51518" xr:uid="{00000000-0005-0000-0000-0000A1C60000}"/>
    <cellStyle name="Vírgula 8 12 7" xfId="51519" xr:uid="{00000000-0005-0000-0000-0000A2C60000}"/>
    <cellStyle name="Vírgula 8 12 8" xfId="51520" xr:uid="{00000000-0005-0000-0000-0000A3C60000}"/>
    <cellStyle name="Vírgula 8 12 9" xfId="51521" xr:uid="{00000000-0005-0000-0000-0000A4C60000}"/>
    <cellStyle name="Vírgula 8 13" xfId="3673" xr:uid="{00000000-0005-0000-0000-0000A5C60000}"/>
    <cellStyle name="Vírgula 8 13 2" xfId="8771" xr:uid="{00000000-0005-0000-0000-0000A6C60000}"/>
    <cellStyle name="Vírgula 8 13 2 2" xfId="51522" xr:uid="{00000000-0005-0000-0000-0000A7C60000}"/>
    <cellStyle name="Vírgula 8 13 2 2 2" xfId="51523" xr:uid="{00000000-0005-0000-0000-0000A8C60000}"/>
    <cellStyle name="Vírgula 8 13 2 2 3" xfId="51524" xr:uid="{00000000-0005-0000-0000-0000A9C60000}"/>
    <cellStyle name="Vírgula 8 13 2 2 4" xfId="51525" xr:uid="{00000000-0005-0000-0000-0000AAC60000}"/>
    <cellStyle name="Vírgula 8 13 2 3" xfId="51526" xr:uid="{00000000-0005-0000-0000-0000ABC60000}"/>
    <cellStyle name="Vírgula 8 13 2 3 2" xfId="51527" xr:uid="{00000000-0005-0000-0000-0000ACC60000}"/>
    <cellStyle name="Vírgula 8 13 2 3 3" xfId="51528" xr:uid="{00000000-0005-0000-0000-0000ADC60000}"/>
    <cellStyle name="Vírgula 8 13 2 4" xfId="51529" xr:uid="{00000000-0005-0000-0000-0000AEC60000}"/>
    <cellStyle name="Vírgula 8 13 2 5" xfId="51530" xr:uid="{00000000-0005-0000-0000-0000AFC60000}"/>
    <cellStyle name="Vírgula 8 13 2 6" xfId="51531" xr:uid="{00000000-0005-0000-0000-0000B0C60000}"/>
    <cellStyle name="Vírgula 8 13 3" xfId="51532" xr:uid="{00000000-0005-0000-0000-0000B1C60000}"/>
    <cellStyle name="Vírgula 8 13 3 2" xfId="51533" xr:uid="{00000000-0005-0000-0000-0000B2C60000}"/>
    <cellStyle name="Vírgula 8 13 3 3" xfId="51534" xr:uid="{00000000-0005-0000-0000-0000B3C60000}"/>
    <cellStyle name="Vírgula 8 13 3 4" xfId="51535" xr:uid="{00000000-0005-0000-0000-0000B4C60000}"/>
    <cellStyle name="Vírgula 8 13 4" xfId="51536" xr:uid="{00000000-0005-0000-0000-0000B5C60000}"/>
    <cellStyle name="Vírgula 8 13 4 2" xfId="51537" xr:uid="{00000000-0005-0000-0000-0000B6C60000}"/>
    <cellStyle name="Vírgula 8 13 4 3" xfId="51538" xr:uid="{00000000-0005-0000-0000-0000B7C60000}"/>
    <cellStyle name="Vírgula 8 13 4 4" xfId="51539" xr:uid="{00000000-0005-0000-0000-0000B8C60000}"/>
    <cellStyle name="Vírgula 8 13 5" xfId="51540" xr:uid="{00000000-0005-0000-0000-0000B9C60000}"/>
    <cellStyle name="Vírgula 8 13 5 2" xfId="51541" xr:uid="{00000000-0005-0000-0000-0000BAC60000}"/>
    <cellStyle name="Vírgula 8 13 5 3" xfId="51542" xr:uid="{00000000-0005-0000-0000-0000BBC60000}"/>
    <cellStyle name="Vírgula 8 13 6" xfId="51543" xr:uid="{00000000-0005-0000-0000-0000BCC60000}"/>
    <cellStyle name="Vírgula 8 13 7" xfId="51544" xr:uid="{00000000-0005-0000-0000-0000BDC60000}"/>
    <cellStyle name="Vírgula 8 13 8" xfId="51545" xr:uid="{00000000-0005-0000-0000-0000BEC60000}"/>
    <cellStyle name="Vírgula 8 14" xfId="3790" xr:uid="{00000000-0005-0000-0000-0000BFC60000}"/>
    <cellStyle name="Vírgula 8 14 2" xfId="8883" xr:uid="{00000000-0005-0000-0000-0000C0C60000}"/>
    <cellStyle name="Vírgula 8 14 2 2" xfId="51546" xr:uid="{00000000-0005-0000-0000-0000C1C60000}"/>
    <cellStyle name="Vírgula 8 14 2 3" xfId="51547" xr:uid="{00000000-0005-0000-0000-0000C2C60000}"/>
    <cellStyle name="Vírgula 8 14 2 4" xfId="51548" xr:uid="{00000000-0005-0000-0000-0000C3C60000}"/>
    <cellStyle name="Vírgula 8 14 3" xfId="51549" xr:uid="{00000000-0005-0000-0000-0000C4C60000}"/>
    <cellStyle name="Vírgula 8 14 3 2" xfId="51550" xr:uid="{00000000-0005-0000-0000-0000C5C60000}"/>
    <cellStyle name="Vírgula 8 14 3 3" xfId="51551" xr:uid="{00000000-0005-0000-0000-0000C6C60000}"/>
    <cellStyle name="Vírgula 8 14 3 4" xfId="51552" xr:uid="{00000000-0005-0000-0000-0000C7C60000}"/>
    <cellStyle name="Vírgula 8 14 4" xfId="51553" xr:uid="{00000000-0005-0000-0000-0000C8C60000}"/>
    <cellStyle name="Vírgula 8 14 4 2" xfId="51554" xr:uid="{00000000-0005-0000-0000-0000C9C60000}"/>
    <cellStyle name="Vírgula 8 14 4 3" xfId="51555" xr:uid="{00000000-0005-0000-0000-0000CAC60000}"/>
    <cellStyle name="Vírgula 8 14 5" xfId="51556" xr:uid="{00000000-0005-0000-0000-0000CBC60000}"/>
    <cellStyle name="Vírgula 8 14 6" xfId="51557" xr:uid="{00000000-0005-0000-0000-0000CCC60000}"/>
    <cellStyle name="Vírgula 8 14 7" xfId="51558" xr:uid="{00000000-0005-0000-0000-0000CDC60000}"/>
    <cellStyle name="Vírgula 8 15" xfId="5584" xr:uid="{00000000-0005-0000-0000-0000CEC60000}"/>
    <cellStyle name="Vírgula 8 15 2" xfId="10526" xr:uid="{00000000-0005-0000-0000-0000CFC60000}"/>
    <cellStyle name="Vírgula 8 15 3" xfId="51559" xr:uid="{00000000-0005-0000-0000-0000D0C60000}"/>
    <cellStyle name="Vírgula 8 15 4" xfId="51560" xr:uid="{00000000-0005-0000-0000-0000D1C60000}"/>
    <cellStyle name="Vírgula 8 16" xfId="7092" xr:uid="{00000000-0005-0000-0000-0000D2C60000}"/>
    <cellStyle name="Vírgula 8 16 2" xfId="51561" xr:uid="{00000000-0005-0000-0000-0000D3C60000}"/>
    <cellStyle name="Vírgula 8 16 3" xfId="51562" xr:uid="{00000000-0005-0000-0000-0000D4C60000}"/>
    <cellStyle name="Vírgula 8 16 4" xfId="51563" xr:uid="{00000000-0005-0000-0000-0000D5C60000}"/>
    <cellStyle name="Vírgula 8 17" xfId="2061" xr:uid="{00000000-0005-0000-0000-0000D6C60000}"/>
    <cellStyle name="Vírgula 8 17 2" xfId="51564" xr:uid="{00000000-0005-0000-0000-0000D7C60000}"/>
    <cellStyle name="Vírgula 8 17 3" xfId="51565" xr:uid="{00000000-0005-0000-0000-0000D8C60000}"/>
    <cellStyle name="Vírgula 8 17 4" xfId="51566" xr:uid="{00000000-0005-0000-0000-0000D9C60000}"/>
    <cellStyle name="Vírgula 8 18" xfId="51567" xr:uid="{00000000-0005-0000-0000-0000DAC60000}"/>
    <cellStyle name="Vírgula 8 18 2" xfId="51568" xr:uid="{00000000-0005-0000-0000-0000DBC60000}"/>
    <cellStyle name="Vírgula 8 18 3" xfId="51569" xr:uid="{00000000-0005-0000-0000-0000DCC60000}"/>
    <cellStyle name="Vírgula 8 19" xfId="51570" xr:uid="{00000000-0005-0000-0000-0000DDC60000}"/>
    <cellStyle name="Vírgula 8 2" xfId="106" xr:uid="{00000000-0005-0000-0000-0000DEC60000}"/>
    <cellStyle name="Vírgula 8 2 10" xfId="2114" xr:uid="{00000000-0005-0000-0000-0000DFC60000}"/>
    <cellStyle name="Vírgula 8 2 10 2" xfId="3947" xr:uid="{00000000-0005-0000-0000-0000E0C60000}"/>
    <cellStyle name="Vírgula 8 2 10 2 2" xfId="9021" xr:uid="{00000000-0005-0000-0000-0000E1C60000}"/>
    <cellStyle name="Vírgula 8 2 10 2 2 2" xfId="51571" xr:uid="{00000000-0005-0000-0000-0000E2C60000}"/>
    <cellStyle name="Vírgula 8 2 10 2 2 3" xfId="51572" xr:uid="{00000000-0005-0000-0000-0000E3C60000}"/>
    <cellStyle name="Vírgula 8 2 10 2 2 4" xfId="51573" xr:uid="{00000000-0005-0000-0000-0000E4C60000}"/>
    <cellStyle name="Vírgula 8 2 10 2 3" xfId="51574" xr:uid="{00000000-0005-0000-0000-0000E5C60000}"/>
    <cellStyle name="Vírgula 8 2 10 2 3 2" xfId="51575" xr:uid="{00000000-0005-0000-0000-0000E6C60000}"/>
    <cellStyle name="Vírgula 8 2 10 2 3 3" xfId="51576" xr:uid="{00000000-0005-0000-0000-0000E7C60000}"/>
    <cellStyle name="Vírgula 8 2 10 2 4" xfId="51577" xr:uid="{00000000-0005-0000-0000-0000E8C60000}"/>
    <cellStyle name="Vírgula 8 2 10 2 5" xfId="51578" xr:uid="{00000000-0005-0000-0000-0000E9C60000}"/>
    <cellStyle name="Vírgula 8 2 10 2 6" xfId="51579" xr:uid="{00000000-0005-0000-0000-0000EAC60000}"/>
    <cellStyle name="Vírgula 8 2 10 3" xfId="8635" xr:uid="{00000000-0005-0000-0000-0000EBC60000}"/>
    <cellStyle name="Vírgula 8 2 10 3 2" xfId="51580" xr:uid="{00000000-0005-0000-0000-0000ECC60000}"/>
    <cellStyle name="Vírgula 8 2 10 3 3" xfId="51581" xr:uid="{00000000-0005-0000-0000-0000EDC60000}"/>
    <cellStyle name="Vírgula 8 2 10 3 4" xfId="51582" xr:uid="{00000000-0005-0000-0000-0000EEC60000}"/>
    <cellStyle name="Vírgula 8 2 10 4" xfId="51583" xr:uid="{00000000-0005-0000-0000-0000EFC60000}"/>
    <cellStyle name="Vírgula 8 2 10 4 2" xfId="51584" xr:uid="{00000000-0005-0000-0000-0000F0C60000}"/>
    <cellStyle name="Vírgula 8 2 10 4 3" xfId="51585" xr:uid="{00000000-0005-0000-0000-0000F1C60000}"/>
    <cellStyle name="Vírgula 8 2 10 4 4" xfId="51586" xr:uid="{00000000-0005-0000-0000-0000F2C60000}"/>
    <cellStyle name="Vírgula 8 2 10 5" xfId="51587" xr:uid="{00000000-0005-0000-0000-0000F3C60000}"/>
    <cellStyle name="Vírgula 8 2 10 5 2" xfId="51588" xr:uid="{00000000-0005-0000-0000-0000F4C60000}"/>
    <cellStyle name="Vírgula 8 2 10 5 3" xfId="51589" xr:uid="{00000000-0005-0000-0000-0000F5C60000}"/>
    <cellStyle name="Vírgula 8 2 10 5 4" xfId="51590" xr:uid="{00000000-0005-0000-0000-0000F6C60000}"/>
    <cellStyle name="Vírgula 8 2 10 6" xfId="51591" xr:uid="{00000000-0005-0000-0000-0000F7C60000}"/>
    <cellStyle name="Vírgula 8 2 10 6 2" xfId="51592" xr:uid="{00000000-0005-0000-0000-0000F8C60000}"/>
    <cellStyle name="Vírgula 8 2 10 6 3" xfId="51593" xr:uid="{00000000-0005-0000-0000-0000F9C60000}"/>
    <cellStyle name="Vírgula 8 2 10 7" xfId="51594" xr:uid="{00000000-0005-0000-0000-0000FAC60000}"/>
    <cellStyle name="Vírgula 8 2 10 8" xfId="51595" xr:uid="{00000000-0005-0000-0000-0000FBC60000}"/>
    <cellStyle name="Vírgula 8 2 10 9" xfId="51596" xr:uid="{00000000-0005-0000-0000-0000FCC60000}"/>
    <cellStyle name="Vírgula 8 2 11" xfId="3674" xr:uid="{00000000-0005-0000-0000-0000FDC60000}"/>
    <cellStyle name="Vírgula 8 2 11 2" xfId="8772" xr:uid="{00000000-0005-0000-0000-0000FEC60000}"/>
    <cellStyle name="Vírgula 8 2 11 2 2" xfId="51597" xr:uid="{00000000-0005-0000-0000-0000FFC60000}"/>
    <cellStyle name="Vírgula 8 2 11 2 2 2" xfId="51598" xr:uid="{00000000-0005-0000-0000-000000C70000}"/>
    <cellStyle name="Vírgula 8 2 11 2 2 3" xfId="51599" xr:uid="{00000000-0005-0000-0000-000001C70000}"/>
    <cellStyle name="Vírgula 8 2 11 2 2 4" xfId="51600" xr:uid="{00000000-0005-0000-0000-000002C70000}"/>
    <cellStyle name="Vírgula 8 2 11 2 3" xfId="51601" xr:uid="{00000000-0005-0000-0000-000003C70000}"/>
    <cellStyle name="Vírgula 8 2 11 2 3 2" xfId="51602" xr:uid="{00000000-0005-0000-0000-000004C70000}"/>
    <cellStyle name="Vírgula 8 2 11 2 3 3" xfId="51603" xr:uid="{00000000-0005-0000-0000-000005C70000}"/>
    <cellStyle name="Vírgula 8 2 11 2 4" xfId="51604" xr:uid="{00000000-0005-0000-0000-000006C70000}"/>
    <cellStyle name="Vírgula 8 2 11 2 5" xfId="51605" xr:uid="{00000000-0005-0000-0000-000007C70000}"/>
    <cellStyle name="Vírgula 8 2 11 2 6" xfId="51606" xr:uid="{00000000-0005-0000-0000-000008C70000}"/>
    <cellStyle name="Vírgula 8 2 11 3" xfId="51607" xr:uid="{00000000-0005-0000-0000-000009C70000}"/>
    <cellStyle name="Vírgula 8 2 11 3 2" xfId="51608" xr:uid="{00000000-0005-0000-0000-00000AC70000}"/>
    <cellStyle name="Vírgula 8 2 11 3 3" xfId="51609" xr:uid="{00000000-0005-0000-0000-00000BC70000}"/>
    <cellStyle name="Vírgula 8 2 11 3 4" xfId="51610" xr:uid="{00000000-0005-0000-0000-00000CC70000}"/>
    <cellStyle name="Vírgula 8 2 11 4" xfId="51611" xr:uid="{00000000-0005-0000-0000-00000DC70000}"/>
    <cellStyle name="Vírgula 8 2 11 4 2" xfId="51612" xr:uid="{00000000-0005-0000-0000-00000EC70000}"/>
    <cellStyle name="Vírgula 8 2 11 4 3" xfId="51613" xr:uid="{00000000-0005-0000-0000-00000FC70000}"/>
    <cellStyle name="Vírgula 8 2 11 4 4" xfId="51614" xr:uid="{00000000-0005-0000-0000-000010C70000}"/>
    <cellStyle name="Vírgula 8 2 11 5" xfId="51615" xr:uid="{00000000-0005-0000-0000-000011C70000}"/>
    <cellStyle name="Vírgula 8 2 11 5 2" xfId="51616" xr:uid="{00000000-0005-0000-0000-000012C70000}"/>
    <cellStyle name="Vírgula 8 2 11 5 3" xfId="51617" xr:uid="{00000000-0005-0000-0000-000013C70000}"/>
    <cellStyle name="Vírgula 8 2 11 6" xfId="51618" xr:uid="{00000000-0005-0000-0000-000014C70000}"/>
    <cellStyle name="Vírgula 8 2 11 7" xfId="51619" xr:uid="{00000000-0005-0000-0000-000015C70000}"/>
    <cellStyle name="Vírgula 8 2 11 8" xfId="51620" xr:uid="{00000000-0005-0000-0000-000016C70000}"/>
    <cellStyle name="Vírgula 8 2 12" xfId="3807" xr:uid="{00000000-0005-0000-0000-000017C70000}"/>
    <cellStyle name="Vírgula 8 2 12 2" xfId="8899" xr:uid="{00000000-0005-0000-0000-000018C70000}"/>
    <cellStyle name="Vírgula 8 2 12 2 2" xfId="51621" xr:uid="{00000000-0005-0000-0000-000019C70000}"/>
    <cellStyle name="Vírgula 8 2 12 2 3" xfId="51622" xr:uid="{00000000-0005-0000-0000-00001AC70000}"/>
    <cellStyle name="Vírgula 8 2 12 2 4" xfId="51623" xr:uid="{00000000-0005-0000-0000-00001BC70000}"/>
    <cellStyle name="Vírgula 8 2 12 3" xfId="51624" xr:uid="{00000000-0005-0000-0000-00001CC70000}"/>
    <cellStyle name="Vírgula 8 2 12 3 2" xfId="51625" xr:uid="{00000000-0005-0000-0000-00001DC70000}"/>
    <cellStyle name="Vírgula 8 2 12 3 3" xfId="51626" xr:uid="{00000000-0005-0000-0000-00001EC70000}"/>
    <cellStyle name="Vírgula 8 2 12 3 4" xfId="51627" xr:uid="{00000000-0005-0000-0000-00001FC70000}"/>
    <cellStyle name="Vírgula 8 2 12 4" xfId="51628" xr:uid="{00000000-0005-0000-0000-000020C70000}"/>
    <cellStyle name="Vírgula 8 2 12 4 2" xfId="51629" xr:uid="{00000000-0005-0000-0000-000021C70000}"/>
    <cellStyle name="Vírgula 8 2 12 4 3" xfId="51630" xr:uid="{00000000-0005-0000-0000-000022C70000}"/>
    <cellStyle name="Vírgula 8 2 12 5" xfId="51631" xr:uid="{00000000-0005-0000-0000-000023C70000}"/>
    <cellStyle name="Vírgula 8 2 12 6" xfId="51632" xr:uid="{00000000-0005-0000-0000-000024C70000}"/>
    <cellStyle name="Vírgula 8 2 12 7" xfId="51633" xr:uid="{00000000-0005-0000-0000-000025C70000}"/>
    <cellStyle name="Vírgula 8 2 13" xfId="5596" xr:uid="{00000000-0005-0000-0000-000026C70000}"/>
    <cellStyle name="Vírgula 8 2 13 2" xfId="10538" xr:uid="{00000000-0005-0000-0000-000027C70000}"/>
    <cellStyle name="Vírgula 8 2 13 3" xfId="51634" xr:uid="{00000000-0005-0000-0000-000028C70000}"/>
    <cellStyle name="Vírgula 8 2 13 4" xfId="51635" xr:uid="{00000000-0005-0000-0000-000029C70000}"/>
    <cellStyle name="Vírgula 8 2 14" xfId="7104" xr:uid="{00000000-0005-0000-0000-00002AC70000}"/>
    <cellStyle name="Vírgula 8 2 14 2" xfId="51636" xr:uid="{00000000-0005-0000-0000-00002BC70000}"/>
    <cellStyle name="Vírgula 8 2 14 3" xfId="51637" xr:uid="{00000000-0005-0000-0000-00002CC70000}"/>
    <cellStyle name="Vírgula 8 2 14 4" xfId="51638" xr:uid="{00000000-0005-0000-0000-00002DC70000}"/>
    <cellStyle name="Vírgula 8 2 15" xfId="2091" xr:uid="{00000000-0005-0000-0000-00002EC70000}"/>
    <cellStyle name="Vírgula 8 2 15 2" xfId="51639" xr:uid="{00000000-0005-0000-0000-00002FC70000}"/>
    <cellStyle name="Vírgula 8 2 15 3" xfId="51640" xr:uid="{00000000-0005-0000-0000-000030C70000}"/>
    <cellStyle name="Vírgula 8 2 15 4" xfId="51641" xr:uid="{00000000-0005-0000-0000-000031C70000}"/>
    <cellStyle name="Vírgula 8 2 16" xfId="51642" xr:uid="{00000000-0005-0000-0000-000032C70000}"/>
    <cellStyle name="Vírgula 8 2 16 2" xfId="51643" xr:uid="{00000000-0005-0000-0000-000033C70000}"/>
    <cellStyle name="Vírgula 8 2 16 3" xfId="51644" xr:uid="{00000000-0005-0000-0000-000034C70000}"/>
    <cellStyle name="Vírgula 8 2 17" xfId="51645" xr:uid="{00000000-0005-0000-0000-000035C70000}"/>
    <cellStyle name="Vírgula 8 2 18" xfId="51646" xr:uid="{00000000-0005-0000-0000-000036C70000}"/>
    <cellStyle name="Vírgula 8 2 19" xfId="51647" xr:uid="{00000000-0005-0000-0000-000037C70000}"/>
    <cellStyle name="Vírgula 8 2 2" xfId="590" xr:uid="{00000000-0005-0000-0000-000038C70000}"/>
    <cellStyle name="Vírgula 8 2 2 10" xfId="2341" xr:uid="{00000000-0005-0000-0000-000039C70000}"/>
    <cellStyle name="Vírgula 8 2 2 10 2" xfId="51648" xr:uid="{00000000-0005-0000-0000-00003AC70000}"/>
    <cellStyle name="Vírgula 8 2 2 10 3" xfId="51649" xr:uid="{00000000-0005-0000-0000-00003BC70000}"/>
    <cellStyle name="Vírgula 8 2 2 10 4" xfId="51650" xr:uid="{00000000-0005-0000-0000-00003CC70000}"/>
    <cellStyle name="Vírgula 8 2 2 11" xfId="51651" xr:uid="{00000000-0005-0000-0000-00003DC70000}"/>
    <cellStyle name="Vírgula 8 2 2 11 2" xfId="51652" xr:uid="{00000000-0005-0000-0000-00003EC70000}"/>
    <cellStyle name="Vírgula 8 2 2 11 3" xfId="51653" xr:uid="{00000000-0005-0000-0000-00003FC70000}"/>
    <cellStyle name="Vírgula 8 2 2 12" xfId="51654" xr:uid="{00000000-0005-0000-0000-000040C70000}"/>
    <cellStyle name="Vírgula 8 2 2 13" xfId="51655" xr:uid="{00000000-0005-0000-0000-000041C70000}"/>
    <cellStyle name="Vírgula 8 2 2 14" xfId="51656" xr:uid="{00000000-0005-0000-0000-000042C70000}"/>
    <cellStyle name="Vírgula 8 2 2 2" xfId="733" xr:uid="{00000000-0005-0000-0000-000043C70000}"/>
    <cellStyle name="Vírgula 8 2 2 2 10" xfId="51657" xr:uid="{00000000-0005-0000-0000-000044C70000}"/>
    <cellStyle name="Vírgula 8 2 2 2 11" xfId="51658" xr:uid="{00000000-0005-0000-0000-000045C70000}"/>
    <cellStyle name="Vírgula 8 2 2 2 2" xfId="1198" xr:uid="{00000000-0005-0000-0000-000046C70000}"/>
    <cellStyle name="Vírgula 8 2 2 2 2 10" xfId="51659" xr:uid="{00000000-0005-0000-0000-000047C70000}"/>
    <cellStyle name="Vírgula 8 2 2 2 2 2" xfId="1952" xr:uid="{00000000-0005-0000-0000-000048C70000}"/>
    <cellStyle name="Vírgula 8 2 2 2 2 2 2" xfId="5310" xr:uid="{00000000-0005-0000-0000-000049C70000}"/>
    <cellStyle name="Vírgula 8 2 2 2 2 2 2 2" xfId="10294" xr:uid="{00000000-0005-0000-0000-00004AC70000}"/>
    <cellStyle name="Vírgula 8 2 2 2 2 2 2 2 2" xfId="51660" xr:uid="{00000000-0005-0000-0000-00004BC70000}"/>
    <cellStyle name="Vírgula 8 2 2 2 2 2 2 2 3" xfId="51661" xr:uid="{00000000-0005-0000-0000-00004CC70000}"/>
    <cellStyle name="Vírgula 8 2 2 2 2 2 2 2 4" xfId="51662" xr:uid="{00000000-0005-0000-0000-00004DC70000}"/>
    <cellStyle name="Vírgula 8 2 2 2 2 2 2 3" xfId="51663" xr:uid="{00000000-0005-0000-0000-00004EC70000}"/>
    <cellStyle name="Vírgula 8 2 2 2 2 2 2 3 2" xfId="51664" xr:uid="{00000000-0005-0000-0000-00004FC70000}"/>
    <cellStyle name="Vírgula 8 2 2 2 2 2 2 3 3" xfId="51665" xr:uid="{00000000-0005-0000-0000-000050C70000}"/>
    <cellStyle name="Vírgula 8 2 2 2 2 2 2 4" xfId="51666" xr:uid="{00000000-0005-0000-0000-000051C70000}"/>
    <cellStyle name="Vírgula 8 2 2 2 2 2 2 5" xfId="51667" xr:uid="{00000000-0005-0000-0000-000052C70000}"/>
    <cellStyle name="Vírgula 8 2 2 2 2 2 2 6" xfId="51668" xr:uid="{00000000-0005-0000-0000-000053C70000}"/>
    <cellStyle name="Vírgula 8 2 2 2 2 2 3" xfId="7039" xr:uid="{00000000-0005-0000-0000-000054C70000}"/>
    <cellStyle name="Vírgula 8 2 2 2 2 2 3 2" xfId="11981" xr:uid="{00000000-0005-0000-0000-000055C70000}"/>
    <cellStyle name="Vírgula 8 2 2 2 2 2 3 3" xfId="51669" xr:uid="{00000000-0005-0000-0000-000056C70000}"/>
    <cellStyle name="Vírgula 8 2 2 2 2 2 3 4" xfId="51670" xr:uid="{00000000-0005-0000-0000-000057C70000}"/>
    <cellStyle name="Vírgula 8 2 2 2 2 2 4" xfId="8547" xr:uid="{00000000-0005-0000-0000-000058C70000}"/>
    <cellStyle name="Vírgula 8 2 2 2 2 2 4 2" xfId="51671" xr:uid="{00000000-0005-0000-0000-000059C70000}"/>
    <cellStyle name="Vírgula 8 2 2 2 2 2 4 3" xfId="51672" xr:uid="{00000000-0005-0000-0000-00005AC70000}"/>
    <cellStyle name="Vírgula 8 2 2 2 2 2 4 4" xfId="51673" xr:uid="{00000000-0005-0000-0000-00005BC70000}"/>
    <cellStyle name="Vírgula 8 2 2 2 2 2 5" xfId="3585" xr:uid="{00000000-0005-0000-0000-00005CC70000}"/>
    <cellStyle name="Vírgula 8 2 2 2 2 2 5 2" xfId="51674" xr:uid="{00000000-0005-0000-0000-00005DC70000}"/>
    <cellStyle name="Vírgula 8 2 2 2 2 2 5 3" xfId="51675" xr:uid="{00000000-0005-0000-0000-00005EC70000}"/>
    <cellStyle name="Vírgula 8 2 2 2 2 2 5 4" xfId="51676" xr:uid="{00000000-0005-0000-0000-00005FC70000}"/>
    <cellStyle name="Vírgula 8 2 2 2 2 2 6" xfId="51677" xr:uid="{00000000-0005-0000-0000-000060C70000}"/>
    <cellStyle name="Vírgula 8 2 2 2 2 2 6 2" xfId="51678" xr:uid="{00000000-0005-0000-0000-000061C70000}"/>
    <cellStyle name="Vírgula 8 2 2 2 2 2 6 3" xfId="51679" xr:uid="{00000000-0005-0000-0000-000062C70000}"/>
    <cellStyle name="Vírgula 8 2 2 2 2 2 7" xfId="51680" xr:uid="{00000000-0005-0000-0000-000063C70000}"/>
    <cellStyle name="Vírgula 8 2 2 2 2 2 8" xfId="51681" xr:uid="{00000000-0005-0000-0000-000064C70000}"/>
    <cellStyle name="Vírgula 8 2 2 2 2 2 9" xfId="51682" xr:uid="{00000000-0005-0000-0000-000065C70000}"/>
    <cellStyle name="Vírgula 8 2 2 2 2 3" xfId="4566" xr:uid="{00000000-0005-0000-0000-000066C70000}"/>
    <cellStyle name="Vírgula 8 2 2 2 2 3 2" xfId="9550" xr:uid="{00000000-0005-0000-0000-000067C70000}"/>
    <cellStyle name="Vírgula 8 2 2 2 2 3 2 2" xfId="51683" xr:uid="{00000000-0005-0000-0000-000068C70000}"/>
    <cellStyle name="Vírgula 8 2 2 2 2 3 2 3" xfId="51684" xr:uid="{00000000-0005-0000-0000-000069C70000}"/>
    <cellStyle name="Vírgula 8 2 2 2 2 3 2 4" xfId="51685" xr:uid="{00000000-0005-0000-0000-00006AC70000}"/>
    <cellStyle name="Vírgula 8 2 2 2 2 3 3" xfId="51686" xr:uid="{00000000-0005-0000-0000-00006BC70000}"/>
    <cellStyle name="Vírgula 8 2 2 2 2 3 3 2" xfId="51687" xr:uid="{00000000-0005-0000-0000-00006CC70000}"/>
    <cellStyle name="Vírgula 8 2 2 2 2 3 3 3" xfId="51688" xr:uid="{00000000-0005-0000-0000-00006DC70000}"/>
    <cellStyle name="Vírgula 8 2 2 2 2 3 4" xfId="51689" xr:uid="{00000000-0005-0000-0000-00006EC70000}"/>
    <cellStyle name="Vírgula 8 2 2 2 2 3 5" xfId="51690" xr:uid="{00000000-0005-0000-0000-00006FC70000}"/>
    <cellStyle name="Vírgula 8 2 2 2 2 3 6" xfId="51691" xr:uid="{00000000-0005-0000-0000-000070C70000}"/>
    <cellStyle name="Vírgula 8 2 2 2 2 4" xfId="6297" xr:uid="{00000000-0005-0000-0000-000071C70000}"/>
    <cellStyle name="Vírgula 8 2 2 2 2 4 2" xfId="11239" xr:uid="{00000000-0005-0000-0000-000072C70000}"/>
    <cellStyle name="Vírgula 8 2 2 2 2 4 3" xfId="51692" xr:uid="{00000000-0005-0000-0000-000073C70000}"/>
    <cellStyle name="Vírgula 8 2 2 2 2 4 4" xfId="51693" xr:uid="{00000000-0005-0000-0000-000074C70000}"/>
    <cellStyle name="Vírgula 8 2 2 2 2 5" xfId="7805" xr:uid="{00000000-0005-0000-0000-000075C70000}"/>
    <cellStyle name="Vírgula 8 2 2 2 2 5 2" xfId="51694" xr:uid="{00000000-0005-0000-0000-000076C70000}"/>
    <cellStyle name="Vírgula 8 2 2 2 2 5 3" xfId="51695" xr:uid="{00000000-0005-0000-0000-000077C70000}"/>
    <cellStyle name="Vírgula 8 2 2 2 2 5 4" xfId="51696" xr:uid="{00000000-0005-0000-0000-000078C70000}"/>
    <cellStyle name="Vírgula 8 2 2 2 2 6" xfId="2843" xr:uid="{00000000-0005-0000-0000-000079C70000}"/>
    <cellStyle name="Vírgula 8 2 2 2 2 6 2" xfId="51697" xr:uid="{00000000-0005-0000-0000-00007AC70000}"/>
    <cellStyle name="Vírgula 8 2 2 2 2 6 3" xfId="51698" xr:uid="{00000000-0005-0000-0000-00007BC70000}"/>
    <cellStyle name="Vírgula 8 2 2 2 2 6 4" xfId="51699" xr:uid="{00000000-0005-0000-0000-00007CC70000}"/>
    <cellStyle name="Vírgula 8 2 2 2 2 7" xfId="51700" xr:uid="{00000000-0005-0000-0000-00007DC70000}"/>
    <cellStyle name="Vírgula 8 2 2 2 2 7 2" xfId="51701" xr:uid="{00000000-0005-0000-0000-00007EC70000}"/>
    <cellStyle name="Vírgula 8 2 2 2 2 7 3" xfId="51702" xr:uid="{00000000-0005-0000-0000-00007FC70000}"/>
    <cellStyle name="Vírgula 8 2 2 2 2 8" xfId="51703" xr:uid="{00000000-0005-0000-0000-000080C70000}"/>
    <cellStyle name="Vírgula 8 2 2 2 2 9" xfId="51704" xr:uid="{00000000-0005-0000-0000-000081C70000}"/>
    <cellStyle name="Vírgula 8 2 2 2 3" xfId="1951" xr:uid="{00000000-0005-0000-0000-000082C70000}"/>
    <cellStyle name="Vírgula 8 2 2 2 3 2" xfId="5309" xr:uid="{00000000-0005-0000-0000-000083C70000}"/>
    <cellStyle name="Vírgula 8 2 2 2 3 2 2" xfId="10293" xr:uid="{00000000-0005-0000-0000-000084C70000}"/>
    <cellStyle name="Vírgula 8 2 2 2 3 2 2 2" xfId="51705" xr:uid="{00000000-0005-0000-0000-000085C70000}"/>
    <cellStyle name="Vírgula 8 2 2 2 3 2 2 3" xfId="51706" xr:uid="{00000000-0005-0000-0000-000086C70000}"/>
    <cellStyle name="Vírgula 8 2 2 2 3 2 2 4" xfId="51707" xr:uid="{00000000-0005-0000-0000-000087C70000}"/>
    <cellStyle name="Vírgula 8 2 2 2 3 2 3" xfId="51708" xr:uid="{00000000-0005-0000-0000-000088C70000}"/>
    <cellStyle name="Vírgula 8 2 2 2 3 2 3 2" xfId="51709" xr:uid="{00000000-0005-0000-0000-000089C70000}"/>
    <cellStyle name="Vírgula 8 2 2 2 3 2 3 3" xfId="51710" xr:uid="{00000000-0005-0000-0000-00008AC70000}"/>
    <cellStyle name="Vírgula 8 2 2 2 3 2 4" xfId="51711" xr:uid="{00000000-0005-0000-0000-00008BC70000}"/>
    <cellStyle name="Vírgula 8 2 2 2 3 2 5" xfId="51712" xr:uid="{00000000-0005-0000-0000-00008CC70000}"/>
    <cellStyle name="Vírgula 8 2 2 2 3 2 6" xfId="51713" xr:uid="{00000000-0005-0000-0000-00008DC70000}"/>
    <cellStyle name="Vírgula 8 2 2 2 3 3" xfId="7038" xr:uid="{00000000-0005-0000-0000-00008EC70000}"/>
    <cellStyle name="Vírgula 8 2 2 2 3 3 2" xfId="11980" xr:uid="{00000000-0005-0000-0000-00008FC70000}"/>
    <cellStyle name="Vírgula 8 2 2 2 3 3 3" xfId="51714" xr:uid="{00000000-0005-0000-0000-000090C70000}"/>
    <cellStyle name="Vírgula 8 2 2 2 3 3 4" xfId="51715" xr:uid="{00000000-0005-0000-0000-000091C70000}"/>
    <cellStyle name="Vírgula 8 2 2 2 3 4" xfId="8546" xr:uid="{00000000-0005-0000-0000-000092C70000}"/>
    <cellStyle name="Vírgula 8 2 2 2 3 4 2" xfId="51716" xr:uid="{00000000-0005-0000-0000-000093C70000}"/>
    <cellStyle name="Vírgula 8 2 2 2 3 4 3" xfId="51717" xr:uid="{00000000-0005-0000-0000-000094C70000}"/>
    <cellStyle name="Vírgula 8 2 2 2 3 4 4" xfId="51718" xr:uid="{00000000-0005-0000-0000-000095C70000}"/>
    <cellStyle name="Vírgula 8 2 2 2 3 5" xfId="3584" xr:uid="{00000000-0005-0000-0000-000096C70000}"/>
    <cellStyle name="Vírgula 8 2 2 2 3 5 2" xfId="51719" xr:uid="{00000000-0005-0000-0000-000097C70000}"/>
    <cellStyle name="Vírgula 8 2 2 2 3 5 3" xfId="51720" xr:uid="{00000000-0005-0000-0000-000098C70000}"/>
    <cellStyle name="Vírgula 8 2 2 2 3 5 4" xfId="51721" xr:uid="{00000000-0005-0000-0000-000099C70000}"/>
    <cellStyle name="Vírgula 8 2 2 2 3 6" xfId="51722" xr:uid="{00000000-0005-0000-0000-00009AC70000}"/>
    <cellStyle name="Vírgula 8 2 2 2 3 6 2" xfId="51723" xr:uid="{00000000-0005-0000-0000-00009BC70000}"/>
    <cellStyle name="Vírgula 8 2 2 2 3 6 3" xfId="51724" xr:uid="{00000000-0005-0000-0000-00009CC70000}"/>
    <cellStyle name="Vírgula 8 2 2 2 3 7" xfId="51725" xr:uid="{00000000-0005-0000-0000-00009DC70000}"/>
    <cellStyle name="Vírgula 8 2 2 2 3 8" xfId="51726" xr:uid="{00000000-0005-0000-0000-00009EC70000}"/>
    <cellStyle name="Vírgula 8 2 2 2 3 9" xfId="51727" xr:uid="{00000000-0005-0000-0000-00009FC70000}"/>
    <cellStyle name="Vírgula 8 2 2 2 4" xfId="4183" xr:uid="{00000000-0005-0000-0000-0000A0C70000}"/>
    <cellStyle name="Vírgula 8 2 2 2 4 2" xfId="9169" xr:uid="{00000000-0005-0000-0000-0000A1C70000}"/>
    <cellStyle name="Vírgula 8 2 2 2 4 2 2" xfId="51728" xr:uid="{00000000-0005-0000-0000-0000A2C70000}"/>
    <cellStyle name="Vírgula 8 2 2 2 4 2 3" xfId="51729" xr:uid="{00000000-0005-0000-0000-0000A3C70000}"/>
    <cellStyle name="Vírgula 8 2 2 2 4 2 4" xfId="51730" xr:uid="{00000000-0005-0000-0000-0000A4C70000}"/>
    <cellStyle name="Vírgula 8 2 2 2 4 3" xfId="51731" xr:uid="{00000000-0005-0000-0000-0000A5C70000}"/>
    <cellStyle name="Vírgula 8 2 2 2 4 3 2" xfId="51732" xr:uid="{00000000-0005-0000-0000-0000A6C70000}"/>
    <cellStyle name="Vírgula 8 2 2 2 4 3 3" xfId="51733" xr:uid="{00000000-0005-0000-0000-0000A7C70000}"/>
    <cellStyle name="Vírgula 8 2 2 2 4 4" xfId="51734" xr:uid="{00000000-0005-0000-0000-0000A8C70000}"/>
    <cellStyle name="Vírgula 8 2 2 2 4 5" xfId="51735" xr:uid="{00000000-0005-0000-0000-0000A9C70000}"/>
    <cellStyle name="Vírgula 8 2 2 2 4 6" xfId="51736" xr:uid="{00000000-0005-0000-0000-0000AAC70000}"/>
    <cellStyle name="Vírgula 8 2 2 2 5" xfId="5930" xr:uid="{00000000-0005-0000-0000-0000ABC70000}"/>
    <cellStyle name="Vírgula 8 2 2 2 5 2" xfId="10872" xr:uid="{00000000-0005-0000-0000-0000ACC70000}"/>
    <cellStyle name="Vírgula 8 2 2 2 5 3" xfId="51737" xr:uid="{00000000-0005-0000-0000-0000ADC70000}"/>
    <cellStyle name="Vírgula 8 2 2 2 5 4" xfId="51738" xr:uid="{00000000-0005-0000-0000-0000AEC70000}"/>
    <cellStyle name="Vírgula 8 2 2 2 6" xfId="7438" xr:uid="{00000000-0005-0000-0000-0000AFC70000}"/>
    <cellStyle name="Vírgula 8 2 2 2 6 2" xfId="51739" xr:uid="{00000000-0005-0000-0000-0000B0C70000}"/>
    <cellStyle name="Vírgula 8 2 2 2 6 3" xfId="51740" xr:uid="{00000000-0005-0000-0000-0000B1C70000}"/>
    <cellStyle name="Vírgula 8 2 2 2 6 4" xfId="51741" xr:uid="{00000000-0005-0000-0000-0000B2C70000}"/>
    <cellStyle name="Vírgula 8 2 2 2 7" xfId="2476" xr:uid="{00000000-0005-0000-0000-0000B3C70000}"/>
    <cellStyle name="Vírgula 8 2 2 2 7 2" xfId="51742" xr:uid="{00000000-0005-0000-0000-0000B4C70000}"/>
    <cellStyle name="Vírgula 8 2 2 2 7 3" xfId="51743" xr:uid="{00000000-0005-0000-0000-0000B5C70000}"/>
    <cellStyle name="Vírgula 8 2 2 2 7 4" xfId="51744" xr:uid="{00000000-0005-0000-0000-0000B6C70000}"/>
    <cellStyle name="Vírgula 8 2 2 2 8" xfId="51745" xr:uid="{00000000-0005-0000-0000-0000B7C70000}"/>
    <cellStyle name="Vírgula 8 2 2 2 8 2" xfId="51746" xr:uid="{00000000-0005-0000-0000-0000B8C70000}"/>
    <cellStyle name="Vírgula 8 2 2 2 8 3" xfId="51747" xr:uid="{00000000-0005-0000-0000-0000B9C70000}"/>
    <cellStyle name="Vírgula 8 2 2 2 9" xfId="51748" xr:uid="{00000000-0005-0000-0000-0000BAC70000}"/>
    <cellStyle name="Vírgula 8 2 2 3" xfId="886" xr:uid="{00000000-0005-0000-0000-0000BBC70000}"/>
    <cellStyle name="Vírgula 8 2 2 3 10" xfId="51749" xr:uid="{00000000-0005-0000-0000-0000BCC70000}"/>
    <cellStyle name="Vírgula 8 2 2 3 2" xfId="1953" xr:uid="{00000000-0005-0000-0000-0000BDC70000}"/>
    <cellStyle name="Vírgula 8 2 2 3 2 2" xfId="5311" xr:uid="{00000000-0005-0000-0000-0000BEC70000}"/>
    <cellStyle name="Vírgula 8 2 2 3 2 2 2" xfId="10295" xr:uid="{00000000-0005-0000-0000-0000BFC70000}"/>
    <cellStyle name="Vírgula 8 2 2 3 2 2 2 2" xfId="51750" xr:uid="{00000000-0005-0000-0000-0000C0C70000}"/>
    <cellStyle name="Vírgula 8 2 2 3 2 2 2 3" xfId="51751" xr:uid="{00000000-0005-0000-0000-0000C1C70000}"/>
    <cellStyle name="Vírgula 8 2 2 3 2 2 2 4" xfId="51752" xr:uid="{00000000-0005-0000-0000-0000C2C70000}"/>
    <cellStyle name="Vírgula 8 2 2 3 2 2 3" xfId="51753" xr:uid="{00000000-0005-0000-0000-0000C3C70000}"/>
    <cellStyle name="Vírgula 8 2 2 3 2 2 3 2" xfId="51754" xr:uid="{00000000-0005-0000-0000-0000C4C70000}"/>
    <cellStyle name="Vírgula 8 2 2 3 2 2 3 3" xfId="51755" xr:uid="{00000000-0005-0000-0000-0000C5C70000}"/>
    <cellStyle name="Vírgula 8 2 2 3 2 2 4" xfId="51756" xr:uid="{00000000-0005-0000-0000-0000C6C70000}"/>
    <cellStyle name="Vírgula 8 2 2 3 2 2 5" xfId="51757" xr:uid="{00000000-0005-0000-0000-0000C7C70000}"/>
    <cellStyle name="Vírgula 8 2 2 3 2 2 6" xfId="51758" xr:uid="{00000000-0005-0000-0000-0000C8C70000}"/>
    <cellStyle name="Vírgula 8 2 2 3 2 3" xfId="7040" xr:uid="{00000000-0005-0000-0000-0000C9C70000}"/>
    <cellStyle name="Vírgula 8 2 2 3 2 3 2" xfId="11982" xr:uid="{00000000-0005-0000-0000-0000CAC70000}"/>
    <cellStyle name="Vírgula 8 2 2 3 2 3 3" xfId="51759" xr:uid="{00000000-0005-0000-0000-0000CBC70000}"/>
    <cellStyle name="Vírgula 8 2 2 3 2 3 4" xfId="51760" xr:uid="{00000000-0005-0000-0000-0000CCC70000}"/>
    <cellStyle name="Vírgula 8 2 2 3 2 4" xfId="8548" xr:uid="{00000000-0005-0000-0000-0000CDC70000}"/>
    <cellStyle name="Vírgula 8 2 2 3 2 4 2" xfId="51761" xr:uid="{00000000-0005-0000-0000-0000CEC70000}"/>
    <cellStyle name="Vírgula 8 2 2 3 2 4 3" xfId="51762" xr:uid="{00000000-0005-0000-0000-0000CFC70000}"/>
    <cellStyle name="Vírgula 8 2 2 3 2 4 4" xfId="51763" xr:uid="{00000000-0005-0000-0000-0000D0C70000}"/>
    <cellStyle name="Vírgula 8 2 2 3 2 5" xfId="3586" xr:uid="{00000000-0005-0000-0000-0000D1C70000}"/>
    <cellStyle name="Vírgula 8 2 2 3 2 5 2" xfId="51764" xr:uid="{00000000-0005-0000-0000-0000D2C70000}"/>
    <cellStyle name="Vírgula 8 2 2 3 2 5 3" xfId="51765" xr:uid="{00000000-0005-0000-0000-0000D3C70000}"/>
    <cellStyle name="Vírgula 8 2 2 3 2 5 4" xfId="51766" xr:uid="{00000000-0005-0000-0000-0000D4C70000}"/>
    <cellStyle name="Vírgula 8 2 2 3 2 6" xfId="51767" xr:uid="{00000000-0005-0000-0000-0000D5C70000}"/>
    <cellStyle name="Vírgula 8 2 2 3 2 6 2" xfId="51768" xr:uid="{00000000-0005-0000-0000-0000D6C70000}"/>
    <cellStyle name="Vírgula 8 2 2 3 2 6 3" xfId="51769" xr:uid="{00000000-0005-0000-0000-0000D7C70000}"/>
    <cellStyle name="Vírgula 8 2 2 3 2 7" xfId="51770" xr:uid="{00000000-0005-0000-0000-0000D8C70000}"/>
    <cellStyle name="Vírgula 8 2 2 3 2 8" xfId="51771" xr:uid="{00000000-0005-0000-0000-0000D9C70000}"/>
    <cellStyle name="Vírgula 8 2 2 3 2 9" xfId="51772" xr:uid="{00000000-0005-0000-0000-0000DAC70000}"/>
    <cellStyle name="Vírgula 8 2 2 3 3" xfId="4325" xr:uid="{00000000-0005-0000-0000-0000DBC70000}"/>
    <cellStyle name="Vírgula 8 2 2 3 3 2" xfId="9310" xr:uid="{00000000-0005-0000-0000-0000DCC70000}"/>
    <cellStyle name="Vírgula 8 2 2 3 3 2 2" xfId="51773" xr:uid="{00000000-0005-0000-0000-0000DDC70000}"/>
    <cellStyle name="Vírgula 8 2 2 3 3 2 3" xfId="51774" xr:uid="{00000000-0005-0000-0000-0000DEC70000}"/>
    <cellStyle name="Vírgula 8 2 2 3 3 2 4" xfId="51775" xr:uid="{00000000-0005-0000-0000-0000DFC70000}"/>
    <cellStyle name="Vírgula 8 2 2 3 3 3" xfId="51776" xr:uid="{00000000-0005-0000-0000-0000E0C70000}"/>
    <cellStyle name="Vírgula 8 2 2 3 3 3 2" xfId="51777" xr:uid="{00000000-0005-0000-0000-0000E1C70000}"/>
    <cellStyle name="Vírgula 8 2 2 3 3 3 3" xfId="51778" xr:uid="{00000000-0005-0000-0000-0000E2C70000}"/>
    <cellStyle name="Vírgula 8 2 2 3 3 4" xfId="51779" xr:uid="{00000000-0005-0000-0000-0000E3C70000}"/>
    <cellStyle name="Vírgula 8 2 2 3 3 5" xfId="51780" xr:uid="{00000000-0005-0000-0000-0000E4C70000}"/>
    <cellStyle name="Vírgula 8 2 2 3 3 6" xfId="51781" xr:uid="{00000000-0005-0000-0000-0000E5C70000}"/>
    <cellStyle name="Vírgula 8 2 2 3 4" xfId="6068" xr:uid="{00000000-0005-0000-0000-0000E6C70000}"/>
    <cellStyle name="Vírgula 8 2 2 3 4 2" xfId="11010" xr:uid="{00000000-0005-0000-0000-0000E7C70000}"/>
    <cellStyle name="Vírgula 8 2 2 3 4 3" xfId="51782" xr:uid="{00000000-0005-0000-0000-0000E8C70000}"/>
    <cellStyle name="Vírgula 8 2 2 3 4 4" xfId="51783" xr:uid="{00000000-0005-0000-0000-0000E9C70000}"/>
    <cellStyle name="Vírgula 8 2 2 3 5" xfId="7576" xr:uid="{00000000-0005-0000-0000-0000EAC70000}"/>
    <cellStyle name="Vírgula 8 2 2 3 5 2" xfId="51784" xr:uid="{00000000-0005-0000-0000-0000EBC70000}"/>
    <cellStyle name="Vírgula 8 2 2 3 5 3" xfId="51785" xr:uid="{00000000-0005-0000-0000-0000ECC70000}"/>
    <cellStyle name="Vírgula 8 2 2 3 5 4" xfId="51786" xr:uid="{00000000-0005-0000-0000-0000EDC70000}"/>
    <cellStyle name="Vírgula 8 2 2 3 6" xfId="2614" xr:uid="{00000000-0005-0000-0000-0000EEC70000}"/>
    <cellStyle name="Vírgula 8 2 2 3 6 2" xfId="51787" xr:uid="{00000000-0005-0000-0000-0000EFC70000}"/>
    <cellStyle name="Vírgula 8 2 2 3 6 3" xfId="51788" xr:uid="{00000000-0005-0000-0000-0000F0C70000}"/>
    <cellStyle name="Vírgula 8 2 2 3 6 4" xfId="51789" xr:uid="{00000000-0005-0000-0000-0000F1C70000}"/>
    <cellStyle name="Vírgula 8 2 2 3 7" xfId="51790" xr:uid="{00000000-0005-0000-0000-0000F2C70000}"/>
    <cellStyle name="Vírgula 8 2 2 3 7 2" xfId="51791" xr:uid="{00000000-0005-0000-0000-0000F3C70000}"/>
    <cellStyle name="Vírgula 8 2 2 3 7 3" xfId="51792" xr:uid="{00000000-0005-0000-0000-0000F4C70000}"/>
    <cellStyle name="Vírgula 8 2 2 3 8" xfId="51793" xr:uid="{00000000-0005-0000-0000-0000F5C70000}"/>
    <cellStyle name="Vírgula 8 2 2 3 9" xfId="51794" xr:uid="{00000000-0005-0000-0000-0000F6C70000}"/>
    <cellStyle name="Vírgula 8 2 2 4" xfId="1950" xr:uid="{00000000-0005-0000-0000-0000F7C70000}"/>
    <cellStyle name="Vírgula 8 2 2 4 2" xfId="5308" xr:uid="{00000000-0005-0000-0000-0000F8C70000}"/>
    <cellStyle name="Vírgula 8 2 2 4 2 2" xfId="10292" xr:uid="{00000000-0005-0000-0000-0000F9C70000}"/>
    <cellStyle name="Vírgula 8 2 2 4 2 2 2" xfId="51795" xr:uid="{00000000-0005-0000-0000-0000FAC70000}"/>
    <cellStyle name="Vírgula 8 2 2 4 2 2 3" xfId="51796" xr:uid="{00000000-0005-0000-0000-0000FBC70000}"/>
    <cellStyle name="Vírgula 8 2 2 4 2 2 4" xfId="51797" xr:uid="{00000000-0005-0000-0000-0000FCC70000}"/>
    <cellStyle name="Vírgula 8 2 2 4 2 3" xfId="51798" xr:uid="{00000000-0005-0000-0000-0000FDC70000}"/>
    <cellStyle name="Vírgula 8 2 2 4 2 3 2" xfId="51799" xr:uid="{00000000-0005-0000-0000-0000FEC70000}"/>
    <cellStyle name="Vírgula 8 2 2 4 2 3 3" xfId="51800" xr:uid="{00000000-0005-0000-0000-0000FFC70000}"/>
    <cellStyle name="Vírgula 8 2 2 4 2 4" xfId="51801" xr:uid="{00000000-0005-0000-0000-000000C80000}"/>
    <cellStyle name="Vírgula 8 2 2 4 2 5" xfId="51802" xr:uid="{00000000-0005-0000-0000-000001C80000}"/>
    <cellStyle name="Vírgula 8 2 2 4 2 6" xfId="51803" xr:uid="{00000000-0005-0000-0000-000002C80000}"/>
    <cellStyle name="Vírgula 8 2 2 4 3" xfId="7037" xr:uid="{00000000-0005-0000-0000-000003C80000}"/>
    <cellStyle name="Vírgula 8 2 2 4 3 2" xfId="11979" xr:uid="{00000000-0005-0000-0000-000004C80000}"/>
    <cellStyle name="Vírgula 8 2 2 4 3 3" xfId="51804" xr:uid="{00000000-0005-0000-0000-000005C80000}"/>
    <cellStyle name="Vírgula 8 2 2 4 3 4" xfId="51805" xr:uid="{00000000-0005-0000-0000-000006C80000}"/>
    <cellStyle name="Vírgula 8 2 2 4 4" xfId="8545" xr:uid="{00000000-0005-0000-0000-000007C80000}"/>
    <cellStyle name="Vírgula 8 2 2 4 4 2" xfId="51806" xr:uid="{00000000-0005-0000-0000-000008C80000}"/>
    <cellStyle name="Vírgula 8 2 2 4 4 3" xfId="51807" xr:uid="{00000000-0005-0000-0000-000009C80000}"/>
    <cellStyle name="Vírgula 8 2 2 4 4 4" xfId="51808" xr:uid="{00000000-0005-0000-0000-00000AC80000}"/>
    <cellStyle name="Vírgula 8 2 2 4 5" xfId="3583" xr:uid="{00000000-0005-0000-0000-00000BC80000}"/>
    <cellStyle name="Vírgula 8 2 2 4 5 2" xfId="51809" xr:uid="{00000000-0005-0000-0000-00000CC80000}"/>
    <cellStyle name="Vírgula 8 2 2 4 5 3" xfId="51810" xr:uid="{00000000-0005-0000-0000-00000DC80000}"/>
    <cellStyle name="Vírgula 8 2 2 4 5 4" xfId="51811" xr:uid="{00000000-0005-0000-0000-00000EC80000}"/>
    <cellStyle name="Vírgula 8 2 2 4 6" xfId="51812" xr:uid="{00000000-0005-0000-0000-00000FC80000}"/>
    <cellStyle name="Vírgula 8 2 2 4 6 2" xfId="51813" xr:uid="{00000000-0005-0000-0000-000010C80000}"/>
    <cellStyle name="Vírgula 8 2 2 4 6 3" xfId="51814" xr:uid="{00000000-0005-0000-0000-000011C80000}"/>
    <cellStyle name="Vírgula 8 2 2 4 7" xfId="51815" xr:uid="{00000000-0005-0000-0000-000012C80000}"/>
    <cellStyle name="Vírgula 8 2 2 4 8" xfId="51816" xr:uid="{00000000-0005-0000-0000-000013C80000}"/>
    <cellStyle name="Vírgula 8 2 2 4 9" xfId="51817" xr:uid="{00000000-0005-0000-0000-000014C80000}"/>
    <cellStyle name="Vírgula 8 2 2 5" xfId="3723" xr:uid="{00000000-0005-0000-0000-000015C80000}"/>
    <cellStyle name="Vírgula 8 2 2 5 2" xfId="5398" xr:uid="{00000000-0005-0000-0000-000016C80000}"/>
    <cellStyle name="Vírgula 8 2 2 5 2 2" xfId="10374" xr:uid="{00000000-0005-0000-0000-000017C80000}"/>
    <cellStyle name="Vírgula 8 2 2 5 2 2 2" xfId="51818" xr:uid="{00000000-0005-0000-0000-000018C80000}"/>
    <cellStyle name="Vírgula 8 2 2 5 2 2 3" xfId="51819" xr:uid="{00000000-0005-0000-0000-000019C80000}"/>
    <cellStyle name="Vírgula 8 2 2 5 2 2 4" xfId="51820" xr:uid="{00000000-0005-0000-0000-00001AC80000}"/>
    <cellStyle name="Vírgula 8 2 2 5 2 3" xfId="51821" xr:uid="{00000000-0005-0000-0000-00001BC80000}"/>
    <cellStyle name="Vírgula 8 2 2 5 2 3 2" xfId="51822" xr:uid="{00000000-0005-0000-0000-00001CC80000}"/>
    <cellStyle name="Vírgula 8 2 2 5 2 3 3" xfId="51823" xr:uid="{00000000-0005-0000-0000-00001DC80000}"/>
    <cellStyle name="Vírgula 8 2 2 5 2 4" xfId="51824" xr:uid="{00000000-0005-0000-0000-00001EC80000}"/>
    <cellStyle name="Vírgula 8 2 2 5 2 5" xfId="51825" xr:uid="{00000000-0005-0000-0000-00001FC80000}"/>
    <cellStyle name="Vírgula 8 2 2 5 2 6" xfId="51826" xr:uid="{00000000-0005-0000-0000-000020C80000}"/>
    <cellStyle name="Vírgula 8 2 2 5 3" xfId="8683" xr:uid="{00000000-0005-0000-0000-000021C80000}"/>
    <cellStyle name="Vírgula 8 2 2 5 3 2" xfId="51827" xr:uid="{00000000-0005-0000-0000-000022C80000}"/>
    <cellStyle name="Vírgula 8 2 2 5 3 3" xfId="51828" xr:uid="{00000000-0005-0000-0000-000023C80000}"/>
    <cellStyle name="Vírgula 8 2 2 5 3 4" xfId="51829" xr:uid="{00000000-0005-0000-0000-000024C80000}"/>
    <cellStyle name="Vírgula 8 2 2 5 4" xfId="51830" xr:uid="{00000000-0005-0000-0000-000025C80000}"/>
    <cellStyle name="Vírgula 8 2 2 5 4 2" xfId="51831" xr:uid="{00000000-0005-0000-0000-000026C80000}"/>
    <cellStyle name="Vírgula 8 2 2 5 4 3" xfId="51832" xr:uid="{00000000-0005-0000-0000-000027C80000}"/>
    <cellStyle name="Vírgula 8 2 2 5 4 4" xfId="51833" xr:uid="{00000000-0005-0000-0000-000028C80000}"/>
    <cellStyle name="Vírgula 8 2 2 5 5" xfId="51834" xr:uid="{00000000-0005-0000-0000-000029C80000}"/>
    <cellStyle name="Vírgula 8 2 2 5 5 2" xfId="51835" xr:uid="{00000000-0005-0000-0000-00002AC80000}"/>
    <cellStyle name="Vírgula 8 2 2 5 5 3" xfId="51836" xr:uid="{00000000-0005-0000-0000-00002BC80000}"/>
    <cellStyle name="Vírgula 8 2 2 5 5 4" xfId="51837" xr:uid="{00000000-0005-0000-0000-00002CC80000}"/>
    <cellStyle name="Vírgula 8 2 2 5 6" xfId="51838" xr:uid="{00000000-0005-0000-0000-00002DC80000}"/>
    <cellStyle name="Vírgula 8 2 2 5 6 2" xfId="51839" xr:uid="{00000000-0005-0000-0000-00002EC80000}"/>
    <cellStyle name="Vírgula 8 2 2 5 6 3" xfId="51840" xr:uid="{00000000-0005-0000-0000-00002FC80000}"/>
    <cellStyle name="Vírgula 8 2 2 5 7" xfId="51841" xr:uid="{00000000-0005-0000-0000-000030C80000}"/>
    <cellStyle name="Vírgula 8 2 2 5 8" xfId="51842" xr:uid="{00000000-0005-0000-0000-000031C80000}"/>
    <cellStyle name="Vírgula 8 2 2 5 9" xfId="51843" xr:uid="{00000000-0005-0000-0000-000032C80000}"/>
    <cellStyle name="Vírgula 8 2 2 6" xfId="4047" xr:uid="{00000000-0005-0000-0000-000033C80000}"/>
    <cellStyle name="Vírgula 8 2 2 6 2" xfId="8819" xr:uid="{00000000-0005-0000-0000-000034C80000}"/>
    <cellStyle name="Vírgula 8 2 2 6 2 2" xfId="51844" xr:uid="{00000000-0005-0000-0000-000035C80000}"/>
    <cellStyle name="Vírgula 8 2 2 6 2 2 2" xfId="51845" xr:uid="{00000000-0005-0000-0000-000036C80000}"/>
    <cellStyle name="Vírgula 8 2 2 6 2 2 3" xfId="51846" xr:uid="{00000000-0005-0000-0000-000037C80000}"/>
    <cellStyle name="Vírgula 8 2 2 6 2 2 4" xfId="51847" xr:uid="{00000000-0005-0000-0000-000038C80000}"/>
    <cellStyle name="Vírgula 8 2 2 6 2 3" xfId="51848" xr:uid="{00000000-0005-0000-0000-000039C80000}"/>
    <cellStyle name="Vírgula 8 2 2 6 2 3 2" xfId="51849" xr:uid="{00000000-0005-0000-0000-00003AC80000}"/>
    <cellStyle name="Vírgula 8 2 2 6 2 3 3" xfId="51850" xr:uid="{00000000-0005-0000-0000-00003BC80000}"/>
    <cellStyle name="Vírgula 8 2 2 6 2 4" xfId="51851" xr:uid="{00000000-0005-0000-0000-00003CC80000}"/>
    <cellStyle name="Vírgula 8 2 2 6 2 5" xfId="51852" xr:uid="{00000000-0005-0000-0000-00003DC80000}"/>
    <cellStyle name="Vírgula 8 2 2 6 2 6" xfId="51853" xr:uid="{00000000-0005-0000-0000-00003EC80000}"/>
    <cellStyle name="Vírgula 8 2 2 6 3" xfId="51854" xr:uid="{00000000-0005-0000-0000-00003FC80000}"/>
    <cellStyle name="Vírgula 8 2 2 6 3 2" xfId="51855" xr:uid="{00000000-0005-0000-0000-000040C80000}"/>
    <cellStyle name="Vírgula 8 2 2 6 3 3" xfId="51856" xr:uid="{00000000-0005-0000-0000-000041C80000}"/>
    <cellStyle name="Vírgula 8 2 2 6 3 4" xfId="51857" xr:uid="{00000000-0005-0000-0000-000042C80000}"/>
    <cellStyle name="Vírgula 8 2 2 6 4" xfId="51858" xr:uid="{00000000-0005-0000-0000-000043C80000}"/>
    <cellStyle name="Vírgula 8 2 2 6 4 2" xfId="51859" xr:uid="{00000000-0005-0000-0000-000044C80000}"/>
    <cellStyle name="Vírgula 8 2 2 6 4 3" xfId="51860" xr:uid="{00000000-0005-0000-0000-000045C80000}"/>
    <cellStyle name="Vírgula 8 2 2 6 4 4" xfId="51861" xr:uid="{00000000-0005-0000-0000-000046C80000}"/>
    <cellStyle name="Vírgula 8 2 2 6 5" xfId="51862" xr:uid="{00000000-0005-0000-0000-000047C80000}"/>
    <cellStyle name="Vírgula 8 2 2 6 5 2" xfId="51863" xr:uid="{00000000-0005-0000-0000-000048C80000}"/>
    <cellStyle name="Vírgula 8 2 2 6 5 3" xfId="51864" xr:uid="{00000000-0005-0000-0000-000049C80000}"/>
    <cellStyle name="Vírgula 8 2 2 6 6" xfId="51865" xr:uid="{00000000-0005-0000-0000-00004AC80000}"/>
    <cellStyle name="Vírgula 8 2 2 6 7" xfId="51866" xr:uid="{00000000-0005-0000-0000-00004BC80000}"/>
    <cellStyle name="Vírgula 8 2 2 6 8" xfId="51867" xr:uid="{00000000-0005-0000-0000-00004CC80000}"/>
    <cellStyle name="Vírgula 8 2 2 7" xfId="5573" xr:uid="{00000000-0005-0000-0000-00004DC80000}"/>
    <cellStyle name="Vírgula 8 2 2 7 2" xfId="10516" xr:uid="{00000000-0005-0000-0000-00004EC80000}"/>
    <cellStyle name="Vírgula 8 2 2 7 2 2" xfId="51868" xr:uid="{00000000-0005-0000-0000-00004FC80000}"/>
    <cellStyle name="Vírgula 8 2 2 7 2 3" xfId="51869" xr:uid="{00000000-0005-0000-0000-000050C80000}"/>
    <cellStyle name="Vírgula 8 2 2 7 2 4" xfId="51870" xr:uid="{00000000-0005-0000-0000-000051C80000}"/>
    <cellStyle name="Vírgula 8 2 2 7 3" xfId="51871" xr:uid="{00000000-0005-0000-0000-000052C80000}"/>
    <cellStyle name="Vírgula 8 2 2 7 3 2" xfId="51872" xr:uid="{00000000-0005-0000-0000-000053C80000}"/>
    <cellStyle name="Vírgula 8 2 2 7 3 3" xfId="51873" xr:uid="{00000000-0005-0000-0000-000054C80000}"/>
    <cellStyle name="Vírgula 8 2 2 7 4" xfId="51874" xr:uid="{00000000-0005-0000-0000-000055C80000}"/>
    <cellStyle name="Vírgula 8 2 2 7 5" xfId="51875" xr:uid="{00000000-0005-0000-0000-000056C80000}"/>
    <cellStyle name="Vírgula 8 2 2 7 6" xfId="51876" xr:uid="{00000000-0005-0000-0000-000057C80000}"/>
    <cellStyle name="Vírgula 8 2 2 8" xfId="5795" xr:uid="{00000000-0005-0000-0000-000058C80000}"/>
    <cellStyle name="Vírgula 8 2 2 8 2" xfId="10737" xr:uid="{00000000-0005-0000-0000-000059C80000}"/>
    <cellStyle name="Vírgula 8 2 2 8 3" xfId="51877" xr:uid="{00000000-0005-0000-0000-00005AC80000}"/>
    <cellStyle name="Vírgula 8 2 2 8 4" xfId="51878" xr:uid="{00000000-0005-0000-0000-00005BC80000}"/>
    <cellStyle name="Vírgula 8 2 2 9" xfId="7303" xr:uid="{00000000-0005-0000-0000-00005CC80000}"/>
    <cellStyle name="Vírgula 8 2 2 9 2" xfId="51879" xr:uid="{00000000-0005-0000-0000-00005DC80000}"/>
    <cellStyle name="Vírgula 8 2 2 9 3" xfId="51880" xr:uid="{00000000-0005-0000-0000-00005EC80000}"/>
    <cellStyle name="Vírgula 8 2 2 9 4" xfId="51881" xr:uid="{00000000-0005-0000-0000-00005FC80000}"/>
    <cellStyle name="Vírgula 8 2 3" xfId="635" xr:uid="{00000000-0005-0000-0000-000060C80000}"/>
    <cellStyle name="Vírgula 8 2 3 10" xfId="2384" xr:uid="{00000000-0005-0000-0000-000061C80000}"/>
    <cellStyle name="Vírgula 8 2 3 10 2" xfId="51882" xr:uid="{00000000-0005-0000-0000-000062C80000}"/>
    <cellStyle name="Vírgula 8 2 3 10 3" xfId="51883" xr:uid="{00000000-0005-0000-0000-000063C80000}"/>
    <cellStyle name="Vírgula 8 2 3 10 4" xfId="51884" xr:uid="{00000000-0005-0000-0000-000064C80000}"/>
    <cellStyle name="Vírgula 8 2 3 11" xfId="51885" xr:uid="{00000000-0005-0000-0000-000065C80000}"/>
    <cellStyle name="Vírgula 8 2 3 11 2" xfId="51886" xr:uid="{00000000-0005-0000-0000-000066C80000}"/>
    <cellStyle name="Vírgula 8 2 3 11 3" xfId="51887" xr:uid="{00000000-0005-0000-0000-000067C80000}"/>
    <cellStyle name="Vírgula 8 2 3 12" xfId="51888" xr:uid="{00000000-0005-0000-0000-000068C80000}"/>
    <cellStyle name="Vírgula 8 2 3 13" xfId="51889" xr:uid="{00000000-0005-0000-0000-000069C80000}"/>
    <cellStyle name="Vírgula 8 2 3 14" xfId="51890" xr:uid="{00000000-0005-0000-0000-00006AC80000}"/>
    <cellStyle name="Vírgula 8 2 3 2" xfId="776" xr:uid="{00000000-0005-0000-0000-00006BC80000}"/>
    <cellStyle name="Vírgula 8 2 3 2 10" xfId="51891" xr:uid="{00000000-0005-0000-0000-00006CC80000}"/>
    <cellStyle name="Vírgula 8 2 3 2 11" xfId="51892" xr:uid="{00000000-0005-0000-0000-00006DC80000}"/>
    <cellStyle name="Vírgula 8 2 3 2 2" xfId="1241" xr:uid="{00000000-0005-0000-0000-00006EC80000}"/>
    <cellStyle name="Vírgula 8 2 3 2 2 10" xfId="51893" xr:uid="{00000000-0005-0000-0000-00006FC80000}"/>
    <cellStyle name="Vírgula 8 2 3 2 2 2" xfId="1956" xr:uid="{00000000-0005-0000-0000-000070C80000}"/>
    <cellStyle name="Vírgula 8 2 3 2 2 2 2" xfId="5314" xr:uid="{00000000-0005-0000-0000-000071C80000}"/>
    <cellStyle name="Vírgula 8 2 3 2 2 2 2 2" xfId="10298" xr:uid="{00000000-0005-0000-0000-000072C80000}"/>
    <cellStyle name="Vírgula 8 2 3 2 2 2 2 2 2" xfId="51894" xr:uid="{00000000-0005-0000-0000-000073C80000}"/>
    <cellStyle name="Vírgula 8 2 3 2 2 2 2 2 3" xfId="51895" xr:uid="{00000000-0005-0000-0000-000074C80000}"/>
    <cellStyle name="Vírgula 8 2 3 2 2 2 2 2 4" xfId="51896" xr:uid="{00000000-0005-0000-0000-000075C80000}"/>
    <cellStyle name="Vírgula 8 2 3 2 2 2 2 3" xfId="51897" xr:uid="{00000000-0005-0000-0000-000076C80000}"/>
    <cellStyle name="Vírgula 8 2 3 2 2 2 2 3 2" xfId="51898" xr:uid="{00000000-0005-0000-0000-000077C80000}"/>
    <cellStyle name="Vírgula 8 2 3 2 2 2 2 3 3" xfId="51899" xr:uid="{00000000-0005-0000-0000-000078C80000}"/>
    <cellStyle name="Vírgula 8 2 3 2 2 2 2 4" xfId="51900" xr:uid="{00000000-0005-0000-0000-000079C80000}"/>
    <cellStyle name="Vírgula 8 2 3 2 2 2 2 5" xfId="51901" xr:uid="{00000000-0005-0000-0000-00007AC80000}"/>
    <cellStyle name="Vírgula 8 2 3 2 2 2 2 6" xfId="51902" xr:uid="{00000000-0005-0000-0000-00007BC80000}"/>
    <cellStyle name="Vírgula 8 2 3 2 2 2 3" xfId="7043" xr:uid="{00000000-0005-0000-0000-00007CC80000}"/>
    <cellStyle name="Vírgula 8 2 3 2 2 2 3 2" xfId="11985" xr:uid="{00000000-0005-0000-0000-00007DC80000}"/>
    <cellStyle name="Vírgula 8 2 3 2 2 2 3 3" xfId="51903" xr:uid="{00000000-0005-0000-0000-00007EC80000}"/>
    <cellStyle name="Vírgula 8 2 3 2 2 2 3 4" xfId="51904" xr:uid="{00000000-0005-0000-0000-00007FC80000}"/>
    <cellStyle name="Vírgula 8 2 3 2 2 2 4" xfId="8551" xr:uid="{00000000-0005-0000-0000-000080C80000}"/>
    <cellStyle name="Vírgula 8 2 3 2 2 2 4 2" xfId="51905" xr:uid="{00000000-0005-0000-0000-000081C80000}"/>
    <cellStyle name="Vírgula 8 2 3 2 2 2 4 3" xfId="51906" xr:uid="{00000000-0005-0000-0000-000082C80000}"/>
    <cellStyle name="Vírgula 8 2 3 2 2 2 4 4" xfId="51907" xr:uid="{00000000-0005-0000-0000-000083C80000}"/>
    <cellStyle name="Vírgula 8 2 3 2 2 2 5" xfId="3589" xr:uid="{00000000-0005-0000-0000-000084C80000}"/>
    <cellStyle name="Vírgula 8 2 3 2 2 2 5 2" xfId="51908" xr:uid="{00000000-0005-0000-0000-000085C80000}"/>
    <cellStyle name="Vírgula 8 2 3 2 2 2 5 3" xfId="51909" xr:uid="{00000000-0005-0000-0000-000086C80000}"/>
    <cellStyle name="Vírgula 8 2 3 2 2 2 5 4" xfId="51910" xr:uid="{00000000-0005-0000-0000-000087C80000}"/>
    <cellStyle name="Vírgula 8 2 3 2 2 2 6" xfId="51911" xr:uid="{00000000-0005-0000-0000-000088C80000}"/>
    <cellStyle name="Vírgula 8 2 3 2 2 2 6 2" xfId="51912" xr:uid="{00000000-0005-0000-0000-000089C80000}"/>
    <cellStyle name="Vírgula 8 2 3 2 2 2 6 3" xfId="51913" xr:uid="{00000000-0005-0000-0000-00008AC80000}"/>
    <cellStyle name="Vírgula 8 2 3 2 2 2 7" xfId="51914" xr:uid="{00000000-0005-0000-0000-00008BC80000}"/>
    <cellStyle name="Vírgula 8 2 3 2 2 2 8" xfId="51915" xr:uid="{00000000-0005-0000-0000-00008CC80000}"/>
    <cellStyle name="Vírgula 8 2 3 2 2 2 9" xfId="51916" xr:uid="{00000000-0005-0000-0000-00008DC80000}"/>
    <cellStyle name="Vírgula 8 2 3 2 2 3" xfId="4609" xr:uid="{00000000-0005-0000-0000-00008EC80000}"/>
    <cellStyle name="Vírgula 8 2 3 2 2 3 2" xfId="9593" xr:uid="{00000000-0005-0000-0000-00008FC80000}"/>
    <cellStyle name="Vírgula 8 2 3 2 2 3 2 2" xfId="51917" xr:uid="{00000000-0005-0000-0000-000090C80000}"/>
    <cellStyle name="Vírgula 8 2 3 2 2 3 2 3" xfId="51918" xr:uid="{00000000-0005-0000-0000-000091C80000}"/>
    <cellStyle name="Vírgula 8 2 3 2 2 3 2 4" xfId="51919" xr:uid="{00000000-0005-0000-0000-000092C80000}"/>
    <cellStyle name="Vírgula 8 2 3 2 2 3 3" xfId="51920" xr:uid="{00000000-0005-0000-0000-000093C80000}"/>
    <cellStyle name="Vírgula 8 2 3 2 2 3 3 2" xfId="51921" xr:uid="{00000000-0005-0000-0000-000094C80000}"/>
    <cellStyle name="Vírgula 8 2 3 2 2 3 3 3" xfId="51922" xr:uid="{00000000-0005-0000-0000-000095C80000}"/>
    <cellStyle name="Vírgula 8 2 3 2 2 3 4" xfId="51923" xr:uid="{00000000-0005-0000-0000-000096C80000}"/>
    <cellStyle name="Vírgula 8 2 3 2 2 3 5" xfId="51924" xr:uid="{00000000-0005-0000-0000-000097C80000}"/>
    <cellStyle name="Vírgula 8 2 3 2 2 3 6" xfId="51925" xr:uid="{00000000-0005-0000-0000-000098C80000}"/>
    <cellStyle name="Vírgula 8 2 3 2 2 4" xfId="6340" xr:uid="{00000000-0005-0000-0000-000099C80000}"/>
    <cellStyle name="Vírgula 8 2 3 2 2 4 2" xfId="11282" xr:uid="{00000000-0005-0000-0000-00009AC80000}"/>
    <cellStyle name="Vírgula 8 2 3 2 2 4 3" xfId="51926" xr:uid="{00000000-0005-0000-0000-00009BC80000}"/>
    <cellStyle name="Vírgula 8 2 3 2 2 4 4" xfId="51927" xr:uid="{00000000-0005-0000-0000-00009CC80000}"/>
    <cellStyle name="Vírgula 8 2 3 2 2 5" xfId="7848" xr:uid="{00000000-0005-0000-0000-00009DC80000}"/>
    <cellStyle name="Vírgula 8 2 3 2 2 5 2" xfId="51928" xr:uid="{00000000-0005-0000-0000-00009EC80000}"/>
    <cellStyle name="Vírgula 8 2 3 2 2 5 3" xfId="51929" xr:uid="{00000000-0005-0000-0000-00009FC80000}"/>
    <cellStyle name="Vírgula 8 2 3 2 2 5 4" xfId="51930" xr:uid="{00000000-0005-0000-0000-0000A0C80000}"/>
    <cellStyle name="Vírgula 8 2 3 2 2 6" xfId="2886" xr:uid="{00000000-0005-0000-0000-0000A1C80000}"/>
    <cellStyle name="Vírgula 8 2 3 2 2 6 2" xfId="51931" xr:uid="{00000000-0005-0000-0000-0000A2C80000}"/>
    <cellStyle name="Vírgula 8 2 3 2 2 6 3" xfId="51932" xr:uid="{00000000-0005-0000-0000-0000A3C80000}"/>
    <cellStyle name="Vírgula 8 2 3 2 2 6 4" xfId="51933" xr:uid="{00000000-0005-0000-0000-0000A4C80000}"/>
    <cellStyle name="Vírgula 8 2 3 2 2 7" xfId="51934" xr:uid="{00000000-0005-0000-0000-0000A5C80000}"/>
    <cellStyle name="Vírgula 8 2 3 2 2 7 2" xfId="51935" xr:uid="{00000000-0005-0000-0000-0000A6C80000}"/>
    <cellStyle name="Vírgula 8 2 3 2 2 7 3" xfId="51936" xr:uid="{00000000-0005-0000-0000-0000A7C80000}"/>
    <cellStyle name="Vírgula 8 2 3 2 2 8" xfId="51937" xr:uid="{00000000-0005-0000-0000-0000A8C80000}"/>
    <cellStyle name="Vírgula 8 2 3 2 2 9" xfId="51938" xr:uid="{00000000-0005-0000-0000-0000A9C80000}"/>
    <cellStyle name="Vírgula 8 2 3 2 3" xfId="1955" xr:uid="{00000000-0005-0000-0000-0000AAC80000}"/>
    <cellStyle name="Vírgula 8 2 3 2 3 2" xfId="5313" xr:uid="{00000000-0005-0000-0000-0000ABC80000}"/>
    <cellStyle name="Vírgula 8 2 3 2 3 2 2" xfId="10297" xr:uid="{00000000-0005-0000-0000-0000ACC80000}"/>
    <cellStyle name="Vírgula 8 2 3 2 3 2 2 2" xfId="51939" xr:uid="{00000000-0005-0000-0000-0000ADC80000}"/>
    <cellStyle name="Vírgula 8 2 3 2 3 2 2 3" xfId="51940" xr:uid="{00000000-0005-0000-0000-0000AEC80000}"/>
    <cellStyle name="Vírgula 8 2 3 2 3 2 2 4" xfId="51941" xr:uid="{00000000-0005-0000-0000-0000AFC80000}"/>
    <cellStyle name="Vírgula 8 2 3 2 3 2 3" xfId="51942" xr:uid="{00000000-0005-0000-0000-0000B0C80000}"/>
    <cellStyle name="Vírgula 8 2 3 2 3 2 3 2" xfId="51943" xr:uid="{00000000-0005-0000-0000-0000B1C80000}"/>
    <cellStyle name="Vírgula 8 2 3 2 3 2 3 3" xfId="51944" xr:uid="{00000000-0005-0000-0000-0000B2C80000}"/>
    <cellStyle name="Vírgula 8 2 3 2 3 2 4" xfId="51945" xr:uid="{00000000-0005-0000-0000-0000B3C80000}"/>
    <cellStyle name="Vírgula 8 2 3 2 3 2 5" xfId="51946" xr:uid="{00000000-0005-0000-0000-0000B4C80000}"/>
    <cellStyle name="Vírgula 8 2 3 2 3 2 6" xfId="51947" xr:uid="{00000000-0005-0000-0000-0000B5C80000}"/>
    <cellStyle name="Vírgula 8 2 3 2 3 3" xfId="7042" xr:uid="{00000000-0005-0000-0000-0000B6C80000}"/>
    <cellStyle name="Vírgula 8 2 3 2 3 3 2" xfId="11984" xr:uid="{00000000-0005-0000-0000-0000B7C80000}"/>
    <cellStyle name="Vírgula 8 2 3 2 3 3 3" xfId="51948" xr:uid="{00000000-0005-0000-0000-0000B8C80000}"/>
    <cellStyle name="Vírgula 8 2 3 2 3 3 4" xfId="51949" xr:uid="{00000000-0005-0000-0000-0000B9C80000}"/>
    <cellStyle name="Vírgula 8 2 3 2 3 4" xfId="8550" xr:uid="{00000000-0005-0000-0000-0000BAC80000}"/>
    <cellStyle name="Vírgula 8 2 3 2 3 4 2" xfId="51950" xr:uid="{00000000-0005-0000-0000-0000BBC80000}"/>
    <cellStyle name="Vírgula 8 2 3 2 3 4 3" xfId="51951" xr:uid="{00000000-0005-0000-0000-0000BCC80000}"/>
    <cellStyle name="Vírgula 8 2 3 2 3 4 4" xfId="51952" xr:uid="{00000000-0005-0000-0000-0000BDC80000}"/>
    <cellStyle name="Vírgula 8 2 3 2 3 5" xfId="3588" xr:uid="{00000000-0005-0000-0000-0000BEC80000}"/>
    <cellStyle name="Vírgula 8 2 3 2 3 5 2" xfId="51953" xr:uid="{00000000-0005-0000-0000-0000BFC80000}"/>
    <cellStyle name="Vírgula 8 2 3 2 3 5 3" xfId="51954" xr:uid="{00000000-0005-0000-0000-0000C0C80000}"/>
    <cellStyle name="Vírgula 8 2 3 2 3 5 4" xfId="51955" xr:uid="{00000000-0005-0000-0000-0000C1C80000}"/>
    <cellStyle name="Vírgula 8 2 3 2 3 6" xfId="51956" xr:uid="{00000000-0005-0000-0000-0000C2C80000}"/>
    <cellStyle name="Vírgula 8 2 3 2 3 6 2" xfId="51957" xr:uid="{00000000-0005-0000-0000-0000C3C80000}"/>
    <cellStyle name="Vírgula 8 2 3 2 3 6 3" xfId="51958" xr:uid="{00000000-0005-0000-0000-0000C4C80000}"/>
    <cellStyle name="Vírgula 8 2 3 2 3 7" xfId="51959" xr:uid="{00000000-0005-0000-0000-0000C5C80000}"/>
    <cellStyle name="Vírgula 8 2 3 2 3 8" xfId="51960" xr:uid="{00000000-0005-0000-0000-0000C6C80000}"/>
    <cellStyle name="Vírgula 8 2 3 2 3 9" xfId="51961" xr:uid="{00000000-0005-0000-0000-0000C7C80000}"/>
    <cellStyle name="Vírgula 8 2 3 2 4" xfId="4226" xr:uid="{00000000-0005-0000-0000-0000C8C80000}"/>
    <cellStyle name="Vírgula 8 2 3 2 4 2" xfId="9212" xr:uid="{00000000-0005-0000-0000-0000C9C80000}"/>
    <cellStyle name="Vírgula 8 2 3 2 4 2 2" xfId="51962" xr:uid="{00000000-0005-0000-0000-0000CAC80000}"/>
    <cellStyle name="Vírgula 8 2 3 2 4 2 3" xfId="51963" xr:uid="{00000000-0005-0000-0000-0000CBC80000}"/>
    <cellStyle name="Vírgula 8 2 3 2 4 2 4" xfId="51964" xr:uid="{00000000-0005-0000-0000-0000CCC80000}"/>
    <cellStyle name="Vírgula 8 2 3 2 4 3" xfId="51965" xr:uid="{00000000-0005-0000-0000-0000CDC80000}"/>
    <cellStyle name="Vírgula 8 2 3 2 4 3 2" xfId="51966" xr:uid="{00000000-0005-0000-0000-0000CEC80000}"/>
    <cellStyle name="Vírgula 8 2 3 2 4 3 3" xfId="51967" xr:uid="{00000000-0005-0000-0000-0000CFC80000}"/>
    <cellStyle name="Vírgula 8 2 3 2 4 4" xfId="51968" xr:uid="{00000000-0005-0000-0000-0000D0C80000}"/>
    <cellStyle name="Vírgula 8 2 3 2 4 5" xfId="51969" xr:uid="{00000000-0005-0000-0000-0000D1C80000}"/>
    <cellStyle name="Vírgula 8 2 3 2 4 6" xfId="51970" xr:uid="{00000000-0005-0000-0000-0000D2C80000}"/>
    <cellStyle name="Vírgula 8 2 3 2 5" xfId="5973" xr:uid="{00000000-0005-0000-0000-0000D3C80000}"/>
    <cellStyle name="Vírgula 8 2 3 2 5 2" xfId="10915" xr:uid="{00000000-0005-0000-0000-0000D4C80000}"/>
    <cellStyle name="Vírgula 8 2 3 2 5 3" xfId="51971" xr:uid="{00000000-0005-0000-0000-0000D5C80000}"/>
    <cellStyle name="Vírgula 8 2 3 2 5 4" xfId="51972" xr:uid="{00000000-0005-0000-0000-0000D6C80000}"/>
    <cellStyle name="Vírgula 8 2 3 2 6" xfId="7481" xr:uid="{00000000-0005-0000-0000-0000D7C80000}"/>
    <cellStyle name="Vírgula 8 2 3 2 6 2" xfId="51973" xr:uid="{00000000-0005-0000-0000-0000D8C80000}"/>
    <cellStyle name="Vírgula 8 2 3 2 6 3" xfId="51974" xr:uid="{00000000-0005-0000-0000-0000D9C80000}"/>
    <cellStyle name="Vírgula 8 2 3 2 6 4" xfId="51975" xr:uid="{00000000-0005-0000-0000-0000DAC80000}"/>
    <cellStyle name="Vírgula 8 2 3 2 7" xfId="2519" xr:uid="{00000000-0005-0000-0000-0000DBC80000}"/>
    <cellStyle name="Vírgula 8 2 3 2 7 2" xfId="51976" xr:uid="{00000000-0005-0000-0000-0000DCC80000}"/>
    <cellStyle name="Vírgula 8 2 3 2 7 3" xfId="51977" xr:uid="{00000000-0005-0000-0000-0000DDC80000}"/>
    <cellStyle name="Vírgula 8 2 3 2 7 4" xfId="51978" xr:uid="{00000000-0005-0000-0000-0000DEC80000}"/>
    <cellStyle name="Vírgula 8 2 3 2 8" xfId="51979" xr:uid="{00000000-0005-0000-0000-0000DFC80000}"/>
    <cellStyle name="Vírgula 8 2 3 2 8 2" xfId="51980" xr:uid="{00000000-0005-0000-0000-0000E0C80000}"/>
    <cellStyle name="Vírgula 8 2 3 2 8 3" xfId="51981" xr:uid="{00000000-0005-0000-0000-0000E1C80000}"/>
    <cellStyle name="Vírgula 8 2 3 2 9" xfId="51982" xr:uid="{00000000-0005-0000-0000-0000E2C80000}"/>
    <cellStyle name="Vírgula 8 2 3 3" xfId="929" xr:uid="{00000000-0005-0000-0000-0000E3C80000}"/>
    <cellStyle name="Vírgula 8 2 3 3 10" xfId="51983" xr:uid="{00000000-0005-0000-0000-0000E4C80000}"/>
    <cellStyle name="Vírgula 8 2 3 3 2" xfId="1957" xr:uid="{00000000-0005-0000-0000-0000E5C80000}"/>
    <cellStyle name="Vírgula 8 2 3 3 2 2" xfId="5315" xr:uid="{00000000-0005-0000-0000-0000E6C80000}"/>
    <cellStyle name="Vírgula 8 2 3 3 2 2 2" xfId="10299" xr:uid="{00000000-0005-0000-0000-0000E7C80000}"/>
    <cellStyle name="Vírgula 8 2 3 3 2 2 2 2" xfId="51984" xr:uid="{00000000-0005-0000-0000-0000E8C80000}"/>
    <cellStyle name="Vírgula 8 2 3 3 2 2 2 3" xfId="51985" xr:uid="{00000000-0005-0000-0000-0000E9C80000}"/>
    <cellStyle name="Vírgula 8 2 3 3 2 2 2 4" xfId="51986" xr:uid="{00000000-0005-0000-0000-0000EAC80000}"/>
    <cellStyle name="Vírgula 8 2 3 3 2 2 3" xfId="51987" xr:uid="{00000000-0005-0000-0000-0000EBC80000}"/>
    <cellStyle name="Vírgula 8 2 3 3 2 2 3 2" xfId="51988" xr:uid="{00000000-0005-0000-0000-0000ECC80000}"/>
    <cellStyle name="Vírgula 8 2 3 3 2 2 3 3" xfId="51989" xr:uid="{00000000-0005-0000-0000-0000EDC80000}"/>
    <cellStyle name="Vírgula 8 2 3 3 2 2 4" xfId="51990" xr:uid="{00000000-0005-0000-0000-0000EEC80000}"/>
    <cellStyle name="Vírgula 8 2 3 3 2 2 5" xfId="51991" xr:uid="{00000000-0005-0000-0000-0000EFC80000}"/>
    <cellStyle name="Vírgula 8 2 3 3 2 2 6" xfId="51992" xr:uid="{00000000-0005-0000-0000-0000F0C80000}"/>
    <cellStyle name="Vírgula 8 2 3 3 2 3" xfId="7044" xr:uid="{00000000-0005-0000-0000-0000F1C80000}"/>
    <cellStyle name="Vírgula 8 2 3 3 2 3 2" xfId="11986" xr:uid="{00000000-0005-0000-0000-0000F2C80000}"/>
    <cellStyle name="Vírgula 8 2 3 3 2 3 3" xfId="51993" xr:uid="{00000000-0005-0000-0000-0000F3C80000}"/>
    <cellStyle name="Vírgula 8 2 3 3 2 3 4" xfId="51994" xr:uid="{00000000-0005-0000-0000-0000F4C80000}"/>
    <cellStyle name="Vírgula 8 2 3 3 2 4" xfId="8552" xr:uid="{00000000-0005-0000-0000-0000F5C80000}"/>
    <cellStyle name="Vírgula 8 2 3 3 2 4 2" xfId="51995" xr:uid="{00000000-0005-0000-0000-0000F6C80000}"/>
    <cellStyle name="Vírgula 8 2 3 3 2 4 3" xfId="51996" xr:uid="{00000000-0005-0000-0000-0000F7C80000}"/>
    <cellStyle name="Vírgula 8 2 3 3 2 4 4" xfId="51997" xr:uid="{00000000-0005-0000-0000-0000F8C80000}"/>
    <cellStyle name="Vírgula 8 2 3 3 2 5" xfId="3590" xr:uid="{00000000-0005-0000-0000-0000F9C80000}"/>
    <cellStyle name="Vírgula 8 2 3 3 2 5 2" xfId="51998" xr:uid="{00000000-0005-0000-0000-0000FAC80000}"/>
    <cellStyle name="Vírgula 8 2 3 3 2 5 3" xfId="51999" xr:uid="{00000000-0005-0000-0000-0000FBC80000}"/>
    <cellStyle name="Vírgula 8 2 3 3 2 5 4" xfId="52000" xr:uid="{00000000-0005-0000-0000-0000FCC80000}"/>
    <cellStyle name="Vírgula 8 2 3 3 2 6" xfId="52001" xr:uid="{00000000-0005-0000-0000-0000FDC80000}"/>
    <cellStyle name="Vírgula 8 2 3 3 2 6 2" xfId="52002" xr:uid="{00000000-0005-0000-0000-0000FEC80000}"/>
    <cellStyle name="Vírgula 8 2 3 3 2 6 3" xfId="52003" xr:uid="{00000000-0005-0000-0000-0000FFC80000}"/>
    <cellStyle name="Vírgula 8 2 3 3 2 7" xfId="52004" xr:uid="{00000000-0005-0000-0000-000000C90000}"/>
    <cellStyle name="Vírgula 8 2 3 3 2 8" xfId="52005" xr:uid="{00000000-0005-0000-0000-000001C90000}"/>
    <cellStyle name="Vírgula 8 2 3 3 2 9" xfId="52006" xr:uid="{00000000-0005-0000-0000-000002C90000}"/>
    <cellStyle name="Vírgula 8 2 3 3 3" xfId="4368" xr:uid="{00000000-0005-0000-0000-000003C90000}"/>
    <cellStyle name="Vírgula 8 2 3 3 3 2" xfId="9353" xr:uid="{00000000-0005-0000-0000-000004C90000}"/>
    <cellStyle name="Vírgula 8 2 3 3 3 2 2" xfId="52007" xr:uid="{00000000-0005-0000-0000-000005C90000}"/>
    <cellStyle name="Vírgula 8 2 3 3 3 2 3" xfId="52008" xr:uid="{00000000-0005-0000-0000-000006C90000}"/>
    <cellStyle name="Vírgula 8 2 3 3 3 2 4" xfId="52009" xr:uid="{00000000-0005-0000-0000-000007C90000}"/>
    <cellStyle name="Vírgula 8 2 3 3 3 3" xfId="52010" xr:uid="{00000000-0005-0000-0000-000008C90000}"/>
    <cellStyle name="Vírgula 8 2 3 3 3 3 2" xfId="52011" xr:uid="{00000000-0005-0000-0000-000009C90000}"/>
    <cellStyle name="Vírgula 8 2 3 3 3 3 3" xfId="52012" xr:uid="{00000000-0005-0000-0000-00000AC90000}"/>
    <cellStyle name="Vírgula 8 2 3 3 3 4" xfId="52013" xr:uid="{00000000-0005-0000-0000-00000BC90000}"/>
    <cellStyle name="Vírgula 8 2 3 3 3 5" xfId="52014" xr:uid="{00000000-0005-0000-0000-00000CC90000}"/>
    <cellStyle name="Vírgula 8 2 3 3 3 6" xfId="52015" xr:uid="{00000000-0005-0000-0000-00000DC90000}"/>
    <cellStyle name="Vírgula 8 2 3 3 4" xfId="6111" xr:uid="{00000000-0005-0000-0000-00000EC90000}"/>
    <cellStyle name="Vírgula 8 2 3 3 4 2" xfId="11053" xr:uid="{00000000-0005-0000-0000-00000FC90000}"/>
    <cellStyle name="Vírgula 8 2 3 3 4 3" xfId="52016" xr:uid="{00000000-0005-0000-0000-000010C90000}"/>
    <cellStyle name="Vírgula 8 2 3 3 4 4" xfId="52017" xr:uid="{00000000-0005-0000-0000-000011C90000}"/>
    <cellStyle name="Vírgula 8 2 3 3 5" xfId="7619" xr:uid="{00000000-0005-0000-0000-000012C90000}"/>
    <cellStyle name="Vírgula 8 2 3 3 5 2" xfId="52018" xr:uid="{00000000-0005-0000-0000-000013C90000}"/>
    <cellStyle name="Vírgula 8 2 3 3 5 3" xfId="52019" xr:uid="{00000000-0005-0000-0000-000014C90000}"/>
    <cellStyle name="Vírgula 8 2 3 3 5 4" xfId="52020" xr:uid="{00000000-0005-0000-0000-000015C90000}"/>
    <cellStyle name="Vírgula 8 2 3 3 6" xfId="2657" xr:uid="{00000000-0005-0000-0000-000016C90000}"/>
    <cellStyle name="Vírgula 8 2 3 3 6 2" xfId="52021" xr:uid="{00000000-0005-0000-0000-000017C90000}"/>
    <cellStyle name="Vírgula 8 2 3 3 6 3" xfId="52022" xr:uid="{00000000-0005-0000-0000-000018C90000}"/>
    <cellStyle name="Vírgula 8 2 3 3 6 4" xfId="52023" xr:uid="{00000000-0005-0000-0000-000019C90000}"/>
    <cellStyle name="Vírgula 8 2 3 3 7" xfId="52024" xr:uid="{00000000-0005-0000-0000-00001AC90000}"/>
    <cellStyle name="Vírgula 8 2 3 3 7 2" xfId="52025" xr:uid="{00000000-0005-0000-0000-00001BC90000}"/>
    <cellStyle name="Vírgula 8 2 3 3 7 3" xfId="52026" xr:uid="{00000000-0005-0000-0000-00001CC90000}"/>
    <cellStyle name="Vírgula 8 2 3 3 8" xfId="52027" xr:uid="{00000000-0005-0000-0000-00001DC90000}"/>
    <cellStyle name="Vírgula 8 2 3 3 9" xfId="52028" xr:uid="{00000000-0005-0000-0000-00001EC90000}"/>
    <cellStyle name="Vírgula 8 2 3 4" xfId="1954" xr:uid="{00000000-0005-0000-0000-00001FC90000}"/>
    <cellStyle name="Vírgula 8 2 3 4 2" xfId="5312" xr:uid="{00000000-0005-0000-0000-000020C90000}"/>
    <cellStyle name="Vírgula 8 2 3 4 2 2" xfId="10296" xr:uid="{00000000-0005-0000-0000-000021C90000}"/>
    <cellStyle name="Vírgula 8 2 3 4 2 2 2" xfId="52029" xr:uid="{00000000-0005-0000-0000-000022C90000}"/>
    <cellStyle name="Vírgula 8 2 3 4 2 2 3" xfId="52030" xr:uid="{00000000-0005-0000-0000-000023C90000}"/>
    <cellStyle name="Vírgula 8 2 3 4 2 2 4" xfId="52031" xr:uid="{00000000-0005-0000-0000-000024C90000}"/>
    <cellStyle name="Vírgula 8 2 3 4 2 3" xfId="52032" xr:uid="{00000000-0005-0000-0000-000025C90000}"/>
    <cellStyle name="Vírgula 8 2 3 4 2 3 2" xfId="52033" xr:uid="{00000000-0005-0000-0000-000026C90000}"/>
    <cellStyle name="Vírgula 8 2 3 4 2 3 3" xfId="52034" xr:uid="{00000000-0005-0000-0000-000027C90000}"/>
    <cellStyle name="Vírgula 8 2 3 4 2 4" xfId="52035" xr:uid="{00000000-0005-0000-0000-000028C90000}"/>
    <cellStyle name="Vírgula 8 2 3 4 2 5" xfId="52036" xr:uid="{00000000-0005-0000-0000-000029C90000}"/>
    <cellStyle name="Vírgula 8 2 3 4 2 6" xfId="52037" xr:uid="{00000000-0005-0000-0000-00002AC90000}"/>
    <cellStyle name="Vírgula 8 2 3 4 3" xfId="7041" xr:uid="{00000000-0005-0000-0000-00002BC90000}"/>
    <cellStyle name="Vírgula 8 2 3 4 3 2" xfId="11983" xr:uid="{00000000-0005-0000-0000-00002CC90000}"/>
    <cellStyle name="Vírgula 8 2 3 4 3 3" xfId="52038" xr:uid="{00000000-0005-0000-0000-00002DC90000}"/>
    <cellStyle name="Vírgula 8 2 3 4 3 4" xfId="52039" xr:uid="{00000000-0005-0000-0000-00002EC90000}"/>
    <cellStyle name="Vírgula 8 2 3 4 4" xfId="8549" xr:uid="{00000000-0005-0000-0000-00002FC90000}"/>
    <cellStyle name="Vírgula 8 2 3 4 4 2" xfId="52040" xr:uid="{00000000-0005-0000-0000-000030C90000}"/>
    <cellStyle name="Vírgula 8 2 3 4 4 3" xfId="52041" xr:uid="{00000000-0005-0000-0000-000031C90000}"/>
    <cellStyle name="Vírgula 8 2 3 4 4 4" xfId="52042" xr:uid="{00000000-0005-0000-0000-000032C90000}"/>
    <cellStyle name="Vírgula 8 2 3 4 5" xfId="3587" xr:uid="{00000000-0005-0000-0000-000033C90000}"/>
    <cellStyle name="Vírgula 8 2 3 4 5 2" xfId="52043" xr:uid="{00000000-0005-0000-0000-000034C90000}"/>
    <cellStyle name="Vírgula 8 2 3 4 5 3" xfId="52044" xr:uid="{00000000-0005-0000-0000-000035C90000}"/>
    <cellStyle name="Vírgula 8 2 3 4 5 4" xfId="52045" xr:uid="{00000000-0005-0000-0000-000036C90000}"/>
    <cellStyle name="Vírgula 8 2 3 4 6" xfId="52046" xr:uid="{00000000-0005-0000-0000-000037C90000}"/>
    <cellStyle name="Vírgula 8 2 3 4 6 2" xfId="52047" xr:uid="{00000000-0005-0000-0000-000038C90000}"/>
    <cellStyle name="Vírgula 8 2 3 4 6 3" xfId="52048" xr:uid="{00000000-0005-0000-0000-000039C90000}"/>
    <cellStyle name="Vírgula 8 2 3 4 7" xfId="52049" xr:uid="{00000000-0005-0000-0000-00003AC90000}"/>
    <cellStyle name="Vírgula 8 2 3 4 8" xfId="52050" xr:uid="{00000000-0005-0000-0000-00003BC90000}"/>
    <cellStyle name="Vírgula 8 2 3 4 9" xfId="52051" xr:uid="{00000000-0005-0000-0000-00003CC90000}"/>
    <cellStyle name="Vírgula 8 2 3 5" xfId="3766" xr:uid="{00000000-0005-0000-0000-00003DC90000}"/>
    <cellStyle name="Vírgula 8 2 3 5 2" xfId="5363" xr:uid="{00000000-0005-0000-0000-00003EC90000}"/>
    <cellStyle name="Vírgula 8 2 3 5 2 2" xfId="10344" xr:uid="{00000000-0005-0000-0000-00003FC90000}"/>
    <cellStyle name="Vírgula 8 2 3 5 2 2 2" xfId="52052" xr:uid="{00000000-0005-0000-0000-000040C90000}"/>
    <cellStyle name="Vírgula 8 2 3 5 2 2 3" xfId="52053" xr:uid="{00000000-0005-0000-0000-000041C90000}"/>
    <cellStyle name="Vírgula 8 2 3 5 2 2 4" xfId="52054" xr:uid="{00000000-0005-0000-0000-000042C90000}"/>
    <cellStyle name="Vírgula 8 2 3 5 2 3" xfId="52055" xr:uid="{00000000-0005-0000-0000-000043C90000}"/>
    <cellStyle name="Vírgula 8 2 3 5 2 3 2" xfId="52056" xr:uid="{00000000-0005-0000-0000-000044C90000}"/>
    <cellStyle name="Vírgula 8 2 3 5 2 3 3" xfId="52057" xr:uid="{00000000-0005-0000-0000-000045C90000}"/>
    <cellStyle name="Vírgula 8 2 3 5 2 4" xfId="52058" xr:uid="{00000000-0005-0000-0000-000046C90000}"/>
    <cellStyle name="Vírgula 8 2 3 5 2 5" xfId="52059" xr:uid="{00000000-0005-0000-0000-000047C90000}"/>
    <cellStyle name="Vírgula 8 2 3 5 2 6" xfId="52060" xr:uid="{00000000-0005-0000-0000-000048C90000}"/>
    <cellStyle name="Vírgula 8 2 3 5 3" xfId="8726" xr:uid="{00000000-0005-0000-0000-000049C90000}"/>
    <cellStyle name="Vírgula 8 2 3 5 3 2" xfId="52061" xr:uid="{00000000-0005-0000-0000-00004AC90000}"/>
    <cellStyle name="Vírgula 8 2 3 5 3 3" xfId="52062" xr:uid="{00000000-0005-0000-0000-00004BC90000}"/>
    <cellStyle name="Vírgula 8 2 3 5 3 4" xfId="52063" xr:uid="{00000000-0005-0000-0000-00004CC90000}"/>
    <cellStyle name="Vírgula 8 2 3 5 4" xfId="52064" xr:uid="{00000000-0005-0000-0000-00004DC90000}"/>
    <cellStyle name="Vírgula 8 2 3 5 4 2" xfId="52065" xr:uid="{00000000-0005-0000-0000-00004EC90000}"/>
    <cellStyle name="Vírgula 8 2 3 5 4 3" xfId="52066" xr:uid="{00000000-0005-0000-0000-00004FC90000}"/>
    <cellStyle name="Vírgula 8 2 3 5 4 4" xfId="52067" xr:uid="{00000000-0005-0000-0000-000050C90000}"/>
    <cellStyle name="Vírgula 8 2 3 5 5" xfId="52068" xr:uid="{00000000-0005-0000-0000-000051C90000}"/>
    <cellStyle name="Vírgula 8 2 3 5 5 2" xfId="52069" xr:uid="{00000000-0005-0000-0000-000052C90000}"/>
    <cellStyle name="Vírgula 8 2 3 5 5 3" xfId="52070" xr:uid="{00000000-0005-0000-0000-000053C90000}"/>
    <cellStyle name="Vírgula 8 2 3 5 5 4" xfId="52071" xr:uid="{00000000-0005-0000-0000-000054C90000}"/>
    <cellStyle name="Vírgula 8 2 3 5 6" xfId="52072" xr:uid="{00000000-0005-0000-0000-000055C90000}"/>
    <cellStyle name="Vírgula 8 2 3 5 6 2" xfId="52073" xr:uid="{00000000-0005-0000-0000-000056C90000}"/>
    <cellStyle name="Vírgula 8 2 3 5 6 3" xfId="52074" xr:uid="{00000000-0005-0000-0000-000057C90000}"/>
    <cellStyle name="Vírgula 8 2 3 5 7" xfId="52075" xr:uid="{00000000-0005-0000-0000-000058C90000}"/>
    <cellStyle name="Vírgula 8 2 3 5 8" xfId="52076" xr:uid="{00000000-0005-0000-0000-000059C90000}"/>
    <cellStyle name="Vírgula 8 2 3 5 9" xfId="52077" xr:uid="{00000000-0005-0000-0000-00005AC90000}"/>
    <cellStyle name="Vírgula 8 2 3 6" xfId="4091" xr:uid="{00000000-0005-0000-0000-00005BC90000}"/>
    <cellStyle name="Vírgula 8 2 3 6 2" xfId="8862" xr:uid="{00000000-0005-0000-0000-00005CC90000}"/>
    <cellStyle name="Vírgula 8 2 3 6 2 2" xfId="52078" xr:uid="{00000000-0005-0000-0000-00005DC90000}"/>
    <cellStyle name="Vírgula 8 2 3 6 2 2 2" xfId="52079" xr:uid="{00000000-0005-0000-0000-00005EC90000}"/>
    <cellStyle name="Vírgula 8 2 3 6 2 2 3" xfId="52080" xr:uid="{00000000-0005-0000-0000-00005FC90000}"/>
    <cellStyle name="Vírgula 8 2 3 6 2 2 4" xfId="52081" xr:uid="{00000000-0005-0000-0000-000060C90000}"/>
    <cellStyle name="Vírgula 8 2 3 6 2 3" xfId="52082" xr:uid="{00000000-0005-0000-0000-000061C90000}"/>
    <cellStyle name="Vírgula 8 2 3 6 2 3 2" xfId="52083" xr:uid="{00000000-0005-0000-0000-000062C90000}"/>
    <cellStyle name="Vírgula 8 2 3 6 2 3 3" xfId="52084" xr:uid="{00000000-0005-0000-0000-000063C90000}"/>
    <cellStyle name="Vírgula 8 2 3 6 2 4" xfId="52085" xr:uid="{00000000-0005-0000-0000-000064C90000}"/>
    <cellStyle name="Vírgula 8 2 3 6 2 5" xfId="52086" xr:uid="{00000000-0005-0000-0000-000065C90000}"/>
    <cellStyle name="Vírgula 8 2 3 6 2 6" xfId="52087" xr:uid="{00000000-0005-0000-0000-000066C90000}"/>
    <cellStyle name="Vírgula 8 2 3 6 3" xfId="52088" xr:uid="{00000000-0005-0000-0000-000067C90000}"/>
    <cellStyle name="Vírgula 8 2 3 6 3 2" xfId="52089" xr:uid="{00000000-0005-0000-0000-000068C90000}"/>
    <cellStyle name="Vírgula 8 2 3 6 3 3" xfId="52090" xr:uid="{00000000-0005-0000-0000-000069C90000}"/>
    <cellStyle name="Vírgula 8 2 3 6 3 4" xfId="52091" xr:uid="{00000000-0005-0000-0000-00006AC90000}"/>
    <cellStyle name="Vírgula 8 2 3 6 4" xfId="52092" xr:uid="{00000000-0005-0000-0000-00006BC90000}"/>
    <cellStyle name="Vírgula 8 2 3 6 4 2" xfId="52093" xr:uid="{00000000-0005-0000-0000-00006CC90000}"/>
    <cellStyle name="Vírgula 8 2 3 6 4 3" xfId="52094" xr:uid="{00000000-0005-0000-0000-00006DC90000}"/>
    <cellStyle name="Vírgula 8 2 3 6 4 4" xfId="52095" xr:uid="{00000000-0005-0000-0000-00006EC90000}"/>
    <cellStyle name="Vírgula 8 2 3 6 5" xfId="52096" xr:uid="{00000000-0005-0000-0000-00006FC90000}"/>
    <cellStyle name="Vírgula 8 2 3 6 5 2" xfId="52097" xr:uid="{00000000-0005-0000-0000-000070C90000}"/>
    <cellStyle name="Vírgula 8 2 3 6 5 3" xfId="52098" xr:uid="{00000000-0005-0000-0000-000071C90000}"/>
    <cellStyle name="Vírgula 8 2 3 6 6" xfId="52099" xr:uid="{00000000-0005-0000-0000-000072C90000}"/>
    <cellStyle name="Vírgula 8 2 3 6 7" xfId="52100" xr:uid="{00000000-0005-0000-0000-000073C90000}"/>
    <cellStyle name="Vírgula 8 2 3 6 8" xfId="52101" xr:uid="{00000000-0005-0000-0000-000074C90000}"/>
    <cellStyle name="Vírgula 8 2 3 7" xfId="5529" xr:uid="{00000000-0005-0000-0000-000075C90000}"/>
    <cellStyle name="Vírgula 8 2 3 7 2" xfId="10479" xr:uid="{00000000-0005-0000-0000-000076C90000}"/>
    <cellStyle name="Vírgula 8 2 3 7 2 2" xfId="52102" xr:uid="{00000000-0005-0000-0000-000077C90000}"/>
    <cellStyle name="Vírgula 8 2 3 7 2 3" xfId="52103" xr:uid="{00000000-0005-0000-0000-000078C90000}"/>
    <cellStyle name="Vírgula 8 2 3 7 2 4" xfId="52104" xr:uid="{00000000-0005-0000-0000-000079C90000}"/>
    <cellStyle name="Vírgula 8 2 3 7 3" xfId="52105" xr:uid="{00000000-0005-0000-0000-00007AC90000}"/>
    <cellStyle name="Vírgula 8 2 3 7 3 2" xfId="52106" xr:uid="{00000000-0005-0000-0000-00007BC90000}"/>
    <cellStyle name="Vírgula 8 2 3 7 3 3" xfId="52107" xr:uid="{00000000-0005-0000-0000-00007CC90000}"/>
    <cellStyle name="Vírgula 8 2 3 7 4" xfId="52108" xr:uid="{00000000-0005-0000-0000-00007DC90000}"/>
    <cellStyle name="Vírgula 8 2 3 7 5" xfId="52109" xr:uid="{00000000-0005-0000-0000-00007EC90000}"/>
    <cellStyle name="Vírgula 8 2 3 7 6" xfId="52110" xr:uid="{00000000-0005-0000-0000-00007FC90000}"/>
    <cellStyle name="Vírgula 8 2 3 8" xfId="5838" xr:uid="{00000000-0005-0000-0000-000080C90000}"/>
    <cellStyle name="Vírgula 8 2 3 8 2" xfId="10780" xr:uid="{00000000-0005-0000-0000-000081C90000}"/>
    <cellStyle name="Vírgula 8 2 3 8 3" xfId="52111" xr:uid="{00000000-0005-0000-0000-000082C90000}"/>
    <cellStyle name="Vírgula 8 2 3 8 4" xfId="52112" xr:uid="{00000000-0005-0000-0000-000083C90000}"/>
    <cellStyle name="Vírgula 8 2 3 9" xfId="7346" xr:uid="{00000000-0005-0000-0000-000084C90000}"/>
    <cellStyle name="Vírgula 8 2 3 9 2" xfId="52113" xr:uid="{00000000-0005-0000-0000-000085C90000}"/>
    <cellStyle name="Vírgula 8 2 3 9 3" xfId="52114" xr:uid="{00000000-0005-0000-0000-000086C90000}"/>
    <cellStyle name="Vírgula 8 2 3 9 4" xfId="52115" xr:uid="{00000000-0005-0000-0000-000087C90000}"/>
    <cellStyle name="Vírgula 8 2 4" xfId="476" xr:uid="{00000000-0005-0000-0000-000088C90000}"/>
    <cellStyle name="Vírgula 8 2 4 10" xfId="52116" xr:uid="{00000000-0005-0000-0000-000089C90000}"/>
    <cellStyle name="Vírgula 8 2 4 11" xfId="52117" xr:uid="{00000000-0005-0000-0000-00008AC90000}"/>
    <cellStyle name="Vírgula 8 2 4 2" xfId="1038" xr:uid="{00000000-0005-0000-0000-00008BC90000}"/>
    <cellStyle name="Vírgula 8 2 4 2 10" xfId="52118" xr:uid="{00000000-0005-0000-0000-00008CC90000}"/>
    <cellStyle name="Vírgula 8 2 4 2 2" xfId="1959" xr:uid="{00000000-0005-0000-0000-00008DC90000}"/>
    <cellStyle name="Vírgula 8 2 4 2 2 2" xfId="5317" xr:uid="{00000000-0005-0000-0000-00008EC90000}"/>
    <cellStyle name="Vírgula 8 2 4 2 2 2 2" xfId="10301" xr:uid="{00000000-0005-0000-0000-00008FC90000}"/>
    <cellStyle name="Vírgula 8 2 4 2 2 2 2 2" xfId="52119" xr:uid="{00000000-0005-0000-0000-000090C90000}"/>
    <cellStyle name="Vírgula 8 2 4 2 2 2 2 3" xfId="52120" xr:uid="{00000000-0005-0000-0000-000091C90000}"/>
    <cellStyle name="Vírgula 8 2 4 2 2 2 2 4" xfId="52121" xr:uid="{00000000-0005-0000-0000-000092C90000}"/>
    <cellStyle name="Vírgula 8 2 4 2 2 2 3" xfId="52122" xr:uid="{00000000-0005-0000-0000-000093C90000}"/>
    <cellStyle name="Vírgula 8 2 4 2 2 2 3 2" xfId="52123" xr:uid="{00000000-0005-0000-0000-000094C90000}"/>
    <cellStyle name="Vírgula 8 2 4 2 2 2 3 3" xfId="52124" xr:uid="{00000000-0005-0000-0000-000095C90000}"/>
    <cellStyle name="Vírgula 8 2 4 2 2 2 4" xfId="52125" xr:uid="{00000000-0005-0000-0000-000096C90000}"/>
    <cellStyle name="Vírgula 8 2 4 2 2 2 5" xfId="52126" xr:uid="{00000000-0005-0000-0000-000097C90000}"/>
    <cellStyle name="Vírgula 8 2 4 2 2 2 6" xfId="52127" xr:uid="{00000000-0005-0000-0000-000098C90000}"/>
    <cellStyle name="Vírgula 8 2 4 2 2 3" xfId="7046" xr:uid="{00000000-0005-0000-0000-000099C90000}"/>
    <cellStyle name="Vírgula 8 2 4 2 2 3 2" xfId="11988" xr:uid="{00000000-0005-0000-0000-00009AC90000}"/>
    <cellStyle name="Vírgula 8 2 4 2 2 3 3" xfId="52128" xr:uid="{00000000-0005-0000-0000-00009BC90000}"/>
    <cellStyle name="Vírgula 8 2 4 2 2 3 4" xfId="52129" xr:uid="{00000000-0005-0000-0000-00009CC90000}"/>
    <cellStyle name="Vírgula 8 2 4 2 2 4" xfId="8554" xr:uid="{00000000-0005-0000-0000-00009DC90000}"/>
    <cellStyle name="Vírgula 8 2 4 2 2 4 2" xfId="52130" xr:uid="{00000000-0005-0000-0000-00009EC90000}"/>
    <cellStyle name="Vírgula 8 2 4 2 2 4 3" xfId="52131" xr:uid="{00000000-0005-0000-0000-00009FC90000}"/>
    <cellStyle name="Vírgula 8 2 4 2 2 4 4" xfId="52132" xr:uid="{00000000-0005-0000-0000-0000A0C90000}"/>
    <cellStyle name="Vírgula 8 2 4 2 2 5" xfId="3592" xr:uid="{00000000-0005-0000-0000-0000A1C90000}"/>
    <cellStyle name="Vírgula 8 2 4 2 2 5 2" xfId="52133" xr:uid="{00000000-0005-0000-0000-0000A2C90000}"/>
    <cellStyle name="Vírgula 8 2 4 2 2 5 3" xfId="52134" xr:uid="{00000000-0005-0000-0000-0000A3C90000}"/>
    <cellStyle name="Vírgula 8 2 4 2 2 5 4" xfId="52135" xr:uid="{00000000-0005-0000-0000-0000A4C90000}"/>
    <cellStyle name="Vírgula 8 2 4 2 2 6" xfId="52136" xr:uid="{00000000-0005-0000-0000-0000A5C90000}"/>
    <cellStyle name="Vírgula 8 2 4 2 2 6 2" xfId="52137" xr:uid="{00000000-0005-0000-0000-0000A6C90000}"/>
    <cellStyle name="Vírgula 8 2 4 2 2 6 3" xfId="52138" xr:uid="{00000000-0005-0000-0000-0000A7C90000}"/>
    <cellStyle name="Vírgula 8 2 4 2 2 7" xfId="52139" xr:uid="{00000000-0005-0000-0000-0000A8C90000}"/>
    <cellStyle name="Vírgula 8 2 4 2 2 8" xfId="52140" xr:uid="{00000000-0005-0000-0000-0000A9C90000}"/>
    <cellStyle name="Vírgula 8 2 4 2 2 9" xfId="52141" xr:uid="{00000000-0005-0000-0000-0000AAC90000}"/>
    <cellStyle name="Vírgula 8 2 4 2 3" xfId="4460" xr:uid="{00000000-0005-0000-0000-0000ABC90000}"/>
    <cellStyle name="Vírgula 8 2 4 2 3 2" xfId="9445" xr:uid="{00000000-0005-0000-0000-0000ACC90000}"/>
    <cellStyle name="Vírgula 8 2 4 2 3 2 2" xfId="52142" xr:uid="{00000000-0005-0000-0000-0000ADC90000}"/>
    <cellStyle name="Vírgula 8 2 4 2 3 2 3" xfId="52143" xr:uid="{00000000-0005-0000-0000-0000AEC90000}"/>
    <cellStyle name="Vírgula 8 2 4 2 3 2 4" xfId="52144" xr:uid="{00000000-0005-0000-0000-0000AFC90000}"/>
    <cellStyle name="Vírgula 8 2 4 2 3 3" xfId="52145" xr:uid="{00000000-0005-0000-0000-0000B0C90000}"/>
    <cellStyle name="Vírgula 8 2 4 2 3 3 2" xfId="52146" xr:uid="{00000000-0005-0000-0000-0000B1C90000}"/>
    <cellStyle name="Vírgula 8 2 4 2 3 3 3" xfId="52147" xr:uid="{00000000-0005-0000-0000-0000B2C90000}"/>
    <cellStyle name="Vírgula 8 2 4 2 3 4" xfId="52148" xr:uid="{00000000-0005-0000-0000-0000B3C90000}"/>
    <cellStyle name="Vírgula 8 2 4 2 3 5" xfId="52149" xr:uid="{00000000-0005-0000-0000-0000B4C90000}"/>
    <cellStyle name="Vírgula 8 2 4 2 3 6" xfId="52150" xr:uid="{00000000-0005-0000-0000-0000B5C90000}"/>
    <cellStyle name="Vírgula 8 2 4 2 4" xfId="6200" xr:uid="{00000000-0005-0000-0000-0000B6C90000}"/>
    <cellStyle name="Vírgula 8 2 4 2 4 2" xfId="11142" xr:uid="{00000000-0005-0000-0000-0000B7C90000}"/>
    <cellStyle name="Vírgula 8 2 4 2 4 3" xfId="52151" xr:uid="{00000000-0005-0000-0000-0000B8C90000}"/>
    <cellStyle name="Vírgula 8 2 4 2 4 4" xfId="52152" xr:uid="{00000000-0005-0000-0000-0000B9C90000}"/>
    <cellStyle name="Vírgula 8 2 4 2 5" xfId="7708" xr:uid="{00000000-0005-0000-0000-0000BAC90000}"/>
    <cellStyle name="Vírgula 8 2 4 2 5 2" xfId="52153" xr:uid="{00000000-0005-0000-0000-0000BBC90000}"/>
    <cellStyle name="Vírgula 8 2 4 2 5 3" xfId="52154" xr:uid="{00000000-0005-0000-0000-0000BCC90000}"/>
    <cellStyle name="Vírgula 8 2 4 2 5 4" xfId="52155" xr:uid="{00000000-0005-0000-0000-0000BDC90000}"/>
    <cellStyle name="Vírgula 8 2 4 2 6" xfId="2746" xr:uid="{00000000-0005-0000-0000-0000BEC90000}"/>
    <cellStyle name="Vírgula 8 2 4 2 6 2" xfId="52156" xr:uid="{00000000-0005-0000-0000-0000BFC90000}"/>
    <cellStyle name="Vírgula 8 2 4 2 6 3" xfId="52157" xr:uid="{00000000-0005-0000-0000-0000C0C90000}"/>
    <cellStyle name="Vírgula 8 2 4 2 6 4" xfId="52158" xr:uid="{00000000-0005-0000-0000-0000C1C90000}"/>
    <cellStyle name="Vírgula 8 2 4 2 7" xfId="52159" xr:uid="{00000000-0005-0000-0000-0000C2C90000}"/>
    <cellStyle name="Vírgula 8 2 4 2 7 2" xfId="52160" xr:uid="{00000000-0005-0000-0000-0000C3C90000}"/>
    <cellStyle name="Vírgula 8 2 4 2 7 3" xfId="52161" xr:uid="{00000000-0005-0000-0000-0000C4C90000}"/>
    <cellStyle name="Vírgula 8 2 4 2 8" xfId="52162" xr:uid="{00000000-0005-0000-0000-0000C5C90000}"/>
    <cellStyle name="Vírgula 8 2 4 2 9" xfId="52163" xr:uid="{00000000-0005-0000-0000-0000C6C90000}"/>
    <cellStyle name="Vírgula 8 2 4 3" xfId="1958" xr:uid="{00000000-0005-0000-0000-0000C7C90000}"/>
    <cellStyle name="Vírgula 8 2 4 3 2" xfId="5316" xr:uid="{00000000-0005-0000-0000-0000C8C90000}"/>
    <cellStyle name="Vírgula 8 2 4 3 2 2" xfId="10300" xr:uid="{00000000-0005-0000-0000-0000C9C90000}"/>
    <cellStyle name="Vírgula 8 2 4 3 2 2 2" xfId="52164" xr:uid="{00000000-0005-0000-0000-0000CAC90000}"/>
    <cellStyle name="Vírgula 8 2 4 3 2 2 3" xfId="52165" xr:uid="{00000000-0005-0000-0000-0000CBC90000}"/>
    <cellStyle name="Vírgula 8 2 4 3 2 2 4" xfId="52166" xr:uid="{00000000-0005-0000-0000-0000CCC90000}"/>
    <cellStyle name="Vírgula 8 2 4 3 2 3" xfId="52167" xr:uid="{00000000-0005-0000-0000-0000CDC90000}"/>
    <cellStyle name="Vírgula 8 2 4 3 2 3 2" xfId="52168" xr:uid="{00000000-0005-0000-0000-0000CEC90000}"/>
    <cellStyle name="Vírgula 8 2 4 3 2 3 3" xfId="52169" xr:uid="{00000000-0005-0000-0000-0000CFC90000}"/>
    <cellStyle name="Vírgula 8 2 4 3 2 4" xfId="52170" xr:uid="{00000000-0005-0000-0000-0000D0C90000}"/>
    <cellStyle name="Vírgula 8 2 4 3 2 5" xfId="52171" xr:uid="{00000000-0005-0000-0000-0000D1C90000}"/>
    <cellStyle name="Vírgula 8 2 4 3 2 6" xfId="52172" xr:uid="{00000000-0005-0000-0000-0000D2C90000}"/>
    <cellStyle name="Vírgula 8 2 4 3 3" xfId="7045" xr:uid="{00000000-0005-0000-0000-0000D3C90000}"/>
    <cellStyle name="Vírgula 8 2 4 3 3 2" xfId="11987" xr:uid="{00000000-0005-0000-0000-0000D4C90000}"/>
    <cellStyle name="Vírgula 8 2 4 3 3 3" xfId="52173" xr:uid="{00000000-0005-0000-0000-0000D5C90000}"/>
    <cellStyle name="Vírgula 8 2 4 3 3 4" xfId="52174" xr:uid="{00000000-0005-0000-0000-0000D6C90000}"/>
    <cellStyle name="Vírgula 8 2 4 3 4" xfId="8553" xr:uid="{00000000-0005-0000-0000-0000D7C90000}"/>
    <cellStyle name="Vírgula 8 2 4 3 4 2" xfId="52175" xr:uid="{00000000-0005-0000-0000-0000D8C90000}"/>
    <cellStyle name="Vírgula 8 2 4 3 4 3" xfId="52176" xr:uid="{00000000-0005-0000-0000-0000D9C90000}"/>
    <cellStyle name="Vírgula 8 2 4 3 4 4" xfId="52177" xr:uid="{00000000-0005-0000-0000-0000DAC90000}"/>
    <cellStyle name="Vírgula 8 2 4 3 5" xfId="3591" xr:uid="{00000000-0005-0000-0000-0000DBC90000}"/>
    <cellStyle name="Vírgula 8 2 4 3 5 2" xfId="52178" xr:uid="{00000000-0005-0000-0000-0000DCC90000}"/>
    <cellStyle name="Vírgula 8 2 4 3 5 3" xfId="52179" xr:uid="{00000000-0005-0000-0000-0000DDC90000}"/>
    <cellStyle name="Vírgula 8 2 4 3 5 4" xfId="52180" xr:uid="{00000000-0005-0000-0000-0000DEC90000}"/>
    <cellStyle name="Vírgula 8 2 4 3 6" xfId="52181" xr:uid="{00000000-0005-0000-0000-0000DFC90000}"/>
    <cellStyle name="Vírgula 8 2 4 3 6 2" xfId="52182" xr:uid="{00000000-0005-0000-0000-0000E0C90000}"/>
    <cellStyle name="Vírgula 8 2 4 3 6 3" xfId="52183" xr:uid="{00000000-0005-0000-0000-0000E1C90000}"/>
    <cellStyle name="Vírgula 8 2 4 3 7" xfId="52184" xr:uid="{00000000-0005-0000-0000-0000E2C90000}"/>
    <cellStyle name="Vírgula 8 2 4 3 8" xfId="52185" xr:uid="{00000000-0005-0000-0000-0000E3C90000}"/>
    <cellStyle name="Vírgula 8 2 4 3 9" xfId="52186" xr:uid="{00000000-0005-0000-0000-0000E4C90000}"/>
    <cellStyle name="Vírgula 8 2 4 4" xfId="3992" xr:uid="{00000000-0005-0000-0000-0000E5C90000}"/>
    <cellStyle name="Vírgula 8 2 4 4 2" xfId="9064" xr:uid="{00000000-0005-0000-0000-0000E6C90000}"/>
    <cellStyle name="Vírgula 8 2 4 4 2 2" xfId="52187" xr:uid="{00000000-0005-0000-0000-0000E7C90000}"/>
    <cellStyle name="Vírgula 8 2 4 4 2 3" xfId="52188" xr:uid="{00000000-0005-0000-0000-0000E8C90000}"/>
    <cellStyle name="Vírgula 8 2 4 4 2 4" xfId="52189" xr:uid="{00000000-0005-0000-0000-0000E9C90000}"/>
    <cellStyle name="Vírgula 8 2 4 4 3" xfId="52190" xr:uid="{00000000-0005-0000-0000-0000EAC90000}"/>
    <cellStyle name="Vírgula 8 2 4 4 3 2" xfId="52191" xr:uid="{00000000-0005-0000-0000-0000EBC90000}"/>
    <cellStyle name="Vírgula 8 2 4 4 3 3" xfId="52192" xr:uid="{00000000-0005-0000-0000-0000ECC90000}"/>
    <cellStyle name="Vírgula 8 2 4 4 4" xfId="52193" xr:uid="{00000000-0005-0000-0000-0000EDC90000}"/>
    <cellStyle name="Vírgula 8 2 4 4 5" xfId="52194" xr:uid="{00000000-0005-0000-0000-0000EEC90000}"/>
    <cellStyle name="Vírgula 8 2 4 4 6" xfId="52195" xr:uid="{00000000-0005-0000-0000-0000EFC90000}"/>
    <cellStyle name="Vírgula 8 2 4 5" xfId="5748" xr:uid="{00000000-0005-0000-0000-0000F0C90000}"/>
    <cellStyle name="Vírgula 8 2 4 5 2" xfId="10690" xr:uid="{00000000-0005-0000-0000-0000F1C90000}"/>
    <cellStyle name="Vírgula 8 2 4 5 3" xfId="52196" xr:uid="{00000000-0005-0000-0000-0000F2C90000}"/>
    <cellStyle name="Vírgula 8 2 4 5 4" xfId="52197" xr:uid="{00000000-0005-0000-0000-0000F3C90000}"/>
    <cellStyle name="Vírgula 8 2 4 6" xfId="7256" xr:uid="{00000000-0005-0000-0000-0000F4C90000}"/>
    <cellStyle name="Vírgula 8 2 4 6 2" xfId="52198" xr:uid="{00000000-0005-0000-0000-0000F5C90000}"/>
    <cellStyle name="Vírgula 8 2 4 6 3" xfId="52199" xr:uid="{00000000-0005-0000-0000-0000F6C90000}"/>
    <cellStyle name="Vírgula 8 2 4 6 4" xfId="52200" xr:uid="{00000000-0005-0000-0000-0000F7C90000}"/>
    <cellStyle name="Vírgula 8 2 4 7" xfId="2294" xr:uid="{00000000-0005-0000-0000-0000F8C90000}"/>
    <cellStyle name="Vírgula 8 2 4 7 2" xfId="52201" xr:uid="{00000000-0005-0000-0000-0000F9C90000}"/>
    <cellStyle name="Vírgula 8 2 4 7 3" xfId="52202" xr:uid="{00000000-0005-0000-0000-0000FAC90000}"/>
    <cellStyle name="Vírgula 8 2 4 7 4" xfId="52203" xr:uid="{00000000-0005-0000-0000-0000FBC90000}"/>
    <cellStyle name="Vírgula 8 2 4 8" xfId="52204" xr:uid="{00000000-0005-0000-0000-0000FCC90000}"/>
    <cellStyle name="Vírgula 8 2 4 8 2" xfId="52205" xr:uid="{00000000-0005-0000-0000-0000FDC90000}"/>
    <cellStyle name="Vírgula 8 2 4 8 3" xfId="52206" xr:uid="{00000000-0005-0000-0000-0000FEC90000}"/>
    <cellStyle name="Vírgula 8 2 4 9" xfId="52207" xr:uid="{00000000-0005-0000-0000-0000FFC90000}"/>
    <cellStyle name="Vírgula 8 2 5" xfId="685" xr:uid="{00000000-0005-0000-0000-000000CA0000}"/>
    <cellStyle name="Vírgula 8 2 5 10" xfId="52208" xr:uid="{00000000-0005-0000-0000-000001CA0000}"/>
    <cellStyle name="Vírgula 8 2 5 11" xfId="52209" xr:uid="{00000000-0005-0000-0000-000002CA0000}"/>
    <cellStyle name="Vírgula 8 2 5 2" xfId="1151" xr:uid="{00000000-0005-0000-0000-000003CA0000}"/>
    <cellStyle name="Vírgula 8 2 5 2 10" xfId="52210" xr:uid="{00000000-0005-0000-0000-000004CA0000}"/>
    <cellStyle name="Vírgula 8 2 5 2 2" xfId="1961" xr:uid="{00000000-0005-0000-0000-000005CA0000}"/>
    <cellStyle name="Vírgula 8 2 5 2 2 2" xfId="5319" xr:uid="{00000000-0005-0000-0000-000006CA0000}"/>
    <cellStyle name="Vírgula 8 2 5 2 2 2 2" xfId="10303" xr:uid="{00000000-0005-0000-0000-000007CA0000}"/>
    <cellStyle name="Vírgula 8 2 5 2 2 2 2 2" xfId="52211" xr:uid="{00000000-0005-0000-0000-000008CA0000}"/>
    <cellStyle name="Vírgula 8 2 5 2 2 2 2 3" xfId="52212" xr:uid="{00000000-0005-0000-0000-000009CA0000}"/>
    <cellStyle name="Vírgula 8 2 5 2 2 2 2 4" xfId="52213" xr:uid="{00000000-0005-0000-0000-00000ACA0000}"/>
    <cellStyle name="Vírgula 8 2 5 2 2 2 3" xfId="52214" xr:uid="{00000000-0005-0000-0000-00000BCA0000}"/>
    <cellStyle name="Vírgula 8 2 5 2 2 2 3 2" xfId="52215" xr:uid="{00000000-0005-0000-0000-00000CCA0000}"/>
    <cellStyle name="Vírgula 8 2 5 2 2 2 3 3" xfId="52216" xr:uid="{00000000-0005-0000-0000-00000DCA0000}"/>
    <cellStyle name="Vírgula 8 2 5 2 2 2 4" xfId="52217" xr:uid="{00000000-0005-0000-0000-00000ECA0000}"/>
    <cellStyle name="Vírgula 8 2 5 2 2 2 5" xfId="52218" xr:uid="{00000000-0005-0000-0000-00000FCA0000}"/>
    <cellStyle name="Vírgula 8 2 5 2 2 2 6" xfId="52219" xr:uid="{00000000-0005-0000-0000-000010CA0000}"/>
    <cellStyle name="Vírgula 8 2 5 2 2 3" xfId="7048" xr:uid="{00000000-0005-0000-0000-000011CA0000}"/>
    <cellStyle name="Vírgula 8 2 5 2 2 3 2" xfId="11990" xr:uid="{00000000-0005-0000-0000-000012CA0000}"/>
    <cellStyle name="Vírgula 8 2 5 2 2 3 3" xfId="52220" xr:uid="{00000000-0005-0000-0000-000013CA0000}"/>
    <cellStyle name="Vírgula 8 2 5 2 2 3 4" xfId="52221" xr:uid="{00000000-0005-0000-0000-000014CA0000}"/>
    <cellStyle name="Vírgula 8 2 5 2 2 4" xfId="8556" xr:uid="{00000000-0005-0000-0000-000015CA0000}"/>
    <cellStyle name="Vírgula 8 2 5 2 2 4 2" xfId="52222" xr:uid="{00000000-0005-0000-0000-000016CA0000}"/>
    <cellStyle name="Vírgula 8 2 5 2 2 4 3" xfId="52223" xr:uid="{00000000-0005-0000-0000-000017CA0000}"/>
    <cellStyle name="Vírgula 8 2 5 2 2 4 4" xfId="52224" xr:uid="{00000000-0005-0000-0000-000018CA0000}"/>
    <cellStyle name="Vírgula 8 2 5 2 2 5" xfId="3594" xr:uid="{00000000-0005-0000-0000-000019CA0000}"/>
    <cellStyle name="Vírgula 8 2 5 2 2 5 2" xfId="52225" xr:uid="{00000000-0005-0000-0000-00001ACA0000}"/>
    <cellStyle name="Vírgula 8 2 5 2 2 5 3" xfId="52226" xr:uid="{00000000-0005-0000-0000-00001BCA0000}"/>
    <cellStyle name="Vírgula 8 2 5 2 2 5 4" xfId="52227" xr:uid="{00000000-0005-0000-0000-00001CCA0000}"/>
    <cellStyle name="Vírgula 8 2 5 2 2 6" xfId="52228" xr:uid="{00000000-0005-0000-0000-00001DCA0000}"/>
    <cellStyle name="Vírgula 8 2 5 2 2 6 2" xfId="52229" xr:uid="{00000000-0005-0000-0000-00001ECA0000}"/>
    <cellStyle name="Vírgula 8 2 5 2 2 6 3" xfId="52230" xr:uid="{00000000-0005-0000-0000-00001FCA0000}"/>
    <cellStyle name="Vírgula 8 2 5 2 2 7" xfId="52231" xr:uid="{00000000-0005-0000-0000-000020CA0000}"/>
    <cellStyle name="Vírgula 8 2 5 2 2 8" xfId="52232" xr:uid="{00000000-0005-0000-0000-000021CA0000}"/>
    <cellStyle name="Vírgula 8 2 5 2 2 9" xfId="52233" xr:uid="{00000000-0005-0000-0000-000022CA0000}"/>
    <cellStyle name="Vírgula 8 2 5 2 3" xfId="4519" xr:uid="{00000000-0005-0000-0000-000023CA0000}"/>
    <cellStyle name="Vírgula 8 2 5 2 3 2" xfId="9503" xr:uid="{00000000-0005-0000-0000-000024CA0000}"/>
    <cellStyle name="Vírgula 8 2 5 2 3 2 2" xfId="52234" xr:uid="{00000000-0005-0000-0000-000025CA0000}"/>
    <cellStyle name="Vírgula 8 2 5 2 3 2 3" xfId="52235" xr:uid="{00000000-0005-0000-0000-000026CA0000}"/>
    <cellStyle name="Vírgula 8 2 5 2 3 2 4" xfId="52236" xr:uid="{00000000-0005-0000-0000-000027CA0000}"/>
    <cellStyle name="Vírgula 8 2 5 2 3 3" xfId="52237" xr:uid="{00000000-0005-0000-0000-000028CA0000}"/>
    <cellStyle name="Vírgula 8 2 5 2 3 3 2" xfId="52238" xr:uid="{00000000-0005-0000-0000-000029CA0000}"/>
    <cellStyle name="Vírgula 8 2 5 2 3 3 3" xfId="52239" xr:uid="{00000000-0005-0000-0000-00002ACA0000}"/>
    <cellStyle name="Vírgula 8 2 5 2 3 4" xfId="52240" xr:uid="{00000000-0005-0000-0000-00002BCA0000}"/>
    <cellStyle name="Vírgula 8 2 5 2 3 5" xfId="52241" xr:uid="{00000000-0005-0000-0000-00002CCA0000}"/>
    <cellStyle name="Vírgula 8 2 5 2 3 6" xfId="52242" xr:uid="{00000000-0005-0000-0000-00002DCA0000}"/>
    <cellStyle name="Vírgula 8 2 5 2 4" xfId="6250" xr:uid="{00000000-0005-0000-0000-00002ECA0000}"/>
    <cellStyle name="Vírgula 8 2 5 2 4 2" xfId="11192" xr:uid="{00000000-0005-0000-0000-00002FCA0000}"/>
    <cellStyle name="Vírgula 8 2 5 2 4 3" xfId="52243" xr:uid="{00000000-0005-0000-0000-000030CA0000}"/>
    <cellStyle name="Vírgula 8 2 5 2 4 4" xfId="52244" xr:uid="{00000000-0005-0000-0000-000031CA0000}"/>
    <cellStyle name="Vírgula 8 2 5 2 5" xfId="7758" xr:uid="{00000000-0005-0000-0000-000032CA0000}"/>
    <cellStyle name="Vírgula 8 2 5 2 5 2" xfId="52245" xr:uid="{00000000-0005-0000-0000-000033CA0000}"/>
    <cellStyle name="Vírgula 8 2 5 2 5 3" xfId="52246" xr:uid="{00000000-0005-0000-0000-000034CA0000}"/>
    <cellStyle name="Vírgula 8 2 5 2 5 4" xfId="52247" xr:uid="{00000000-0005-0000-0000-000035CA0000}"/>
    <cellStyle name="Vírgula 8 2 5 2 6" xfId="2796" xr:uid="{00000000-0005-0000-0000-000036CA0000}"/>
    <cellStyle name="Vírgula 8 2 5 2 6 2" xfId="52248" xr:uid="{00000000-0005-0000-0000-000037CA0000}"/>
    <cellStyle name="Vírgula 8 2 5 2 6 3" xfId="52249" xr:uid="{00000000-0005-0000-0000-000038CA0000}"/>
    <cellStyle name="Vírgula 8 2 5 2 6 4" xfId="52250" xr:uid="{00000000-0005-0000-0000-000039CA0000}"/>
    <cellStyle name="Vírgula 8 2 5 2 7" xfId="52251" xr:uid="{00000000-0005-0000-0000-00003ACA0000}"/>
    <cellStyle name="Vírgula 8 2 5 2 7 2" xfId="52252" xr:uid="{00000000-0005-0000-0000-00003BCA0000}"/>
    <cellStyle name="Vírgula 8 2 5 2 7 3" xfId="52253" xr:uid="{00000000-0005-0000-0000-00003CCA0000}"/>
    <cellStyle name="Vírgula 8 2 5 2 8" xfId="52254" xr:uid="{00000000-0005-0000-0000-00003DCA0000}"/>
    <cellStyle name="Vírgula 8 2 5 2 9" xfId="52255" xr:uid="{00000000-0005-0000-0000-00003ECA0000}"/>
    <cellStyle name="Vírgula 8 2 5 3" xfId="1960" xr:uid="{00000000-0005-0000-0000-00003FCA0000}"/>
    <cellStyle name="Vírgula 8 2 5 3 2" xfId="5318" xr:uid="{00000000-0005-0000-0000-000040CA0000}"/>
    <cellStyle name="Vírgula 8 2 5 3 2 2" xfId="10302" xr:uid="{00000000-0005-0000-0000-000041CA0000}"/>
    <cellStyle name="Vírgula 8 2 5 3 2 2 2" xfId="52256" xr:uid="{00000000-0005-0000-0000-000042CA0000}"/>
    <cellStyle name="Vírgula 8 2 5 3 2 2 3" xfId="52257" xr:uid="{00000000-0005-0000-0000-000043CA0000}"/>
    <cellStyle name="Vírgula 8 2 5 3 2 2 4" xfId="52258" xr:uid="{00000000-0005-0000-0000-000044CA0000}"/>
    <cellStyle name="Vírgula 8 2 5 3 2 3" xfId="52259" xr:uid="{00000000-0005-0000-0000-000045CA0000}"/>
    <cellStyle name="Vírgula 8 2 5 3 2 3 2" xfId="52260" xr:uid="{00000000-0005-0000-0000-000046CA0000}"/>
    <cellStyle name="Vírgula 8 2 5 3 2 3 3" xfId="52261" xr:uid="{00000000-0005-0000-0000-000047CA0000}"/>
    <cellStyle name="Vírgula 8 2 5 3 2 4" xfId="52262" xr:uid="{00000000-0005-0000-0000-000048CA0000}"/>
    <cellStyle name="Vírgula 8 2 5 3 2 5" xfId="52263" xr:uid="{00000000-0005-0000-0000-000049CA0000}"/>
    <cellStyle name="Vírgula 8 2 5 3 2 6" xfId="52264" xr:uid="{00000000-0005-0000-0000-00004ACA0000}"/>
    <cellStyle name="Vírgula 8 2 5 3 3" xfId="7047" xr:uid="{00000000-0005-0000-0000-00004BCA0000}"/>
    <cellStyle name="Vírgula 8 2 5 3 3 2" xfId="11989" xr:uid="{00000000-0005-0000-0000-00004CCA0000}"/>
    <cellStyle name="Vírgula 8 2 5 3 3 3" xfId="52265" xr:uid="{00000000-0005-0000-0000-00004DCA0000}"/>
    <cellStyle name="Vírgula 8 2 5 3 3 4" xfId="52266" xr:uid="{00000000-0005-0000-0000-00004ECA0000}"/>
    <cellStyle name="Vírgula 8 2 5 3 4" xfId="8555" xr:uid="{00000000-0005-0000-0000-00004FCA0000}"/>
    <cellStyle name="Vírgula 8 2 5 3 4 2" xfId="52267" xr:uid="{00000000-0005-0000-0000-000050CA0000}"/>
    <cellStyle name="Vírgula 8 2 5 3 4 3" xfId="52268" xr:uid="{00000000-0005-0000-0000-000051CA0000}"/>
    <cellStyle name="Vírgula 8 2 5 3 4 4" xfId="52269" xr:uid="{00000000-0005-0000-0000-000052CA0000}"/>
    <cellStyle name="Vírgula 8 2 5 3 5" xfId="3593" xr:uid="{00000000-0005-0000-0000-000053CA0000}"/>
    <cellStyle name="Vírgula 8 2 5 3 5 2" xfId="52270" xr:uid="{00000000-0005-0000-0000-000054CA0000}"/>
    <cellStyle name="Vírgula 8 2 5 3 5 3" xfId="52271" xr:uid="{00000000-0005-0000-0000-000055CA0000}"/>
    <cellStyle name="Vírgula 8 2 5 3 5 4" xfId="52272" xr:uid="{00000000-0005-0000-0000-000056CA0000}"/>
    <cellStyle name="Vírgula 8 2 5 3 6" xfId="52273" xr:uid="{00000000-0005-0000-0000-000057CA0000}"/>
    <cellStyle name="Vírgula 8 2 5 3 6 2" xfId="52274" xr:uid="{00000000-0005-0000-0000-000058CA0000}"/>
    <cellStyle name="Vírgula 8 2 5 3 6 3" xfId="52275" xr:uid="{00000000-0005-0000-0000-000059CA0000}"/>
    <cellStyle name="Vírgula 8 2 5 3 7" xfId="52276" xr:uid="{00000000-0005-0000-0000-00005ACA0000}"/>
    <cellStyle name="Vírgula 8 2 5 3 8" xfId="52277" xr:uid="{00000000-0005-0000-0000-00005BCA0000}"/>
    <cellStyle name="Vírgula 8 2 5 3 9" xfId="52278" xr:uid="{00000000-0005-0000-0000-00005CCA0000}"/>
    <cellStyle name="Vírgula 8 2 5 4" xfId="4136" xr:uid="{00000000-0005-0000-0000-00005DCA0000}"/>
    <cellStyle name="Vírgula 8 2 5 4 2" xfId="9122" xr:uid="{00000000-0005-0000-0000-00005ECA0000}"/>
    <cellStyle name="Vírgula 8 2 5 4 2 2" xfId="52279" xr:uid="{00000000-0005-0000-0000-00005FCA0000}"/>
    <cellStyle name="Vírgula 8 2 5 4 2 3" xfId="52280" xr:uid="{00000000-0005-0000-0000-000060CA0000}"/>
    <cellStyle name="Vírgula 8 2 5 4 2 4" xfId="52281" xr:uid="{00000000-0005-0000-0000-000061CA0000}"/>
    <cellStyle name="Vírgula 8 2 5 4 3" xfId="52282" xr:uid="{00000000-0005-0000-0000-000062CA0000}"/>
    <cellStyle name="Vírgula 8 2 5 4 3 2" xfId="52283" xr:uid="{00000000-0005-0000-0000-000063CA0000}"/>
    <cellStyle name="Vírgula 8 2 5 4 3 3" xfId="52284" xr:uid="{00000000-0005-0000-0000-000064CA0000}"/>
    <cellStyle name="Vírgula 8 2 5 4 4" xfId="52285" xr:uid="{00000000-0005-0000-0000-000065CA0000}"/>
    <cellStyle name="Vírgula 8 2 5 4 5" xfId="52286" xr:uid="{00000000-0005-0000-0000-000066CA0000}"/>
    <cellStyle name="Vírgula 8 2 5 4 6" xfId="52287" xr:uid="{00000000-0005-0000-0000-000067CA0000}"/>
    <cellStyle name="Vírgula 8 2 5 5" xfId="5883" xr:uid="{00000000-0005-0000-0000-000068CA0000}"/>
    <cellStyle name="Vírgula 8 2 5 5 2" xfId="10825" xr:uid="{00000000-0005-0000-0000-000069CA0000}"/>
    <cellStyle name="Vírgula 8 2 5 5 3" xfId="52288" xr:uid="{00000000-0005-0000-0000-00006ACA0000}"/>
    <cellStyle name="Vírgula 8 2 5 5 4" xfId="52289" xr:uid="{00000000-0005-0000-0000-00006BCA0000}"/>
    <cellStyle name="Vírgula 8 2 5 6" xfId="7391" xr:uid="{00000000-0005-0000-0000-00006CCA0000}"/>
    <cellStyle name="Vírgula 8 2 5 6 2" xfId="52290" xr:uid="{00000000-0005-0000-0000-00006DCA0000}"/>
    <cellStyle name="Vírgula 8 2 5 6 3" xfId="52291" xr:uid="{00000000-0005-0000-0000-00006ECA0000}"/>
    <cellStyle name="Vírgula 8 2 5 6 4" xfId="52292" xr:uid="{00000000-0005-0000-0000-00006FCA0000}"/>
    <cellStyle name="Vírgula 8 2 5 7" xfId="2429" xr:uid="{00000000-0005-0000-0000-000070CA0000}"/>
    <cellStyle name="Vírgula 8 2 5 7 2" xfId="52293" xr:uid="{00000000-0005-0000-0000-000071CA0000}"/>
    <cellStyle name="Vírgula 8 2 5 7 3" xfId="52294" xr:uid="{00000000-0005-0000-0000-000072CA0000}"/>
    <cellStyle name="Vírgula 8 2 5 7 4" xfId="52295" xr:uid="{00000000-0005-0000-0000-000073CA0000}"/>
    <cellStyle name="Vírgula 8 2 5 8" xfId="52296" xr:uid="{00000000-0005-0000-0000-000074CA0000}"/>
    <cellStyle name="Vírgula 8 2 5 8 2" xfId="52297" xr:uid="{00000000-0005-0000-0000-000075CA0000}"/>
    <cellStyle name="Vírgula 8 2 5 8 3" xfId="52298" xr:uid="{00000000-0005-0000-0000-000076CA0000}"/>
    <cellStyle name="Vírgula 8 2 5 9" xfId="52299" xr:uid="{00000000-0005-0000-0000-000077CA0000}"/>
    <cellStyle name="Vírgula 8 2 6" xfId="360" xr:uid="{00000000-0005-0000-0000-000078CA0000}"/>
    <cellStyle name="Vírgula 8 2 6 10" xfId="52300" xr:uid="{00000000-0005-0000-0000-000079CA0000}"/>
    <cellStyle name="Vírgula 8 2 6 11" xfId="52301" xr:uid="{00000000-0005-0000-0000-00007ACA0000}"/>
    <cellStyle name="Vírgula 8 2 6 2" xfId="982" xr:uid="{00000000-0005-0000-0000-00007BCA0000}"/>
    <cellStyle name="Vírgula 8 2 6 2 10" xfId="52302" xr:uid="{00000000-0005-0000-0000-00007CCA0000}"/>
    <cellStyle name="Vírgula 8 2 6 2 2" xfId="1963" xr:uid="{00000000-0005-0000-0000-00007DCA0000}"/>
    <cellStyle name="Vírgula 8 2 6 2 2 2" xfId="5321" xr:uid="{00000000-0005-0000-0000-00007ECA0000}"/>
    <cellStyle name="Vírgula 8 2 6 2 2 2 2" xfId="10305" xr:uid="{00000000-0005-0000-0000-00007FCA0000}"/>
    <cellStyle name="Vírgula 8 2 6 2 2 2 2 2" xfId="52303" xr:uid="{00000000-0005-0000-0000-000080CA0000}"/>
    <cellStyle name="Vírgula 8 2 6 2 2 2 2 3" xfId="52304" xr:uid="{00000000-0005-0000-0000-000081CA0000}"/>
    <cellStyle name="Vírgula 8 2 6 2 2 2 2 4" xfId="52305" xr:uid="{00000000-0005-0000-0000-000082CA0000}"/>
    <cellStyle name="Vírgula 8 2 6 2 2 2 3" xfId="52306" xr:uid="{00000000-0005-0000-0000-000083CA0000}"/>
    <cellStyle name="Vírgula 8 2 6 2 2 2 3 2" xfId="52307" xr:uid="{00000000-0005-0000-0000-000084CA0000}"/>
    <cellStyle name="Vírgula 8 2 6 2 2 2 3 3" xfId="52308" xr:uid="{00000000-0005-0000-0000-000085CA0000}"/>
    <cellStyle name="Vírgula 8 2 6 2 2 2 4" xfId="52309" xr:uid="{00000000-0005-0000-0000-000086CA0000}"/>
    <cellStyle name="Vírgula 8 2 6 2 2 2 5" xfId="52310" xr:uid="{00000000-0005-0000-0000-000087CA0000}"/>
    <cellStyle name="Vírgula 8 2 6 2 2 2 6" xfId="52311" xr:uid="{00000000-0005-0000-0000-000088CA0000}"/>
    <cellStyle name="Vírgula 8 2 6 2 2 3" xfId="7050" xr:uid="{00000000-0005-0000-0000-000089CA0000}"/>
    <cellStyle name="Vírgula 8 2 6 2 2 3 2" xfId="11992" xr:uid="{00000000-0005-0000-0000-00008ACA0000}"/>
    <cellStyle name="Vírgula 8 2 6 2 2 3 3" xfId="52312" xr:uid="{00000000-0005-0000-0000-00008BCA0000}"/>
    <cellStyle name="Vírgula 8 2 6 2 2 3 4" xfId="52313" xr:uid="{00000000-0005-0000-0000-00008CCA0000}"/>
    <cellStyle name="Vírgula 8 2 6 2 2 4" xfId="8558" xr:uid="{00000000-0005-0000-0000-00008DCA0000}"/>
    <cellStyle name="Vírgula 8 2 6 2 2 4 2" xfId="52314" xr:uid="{00000000-0005-0000-0000-00008ECA0000}"/>
    <cellStyle name="Vírgula 8 2 6 2 2 4 3" xfId="52315" xr:uid="{00000000-0005-0000-0000-00008FCA0000}"/>
    <cellStyle name="Vírgula 8 2 6 2 2 4 4" xfId="52316" xr:uid="{00000000-0005-0000-0000-000090CA0000}"/>
    <cellStyle name="Vírgula 8 2 6 2 2 5" xfId="3596" xr:uid="{00000000-0005-0000-0000-000091CA0000}"/>
    <cellStyle name="Vírgula 8 2 6 2 2 5 2" xfId="52317" xr:uid="{00000000-0005-0000-0000-000092CA0000}"/>
    <cellStyle name="Vírgula 8 2 6 2 2 5 3" xfId="52318" xr:uid="{00000000-0005-0000-0000-000093CA0000}"/>
    <cellStyle name="Vírgula 8 2 6 2 2 5 4" xfId="52319" xr:uid="{00000000-0005-0000-0000-000094CA0000}"/>
    <cellStyle name="Vírgula 8 2 6 2 2 6" xfId="52320" xr:uid="{00000000-0005-0000-0000-000095CA0000}"/>
    <cellStyle name="Vírgula 8 2 6 2 2 6 2" xfId="52321" xr:uid="{00000000-0005-0000-0000-000096CA0000}"/>
    <cellStyle name="Vírgula 8 2 6 2 2 6 3" xfId="52322" xr:uid="{00000000-0005-0000-0000-000097CA0000}"/>
    <cellStyle name="Vírgula 8 2 6 2 2 7" xfId="52323" xr:uid="{00000000-0005-0000-0000-000098CA0000}"/>
    <cellStyle name="Vírgula 8 2 6 2 2 8" xfId="52324" xr:uid="{00000000-0005-0000-0000-000099CA0000}"/>
    <cellStyle name="Vírgula 8 2 6 2 2 9" xfId="52325" xr:uid="{00000000-0005-0000-0000-00009ACA0000}"/>
    <cellStyle name="Vírgula 8 2 6 2 3" xfId="4414" xr:uid="{00000000-0005-0000-0000-00009BCA0000}"/>
    <cellStyle name="Vírgula 8 2 6 2 3 2" xfId="9399" xr:uid="{00000000-0005-0000-0000-00009CCA0000}"/>
    <cellStyle name="Vírgula 8 2 6 2 3 2 2" xfId="52326" xr:uid="{00000000-0005-0000-0000-00009DCA0000}"/>
    <cellStyle name="Vírgula 8 2 6 2 3 2 3" xfId="52327" xr:uid="{00000000-0005-0000-0000-00009ECA0000}"/>
    <cellStyle name="Vírgula 8 2 6 2 3 2 4" xfId="52328" xr:uid="{00000000-0005-0000-0000-00009FCA0000}"/>
    <cellStyle name="Vírgula 8 2 6 2 3 3" xfId="52329" xr:uid="{00000000-0005-0000-0000-0000A0CA0000}"/>
    <cellStyle name="Vírgula 8 2 6 2 3 3 2" xfId="52330" xr:uid="{00000000-0005-0000-0000-0000A1CA0000}"/>
    <cellStyle name="Vírgula 8 2 6 2 3 3 3" xfId="52331" xr:uid="{00000000-0005-0000-0000-0000A2CA0000}"/>
    <cellStyle name="Vírgula 8 2 6 2 3 4" xfId="52332" xr:uid="{00000000-0005-0000-0000-0000A3CA0000}"/>
    <cellStyle name="Vírgula 8 2 6 2 3 5" xfId="52333" xr:uid="{00000000-0005-0000-0000-0000A4CA0000}"/>
    <cellStyle name="Vírgula 8 2 6 2 3 6" xfId="52334" xr:uid="{00000000-0005-0000-0000-0000A5CA0000}"/>
    <cellStyle name="Vírgula 8 2 6 2 4" xfId="6156" xr:uid="{00000000-0005-0000-0000-0000A6CA0000}"/>
    <cellStyle name="Vírgula 8 2 6 2 4 2" xfId="11098" xr:uid="{00000000-0005-0000-0000-0000A7CA0000}"/>
    <cellStyle name="Vírgula 8 2 6 2 4 3" xfId="52335" xr:uid="{00000000-0005-0000-0000-0000A8CA0000}"/>
    <cellStyle name="Vírgula 8 2 6 2 4 4" xfId="52336" xr:uid="{00000000-0005-0000-0000-0000A9CA0000}"/>
    <cellStyle name="Vírgula 8 2 6 2 5" xfId="7664" xr:uid="{00000000-0005-0000-0000-0000AACA0000}"/>
    <cellStyle name="Vírgula 8 2 6 2 5 2" xfId="52337" xr:uid="{00000000-0005-0000-0000-0000ABCA0000}"/>
    <cellStyle name="Vírgula 8 2 6 2 5 3" xfId="52338" xr:uid="{00000000-0005-0000-0000-0000ACCA0000}"/>
    <cellStyle name="Vírgula 8 2 6 2 5 4" xfId="52339" xr:uid="{00000000-0005-0000-0000-0000ADCA0000}"/>
    <cellStyle name="Vírgula 8 2 6 2 6" xfId="2702" xr:uid="{00000000-0005-0000-0000-0000AECA0000}"/>
    <cellStyle name="Vírgula 8 2 6 2 6 2" xfId="52340" xr:uid="{00000000-0005-0000-0000-0000AFCA0000}"/>
    <cellStyle name="Vírgula 8 2 6 2 6 3" xfId="52341" xr:uid="{00000000-0005-0000-0000-0000B0CA0000}"/>
    <cellStyle name="Vírgula 8 2 6 2 6 4" xfId="52342" xr:uid="{00000000-0005-0000-0000-0000B1CA0000}"/>
    <cellStyle name="Vírgula 8 2 6 2 7" xfId="52343" xr:uid="{00000000-0005-0000-0000-0000B2CA0000}"/>
    <cellStyle name="Vírgula 8 2 6 2 7 2" xfId="52344" xr:uid="{00000000-0005-0000-0000-0000B3CA0000}"/>
    <cellStyle name="Vírgula 8 2 6 2 7 3" xfId="52345" xr:uid="{00000000-0005-0000-0000-0000B4CA0000}"/>
    <cellStyle name="Vírgula 8 2 6 2 8" xfId="52346" xr:uid="{00000000-0005-0000-0000-0000B5CA0000}"/>
    <cellStyle name="Vírgula 8 2 6 2 9" xfId="52347" xr:uid="{00000000-0005-0000-0000-0000B6CA0000}"/>
    <cellStyle name="Vírgula 8 2 6 3" xfId="1962" xr:uid="{00000000-0005-0000-0000-0000B7CA0000}"/>
    <cellStyle name="Vírgula 8 2 6 3 2" xfId="5320" xr:uid="{00000000-0005-0000-0000-0000B8CA0000}"/>
    <cellStyle name="Vírgula 8 2 6 3 2 2" xfId="10304" xr:uid="{00000000-0005-0000-0000-0000B9CA0000}"/>
    <cellStyle name="Vírgula 8 2 6 3 2 2 2" xfId="52348" xr:uid="{00000000-0005-0000-0000-0000BACA0000}"/>
    <cellStyle name="Vírgula 8 2 6 3 2 2 3" xfId="52349" xr:uid="{00000000-0005-0000-0000-0000BBCA0000}"/>
    <cellStyle name="Vírgula 8 2 6 3 2 2 4" xfId="52350" xr:uid="{00000000-0005-0000-0000-0000BCCA0000}"/>
    <cellStyle name="Vírgula 8 2 6 3 2 3" xfId="52351" xr:uid="{00000000-0005-0000-0000-0000BDCA0000}"/>
    <cellStyle name="Vírgula 8 2 6 3 2 3 2" xfId="52352" xr:uid="{00000000-0005-0000-0000-0000BECA0000}"/>
    <cellStyle name="Vírgula 8 2 6 3 2 3 3" xfId="52353" xr:uid="{00000000-0005-0000-0000-0000BFCA0000}"/>
    <cellStyle name="Vírgula 8 2 6 3 2 4" xfId="52354" xr:uid="{00000000-0005-0000-0000-0000C0CA0000}"/>
    <cellStyle name="Vírgula 8 2 6 3 2 5" xfId="52355" xr:uid="{00000000-0005-0000-0000-0000C1CA0000}"/>
    <cellStyle name="Vírgula 8 2 6 3 2 6" xfId="52356" xr:uid="{00000000-0005-0000-0000-0000C2CA0000}"/>
    <cellStyle name="Vírgula 8 2 6 3 3" xfId="7049" xr:uid="{00000000-0005-0000-0000-0000C3CA0000}"/>
    <cellStyle name="Vírgula 8 2 6 3 3 2" xfId="11991" xr:uid="{00000000-0005-0000-0000-0000C4CA0000}"/>
    <cellStyle name="Vírgula 8 2 6 3 3 3" xfId="52357" xr:uid="{00000000-0005-0000-0000-0000C5CA0000}"/>
    <cellStyle name="Vírgula 8 2 6 3 3 4" xfId="52358" xr:uid="{00000000-0005-0000-0000-0000C6CA0000}"/>
    <cellStyle name="Vírgula 8 2 6 3 4" xfId="8557" xr:uid="{00000000-0005-0000-0000-0000C7CA0000}"/>
    <cellStyle name="Vírgula 8 2 6 3 4 2" xfId="52359" xr:uid="{00000000-0005-0000-0000-0000C8CA0000}"/>
    <cellStyle name="Vírgula 8 2 6 3 4 3" xfId="52360" xr:uid="{00000000-0005-0000-0000-0000C9CA0000}"/>
    <cellStyle name="Vírgula 8 2 6 3 4 4" xfId="52361" xr:uid="{00000000-0005-0000-0000-0000CACA0000}"/>
    <cellStyle name="Vírgula 8 2 6 3 5" xfId="3595" xr:uid="{00000000-0005-0000-0000-0000CBCA0000}"/>
    <cellStyle name="Vírgula 8 2 6 3 5 2" xfId="52362" xr:uid="{00000000-0005-0000-0000-0000CCCA0000}"/>
    <cellStyle name="Vírgula 8 2 6 3 5 3" xfId="52363" xr:uid="{00000000-0005-0000-0000-0000CDCA0000}"/>
    <cellStyle name="Vírgula 8 2 6 3 5 4" xfId="52364" xr:uid="{00000000-0005-0000-0000-0000CECA0000}"/>
    <cellStyle name="Vírgula 8 2 6 3 6" xfId="52365" xr:uid="{00000000-0005-0000-0000-0000CFCA0000}"/>
    <cellStyle name="Vírgula 8 2 6 3 6 2" xfId="52366" xr:uid="{00000000-0005-0000-0000-0000D0CA0000}"/>
    <cellStyle name="Vírgula 8 2 6 3 6 3" xfId="52367" xr:uid="{00000000-0005-0000-0000-0000D1CA0000}"/>
    <cellStyle name="Vírgula 8 2 6 3 7" xfId="52368" xr:uid="{00000000-0005-0000-0000-0000D2CA0000}"/>
    <cellStyle name="Vírgula 8 2 6 3 8" xfId="52369" xr:uid="{00000000-0005-0000-0000-0000D3CA0000}"/>
    <cellStyle name="Vírgula 8 2 6 3 9" xfId="52370" xr:uid="{00000000-0005-0000-0000-0000D4CA0000}"/>
    <cellStyle name="Vírgula 8 2 6 4" xfId="3933" xr:uid="{00000000-0005-0000-0000-0000D5CA0000}"/>
    <cellStyle name="Vírgula 8 2 6 4 2" xfId="9012" xr:uid="{00000000-0005-0000-0000-0000D6CA0000}"/>
    <cellStyle name="Vírgula 8 2 6 4 2 2" xfId="52371" xr:uid="{00000000-0005-0000-0000-0000D7CA0000}"/>
    <cellStyle name="Vírgula 8 2 6 4 2 3" xfId="52372" xr:uid="{00000000-0005-0000-0000-0000D8CA0000}"/>
    <cellStyle name="Vírgula 8 2 6 4 2 4" xfId="52373" xr:uid="{00000000-0005-0000-0000-0000D9CA0000}"/>
    <cellStyle name="Vírgula 8 2 6 4 3" xfId="52374" xr:uid="{00000000-0005-0000-0000-0000DACA0000}"/>
    <cellStyle name="Vírgula 8 2 6 4 3 2" xfId="52375" xr:uid="{00000000-0005-0000-0000-0000DBCA0000}"/>
    <cellStyle name="Vírgula 8 2 6 4 3 3" xfId="52376" xr:uid="{00000000-0005-0000-0000-0000DCCA0000}"/>
    <cellStyle name="Vírgula 8 2 6 4 4" xfId="52377" xr:uid="{00000000-0005-0000-0000-0000DDCA0000}"/>
    <cellStyle name="Vírgula 8 2 6 4 5" xfId="52378" xr:uid="{00000000-0005-0000-0000-0000DECA0000}"/>
    <cellStyle name="Vírgula 8 2 6 4 6" xfId="52379" xr:uid="{00000000-0005-0000-0000-0000DFCA0000}"/>
    <cellStyle name="Vírgula 8 2 6 5" xfId="5699" xr:uid="{00000000-0005-0000-0000-0000E0CA0000}"/>
    <cellStyle name="Vírgula 8 2 6 5 2" xfId="10641" xr:uid="{00000000-0005-0000-0000-0000E1CA0000}"/>
    <cellStyle name="Vírgula 8 2 6 5 3" xfId="52380" xr:uid="{00000000-0005-0000-0000-0000E2CA0000}"/>
    <cellStyle name="Vírgula 8 2 6 5 4" xfId="52381" xr:uid="{00000000-0005-0000-0000-0000E3CA0000}"/>
    <cellStyle name="Vírgula 8 2 6 6" xfId="7207" xr:uid="{00000000-0005-0000-0000-0000E4CA0000}"/>
    <cellStyle name="Vírgula 8 2 6 6 2" xfId="52382" xr:uid="{00000000-0005-0000-0000-0000E5CA0000}"/>
    <cellStyle name="Vírgula 8 2 6 6 3" xfId="52383" xr:uid="{00000000-0005-0000-0000-0000E6CA0000}"/>
    <cellStyle name="Vírgula 8 2 6 6 4" xfId="52384" xr:uid="{00000000-0005-0000-0000-0000E7CA0000}"/>
    <cellStyle name="Vírgula 8 2 6 7" xfId="2245" xr:uid="{00000000-0005-0000-0000-0000E8CA0000}"/>
    <cellStyle name="Vírgula 8 2 6 7 2" xfId="52385" xr:uid="{00000000-0005-0000-0000-0000E9CA0000}"/>
    <cellStyle name="Vírgula 8 2 6 7 3" xfId="52386" xr:uid="{00000000-0005-0000-0000-0000EACA0000}"/>
    <cellStyle name="Vírgula 8 2 6 7 4" xfId="52387" xr:uid="{00000000-0005-0000-0000-0000EBCA0000}"/>
    <cellStyle name="Vírgula 8 2 6 8" xfId="52388" xr:uid="{00000000-0005-0000-0000-0000ECCA0000}"/>
    <cellStyle name="Vírgula 8 2 6 8 2" xfId="52389" xr:uid="{00000000-0005-0000-0000-0000EDCA0000}"/>
    <cellStyle name="Vírgula 8 2 6 8 3" xfId="52390" xr:uid="{00000000-0005-0000-0000-0000EECA0000}"/>
    <cellStyle name="Vírgula 8 2 6 9" xfId="52391" xr:uid="{00000000-0005-0000-0000-0000EFCA0000}"/>
    <cellStyle name="Vírgula 8 2 7" xfId="835" xr:uid="{00000000-0005-0000-0000-0000F0CA0000}"/>
    <cellStyle name="Vírgula 8 2 7 10" xfId="52392" xr:uid="{00000000-0005-0000-0000-0000F1CA0000}"/>
    <cellStyle name="Vírgula 8 2 7 2" xfId="1964" xr:uid="{00000000-0005-0000-0000-0000F2CA0000}"/>
    <cellStyle name="Vírgula 8 2 7 2 2" xfId="5322" xr:uid="{00000000-0005-0000-0000-0000F3CA0000}"/>
    <cellStyle name="Vírgula 8 2 7 2 2 2" xfId="10306" xr:uid="{00000000-0005-0000-0000-0000F4CA0000}"/>
    <cellStyle name="Vírgula 8 2 7 2 2 2 2" xfId="52393" xr:uid="{00000000-0005-0000-0000-0000F5CA0000}"/>
    <cellStyle name="Vírgula 8 2 7 2 2 2 3" xfId="52394" xr:uid="{00000000-0005-0000-0000-0000F6CA0000}"/>
    <cellStyle name="Vírgula 8 2 7 2 2 2 4" xfId="52395" xr:uid="{00000000-0005-0000-0000-0000F7CA0000}"/>
    <cellStyle name="Vírgula 8 2 7 2 2 3" xfId="52396" xr:uid="{00000000-0005-0000-0000-0000F8CA0000}"/>
    <cellStyle name="Vírgula 8 2 7 2 2 3 2" xfId="52397" xr:uid="{00000000-0005-0000-0000-0000F9CA0000}"/>
    <cellStyle name="Vírgula 8 2 7 2 2 3 3" xfId="52398" xr:uid="{00000000-0005-0000-0000-0000FACA0000}"/>
    <cellStyle name="Vírgula 8 2 7 2 2 4" xfId="52399" xr:uid="{00000000-0005-0000-0000-0000FBCA0000}"/>
    <cellStyle name="Vírgula 8 2 7 2 2 5" xfId="52400" xr:uid="{00000000-0005-0000-0000-0000FCCA0000}"/>
    <cellStyle name="Vírgula 8 2 7 2 2 6" xfId="52401" xr:uid="{00000000-0005-0000-0000-0000FDCA0000}"/>
    <cellStyle name="Vírgula 8 2 7 2 3" xfId="7051" xr:uid="{00000000-0005-0000-0000-0000FECA0000}"/>
    <cellStyle name="Vírgula 8 2 7 2 3 2" xfId="11993" xr:uid="{00000000-0005-0000-0000-0000FFCA0000}"/>
    <cellStyle name="Vírgula 8 2 7 2 3 3" xfId="52402" xr:uid="{00000000-0005-0000-0000-000000CB0000}"/>
    <cellStyle name="Vírgula 8 2 7 2 3 4" xfId="52403" xr:uid="{00000000-0005-0000-0000-000001CB0000}"/>
    <cellStyle name="Vírgula 8 2 7 2 4" xfId="8559" xr:uid="{00000000-0005-0000-0000-000002CB0000}"/>
    <cellStyle name="Vírgula 8 2 7 2 4 2" xfId="52404" xr:uid="{00000000-0005-0000-0000-000003CB0000}"/>
    <cellStyle name="Vírgula 8 2 7 2 4 3" xfId="52405" xr:uid="{00000000-0005-0000-0000-000004CB0000}"/>
    <cellStyle name="Vírgula 8 2 7 2 4 4" xfId="52406" xr:uid="{00000000-0005-0000-0000-000005CB0000}"/>
    <cellStyle name="Vírgula 8 2 7 2 5" xfId="3597" xr:uid="{00000000-0005-0000-0000-000006CB0000}"/>
    <cellStyle name="Vírgula 8 2 7 2 5 2" xfId="52407" xr:uid="{00000000-0005-0000-0000-000007CB0000}"/>
    <cellStyle name="Vírgula 8 2 7 2 5 3" xfId="52408" xr:uid="{00000000-0005-0000-0000-000008CB0000}"/>
    <cellStyle name="Vírgula 8 2 7 2 5 4" xfId="52409" xr:uid="{00000000-0005-0000-0000-000009CB0000}"/>
    <cellStyle name="Vírgula 8 2 7 2 6" xfId="52410" xr:uid="{00000000-0005-0000-0000-00000ACB0000}"/>
    <cellStyle name="Vírgula 8 2 7 2 6 2" xfId="52411" xr:uid="{00000000-0005-0000-0000-00000BCB0000}"/>
    <cellStyle name="Vírgula 8 2 7 2 6 3" xfId="52412" xr:uid="{00000000-0005-0000-0000-00000CCB0000}"/>
    <cellStyle name="Vírgula 8 2 7 2 7" xfId="52413" xr:uid="{00000000-0005-0000-0000-00000DCB0000}"/>
    <cellStyle name="Vírgula 8 2 7 2 8" xfId="52414" xr:uid="{00000000-0005-0000-0000-00000ECB0000}"/>
    <cellStyle name="Vírgula 8 2 7 2 9" xfId="52415" xr:uid="{00000000-0005-0000-0000-00000FCB0000}"/>
    <cellStyle name="Vírgula 8 2 7 3" xfId="4277" xr:uid="{00000000-0005-0000-0000-000010CB0000}"/>
    <cellStyle name="Vírgula 8 2 7 3 2" xfId="9263" xr:uid="{00000000-0005-0000-0000-000011CB0000}"/>
    <cellStyle name="Vírgula 8 2 7 3 2 2" xfId="52416" xr:uid="{00000000-0005-0000-0000-000012CB0000}"/>
    <cellStyle name="Vírgula 8 2 7 3 2 3" xfId="52417" xr:uid="{00000000-0005-0000-0000-000013CB0000}"/>
    <cellStyle name="Vírgula 8 2 7 3 2 4" xfId="52418" xr:uid="{00000000-0005-0000-0000-000014CB0000}"/>
    <cellStyle name="Vírgula 8 2 7 3 3" xfId="52419" xr:uid="{00000000-0005-0000-0000-000015CB0000}"/>
    <cellStyle name="Vírgula 8 2 7 3 3 2" xfId="52420" xr:uid="{00000000-0005-0000-0000-000016CB0000}"/>
    <cellStyle name="Vírgula 8 2 7 3 3 3" xfId="52421" xr:uid="{00000000-0005-0000-0000-000017CB0000}"/>
    <cellStyle name="Vírgula 8 2 7 3 4" xfId="52422" xr:uid="{00000000-0005-0000-0000-000018CB0000}"/>
    <cellStyle name="Vírgula 8 2 7 3 5" xfId="52423" xr:uid="{00000000-0005-0000-0000-000019CB0000}"/>
    <cellStyle name="Vírgula 8 2 7 3 6" xfId="52424" xr:uid="{00000000-0005-0000-0000-00001ACB0000}"/>
    <cellStyle name="Vírgula 8 2 7 4" xfId="6021" xr:uid="{00000000-0005-0000-0000-00001BCB0000}"/>
    <cellStyle name="Vírgula 8 2 7 4 2" xfId="10963" xr:uid="{00000000-0005-0000-0000-00001CCB0000}"/>
    <cellStyle name="Vírgula 8 2 7 4 3" xfId="52425" xr:uid="{00000000-0005-0000-0000-00001DCB0000}"/>
    <cellStyle name="Vírgula 8 2 7 4 4" xfId="52426" xr:uid="{00000000-0005-0000-0000-00001ECB0000}"/>
    <cellStyle name="Vírgula 8 2 7 5" xfId="7529" xr:uid="{00000000-0005-0000-0000-00001FCB0000}"/>
    <cellStyle name="Vírgula 8 2 7 5 2" xfId="52427" xr:uid="{00000000-0005-0000-0000-000020CB0000}"/>
    <cellStyle name="Vírgula 8 2 7 5 3" xfId="52428" xr:uid="{00000000-0005-0000-0000-000021CB0000}"/>
    <cellStyle name="Vírgula 8 2 7 5 4" xfId="52429" xr:uid="{00000000-0005-0000-0000-000022CB0000}"/>
    <cellStyle name="Vírgula 8 2 7 6" xfId="2567" xr:uid="{00000000-0005-0000-0000-000023CB0000}"/>
    <cellStyle name="Vírgula 8 2 7 6 2" xfId="52430" xr:uid="{00000000-0005-0000-0000-000024CB0000}"/>
    <cellStyle name="Vírgula 8 2 7 6 3" xfId="52431" xr:uid="{00000000-0005-0000-0000-000025CB0000}"/>
    <cellStyle name="Vírgula 8 2 7 6 4" xfId="52432" xr:uid="{00000000-0005-0000-0000-000026CB0000}"/>
    <cellStyle name="Vírgula 8 2 7 7" xfId="52433" xr:uid="{00000000-0005-0000-0000-000027CB0000}"/>
    <cellStyle name="Vírgula 8 2 7 7 2" xfId="52434" xr:uid="{00000000-0005-0000-0000-000028CB0000}"/>
    <cellStyle name="Vírgula 8 2 7 7 3" xfId="52435" xr:uid="{00000000-0005-0000-0000-000029CB0000}"/>
    <cellStyle name="Vírgula 8 2 7 8" xfId="52436" xr:uid="{00000000-0005-0000-0000-00002ACB0000}"/>
    <cellStyle name="Vírgula 8 2 7 9" xfId="52437" xr:uid="{00000000-0005-0000-0000-00002BCB0000}"/>
    <cellStyle name="Vírgula 8 2 8" xfId="1301" xr:uid="{00000000-0005-0000-0000-00002CCB0000}"/>
    <cellStyle name="Vírgula 8 2 8 2" xfId="4659" xr:uid="{00000000-0005-0000-0000-00002DCB0000}"/>
    <cellStyle name="Vírgula 8 2 8 2 2" xfId="9643" xr:uid="{00000000-0005-0000-0000-00002ECB0000}"/>
    <cellStyle name="Vírgula 8 2 8 2 2 2" xfId="52438" xr:uid="{00000000-0005-0000-0000-00002FCB0000}"/>
    <cellStyle name="Vírgula 8 2 8 2 2 3" xfId="52439" xr:uid="{00000000-0005-0000-0000-000030CB0000}"/>
    <cellStyle name="Vírgula 8 2 8 2 2 4" xfId="52440" xr:uid="{00000000-0005-0000-0000-000031CB0000}"/>
    <cellStyle name="Vírgula 8 2 8 2 3" xfId="52441" xr:uid="{00000000-0005-0000-0000-000032CB0000}"/>
    <cellStyle name="Vírgula 8 2 8 2 3 2" xfId="52442" xr:uid="{00000000-0005-0000-0000-000033CB0000}"/>
    <cellStyle name="Vírgula 8 2 8 2 3 3" xfId="52443" xr:uid="{00000000-0005-0000-0000-000034CB0000}"/>
    <cellStyle name="Vírgula 8 2 8 2 4" xfId="52444" xr:uid="{00000000-0005-0000-0000-000035CB0000}"/>
    <cellStyle name="Vírgula 8 2 8 2 5" xfId="52445" xr:uid="{00000000-0005-0000-0000-000036CB0000}"/>
    <cellStyle name="Vírgula 8 2 8 2 6" xfId="52446" xr:uid="{00000000-0005-0000-0000-000037CB0000}"/>
    <cellStyle name="Vírgula 8 2 8 3" xfId="6388" xr:uid="{00000000-0005-0000-0000-000038CB0000}"/>
    <cellStyle name="Vírgula 8 2 8 3 2" xfId="11330" xr:uid="{00000000-0005-0000-0000-000039CB0000}"/>
    <cellStyle name="Vírgula 8 2 8 3 3" xfId="52447" xr:uid="{00000000-0005-0000-0000-00003ACB0000}"/>
    <cellStyle name="Vírgula 8 2 8 3 4" xfId="52448" xr:uid="{00000000-0005-0000-0000-00003BCB0000}"/>
    <cellStyle name="Vírgula 8 2 8 4" xfId="7896" xr:uid="{00000000-0005-0000-0000-00003CCB0000}"/>
    <cellStyle name="Vírgula 8 2 8 4 2" xfId="52449" xr:uid="{00000000-0005-0000-0000-00003DCB0000}"/>
    <cellStyle name="Vírgula 8 2 8 4 3" xfId="52450" xr:uid="{00000000-0005-0000-0000-00003ECB0000}"/>
    <cellStyle name="Vírgula 8 2 8 4 4" xfId="52451" xr:uid="{00000000-0005-0000-0000-00003FCB0000}"/>
    <cellStyle name="Vírgula 8 2 8 5" xfId="2934" xr:uid="{00000000-0005-0000-0000-000040CB0000}"/>
    <cellStyle name="Vírgula 8 2 8 5 2" xfId="52452" xr:uid="{00000000-0005-0000-0000-000041CB0000}"/>
    <cellStyle name="Vírgula 8 2 8 5 3" xfId="52453" xr:uid="{00000000-0005-0000-0000-000042CB0000}"/>
    <cellStyle name="Vírgula 8 2 8 5 4" xfId="52454" xr:uid="{00000000-0005-0000-0000-000043CB0000}"/>
    <cellStyle name="Vírgula 8 2 8 6" xfId="52455" xr:uid="{00000000-0005-0000-0000-000044CB0000}"/>
    <cellStyle name="Vírgula 8 2 8 6 2" xfId="52456" xr:uid="{00000000-0005-0000-0000-000045CB0000}"/>
    <cellStyle name="Vírgula 8 2 8 6 3" xfId="52457" xr:uid="{00000000-0005-0000-0000-000046CB0000}"/>
    <cellStyle name="Vírgula 8 2 8 7" xfId="52458" xr:uid="{00000000-0005-0000-0000-000047CB0000}"/>
    <cellStyle name="Vírgula 8 2 8 8" xfId="52459" xr:uid="{00000000-0005-0000-0000-000048CB0000}"/>
    <cellStyle name="Vírgula 8 2 8 9" xfId="52460" xr:uid="{00000000-0005-0000-0000-000049CB0000}"/>
    <cellStyle name="Vírgula 8 2 9" xfId="245" xr:uid="{00000000-0005-0000-0000-00004ACB0000}"/>
    <cellStyle name="Vírgula 8 2 9 2" xfId="3877" xr:uid="{00000000-0005-0000-0000-00004BCB0000}"/>
    <cellStyle name="Vírgula 8 2 9 2 2" xfId="8964" xr:uid="{00000000-0005-0000-0000-00004CCB0000}"/>
    <cellStyle name="Vírgula 8 2 9 2 2 2" xfId="52461" xr:uid="{00000000-0005-0000-0000-00004DCB0000}"/>
    <cellStyle name="Vírgula 8 2 9 2 2 3" xfId="52462" xr:uid="{00000000-0005-0000-0000-00004ECB0000}"/>
    <cellStyle name="Vírgula 8 2 9 2 2 4" xfId="52463" xr:uid="{00000000-0005-0000-0000-00004FCB0000}"/>
    <cellStyle name="Vírgula 8 2 9 2 3" xfId="52464" xr:uid="{00000000-0005-0000-0000-000050CB0000}"/>
    <cellStyle name="Vírgula 8 2 9 2 3 2" xfId="52465" xr:uid="{00000000-0005-0000-0000-000051CB0000}"/>
    <cellStyle name="Vírgula 8 2 9 2 3 3" xfId="52466" xr:uid="{00000000-0005-0000-0000-000052CB0000}"/>
    <cellStyle name="Vírgula 8 2 9 2 4" xfId="52467" xr:uid="{00000000-0005-0000-0000-000053CB0000}"/>
    <cellStyle name="Vírgula 8 2 9 2 5" xfId="52468" xr:uid="{00000000-0005-0000-0000-000054CB0000}"/>
    <cellStyle name="Vírgula 8 2 9 2 6" xfId="52469" xr:uid="{00000000-0005-0000-0000-000055CB0000}"/>
    <cellStyle name="Vírgula 8 2 9 3" xfId="5655" xr:uid="{00000000-0005-0000-0000-000056CB0000}"/>
    <cellStyle name="Vírgula 8 2 9 3 2" xfId="10597" xr:uid="{00000000-0005-0000-0000-000057CB0000}"/>
    <cellStyle name="Vírgula 8 2 9 3 3" xfId="52470" xr:uid="{00000000-0005-0000-0000-000058CB0000}"/>
    <cellStyle name="Vírgula 8 2 9 3 4" xfId="52471" xr:uid="{00000000-0005-0000-0000-000059CB0000}"/>
    <cellStyle name="Vírgula 8 2 9 4" xfId="7163" xr:uid="{00000000-0005-0000-0000-00005ACB0000}"/>
    <cellStyle name="Vírgula 8 2 9 4 2" xfId="52472" xr:uid="{00000000-0005-0000-0000-00005BCB0000}"/>
    <cellStyle name="Vírgula 8 2 9 4 3" xfId="52473" xr:uid="{00000000-0005-0000-0000-00005CCB0000}"/>
    <cellStyle name="Vírgula 8 2 9 4 4" xfId="52474" xr:uid="{00000000-0005-0000-0000-00005DCB0000}"/>
    <cellStyle name="Vírgula 8 2 9 5" xfId="2201" xr:uid="{00000000-0005-0000-0000-00005ECB0000}"/>
    <cellStyle name="Vírgula 8 2 9 5 2" xfId="52475" xr:uid="{00000000-0005-0000-0000-00005FCB0000}"/>
    <cellStyle name="Vírgula 8 2 9 5 3" xfId="52476" xr:uid="{00000000-0005-0000-0000-000060CB0000}"/>
    <cellStyle name="Vírgula 8 2 9 5 4" xfId="52477" xr:uid="{00000000-0005-0000-0000-000061CB0000}"/>
    <cellStyle name="Vírgula 8 2 9 6" xfId="52478" xr:uid="{00000000-0005-0000-0000-000062CB0000}"/>
    <cellStyle name="Vírgula 8 2 9 6 2" xfId="52479" xr:uid="{00000000-0005-0000-0000-000063CB0000}"/>
    <cellStyle name="Vírgula 8 2 9 6 3" xfId="52480" xr:uid="{00000000-0005-0000-0000-000064CB0000}"/>
    <cellStyle name="Vírgula 8 2 9 7" xfId="52481" xr:uid="{00000000-0005-0000-0000-000065CB0000}"/>
    <cellStyle name="Vírgula 8 2 9 8" xfId="52482" xr:uid="{00000000-0005-0000-0000-000066CB0000}"/>
    <cellStyle name="Vírgula 8 2 9 9" xfId="52483" xr:uid="{00000000-0005-0000-0000-000067CB0000}"/>
    <cellStyle name="Vírgula 8 20" xfId="52484" xr:uid="{00000000-0005-0000-0000-000068CB0000}"/>
    <cellStyle name="Vírgula 8 21" xfId="52485" xr:uid="{00000000-0005-0000-0000-000069CB0000}"/>
    <cellStyle name="Vírgula 8 3" xfId="143" xr:uid="{00000000-0005-0000-0000-00006ACB0000}"/>
    <cellStyle name="Vírgula 8 3 10" xfId="2129" xr:uid="{00000000-0005-0000-0000-00006BCB0000}"/>
    <cellStyle name="Vírgula 8 3 10 2" xfId="3889" xr:uid="{00000000-0005-0000-0000-00006CCB0000}"/>
    <cellStyle name="Vírgula 8 3 10 2 2" xfId="8971" xr:uid="{00000000-0005-0000-0000-00006DCB0000}"/>
    <cellStyle name="Vírgula 8 3 10 2 2 2" xfId="52486" xr:uid="{00000000-0005-0000-0000-00006ECB0000}"/>
    <cellStyle name="Vírgula 8 3 10 2 2 3" xfId="52487" xr:uid="{00000000-0005-0000-0000-00006FCB0000}"/>
    <cellStyle name="Vírgula 8 3 10 2 2 4" xfId="52488" xr:uid="{00000000-0005-0000-0000-000070CB0000}"/>
    <cellStyle name="Vírgula 8 3 10 2 3" xfId="52489" xr:uid="{00000000-0005-0000-0000-000071CB0000}"/>
    <cellStyle name="Vírgula 8 3 10 2 3 2" xfId="52490" xr:uid="{00000000-0005-0000-0000-000072CB0000}"/>
    <cellStyle name="Vírgula 8 3 10 2 3 3" xfId="52491" xr:uid="{00000000-0005-0000-0000-000073CB0000}"/>
    <cellStyle name="Vírgula 8 3 10 2 4" xfId="52492" xr:uid="{00000000-0005-0000-0000-000074CB0000}"/>
    <cellStyle name="Vírgula 8 3 10 2 5" xfId="52493" xr:uid="{00000000-0005-0000-0000-000075CB0000}"/>
    <cellStyle name="Vírgula 8 3 10 2 6" xfId="52494" xr:uid="{00000000-0005-0000-0000-000076CB0000}"/>
    <cellStyle name="Vírgula 8 3 10 3" xfId="8636" xr:uid="{00000000-0005-0000-0000-000077CB0000}"/>
    <cellStyle name="Vírgula 8 3 10 3 2" xfId="52495" xr:uid="{00000000-0005-0000-0000-000078CB0000}"/>
    <cellStyle name="Vírgula 8 3 10 3 3" xfId="52496" xr:uid="{00000000-0005-0000-0000-000079CB0000}"/>
    <cellStyle name="Vírgula 8 3 10 3 4" xfId="52497" xr:uid="{00000000-0005-0000-0000-00007ACB0000}"/>
    <cellStyle name="Vírgula 8 3 10 4" xfId="52498" xr:uid="{00000000-0005-0000-0000-00007BCB0000}"/>
    <cellStyle name="Vírgula 8 3 10 4 2" xfId="52499" xr:uid="{00000000-0005-0000-0000-00007CCB0000}"/>
    <cellStyle name="Vírgula 8 3 10 4 3" xfId="52500" xr:uid="{00000000-0005-0000-0000-00007DCB0000}"/>
    <cellStyle name="Vírgula 8 3 10 4 4" xfId="52501" xr:uid="{00000000-0005-0000-0000-00007ECB0000}"/>
    <cellStyle name="Vírgula 8 3 10 5" xfId="52502" xr:uid="{00000000-0005-0000-0000-00007FCB0000}"/>
    <cellStyle name="Vírgula 8 3 10 5 2" xfId="52503" xr:uid="{00000000-0005-0000-0000-000080CB0000}"/>
    <cellStyle name="Vírgula 8 3 10 5 3" xfId="52504" xr:uid="{00000000-0005-0000-0000-000081CB0000}"/>
    <cellStyle name="Vírgula 8 3 10 5 4" xfId="52505" xr:uid="{00000000-0005-0000-0000-000082CB0000}"/>
    <cellStyle name="Vírgula 8 3 10 6" xfId="52506" xr:uid="{00000000-0005-0000-0000-000083CB0000}"/>
    <cellStyle name="Vírgula 8 3 10 6 2" xfId="52507" xr:uid="{00000000-0005-0000-0000-000084CB0000}"/>
    <cellStyle name="Vírgula 8 3 10 6 3" xfId="52508" xr:uid="{00000000-0005-0000-0000-000085CB0000}"/>
    <cellStyle name="Vírgula 8 3 10 7" xfId="52509" xr:uid="{00000000-0005-0000-0000-000086CB0000}"/>
    <cellStyle name="Vírgula 8 3 10 8" xfId="52510" xr:uid="{00000000-0005-0000-0000-000087CB0000}"/>
    <cellStyle name="Vírgula 8 3 10 9" xfId="52511" xr:uid="{00000000-0005-0000-0000-000088CB0000}"/>
    <cellStyle name="Vírgula 8 3 11" xfId="3675" xr:uid="{00000000-0005-0000-0000-000089CB0000}"/>
    <cellStyle name="Vírgula 8 3 11 2" xfId="8773" xr:uid="{00000000-0005-0000-0000-00008ACB0000}"/>
    <cellStyle name="Vírgula 8 3 11 2 2" xfId="52512" xr:uid="{00000000-0005-0000-0000-00008BCB0000}"/>
    <cellStyle name="Vírgula 8 3 11 2 2 2" xfId="52513" xr:uid="{00000000-0005-0000-0000-00008CCB0000}"/>
    <cellStyle name="Vírgula 8 3 11 2 2 3" xfId="52514" xr:uid="{00000000-0005-0000-0000-00008DCB0000}"/>
    <cellStyle name="Vírgula 8 3 11 2 2 4" xfId="52515" xr:uid="{00000000-0005-0000-0000-00008ECB0000}"/>
    <cellStyle name="Vírgula 8 3 11 2 3" xfId="52516" xr:uid="{00000000-0005-0000-0000-00008FCB0000}"/>
    <cellStyle name="Vírgula 8 3 11 2 3 2" xfId="52517" xr:uid="{00000000-0005-0000-0000-000090CB0000}"/>
    <cellStyle name="Vírgula 8 3 11 2 3 3" xfId="52518" xr:uid="{00000000-0005-0000-0000-000091CB0000}"/>
    <cellStyle name="Vírgula 8 3 11 2 4" xfId="52519" xr:uid="{00000000-0005-0000-0000-000092CB0000}"/>
    <cellStyle name="Vírgula 8 3 11 2 5" xfId="52520" xr:uid="{00000000-0005-0000-0000-000093CB0000}"/>
    <cellStyle name="Vírgula 8 3 11 2 6" xfId="52521" xr:uid="{00000000-0005-0000-0000-000094CB0000}"/>
    <cellStyle name="Vírgula 8 3 11 3" xfId="52522" xr:uid="{00000000-0005-0000-0000-000095CB0000}"/>
    <cellStyle name="Vírgula 8 3 11 3 2" xfId="52523" xr:uid="{00000000-0005-0000-0000-000096CB0000}"/>
    <cellStyle name="Vírgula 8 3 11 3 3" xfId="52524" xr:uid="{00000000-0005-0000-0000-000097CB0000}"/>
    <cellStyle name="Vírgula 8 3 11 3 4" xfId="52525" xr:uid="{00000000-0005-0000-0000-000098CB0000}"/>
    <cellStyle name="Vírgula 8 3 11 4" xfId="52526" xr:uid="{00000000-0005-0000-0000-000099CB0000}"/>
    <cellStyle name="Vírgula 8 3 11 4 2" xfId="52527" xr:uid="{00000000-0005-0000-0000-00009ACB0000}"/>
    <cellStyle name="Vírgula 8 3 11 4 3" xfId="52528" xr:uid="{00000000-0005-0000-0000-00009BCB0000}"/>
    <cellStyle name="Vírgula 8 3 11 4 4" xfId="52529" xr:uid="{00000000-0005-0000-0000-00009CCB0000}"/>
    <cellStyle name="Vírgula 8 3 11 5" xfId="52530" xr:uid="{00000000-0005-0000-0000-00009DCB0000}"/>
    <cellStyle name="Vírgula 8 3 11 5 2" xfId="52531" xr:uid="{00000000-0005-0000-0000-00009ECB0000}"/>
    <cellStyle name="Vírgula 8 3 11 5 3" xfId="52532" xr:uid="{00000000-0005-0000-0000-00009FCB0000}"/>
    <cellStyle name="Vírgula 8 3 11 6" xfId="52533" xr:uid="{00000000-0005-0000-0000-0000A0CB0000}"/>
    <cellStyle name="Vírgula 8 3 11 7" xfId="52534" xr:uid="{00000000-0005-0000-0000-0000A1CB0000}"/>
    <cellStyle name="Vírgula 8 3 11 8" xfId="52535" xr:uid="{00000000-0005-0000-0000-0000A2CB0000}"/>
    <cellStyle name="Vírgula 8 3 12" xfId="3826" xr:uid="{00000000-0005-0000-0000-0000A3CB0000}"/>
    <cellStyle name="Vírgula 8 3 12 2" xfId="8917" xr:uid="{00000000-0005-0000-0000-0000A4CB0000}"/>
    <cellStyle name="Vírgula 8 3 12 2 2" xfId="52536" xr:uid="{00000000-0005-0000-0000-0000A5CB0000}"/>
    <cellStyle name="Vírgula 8 3 12 2 3" xfId="52537" xr:uid="{00000000-0005-0000-0000-0000A6CB0000}"/>
    <cellStyle name="Vírgula 8 3 12 2 4" xfId="52538" xr:uid="{00000000-0005-0000-0000-0000A7CB0000}"/>
    <cellStyle name="Vírgula 8 3 12 3" xfId="52539" xr:uid="{00000000-0005-0000-0000-0000A8CB0000}"/>
    <cellStyle name="Vírgula 8 3 12 3 2" xfId="52540" xr:uid="{00000000-0005-0000-0000-0000A9CB0000}"/>
    <cellStyle name="Vírgula 8 3 12 3 3" xfId="52541" xr:uid="{00000000-0005-0000-0000-0000AACB0000}"/>
    <cellStyle name="Vírgula 8 3 12 3 4" xfId="52542" xr:uid="{00000000-0005-0000-0000-0000ABCB0000}"/>
    <cellStyle name="Vírgula 8 3 12 4" xfId="52543" xr:uid="{00000000-0005-0000-0000-0000ACCB0000}"/>
    <cellStyle name="Vírgula 8 3 12 4 2" xfId="52544" xr:uid="{00000000-0005-0000-0000-0000ADCB0000}"/>
    <cellStyle name="Vírgula 8 3 12 4 3" xfId="52545" xr:uid="{00000000-0005-0000-0000-0000AECB0000}"/>
    <cellStyle name="Vírgula 8 3 12 5" xfId="52546" xr:uid="{00000000-0005-0000-0000-0000AFCB0000}"/>
    <cellStyle name="Vírgula 8 3 12 6" xfId="52547" xr:uid="{00000000-0005-0000-0000-0000B0CB0000}"/>
    <cellStyle name="Vírgula 8 3 12 7" xfId="52548" xr:uid="{00000000-0005-0000-0000-0000B1CB0000}"/>
    <cellStyle name="Vírgula 8 3 13" xfId="5611" xr:uid="{00000000-0005-0000-0000-0000B2CB0000}"/>
    <cellStyle name="Vírgula 8 3 13 2" xfId="10553" xr:uid="{00000000-0005-0000-0000-0000B3CB0000}"/>
    <cellStyle name="Vírgula 8 3 13 3" xfId="52549" xr:uid="{00000000-0005-0000-0000-0000B4CB0000}"/>
    <cellStyle name="Vírgula 8 3 13 4" xfId="52550" xr:uid="{00000000-0005-0000-0000-0000B5CB0000}"/>
    <cellStyle name="Vírgula 8 3 14" xfId="7119" xr:uid="{00000000-0005-0000-0000-0000B6CB0000}"/>
    <cellStyle name="Vírgula 8 3 14 2" xfId="52551" xr:uid="{00000000-0005-0000-0000-0000B7CB0000}"/>
    <cellStyle name="Vírgula 8 3 14 3" xfId="52552" xr:uid="{00000000-0005-0000-0000-0000B8CB0000}"/>
    <cellStyle name="Vírgula 8 3 14 4" xfId="52553" xr:uid="{00000000-0005-0000-0000-0000B9CB0000}"/>
    <cellStyle name="Vírgula 8 3 15" xfId="2092" xr:uid="{00000000-0005-0000-0000-0000BACB0000}"/>
    <cellStyle name="Vírgula 8 3 15 2" xfId="52554" xr:uid="{00000000-0005-0000-0000-0000BBCB0000}"/>
    <cellStyle name="Vírgula 8 3 15 3" xfId="52555" xr:uid="{00000000-0005-0000-0000-0000BCCB0000}"/>
    <cellStyle name="Vírgula 8 3 15 4" xfId="52556" xr:uid="{00000000-0005-0000-0000-0000BDCB0000}"/>
    <cellStyle name="Vírgula 8 3 16" xfId="52557" xr:uid="{00000000-0005-0000-0000-0000BECB0000}"/>
    <cellStyle name="Vírgula 8 3 16 2" xfId="52558" xr:uid="{00000000-0005-0000-0000-0000BFCB0000}"/>
    <cellStyle name="Vírgula 8 3 16 3" xfId="52559" xr:uid="{00000000-0005-0000-0000-0000C0CB0000}"/>
    <cellStyle name="Vírgula 8 3 17" xfId="52560" xr:uid="{00000000-0005-0000-0000-0000C1CB0000}"/>
    <cellStyle name="Vírgula 8 3 18" xfId="52561" xr:uid="{00000000-0005-0000-0000-0000C2CB0000}"/>
    <cellStyle name="Vírgula 8 3 19" xfId="52562" xr:uid="{00000000-0005-0000-0000-0000C3CB0000}"/>
    <cellStyle name="Vírgula 8 3 2" xfId="591" xr:uid="{00000000-0005-0000-0000-0000C4CB0000}"/>
    <cellStyle name="Vírgula 8 3 2 10" xfId="2342" xr:uid="{00000000-0005-0000-0000-0000C5CB0000}"/>
    <cellStyle name="Vírgula 8 3 2 10 2" xfId="52563" xr:uid="{00000000-0005-0000-0000-0000C6CB0000}"/>
    <cellStyle name="Vírgula 8 3 2 10 3" xfId="52564" xr:uid="{00000000-0005-0000-0000-0000C7CB0000}"/>
    <cellStyle name="Vírgula 8 3 2 10 4" xfId="52565" xr:uid="{00000000-0005-0000-0000-0000C8CB0000}"/>
    <cellStyle name="Vírgula 8 3 2 11" xfId="52566" xr:uid="{00000000-0005-0000-0000-0000C9CB0000}"/>
    <cellStyle name="Vírgula 8 3 2 11 2" xfId="52567" xr:uid="{00000000-0005-0000-0000-0000CACB0000}"/>
    <cellStyle name="Vírgula 8 3 2 11 3" xfId="52568" xr:uid="{00000000-0005-0000-0000-0000CBCB0000}"/>
    <cellStyle name="Vírgula 8 3 2 12" xfId="52569" xr:uid="{00000000-0005-0000-0000-0000CCCB0000}"/>
    <cellStyle name="Vírgula 8 3 2 13" xfId="52570" xr:uid="{00000000-0005-0000-0000-0000CDCB0000}"/>
    <cellStyle name="Vírgula 8 3 2 14" xfId="52571" xr:uid="{00000000-0005-0000-0000-0000CECB0000}"/>
    <cellStyle name="Vírgula 8 3 2 2" xfId="734" xr:uid="{00000000-0005-0000-0000-0000CFCB0000}"/>
    <cellStyle name="Vírgula 8 3 2 2 10" xfId="52572" xr:uid="{00000000-0005-0000-0000-0000D0CB0000}"/>
    <cellStyle name="Vírgula 8 3 2 2 11" xfId="52573" xr:uid="{00000000-0005-0000-0000-0000D1CB0000}"/>
    <cellStyle name="Vírgula 8 3 2 2 2" xfId="1199" xr:uid="{00000000-0005-0000-0000-0000D2CB0000}"/>
    <cellStyle name="Vírgula 8 3 2 2 2 10" xfId="52574" xr:uid="{00000000-0005-0000-0000-0000D3CB0000}"/>
    <cellStyle name="Vírgula 8 3 2 2 2 2" xfId="1967" xr:uid="{00000000-0005-0000-0000-0000D4CB0000}"/>
    <cellStyle name="Vírgula 8 3 2 2 2 2 2" xfId="5325" xr:uid="{00000000-0005-0000-0000-0000D5CB0000}"/>
    <cellStyle name="Vírgula 8 3 2 2 2 2 2 2" xfId="10309" xr:uid="{00000000-0005-0000-0000-0000D6CB0000}"/>
    <cellStyle name="Vírgula 8 3 2 2 2 2 2 2 2" xfId="52575" xr:uid="{00000000-0005-0000-0000-0000D7CB0000}"/>
    <cellStyle name="Vírgula 8 3 2 2 2 2 2 2 3" xfId="52576" xr:uid="{00000000-0005-0000-0000-0000D8CB0000}"/>
    <cellStyle name="Vírgula 8 3 2 2 2 2 2 2 4" xfId="52577" xr:uid="{00000000-0005-0000-0000-0000D9CB0000}"/>
    <cellStyle name="Vírgula 8 3 2 2 2 2 2 3" xfId="52578" xr:uid="{00000000-0005-0000-0000-0000DACB0000}"/>
    <cellStyle name="Vírgula 8 3 2 2 2 2 2 3 2" xfId="52579" xr:uid="{00000000-0005-0000-0000-0000DBCB0000}"/>
    <cellStyle name="Vírgula 8 3 2 2 2 2 2 3 3" xfId="52580" xr:uid="{00000000-0005-0000-0000-0000DCCB0000}"/>
    <cellStyle name="Vírgula 8 3 2 2 2 2 2 4" xfId="52581" xr:uid="{00000000-0005-0000-0000-0000DDCB0000}"/>
    <cellStyle name="Vírgula 8 3 2 2 2 2 2 5" xfId="52582" xr:uid="{00000000-0005-0000-0000-0000DECB0000}"/>
    <cellStyle name="Vírgula 8 3 2 2 2 2 2 6" xfId="52583" xr:uid="{00000000-0005-0000-0000-0000DFCB0000}"/>
    <cellStyle name="Vírgula 8 3 2 2 2 2 3" xfId="7054" xr:uid="{00000000-0005-0000-0000-0000E0CB0000}"/>
    <cellStyle name="Vírgula 8 3 2 2 2 2 3 2" xfId="11996" xr:uid="{00000000-0005-0000-0000-0000E1CB0000}"/>
    <cellStyle name="Vírgula 8 3 2 2 2 2 3 3" xfId="52584" xr:uid="{00000000-0005-0000-0000-0000E2CB0000}"/>
    <cellStyle name="Vírgula 8 3 2 2 2 2 3 4" xfId="52585" xr:uid="{00000000-0005-0000-0000-0000E3CB0000}"/>
    <cellStyle name="Vírgula 8 3 2 2 2 2 4" xfId="8562" xr:uid="{00000000-0005-0000-0000-0000E4CB0000}"/>
    <cellStyle name="Vírgula 8 3 2 2 2 2 4 2" xfId="52586" xr:uid="{00000000-0005-0000-0000-0000E5CB0000}"/>
    <cellStyle name="Vírgula 8 3 2 2 2 2 4 3" xfId="52587" xr:uid="{00000000-0005-0000-0000-0000E6CB0000}"/>
    <cellStyle name="Vírgula 8 3 2 2 2 2 4 4" xfId="52588" xr:uid="{00000000-0005-0000-0000-0000E7CB0000}"/>
    <cellStyle name="Vírgula 8 3 2 2 2 2 5" xfId="3600" xr:uid="{00000000-0005-0000-0000-0000E8CB0000}"/>
    <cellStyle name="Vírgula 8 3 2 2 2 2 5 2" xfId="52589" xr:uid="{00000000-0005-0000-0000-0000E9CB0000}"/>
    <cellStyle name="Vírgula 8 3 2 2 2 2 5 3" xfId="52590" xr:uid="{00000000-0005-0000-0000-0000EACB0000}"/>
    <cellStyle name="Vírgula 8 3 2 2 2 2 5 4" xfId="52591" xr:uid="{00000000-0005-0000-0000-0000EBCB0000}"/>
    <cellStyle name="Vírgula 8 3 2 2 2 2 6" xfId="52592" xr:uid="{00000000-0005-0000-0000-0000ECCB0000}"/>
    <cellStyle name="Vírgula 8 3 2 2 2 2 6 2" xfId="52593" xr:uid="{00000000-0005-0000-0000-0000EDCB0000}"/>
    <cellStyle name="Vírgula 8 3 2 2 2 2 6 3" xfId="52594" xr:uid="{00000000-0005-0000-0000-0000EECB0000}"/>
    <cellStyle name="Vírgula 8 3 2 2 2 2 7" xfId="52595" xr:uid="{00000000-0005-0000-0000-0000EFCB0000}"/>
    <cellStyle name="Vírgula 8 3 2 2 2 2 8" xfId="52596" xr:uid="{00000000-0005-0000-0000-0000F0CB0000}"/>
    <cellStyle name="Vírgula 8 3 2 2 2 2 9" xfId="52597" xr:uid="{00000000-0005-0000-0000-0000F1CB0000}"/>
    <cellStyle name="Vírgula 8 3 2 2 2 3" xfId="4567" xr:uid="{00000000-0005-0000-0000-0000F2CB0000}"/>
    <cellStyle name="Vírgula 8 3 2 2 2 3 2" xfId="9551" xr:uid="{00000000-0005-0000-0000-0000F3CB0000}"/>
    <cellStyle name="Vírgula 8 3 2 2 2 3 2 2" xfId="52598" xr:uid="{00000000-0005-0000-0000-0000F4CB0000}"/>
    <cellStyle name="Vírgula 8 3 2 2 2 3 2 3" xfId="52599" xr:uid="{00000000-0005-0000-0000-0000F5CB0000}"/>
    <cellStyle name="Vírgula 8 3 2 2 2 3 2 4" xfId="52600" xr:uid="{00000000-0005-0000-0000-0000F6CB0000}"/>
    <cellStyle name="Vírgula 8 3 2 2 2 3 3" xfId="52601" xr:uid="{00000000-0005-0000-0000-0000F7CB0000}"/>
    <cellStyle name="Vírgula 8 3 2 2 2 3 3 2" xfId="52602" xr:uid="{00000000-0005-0000-0000-0000F8CB0000}"/>
    <cellStyle name="Vírgula 8 3 2 2 2 3 3 3" xfId="52603" xr:uid="{00000000-0005-0000-0000-0000F9CB0000}"/>
    <cellStyle name="Vírgula 8 3 2 2 2 3 4" xfId="52604" xr:uid="{00000000-0005-0000-0000-0000FACB0000}"/>
    <cellStyle name="Vírgula 8 3 2 2 2 3 5" xfId="52605" xr:uid="{00000000-0005-0000-0000-0000FBCB0000}"/>
    <cellStyle name="Vírgula 8 3 2 2 2 3 6" xfId="52606" xr:uid="{00000000-0005-0000-0000-0000FCCB0000}"/>
    <cellStyle name="Vírgula 8 3 2 2 2 4" xfId="6298" xr:uid="{00000000-0005-0000-0000-0000FDCB0000}"/>
    <cellStyle name="Vírgula 8 3 2 2 2 4 2" xfId="11240" xr:uid="{00000000-0005-0000-0000-0000FECB0000}"/>
    <cellStyle name="Vírgula 8 3 2 2 2 4 3" xfId="52607" xr:uid="{00000000-0005-0000-0000-0000FFCB0000}"/>
    <cellStyle name="Vírgula 8 3 2 2 2 4 4" xfId="52608" xr:uid="{00000000-0005-0000-0000-000000CC0000}"/>
    <cellStyle name="Vírgula 8 3 2 2 2 5" xfId="7806" xr:uid="{00000000-0005-0000-0000-000001CC0000}"/>
    <cellStyle name="Vírgula 8 3 2 2 2 5 2" xfId="52609" xr:uid="{00000000-0005-0000-0000-000002CC0000}"/>
    <cellStyle name="Vírgula 8 3 2 2 2 5 3" xfId="52610" xr:uid="{00000000-0005-0000-0000-000003CC0000}"/>
    <cellStyle name="Vírgula 8 3 2 2 2 5 4" xfId="52611" xr:uid="{00000000-0005-0000-0000-000004CC0000}"/>
    <cellStyle name="Vírgula 8 3 2 2 2 6" xfId="2844" xr:uid="{00000000-0005-0000-0000-000005CC0000}"/>
    <cellStyle name="Vírgula 8 3 2 2 2 6 2" xfId="52612" xr:uid="{00000000-0005-0000-0000-000006CC0000}"/>
    <cellStyle name="Vírgula 8 3 2 2 2 6 3" xfId="52613" xr:uid="{00000000-0005-0000-0000-000007CC0000}"/>
    <cellStyle name="Vírgula 8 3 2 2 2 6 4" xfId="52614" xr:uid="{00000000-0005-0000-0000-000008CC0000}"/>
    <cellStyle name="Vírgula 8 3 2 2 2 7" xfId="52615" xr:uid="{00000000-0005-0000-0000-000009CC0000}"/>
    <cellStyle name="Vírgula 8 3 2 2 2 7 2" xfId="52616" xr:uid="{00000000-0005-0000-0000-00000ACC0000}"/>
    <cellStyle name="Vírgula 8 3 2 2 2 7 3" xfId="52617" xr:uid="{00000000-0005-0000-0000-00000BCC0000}"/>
    <cellStyle name="Vírgula 8 3 2 2 2 8" xfId="52618" xr:uid="{00000000-0005-0000-0000-00000CCC0000}"/>
    <cellStyle name="Vírgula 8 3 2 2 2 9" xfId="52619" xr:uid="{00000000-0005-0000-0000-00000DCC0000}"/>
    <cellStyle name="Vírgula 8 3 2 2 3" xfId="1966" xr:uid="{00000000-0005-0000-0000-00000ECC0000}"/>
    <cellStyle name="Vírgula 8 3 2 2 3 2" xfId="5324" xr:uid="{00000000-0005-0000-0000-00000FCC0000}"/>
    <cellStyle name="Vírgula 8 3 2 2 3 2 2" xfId="10308" xr:uid="{00000000-0005-0000-0000-000010CC0000}"/>
    <cellStyle name="Vírgula 8 3 2 2 3 2 2 2" xfId="52620" xr:uid="{00000000-0005-0000-0000-000011CC0000}"/>
    <cellStyle name="Vírgula 8 3 2 2 3 2 2 3" xfId="52621" xr:uid="{00000000-0005-0000-0000-000012CC0000}"/>
    <cellStyle name="Vírgula 8 3 2 2 3 2 2 4" xfId="52622" xr:uid="{00000000-0005-0000-0000-000013CC0000}"/>
    <cellStyle name="Vírgula 8 3 2 2 3 2 3" xfId="52623" xr:uid="{00000000-0005-0000-0000-000014CC0000}"/>
    <cellStyle name="Vírgula 8 3 2 2 3 2 3 2" xfId="52624" xr:uid="{00000000-0005-0000-0000-000015CC0000}"/>
    <cellStyle name="Vírgula 8 3 2 2 3 2 3 3" xfId="52625" xr:uid="{00000000-0005-0000-0000-000016CC0000}"/>
    <cellStyle name="Vírgula 8 3 2 2 3 2 4" xfId="52626" xr:uid="{00000000-0005-0000-0000-000017CC0000}"/>
    <cellStyle name="Vírgula 8 3 2 2 3 2 5" xfId="52627" xr:uid="{00000000-0005-0000-0000-000018CC0000}"/>
    <cellStyle name="Vírgula 8 3 2 2 3 2 6" xfId="52628" xr:uid="{00000000-0005-0000-0000-000019CC0000}"/>
    <cellStyle name="Vírgula 8 3 2 2 3 3" xfId="7053" xr:uid="{00000000-0005-0000-0000-00001ACC0000}"/>
    <cellStyle name="Vírgula 8 3 2 2 3 3 2" xfId="11995" xr:uid="{00000000-0005-0000-0000-00001BCC0000}"/>
    <cellStyle name="Vírgula 8 3 2 2 3 3 3" xfId="52629" xr:uid="{00000000-0005-0000-0000-00001CCC0000}"/>
    <cellStyle name="Vírgula 8 3 2 2 3 3 4" xfId="52630" xr:uid="{00000000-0005-0000-0000-00001DCC0000}"/>
    <cellStyle name="Vírgula 8 3 2 2 3 4" xfId="8561" xr:uid="{00000000-0005-0000-0000-00001ECC0000}"/>
    <cellStyle name="Vírgula 8 3 2 2 3 4 2" xfId="52631" xr:uid="{00000000-0005-0000-0000-00001FCC0000}"/>
    <cellStyle name="Vírgula 8 3 2 2 3 4 3" xfId="52632" xr:uid="{00000000-0005-0000-0000-000020CC0000}"/>
    <cellStyle name="Vírgula 8 3 2 2 3 4 4" xfId="52633" xr:uid="{00000000-0005-0000-0000-000021CC0000}"/>
    <cellStyle name="Vírgula 8 3 2 2 3 5" xfId="3599" xr:uid="{00000000-0005-0000-0000-000022CC0000}"/>
    <cellStyle name="Vírgula 8 3 2 2 3 5 2" xfId="52634" xr:uid="{00000000-0005-0000-0000-000023CC0000}"/>
    <cellStyle name="Vírgula 8 3 2 2 3 5 3" xfId="52635" xr:uid="{00000000-0005-0000-0000-000024CC0000}"/>
    <cellStyle name="Vírgula 8 3 2 2 3 5 4" xfId="52636" xr:uid="{00000000-0005-0000-0000-000025CC0000}"/>
    <cellStyle name="Vírgula 8 3 2 2 3 6" xfId="52637" xr:uid="{00000000-0005-0000-0000-000026CC0000}"/>
    <cellStyle name="Vírgula 8 3 2 2 3 6 2" xfId="52638" xr:uid="{00000000-0005-0000-0000-000027CC0000}"/>
    <cellStyle name="Vírgula 8 3 2 2 3 6 3" xfId="52639" xr:uid="{00000000-0005-0000-0000-000028CC0000}"/>
    <cellStyle name="Vírgula 8 3 2 2 3 7" xfId="52640" xr:uid="{00000000-0005-0000-0000-000029CC0000}"/>
    <cellStyle name="Vírgula 8 3 2 2 3 8" xfId="52641" xr:uid="{00000000-0005-0000-0000-00002ACC0000}"/>
    <cellStyle name="Vírgula 8 3 2 2 3 9" xfId="52642" xr:uid="{00000000-0005-0000-0000-00002BCC0000}"/>
    <cellStyle name="Vírgula 8 3 2 2 4" xfId="4184" xr:uid="{00000000-0005-0000-0000-00002CCC0000}"/>
    <cellStyle name="Vírgula 8 3 2 2 4 2" xfId="9170" xr:uid="{00000000-0005-0000-0000-00002DCC0000}"/>
    <cellStyle name="Vírgula 8 3 2 2 4 2 2" xfId="52643" xr:uid="{00000000-0005-0000-0000-00002ECC0000}"/>
    <cellStyle name="Vírgula 8 3 2 2 4 2 3" xfId="52644" xr:uid="{00000000-0005-0000-0000-00002FCC0000}"/>
    <cellStyle name="Vírgula 8 3 2 2 4 2 4" xfId="52645" xr:uid="{00000000-0005-0000-0000-000030CC0000}"/>
    <cellStyle name="Vírgula 8 3 2 2 4 3" xfId="52646" xr:uid="{00000000-0005-0000-0000-000031CC0000}"/>
    <cellStyle name="Vírgula 8 3 2 2 4 3 2" xfId="52647" xr:uid="{00000000-0005-0000-0000-000032CC0000}"/>
    <cellStyle name="Vírgula 8 3 2 2 4 3 3" xfId="52648" xr:uid="{00000000-0005-0000-0000-000033CC0000}"/>
    <cellStyle name="Vírgula 8 3 2 2 4 4" xfId="52649" xr:uid="{00000000-0005-0000-0000-000034CC0000}"/>
    <cellStyle name="Vírgula 8 3 2 2 4 5" xfId="52650" xr:uid="{00000000-0005-0000-0000-000035CC0000}"/>
    <cellStyle name="Vírgula 8 3 2 2 4 6" xfId="52651" xr:uid="{00000000-0005-0000-0000-000036CC0000}"/>
    <cellStyle name="Vírgula 8 3 2 2 5" xfId="5931" xr:uid="{00000000-0005-0000-0000-000037CC0000}"/>
    <cellStyle name="Vírgula 8 3 2 2 5 2" xfId="10873" xr:uid="{00000000-0005-0000-0000-000038CC0000}"/>
    <cellStyle name="Vírgula 8 3 2 2 5 3" xfId="52652" xr:uid="{00000000-0005-0000-0000-000039CC0000}"/>
    <cellStyle name="Vírgula 8 3 2 2 5 4" xfId="52653" xr:uid="{00000000-0005-0000-0000-00003ACC0000}"/>
    <cellStyle name="Vírgula 8 3 2 2 6" xfId="7439" xr:uid="{00000000-0005-0000-0000-00003BCC0000}"/>
    <cellStyle name="Vírgula 8 3 2 2 6 2" xfId="52654" xr:uid="{00000000-0005-0000-0000-00003CCC0000}"/>
    <cellStyle name="Vírgula 8 3 2 2 6 3" xfId="52655" xr:uid="{00000000-0005-0000-0000-00003DCC0000}"/>
    <cellStyle name="Vírgula 8 3 2 2 6 4" xfId="52656" xr:uid="{00000000-0005-0000-0000-00003ECC0000}"/>
    <cellStyle name="Vírgula 8 3 2 2 7" xfId="2477" xr:uid="{00000000-0005-0000-0000-00003FCC0000}"/>
    <cellStyle name="Vírgula 8 3 2 2 7 2" xfId="52657" xr:uid="{00000000-0005-0000-0000-000040CC0000}"/>
    <cellStyle name="Vírgula 8 3 2 2 7 3" xfId="52658" xr:uid="{00000000-0005-0000-0000-000041CC0000}"/>
    <cellStyle name="Vírgula 8 3 2 2 7 4" xfId="52659" xr:uid="{00000000-0005-0000-0000-000042CC0000}"/>
    <cellStyle name="Vírgula 8 3 2 2 8" xfId="52660" xr:uid="{00000000-0005-0000-0000-000043CC0000}"/>
    <cellStyle name="Vírgula 8 3 2 2 8 2" xfId="52661" xr:uid="{00000000-0005-0000-0000-000044CC0000}"/>
    <cellStyle name="Vírgula 8 3 2 2 8 3" xfId="52662" xr:uid="{00000000-0005-0000-0000-000045CC0000}"/>
    <cellStyle name="Vírgula 8 3 2 2 9" xfId="52663" xr:uid="{00000000-0005-0000-0000-000046CC0000}"/>
    <cellStyle name="Vírgula 8 3 2 3" xfId="887" xr:uid="{00000000-0005-0000-0000-000047CC0000}"/>
    <cellStyle name="Vírgula 8 3 2 3 10" xfId="52664" xr:uid="{00000000-0005-0000-0000-000048CC0000}"/>
    <cellStyle name="Vírgula 8 3 2 3 2" xfId="1968" xr:uid="{00000000-0005-0000-0000-000049CC0000}"/>
    <cellStyle name="Vírgula 8 3 2 3 2 2" xfId="5326" xr:uid="{00000000-0005-0000-0000-00004ACC0000}"/>
    <cellStyle name="Vírgula 8 3 2 3 2 2 2" xfId="10310" xr:uid="{00000000-0005-0000-0000-00004BCC0000}"/>
    <cellStyle name="Vírgula 8 3 2 3 2 2 2 2" xfId="52665" xr:uid="{00000000-0005-0000-0000-00004CCC0000}"/>
    <cellStyle name="Vírgula 8 3 2 3 2 2 2 3" xfId="52666" xr:uid="{00000000-0005-0000-0000-00004DCC0000}"/>
    <cellStyle name="Vírgula 8 3 2 3 2 2 2 4" xfId="52667" xr:uid="{00000000-0005-0000-0000-00004ECC0000}"/>
    <cellStyle name="Vírgula 8 3 2 3 2 2 3" xfId="52668" xr:uid="{00000000-0005-0000-0000-00004FCC0000}"/>
    <cellStyle name="Vírgula 8 3 2 3 2 2 3 2" xfId="52669" xr:uid="{00000000-0005-0000-0000-000050CC0000}"/>
    <cellStyle name="Vírgula 8 3 2 3 2 2 3 3" xfId="52670" xr:uid="{00000000-0005-0000-0000-000051CC0000}"/>
    <cellStyle name="Vírgula 8 3 2 3 2 2 4" xfId="52671" xr:uid="{00000000-0005-0000-0000-000052CC0000}"/>
    <cellStyle name="Vírgula 8 3 2 3 2 2 5" xfId="52672" xr:uid="{00000000-0005-0000-0000-000053CC0000}"/>
    <cellStyle name="Vírgula 8 3 2 3 2 2 6" xfId="52673" xr:uid="{00000000-0005-0000-0000-000054CC0000}"/>
    <cellStyle name="Vírgula 8 3 2 3 2 3" xfId="7055" xr:uid="{00000000-0005-0000-0000-000055CC0000}"/>
    <cellStyle name="Vírgula 8 3 2 3 2 3 2" xfId="11997" xr:uid="{00000000-0005-0000-0000-000056CC0000}"/>
    <cellStyle name="Vírgula 8 3 2 3 2 3 3" xfId="52674" xr:uid="{00000000-0005-0000-0000-000057CC0000}"/>
    <cellStyle name="Vírgula 8 3 2 3 2 3 4" xfId="52675" xr:uid="{00000000-0005-0000-0000-000058CC0000}"/>
    <cellStyle name="Vírgula 8 3 2 3 2 4" xfId="8563" xr:uid="{00000000-0005-0000-0000-000059CC0000}"/>
    <cellStyle name="Vírgula 8 3 2 3 2 4 2" xfId="52676" xr:uid="{00000000-0005-0000-0000-00005ACC0000}"/>
    <cellStyle name="Vírgula 8 3 2 3 2 4 3" xfId="52677" xr:uid="{00000000-0005-0000-0000-00005BCC0000}"/>
    <cellStyle name="Vírgula 8 3 2 3 2 4 4" xfId="52678" xr:uid="{00000000-0005-0000-0000-00005CCC0000}"/>
    <cellStyle name="Vírgula 8 3 2 3 2 5" xfId="3601" xr:uid="{00000000-0005-0000-0000-00005DCC0000}"/>
    <cellStyle name="Vírgula 8 3 2 3 2 5 2" xfId="52679" xr:uid="{00000000-0005-0000-0000-00005ECC0000}"/>
    <cellStyle name="Vírgula 8 3 2 3 2 5 3" xfId="52680" xr:uid="{00000000-0005-0000-0000-00005FCC0000}"/>
    <cellStyle name="Vírgula 8 3 2 3 2 5 4" xfId="52681" xr:uid="{00000000-0005-0000-0000-000060CC0000}"/>
    <cellStyle name="Vírgula 8 3 2 3 2 6" xfId="52682" xr:uid="{00000000-0005-0000-0000-000061CC0000}"/>
    <cellStyle name="Vírgula 8 3 2 3 2 6 2" xfId="52683" xr:uid="{00000000-0005-0000-0000-000062CC0000}"/>
    <cellStyle name="Vírgula 8 3 2 3 2 6 3" xfId="52684" xr:uid="{00000000-0005-0000-0000-000063CC0000}"/>
    <cellStyle name="Vírgula 8 3 2 3 2 7" xfId="52685" xr:uid="{00000000-0005-0000-0000-000064CC0000}"/>
    <cellStyle name="Vírgula 8 3 2 3 2 8" xfId="52686" xr:uid="{00000000-0005-0000-0000-000065CC0000}"/>
    <cellStyle name="Vírgula 8 3 2 3 2 9" xfId="52687" xr:uid="{00000000-0005-0000-0000-000066CC0000}"/>
    <cellStyle name="Vírgula 8 3 2 3 3" xfId="4326" xr:uid="{00000000-0005-0000-0000-000067CC0000}"/>
    <cellStyle name="Vírgula 8 3 2 3 3 2" xfId="9311" xr:uid="{00000000-0005-0000-0000-000068CC0000}"/>
    <cellStyle name="Vírgula 8 3 2 3 3 2 2" xfId="52688" xr:uid="{00000000-0005-0000-0000-000069CC0000}"/>
    <cellStyle name="Vírgula 8 3 2 3 3 2 3" xfId="52689" xr:uid="{00000000-0005-0000-0000-00006ACC0000}"/>
    <cellStyle name="Vírgula 8 3 2 3 3 2 4" xfId="52690" xr:uid="{00000000-0005-0000-0000-00006BCC0000}"/>
    <cellStyle name="Vírgula 8 3 2 3 3 3" xfId="52691" xr:uid="{00000000-0005-0000-0000-00006CCC0000}"/>
    <cellStyle name="Vírgula 8 3 2 3 3 3 2" xfId="52692" xr:uid="{00000000-0005-0000-0000-00006DCC0000}"/>
    <cellStyle name="Vírgula 8 3 2 3 3 3 3" xfId="52693" xr:uid="{00000000-0005-0000-0000-00006ECC0000}"/>
    <cellStyle name="Vírgula 8 3 2 3 3 4" xfId="52694" xr:uid="{00000000-0005-0000-0000-00006FCC0000}"/>
    <cellStyle name="Vírgula 8 3 2 3 3 5" xfId="52695" xr:uid="{00000000-0005-0000-0000-000070CC0000}"/>
    <cellStyle name="Vírgula 8 3 2 3 3 6" xfId="52696" xr:uid="{00000000-0005-0000-0000-000071CC0000}"/>
    <cellStyle name="Vírgula 8 3 2 3 4" xfId="6069" xr:uid="{00000000-0005-0000-0000-000072CC0000}"/>
    <cellStyle name="Vírgula 8 3 2 3 4 2" xfId="11011" xr:uid="{00000000-0005-0000-0000-000073CC0000}"/>
    <cellStyle name="Vírgula 8 3 2 3 4 3" xfId="52697" xr:uid="{00000000-0005-0000-0000-000074CC0000}"/>
    <cellStyle name="Vírgula 8 3 2 3 4 4" xfId="52698" xr:uid="{00000000-0005-0000-0000-000075CC0000}"/>
    <cellStyle name="Vírgula 8 3 2 3 5" xfId="7577" xr:uid="{00000000-0005-0000-0000-000076CC0000}"/>
    <cellStyle name="Vírgula 8 3 2 3 5 2" xfId="52699" xr:uid="{00000000-0005-0000-0000-000077CC0000}"/>
    <cellStyle name="Vírgula 8 3 2 3 5 3" xfId="52700" xr:uid="{00000000-0005-0000-0000-000078CC0000}"/>
    <cellStyle name="Vírgula 8 3 2 3 5 4" xfId="52701" xr:uid="{00000000-0005-0000-0000-000079CC0000}"/>
    <cellStyle name="Vírgula 8 3 2 3 6" xfId="2615" xr:uid="{00000000-0005-0000-0000-00007ACC0000}"/>
    <cellStyle name="Vírgula 8 3 2 3 6 2" xfId="52702" xr:uid="{00000000-0005-0000-0000-00007BCC0000}"/>
    <cellStyle name="Vírgula 8 3 2 3 6 3" xfId="52703" xr:uid="{00000000-0005-0000-0000-00007CCC0000}"/>
    <cellStyle name="Vírgula 8 3 2 3 6 4" xfId="52704" xr:uid="{00000000-0005-0000-0000-00007DCC0000}"/>
    <cellStyle name="Vírgula 8 3 2 3 7" xfId="52705" xr:uid="{00000000-0005-0000-0000-00007ECC0000}"/>
    <cellStyle name="Vírgula 8 3 2 3 7 2" xfId="52706" xr:uid="{00000000-0005-0000-0000-00007FCC0000}"/>
    <cellStyle name="Vírgula 8 3 2 3 7 3" xfId="52707" xr:uid="{00000000-0005-0000-0000-000080CC0000}"/>
    <cellStyle name="Vírgula 8 3 2 3 8" xfId="52708" xr:uid="{00000000-0005-0000-0000-000081CC0000}"/>
    <cellStyle name="Vírgula 8 3 2 3 9" xfId="52709" xr:uid="{00000000-0005-0000-0000-000082CC0000}"/>
    <cellStyle name="Vírgula 8 3 2 4" xfId="1965" xr:uid="{00000000-0005-0000-0000-000083CC0000}"/>
    <cellStyle name="Vírgula 8 3 2 4 2" xfId="5323" xr:uid="{00000000-0005-0000-0000-000084CC0000}"/>
    <cellStyle name="Vírgula 8 3 2 4 2 2" xfId="10307" xr:uid="{00000000-0005-0000-0000-000085CC0000}"/>
    <cellStyle name="Vírgula 8 3 2 4 2 2 2" xfId="52710" xr:uid="{00000000-0005-0000-0000-000086CC0000}"/>
    <cellStyle name="Vírgula 8 3 2 4 2 2 3" xfId="52711" xr:uid="{00000000-0005-0000-0000-000087CC0000}"/>
    <cellStyle name="Vírgula 8 3 2 4 2 2 4" xfId="52712" xr:uid="{00000000-0005-0000-0000-000088CC0000}"/>
    <cellStyle name="Vírgula 8 3 2 4 2 3" xfId="52713" xr:uid="{00000000-0005-0000-0000-000089CC0000}"/>
    <cellStyle name="Vírgula 8 3 2 4 2 3 2" xfId="52714" xr:uid="{00000000-0005-0000-0000-00008ACC0000}"/>
    <cellStyle name="Vírgula 8 3 2 4 2 3 3" xfId="52715" xr:uid="{00000000-0005-0000-0000-00008BCC0000}"/>
    <cellStyle name="Vírgula 8 3 2 4 2 4" xfId="52716" xr:uid="{00000000-0005-0000-0000-00008CCC0000}"/>
    <cellStyle name="Vírgula 8 3 2 4 2 5" xfId="52717" xr:uid="{00000000-0005-0000-0000-00008DCC0000}"/>
    <cellStyle name="Vírgula 8 3 2 4 2 6" xfId="52718" xr:uid="{00000000-0005-0000-0000-00008ECC0000}"/>
    <cellStyle name="Vírgula 8 3 2 4 3" xfId="7052" xr:uid="{00000000-0005-0000-0000-00008FCC0000}"/>
    <cellStyle name="Vírgula 8 3 2 4 3 2" xfId="11994" xr:uid="{00000000-0005-0000-0000-000090CC0000}"/>
    <cellStyle name="Vírgula 8 3 2 4 3 3" xfId="52719" xr:uid="{00000000-0005-0000-0000-000091CC0000}"/>
    <cellStyle name="Vírgula 8 3 2 4 3 4" xfId="52720" xr:uid="{00000000-0005-0000-0000-000092CC0000}"/>
    <cellStyle name="Vírgula 8 3 2 4 4" xfId="8560" xr:uid="{00000000-0005-0000-0000-000093CC0000}"/>
    <cellStyle name="Vírgula 8 3 2 4 4 2" xfId="52721" xr:uid="{00000000-0005-0000-0000-000094CC0000}"/>
    <cellStyle name="Vírgula 8 3 2 4 4 3" xfId="52722" xr:uid="{00000000-0005-0000-0000-000095CC0000}"/>
    <cellStyle name="Vírgula 8 3 2 4 4 4" xfId="52723" xr:uid="{00000000-0005-0000-0000-000096CC0000}"/>
    <cellStyle name="Vírgula 8 3 2 4 5" xfId="3598" xr:uid="{00000000-0005-0000-0000-000097CC0000}"/>
    <cellStyle name="Vírgula 8 3 2 4 5 2" xfId="52724" xr:uid="{00000000-0005-0000-0000-000098CC0000}"/>
    <cellStyle name="Vírgula 8 3 2 4 5 3" xfId="52725" xr:uid="{00000000-0005-0000-0000-000099CC0000}"/>
    <cellStyle name="Vírgula 8 3 2 4 5 4" xfId="52726" xr:uid="{00000000-0005-0000-0000-00009ACC0000}"/>
    <cellStyle name="Vírgula 8 3 2 4 6" xfId="52727" xr:uid="{00000000-0005-0000-0000-00009BCC0000}"/>
    <cellStyle name="Vírgula 8 3 2 4 6 2" xfId="52728" xr:uid="{00000000-0005-0000-0000-00009CCC0000}"/>
    <cellStyle name="Vírgula 8 3 2 4 6 3" xfId="52729" xr:uid="{00000000-0005-0000-0000-00009DCC0000}"/>
    <cellStyle name="Vírgula 8 3 2 4 7" xfId="52730" xr:uid="{00000000-0005-0000-0000-00009ECC0000}"/>
    <cellStyle name="Vírgula 8 3 2 4 8" xfId="52731" xr:uid="{00000000-0005-0000-0000-00009FCC0000}"/>
    <cellStyle name="Vírgula 8 3 2 4 9" xfId="52732" xr:uid="{00000000-0005-0000-0000-0000A0CC0000}"/>
    <cellStyle name="Vírgula 8 3 2 5" xfId="3724" xr:uid="{00000000-0005-0000-0000-0000A1CC0000}"/>
    <cellStyle name="Vírgula 8 3 2 5 2" xfId="5508" xr:uid="{00000000-0005-0000-0000-0000A2CC0000}"/>
    <cellStyle name="Vírgula 8 3 2 5 2 2" xfId="10463" xr:uid="{00000000-0005-0000-0000-0000A3CC0000}"/>
    <cellStyle name="Vírgula 8 3 2 5 2 2 2" xfId="52733" xr:uid="{00000000-0005-0000-0000-0000A4CC0000}"/>
    <cellStyle name="Vírgula 8 3 2 5 2 2 3" xfId="52734" xr:uid="{00000000-0005-0000-0000-0000A5CC0000}"/>
    <cellStyle name="Vírgula 8 3 2 5 2 2 4" xfId="52735" xr:uid="{00000000-0005-0000-0000-0000A6CC0000}"/>
    <cellStyle name="Vírgula 8 3 2 5 2 3" xfId="52736" xr:uid="{00000000-0005-0000-0000-0000A7CC0000}"/>
    <cellStyle name="Vírgula 8 3 2 5 2 3 2" xfId="52737" xr:uid="{00000000-0005-0000-0000-0000A8CC0000}"/>
    <cellStyle name="Vírgula 8 3 2 5 2 3 3" xfId="52738" xr:uid="{00000000-0005-0000-0000-0000A9CC0000}"/>
    <cellStyle name="Vírgula 8 3 2 5 2 4" xfId="52739" xr:uid="{00000000-0005-0000-0000-0000AACC0000}"/>
    <cellStyle name="Vírgula 8 3 2 5 2 5" xfId="52740" xr:uid="{00000000-0005-0000-0000-0000ABCC0000}"/>
    <cellStyle name="Vírgula 8 3 2 5 2 6" xfId="52741" xr:uid="{00000000-0005-0000-0000-0000ACCC0000}"/>
    <cellStyle name="Vírgula 8 3 2 5 3" xfId="8684" xr:uid="{00000000-0005-0000-0000-0000ADCC0000}"/>
    <cellStyle name="Vírgula 8 3 2 5 3 2" xfId="52742" xr:uid="{00000000-0005-0000-0000-0000AECC0000}"/>
    <cellStyle name="Vírgula 8 3 2 5 3 3" xfId="52743" xr:uid="{00000000-0005-0000-0000-0000AFCC0000}"/>
    <cellStyle name="Vírgula 8 3 2 5 3 4" xfId="52744" xr:uid="{00000000-0005-0000-0000-0000B0CC0000}"/>
    <cellStyle name="Vírgula 8 3 2 5 4" xfId="52745" xr:uid="{00000000-0005-0000-0000-0000B1CC0000}"/>
    <cellStyle name="Vírgula 8 3 2 5 4 2" xfId="52746" xr:uid="{00000000-0005-0000-0000-0000B2CC0000}"/>
    <cellStyle name="Vírgula 8 3 2 5 4 3" xfId="52747" xr:uid="{00000000-0005-0000-0000-0000B3CC0000}"/>
    <cellStyle name="Vírgula 8 3 2 5 4 4" xfId="52748" xr:uid="{00000000-0005-0000-0000-0000B4CC0000}"/>
    <cellStyle name="Vírgula 8 3 2 5 5" xfId="52749" xr:uid="{00000000-0005-0000-0000-0000B5CC0000}"/>
    <cellStyle name="Vírgula 8 3 2 5 5 2" xfId="52750" xr:uid="{00000000-0005-0000-0000-0000B6CC0000}"/>
    <cellStyle name="Vírgula 8 3 2 5 5 3" xfId="52751" xr:uid="{00000000-0005-0000-0000-0000B7CC0000}"/>
    <cellStyle name="Vírgula 8 3 2 5 5 4" xfId="52752" xr:uid="{00000000-0005-0000-0000-0000B8CC0000}"/>
    <cellStyle name="Vírgula 8 3 2 5 6" xfId="52753" xr:uid="{00000000-0005-0000-0000-0000B9CC0000}"/>
    <cellStyle name="Vírgula 8 3 2 5 6 2" xfId="52754" xr:uid="{00000000-0005-0000-0000-0000BACC0000}"/>
    <cellStyle name="Vírgula 8 3 2 5 6 3" xfId="52755" xr:uid="{00000000-0005-0000-0000-0000BBCC0000}"/>
    <cellStyle name="Vírgula 8 3 2 5 7" xfId="52756" xr:uid="{00000000-0005-0000-0000-0000BCCC0000}"/>
    <cellStyle name="Vírgula 8 3 2 5 8" xfId="52757" xr:uid="{00000000-0005-0000-0000-0000BDCC0000}"/>
    <cellStyle name="Vírgula 8 3 2 5 9" xfId="52758" xr:uid="{00000000-0005-0000-0000-0000BECC0000}"/>
    <cellStyle name="Vírgula 8 3 2 6" xfId="4048" xr:uid="{00000000-0005-0000-0000-0000BFCC0000}"/>
    <cellStyle name="Vírgula 8 3 2 6 2" xfId="8820" xr:uid="{00000000-0005-0000-0000-0000C0CC0000}"/>
    <cellStyle name="Vírgula 8 3 2 6 2 2" xfId="52759" xr:uid="{00000000-0005-0000-0000-0000C1CC0000}"/>
    <cellStyle name="Vírgula 8 3 2 6 2 2 2" xfId="52760" xr:uid="{00000000-0005-0000-0000-0000C2CC0000}"/>
    <cellStyle name="Vírgula 8 3 2 6 2 2 3" xfId="52761" xr:uid="{00000000-0005-0000-0000-0000C3CC0000}"/>
    <cellStyle name="Vírgula 8 3 2 6 2 2 4" xfId="52762" xr:uid="{00000000-0005-0000-0000-0000C4CC0000}"/>
    <cellStyle name="Vírgula 8 3 2 6 2 3" xfId="52763" xr:uid="{00000000-0005-0000-0000-0000C5CC0000}"/>
    <cellStyle name="Vírgula 8 3 2 6 2 3 2" xfId="52764" xr:uid="{00000000-0005-0000-0000-0000C6CC0000}"/>
    <cellStyle name="Vírgula 8 3 2 6 2 3 3" xfId="52765" xr:uid="{00000000-0005-0000-0000-0000C7CC0000}"/>
    <cellStyle name="Vírgula 8 3 2 6 2 4" xfId="52766" xr:uid="{00000000-0005-0000-0000-0000C8CC0000}"/>
    <cellStyle name="Vírgula 8 3 2 6 2 5" xfId="52767" xr:uid="{00000000-0005-0000-0000-0000C9CC0000}"/>
    <cellStyle name="Vírgula 8 3 2 6 2 6" xfId="52768" xr:uid="{00000000-0005-0000-0000-0000CACC0000}"/>
    <cellStyle name="Vírgula 8 3 2 6 3" xfId="52769" xr:uid="{00000000-0005-0000-0000-0000CBCC0000}"/>
    <cellStyle name="Vírgula 8 3 2 6 3 2" xfId="52770" xr:uid="{00000000-0005-0000-0000-0000CCCC0000}"/>
    <cellStyle name="Vírgula 8 3 2 6 3 3" xfId="52771" xr:uid="{00000000-0005-0000-0000-0000CDCC0000}"/>
    <cellStyle name="Vírgula 8 3 2 6 3 4" xfId="52772" xr:uid="{00000000-0005-0000-0000-0000CECC0000}"/>
    <cellStyle name="Vírgula 8 3 2 6 4" xfId="52773" xr:uid="{00000000-0005-0000-0000-0000CFCC0000}"/>
    <cellStyle name="Vírgula 8 3 2 6 4 2" xfId="52774" xr:uid="{00000000-0005-0000-0000-0000D0CC0000}"/>
    <cellStyle name="Vírgula 8 3 2 6 4 3" xfId="52775" xr:uid="{00000000-0005-0000-0000-0000D1CC0000}"/>
    <cellStyle name="Vírgula 8 3 2 6 4 4" xfId="52776" xr:uid="{00000000-0005-0000-0000-0000D2CC0000}"/>
    <cellStyle name="Vírgula 8 3 2 6 5" xfId="52777" xr:uid="{00000000-0005-0000-0000-0000D3CC0000}"/>
    <cellStyle name="Vírgula 8 3 2 6 5 2" xfId="52778" xr:uid="{00000000-0005-0000-0000-0000D4CC0000}"/>
    <cellStyle name="Vírgula 8 3 2 6 5 3" xfId="52779" xr:uid="{00000000-0005-0000-0000-0000D5CC0000}"/>
    <cellStyle name="Vírgula 8 3 2 6 6" xfId="52780" xr:uid="{00000000-0005-0000-0000-0000D6CC0000}"/>
    <cellStyle name="Vírgula 8 3 2 6 7" xfId="52781" xr:uid="{00000000-0005-0000-0000-0000D7CC0000}"/>
    <cellStyle name="Vírgula 8 3 2 6 8" xfId="52782" xr:uid="{00000000-0005-0000-0000-0000D8CC0000}"/>
    <cellStyle name="Vírgula 8 3 2 7" xfId="5387" xr:uid="{00000000-0005-0000-0000-0000D9CC0000}"/>
    <cellStyle name="Vírgula 8 3 2 7 2" xfId="10364" xr:uid="{00000000-0005-0000-0000-0000DACC0000}"/>
    <cellStyle name="Vírgula 8 3 2 7 2 2" xfId="52783" xr:uid="{00000000-0005-0000-0000-0000DBCC0000}"/>
    <cellStyle name="Vírgula 8 3 2 7 2 3" xfId="52784" xr:uid="{00000000-0005-0000-0000-0000DCCC0000}"/>
    <cellStyle name="Vírgula 8 3 2 7 2 4" xfId="52785" xr:uid="{00000000-0005-0000-0000-0000DDCC0000}"/>
    <cellStyle name="Vírgula 8 3 2 7 3" xfId="52786" xr:uid="{00000000-0005-0000-0000-0000DECC0000}"/>
    <cellStyle name="Vírgula 8 3 2 7 3 2" xfId="52787" xr:uid="{00000000-0005-0000-0000-0000DFCC0000}"/>
    <cellStyle name="Vírgula 8 3 2 7 3 3" xfId="52788" xr:uid="{00000000-0005-0000-0000-0000E0CC0000}"/>
    <cellStyle name="Vírgula 8 3 2 7 4" xfId="52789" xr:uid="{00000000-0005-0000-0000-0000E1CC0000}"/>
    <cellStyle name="Vírgula 8 3 2 7 5" xfId="52790" xr:uid="{00000000-0005-0000-0000-0000E2CC0000}"/>
    <cellStyle name="Vírgula 8 3 2 7 6" xfId="52791" xr:uid="{00000000-0005-0000-0000-0000E3CC0000}"/>
    <cellStyle name="Vírgula 8 3 2 8" xfId="5796" xr:uid="{00000000-0005-0000-0000-0000E4CC0000}"/>
    <cellStyle name="Vírgula 8 3 2 8 2" xfId="10738" xr:uid="{00000000-0005-0000-0000-0000E5CC0000}"/>
    <cellStyle name="Vírgula 8 3 2 8 3" xfId="52792" xr:uid="{00000000-0005-0000-0000-0000E6CC0000}"/>
    <cellStyle name="Vírgula 8 3 2 8 4" xfId="52793" xr:uid="{00000000-0005-0000-0000-0000E7CC0000}"/>
    <cellStyle name="Vírgula 8 3 2 9" xfId="7304" xr:uid="{00000000-0005-0000-0000-0000E8CC0000}"/>
    <cellStyle name="Vírgula 8 3 2 9 2" xfId="52794" xr:uid="{00000000-0005-0000-0000-0000E9CC0000}"/>
    <cellStyle name="Vírgula 8 3 2 9 3" xfId="52795" xr:uid="{00000000-0005-0000-0000-0000EACC0000}"/>
    <cellStyle name="Vírgula 8 3 2 9 4" xfId="52796" xr:uid="{00000000-0005-0000-0000-0000EBCC0000}"/>
    <cellStyle name="Vírgula 8 3 3" xfId="636" xr:uid="{00000000-0005-0000-0000-0000ECCC0000}"/>
    <cellStyle name="Vírgula 8 3 3 10" xfId="2385" xr:uid="{00000000-0005-0000-0000-0000EDCC0000}"/>
    <cellStyle name="Vírgula 8 3 3 10 2" xfId="52797" xr:uid="{00000000-0005-0000-0000-0000EECC0000}"/>
    <cellStyle name="Vírgula 8 3 3 10 3" xfId="52798" xr:uid="{00000000-0005-0000-0000-0000EFCC0000}"/>
    <cellStyle name="Vírgula 8 3 3 10 4" xfId="52799" xr:uid="{00000000-0005-0000-0000-0000F0CC0000}"/>
    <cellStyle name="Vírgula 8 3 3 11" xfId="52800" xr:uid="{00000000-0005-0000-0000-0000F1CC0000}"/>
    <cellStyle name="Vírgula 8 3 3 11 2" xfId="52801" xr:uid="{00000000-0005-0000-0000-0000F2CC0000}"/>
    <cellStyle name="Vírgula 8 3 3 11 3" xfId="52802" xr:uid="{00000000-0005-0000-0000-0000F3CC0000}"/>
    <cellStyle name="Vírgula 8 3 3 12" xfId="52803" xr:uid="{00000000-0005-0000-0000-0000F4CC0000}"/>
    <cellStyle name="Vírgula 8 3 3 13" xfId="52804" xr:uid="{00000000-0005-0000-0000-0000F5CC0000}"/>
    <cellStyle name="Vírgula 8 3 3 14" xfId="52805" xr:uid="{00000000-0005-0000-0000-0000F6CC0000}"/>
    <cellStyle name="Vírgula 8 3 3 2" xfId="777" xr:uid="{00000000-0005-0000-0000-0000F7CC0000}"/>
    <cellStyle name="Vírgula 8 3 3 2 10" xfId="52806" xr:uid="{00000000-0005-0000-0000-0000F8CC0000}"/>
    <cellStyle name="Vírgula 8 3 3 2 11" xfId="52807" xr:uid="{00000000-0005-0000-0000-0000F9CC0000}"/>
    <cellStyle name="Vírgula 8 3 3 2 2" xfId="1242" xr:uid="{00000000-0005-0000-0000-0000FACC0000}"/>
    <cellStyle name="Vírgula 8 3 3 2 2 10" xfId="52808" xr:uid="{00000000-0005-0000-0000-0000FBCC0000}"/>
    <cellStyle name="Vírgula 8 3 3 2 2 2" xfId="1971" xr:uid="{00000000-0005-0000-0000-0000FCCC0000}"/>
    <cellStyle name="Vírgula 8 3 3 2 2 2 2" xfId="5329" xr:uid="{00000000-0005-0000-0000-0000FDCC0000}"/>
    <cellStyle name="Vírgula 8 3 3 2 2 2 2 2" xfId="10313" xr:uid="{00000000-0005-0000-0000-0000FECC0000}"/>
    <cellStyle name="Vírgula 8 3 3 2 2 2 2 2 2" xfId="52809" xr:uid="{00000000-0005-0000-0000-0000FFCC0000}"/>
    <cellStyle name="Vírgula 8 3 3 2 2 2 2 2 3" xfId="52810" xr:uid="{00000000-0005-0000-0000-000000CD0000}"/>
    <cellStyle name="Vírgula 8 3 3 2 2 2 2 2 4" xfId="52811" xr:uid="{00000000-0005-0000-0000-000001CD0000}"/>
    <cellStyle name="Vírgula 8 3 3 2 2 2 2 3" xfId="52812" xr:uid="{00000000-0005-0000-0000-000002CD0000}"/>
    <cellStyle name="Vírgula 8 3 3 2 2 2 2 3 2" xfId="52813" xr:uid="{00000000-0005-0000-0000-000003CD0000}"/>
    <cellStyle name="Vírgula 8 3 3 2 2 2 2 3 3" xfId="52814" xr:uid="{00000000-0005-0000-0000-000004CD0000}"/>
    <cellStyle name="Vírgula 8 3 3 2 2 2 2 4" xfId="52815" xr:uid="{00000000-0005-0000-0000-000005CD0000}"/>
    <cellStyle name="Vírgula 8 3 3 2 2 2 2 5" xfId="52816" xr:uid="{00000000-0005-0000-0000-000006CD0000}"/>
    <cellStyle name="Vírgula 8 3 3 2 2 2 2 6" xfId="52817" xr:uid="{00000000-0005-0000-0000-000007CD0000}"/>
    <cellStyle name="Vírgula 8 3 3 2 2 2 3" xfId="7058" xr:uid="{00000000-0005-0000-0000-000008CD0000}"/>
    <cellStyle name="Vírgula 8 3 3 2 2 2 3 2" xfId="12000" xr:uid="{00000000-0005-0000-0000-000009CD0000}"/>
    <cellStyle name="Vírgula 8 3 3 2 2 2 3 3" xfId="52818" xr:uid="{00000000-0005-0000-0000-00000ACD0000}"/>
    <cellStyle name="Vírgula 8 3 3 2 2 2 3 4" xfId="52819" xr:uid="{00000000-0005-0000-0000-00000BCD0000}"/>
    <cellStyle name="Vírgula 8 3 3 2 2 2 4" xfId="8566" xr:uid="{00000000-0005-0000-0000-00000CCD0000}"/>
    <cellStyle name="Vírgula 8 3 3 2 2 2 4 2" xfId="52820" xr:uid="{00000000-0005-0000-0000-00000DCD0000}"/>
    <cellStyle name="Vírgula 8 3 3 2 2 2 4 3" xfId="52821" xr:uid="{00000000-0005-0000-0000-00000ECD0000}"/>
    <cellStyle name="Vírgula 8 3 3 2 2 2 4 4" xfId="52822" xr:uid="{00000000-0005-0000-0000-00000FCD0000}"/>
    <cellStyle name="Vírgula 8 3 3 2 2 2 5" xfId="3604" xr:uid="{00000000-0005-0000-0000-000010CD0000}"/>
    <cellStyle name="Vírgula 8 3 3 2 2 2 5 2" xfId="52823" xr:uid="{00000000-0005-0000-0000-000011CD0000}"/>
    <cellStyle name="Vírgula 8 3 3 2 2 2 5 3" xfId="52824" xr:uid="{00000000-0005-0000-0000-000012CD0000}"/>
    <cellStyle name="Vírgula 8 3 3 2 2 2 5 4" xfId="52825" xr:uid="{00000000-0005-0000-0000-000013CD0000}"/>
    <cellStyle name="Vírgula 8 3 3 2 2 2 6" xfId="52826" xr:uid="{00000000-0005-0000-0000-000014CD0000}"/>
    <cellStyle name="Vírgula 8 3 3 2 2 2 6 2" xfId="52827" xr:uid="{00000000-0005-0000-0000-000015CD0000}"/>
    <cellStyle name="Vírgula 8 3 3 2 2 2 6 3" xfId="52828" xr:uid="{00000000-0005-0000-0000-000016CD0000}"/>
    <cellStyle name="Vírgula 8 3 3 2 2 2 7" xfId="52829" xr:uid="{00000000-0005-0000-0000-000017CD0000}"/>
    <cellStyle name="Vírgula 8 3 3 2 2 2 8" xfId="52830" xr:uid="{00000000-0005-0000-0000-000018CD0000}"/>
    <cellStyle name="Vírgula 8 3 3 2 2 2 9" xfId="52831" xr:uid="{00000000-0005-0000-0000-000019CD0000}"/>
    <cellStyle name="Vírgula 8 3 3 2 2 3" xfId="4610" xr:uid="{00000000-0005-0000-0000-00001ACD0000}"/>
    <cellStyle name="Vírgula 8 3 3 2 2 3 2" xfId="9594" xr:uid="{00000000-0005-0000-0000-00001BCD0000}"/>
    <cellStyle name="Vírgula 8 3 3 2 2 3 2 2" xfId="52832" xr:uid="{00000000-0005-0000-0000-00001CCD0000}"/>
    <cellStyle name="Vírgula 8 3 3 2 2 3 2 3" xfId="52833" xr:uid="{00000000-0005-0000-0000-00001DCD0000}"/>
    <cellStyle name="Vírgula 8 3 3 2 2 3 2 4" xfId="52834" xr:uid="{00000000-0005-0000-0000-00001ECD0000}"/>
    <cellStyle name="Vírgula 8 3 3 2 2 3 3" xfId="52835" xr:uid="{00000000-0005-0000-0000-00001FCD0000}"/>
    <cellStyle name="Vírgula 8 3 3 2 2 3 3 2" xfId="52836" xr:uid="{00000000-0005-0000-0000-000020CD0000}"/>
    <cellStyle name="Vírgula 8 3 3 2 2 3 3 3" xfId="52837" xr:uid="{00000000-0005-0000-0000-000021CD0000}"/>
    <cellStyle name="Vírgula 8 3 3 2 2 3 4" xfId="52838" xr:uid="{00000000-0005-0000-0000-000022CD0000}"/>
    <cellStyle name="Vírgula 8 3 3 2 2 3 5" xfId="52839" xr:uid="{00000000-0005-0000-0000-000023CD0000}"/>
    <cellStyle name="Vírgula 8 3 3 2 2 3 6" xfId="52840" xr:uid="{00000000-0005-0000-0000-000024CD0000}"/>
    <cellStyle name="Vírgula 8 3 3 2 2 4" xfId="6341" xr:uid="{00000000-0005-0000-0000-000025CD0000}"/>
    <cellStyle name="Vírgula 8 3 3 2 2 4 2" xfId="11283" xr:uid="{00000000-0005-0000-0000-000026CD0000}"/>
    <cellStyle name="Vírgula 8 3 3 2 2 4 3" xfId="52841" xr:uid="{00000000-0005-0000-0000-000027CD0000}"/>
    <cellStyle name="Vírgula 8 3 3 2 2 4 4" xfId="52842" xr:uid="{00000000-0005-0000-0000-000028CD0000}"/>
    <cellStyle name="Vírgula 8 3 3 2 2 5" xfId="7849" xr:uid="{00000000-0005-0000-0000-000029CD0000}"/>
    <cellStyle name="Vírgula 8 3 3 2 2 5 2" xfId="52843" xr:uid="{00000000-0005-0000-0000-00002ACD0000}"/>
    <cellStyle name="Vírgula 8 3 3 2 2 5 3" xfId="52844" xr:uid="{00000000-0005-0000-0000-00002BCD0000}"/>
    <cellStyle name="Vírgula 8 3 3 2 2 5 4" xfId="52845" xr:uid="{00000000-0005-0000-0000-00002CCD0000}"/>
    <cellStyle name="Vírgula 8 3 3 2 2 6" xfId="2887" xr:uid="{00000000-0005-0000-0000-00002DCD0000}"/>
    <cellStyle name="Vírgula 8 3 3 2 2 6 2" xfId="52846" xr:uid="{00000000-0005-0000-0000-00002ECD0000}"/>
    <cellStyle name="Vírgula 8 3 3 2 2 6 3" xfId="52847" xr:uid="{00000000-0005-0000-0000-00002FCD0000}"/>
    <cellStyle name="Vírgula 8 3 3 2 2 6 4" xfId="52848" xr:uid="{00000000-0005-0000-0000-000030CD0000}"/>
    <cellStyle name="Vírgula 8 3 3 2 2 7" xfId="52849" xr:uid="{00000000-0005-0000-0000-000031CD0000}"/>
    <cellStyle name="Vírgula 8 3 3 2 2 7 2" xfId="52850" xr:uid="{00000000-0005-0000-0000-000032CD0000}"/>
    <cellStyle name="Vírgula 8 3 3 2 2 7 3" xfId="52851" xr:uid="{00000000-0005-0000-0000-000033CD0000}"/>
    <cellStyle name="Vírgula 8 3 3 2 2 8" xfId="52852" xr:uid="{00000000-0005-0000-0000-000034CD0000}"/>
    <cellStyle name="Vírgula 8 3 3 2 2 9" xfId="52853" xr:uid="{00000000-0005-0000-0000-000035CD0000}"/>
    <cellStyle name="Vírgula 8 3 3 2 3" xfId="1970" xr:uid="{00000000-0005-0000-0000-000036CD0000}"/>
    <cellStyle name="Vírgula 8 3 3 2 3 2" xfId="5328" xr:uid="{00000000-0005-0000-0000-000037CD0000}"/>
    <cellStyle name="Vírgula 8 3 3 2 3 2 2" xfId="10312" xr:uid="{00000000-0005-0000-0000-000038CD0000}"/>
    <cellStyle name="Vírgula 8 3 3 2 3 2 2 2" xfId="52854" xr:uid="{00000000-0005-0000-0000-000039CD0000}"/>
    <cellStyle name="Vírgula 8 3 3 2 3 2 2 3" xfId="52855" xr:uid="{00000000-0005-0000-0000-00003ACD0000}"/>
    <cellStyle name="Vírgula 8 3 3 2 3 2 2 4" xfId="52856" xr:uid="{00000000-0005-0000-0000-00003BCD0000}"/>
    <cellStyle name="Vírgula 8 3 3 2 3 2 3" xfId="52857" xr:uid="{00000000-0005-0000-0000-00003CCD0000}"/>
    <cellStyle name="Vírgula 8 3 3 2 3 2 3 2" xfId="52858" xr:uid="{00000000-0005-0000-0000-00003DCD0000}"/>
    <cellStyle name="Vírgula 8 3 3 2 3 2 3 3" xfId="52859" xr:uid="{00000000-0005-0000-0000-00003ECD0000}"/>
    <cellStyle name="Vírgula 8 3 3 2 3 2 4" xfId="52860" xr:uid="{00000000-0005-0000-0000-00003FCD0000}"/>
    <cellStyle name="Vírgula 8 3 3 2 3 2 5" xfId="52861" xr:uid="{00000000-0005-0000-0000-000040CD0000}"/>
    <cellStyle name="Vírgula 8 3 3 2 3 2 6" xfId="52862" xr:uid="{00000000-0005-0000-0000-000041CD0000}"/>
    <cellStyle name="Vírgula 8 3 3 2 3 3" xfId="7057" xr:uid="{00000000-0005-0000-0000-000042CD0000}"/>
    <cellStyle name="Vírgula 8 3 3 2 3 3 2" xfId="11999" xr:uid="{00000000-0005-0000-0000-000043CD0000}"/>
    <cellStyle name="Vírgula 8 3 3 2 3 3 3" xfId="52863" xr:uid="{00000000-0005-0000-0000-000044CD0000}"/>
    <cellStyle name="Vírgula 8 3 3 2 3 3 4" xfId="52864" xr:uid="{00000000-0005-0000-0000-000045CD0000}"/>
    <cellStyle name="Vírgula 8 3 3 2 3 4" xfId="8565" xr:uid="{00000000-0005-0000-0000-000046CD0000}"/>
    <cellStyle name="Vírgula 8 3 3 2 3 4 2" xfId="52865" xr:uid="{00000000-0005-0000-0000-000047CD0000}"/>
    <cellStyle name="Vírgula 8 3 3 2 3 4 3" xfId="52866" xr:uid="{00000000-0005-0000-0000-000048CD0000}"/>
    <cellStyle name="Vírgula 8 3 3 2 3 4 4" xfId="52867" xr:uid="{00000000-0005-0000-0000-000049CD0000}"/>
    <cellStyle name="Vírgula 8 3 3 2 3 5" xfId="3603" xr:uid="{00000000-0005-0000-0000-00004ACD0000}"/>
    <cellStyle name="Vírgula 8 3 3 2 3 5 2" xfId="52868" xr:uid="{00000000-0005-0000-0000-00004BCD0000}"/>
    <cellStyle name="Vírgula 8 3 3 2 3 5 3" xfId="52869" xr:uid="{00000000-0005-0000-0000-00004CCD0000}"/>
    <cellStyle name="Vírgula 8 3 3 2 3 5 4" xfId="52870" xr:uid="{00000000-0005-0000-0000-00004DCD0000}"/>
    <cellStyle name="Vírgula 8 3 3 2 3 6" xfId="52871" xr:uid="{00000000-0005-0000-0000-00004ECD0000}"/>
    <cellStyle name="Vírgula 8 3 3 2 3 6 2" xfId="52872" xr:uid="{00000000-0005-0000-0000-00004FCD0000}"/>
    <cellStyle name="Vírgula 8 3 3 2 3 6 3" xfId="52873" xr:uid="{00000000-0005-0000-0000-000050CD0000}"/>
    <cellStyle name="Vírgula 8 3 3 2 3 7" xfId="52874" xr:uid="{00000000-0005-0000-0000-000051CD0000}"/>
    <cellStyle name="Vírgula 8 3 3 2 3 8" xfId="52875" xr:uid="{00000000-0005-0000-0000-000052CD0000}"/>
    <cellStyle name="Vírgula 8 3 3 2 3 9" xfId="52876" xr:uid="{00000000-0005-0000-0000-000053CD0000}"/>
    <cellStyle name="Vírgula 8 3 3 2 4" xfId="4227" xr:uid="{00000000-0005-0000-0000-000054CD0000}"/>
    <cellStyle name="Vírgula 8 3 3 2 4 2" xfId="9213" xr:uid="{00000000-0005-0000-0000-000055CD0000}"/>
    <cellStyle name="Vírgula 8 3 3 2 4 2 2" xfId="52877" xr:uid="{00000000-0005-0000-0000-000056CD0000}"/>
    <cellStyle name="Vírgula 8 3 3 2 4 2 3" xfId="52878" xr:uid="{00000000-0005-0000-0000-000057CD0000}"/>
    <cellStyle name="Vírgula 8 3 3 2 4 2 4" xfId="52879" xr:uid="{00000000-0005-0000-0000-000058CD0000}"/>
    <cellStyle name="Vírgula 8 3 3 2 4 3" xfId="52880" xr:uid="{00000000-0005-0000-0000-000059CD0000}"/>
    <cellStyle name="Vírgula 8 3 3 2 4 3 2" xfId="52881" xr:uid="{00000000-0005-0000-0000-00005ACD0000}"/>
    <cellStyle name="Vírgula 8 3 3 2 4 3 3" xfId="52882" xr:uid="{00000000-0005-0000-0000-00005BCD0000}"/>
    <cellStyle name="Vírgula 8 3 3 2 4 4" xfId="52883" xr:uid="{00000000-0005-0000-0000-00005CCD0000}"/>
    <cellStyle name="Vírgula 8 3 3 2 4 5" xfId="52884" xr:uid="{00000000-0005-0000-0000-00005DCD0000}"/>
    <cellStyle name="Vírgula 8 3 3 2 4 6" xfId="52885" xr:uid="{00000000-0005-0000-0000-00005ECD0000}"/>
    <cellStyle name="Vírgula 8 3 3 2 5" xfId="5974" xr:uid="{00000000-0005-0000-0000-00005FCD0000}"/>
    <cellStyle name="Vírgula 8 3 3 2 5 2" xfId="10916" xr:uid="{00000000-0005-0000-0000-000060CD0000}"/>
    <cellStyle name="Vírgula 8 3 3 2 5 3" xfId="52886" xr:uid="{00000000-0005-0000-0000-000061CD0000}"/>
    <cellStyle name="Vírgula 8 3 3 2 5 4" xfId="52887" xr:uid="{00000000-0005-0000-0000-000062CD0000}"/>
    <cellStyle name="Vírgula 8 3 3 2 6" xfId="7482" xr:uid="{00000000-0005-0000-0000-000063CD0000}"/>
    <cellStyle name="Vírgula 8 3 3 2 6 2" xfId="52888" xr:uid="{00000000-0005-0000-0000-000064CD0000}"/>
    <cellStyle name="Vírgula 8 3 3 2 6 3" xfId="52889" xr:uid="{00000000-0005-0000-0000-000065CD0000}"/>
    <cellStyle name="Vírgula 8 3 3 2 6 4" xfId="52890" xr:uid="{00000000-0005-0000-0000-000066CD0000}"/>
    <cellStyle name="Vírgula 8 3 3 2 7" xfId="2520" xr:uid="{00000000-0005-0000-0000-000067CD0000}"/>
    <cellStyle name="Vírgula 8 3 3 2 7 2" xfId="52891" xr:uid="{00000000-0005-0000-0000-000068CD0000}"/>
    <cellStyle name="Vírgula 8 3 3 2 7 3" xfId="52892" xr:uid="{00000000-0005-0000-0000-000069CD0000}"/>
    <cellStyle name="Vírgula 8 3 3 2 7 4" xfId="52893" xr:uid="{00000000-0005-0000-0000-00006ACD0000}"/>
    <cellStyle name="Vírgula 8 3 3 2 8" xfId="52894" xr:uid="{00000000-0005-0000-0000-00006BCD0000}"/>
    <cellStyle name="Vírgula 8 3 3 2 8 2" xfId="52895" xr:uid="{00000000-0005-0000-0000-00006CCD0000}"/>
    <cellStyle name="Vírgula 8 3 3 2 8 3" xfId="52896" xr:uid="{00000000-0005-0000-0000-00006DCD0000}"/>
    <cellStyle name="Vírgula 8 3 3 2 9" xfId="52897" xr:uid="{00000000-0005-0000-0000-00006ECD0000}"/>
    <cellStyle name="Vírgula 8 3 3 3" xfId="930" xr:uid="{00000000-0005-0000-0000-00006FCD0000}"/>
    <cellStyle name="Vírgula 8 3 3 3 10" xfId="52898" xr:uid="{00000000-0005-0000-0000-000070CD0000}"/>
    <cellStyle name="Vírgula 8 3 3 3 2" xfId="1972" xr:uid="{00000000-0005-0000-0000-000071CD0000}"/>
    <cellStyle name="Vírgula 8 3 3 3 2 2" xfId="5330" xr:uid="{00000000-0005-0000-0000-000072CD0000}"/>
    <cellStyle name="Vírgula 8 3 3 3 2 2 2" xfId="10314" xr:uid="{00000000-0005-0000-0000-000073CD0000}"/>
    <cellStyle name="Vírgula 8 3 3 3 2 2 2 2" xfId="52899" xr:uid="{00000000-0005-0000-0000-000074CD0000}"/>
    <cellStyle name="Vírgula 8 3 3 3 2 2 2 3" xfId="52900" xr:uid="{00000000-0005-0000-0000-000075CD0000}"/>
    <cellStyle name="Vírgula 8 3 3 3 2 2 2 4" xfId="52901" xr:uid="{00000000-0005-0000-0000-000076CD0000}"/>
    <cellStyle name="Vírgula 8 3 3 3 2 2 3" xfId="52902" xr:uid="{00000000-0005-0000-0000-000077CD0000}"/>
    <cellStyle name="Vírgula 8 3 3 3 2 2 3 2" xfId="52903" xr:uid="{00000000-0005-0000-0000-000078CD0000}"/>
    <cellStyle name="Vírgula 8 3 3 3 2 2 3 3" xfId="52904" xr:uid="{00000000-0005-0000-0000-000079CD0000}"/>
    <cellStyle name="Vírgula 8 3 3 3 2 2 4" xfId="52905" xr:uid="{00000000-0005-0000-0000-00007ACD0000}"/>
    <cellStyle name="Vírgula 8 3 3 3 2 2 5" xfId="52906" xr:uid="{00000000-0005-0000-0000-00007BCD0000}"/>
    <cellStyle name="Vírgula 8 3 3 3 2 2 6" xfId="52907" xr:uid="{00000000-0005-0000-0000-00007CCD0000}"/>
    <cellStyle name="Vírgula 8 3 3 3 2 3" xfId="7059" xr:uid="{00000000-0005-0000-0000-00007DCD0000}"/>
    <cellStyle name="Vírgula 8 3 3 3 2 3 2" xfId="12001" xr:uid="{00000000-0005-0000-0000-00007ECD0000}"/>
    <cellStyle name="Vírgula 8 3 3 3 2 3 3" xfId="52908" xr:uid="{00000000-0005-0000-0000-00007FCD0000}"/>
    <cellStyle name="Vírgula 8 3 3 3 2 3 4" xfId="52909" xr:uid="{00000000-0005-0000-0000-000080CD0000}"/>
    <cellStyle name="Vírgula 8 3 3 3 2 4" xfId="8567" xr:uid="{00000000-0005-0000-0000-000081CD0000}"/>
    <cellStyle name="Vírgula 8 3 3 3 2 4 2" xfId="52910" xr:uid="{00000000-0005-0000-0000-000082CD0000}"/>
    <cellStyle name="Vírgula 8 3 3 3 2 4 3" xfId="52911" xr:uid="{00000000-0005-0000-0000-000083CD0000}"/>
    <cellStyle name="Vírgula 8 3 3 3 2 4 4" xfId="52912" xr:uid="{00000000-0005-0000-0000-000084CD0000}"/>
    <cellStyle name="Vírgula 8 3 3 3 2 5" xfId="3605" xr:uid="{00000000-0005-0000-0000-000085CD0000}"/>
    <cellStyle name="Vírgula 8 3 3 3 2 5 2" xfId="52913" xr:uid="{00000000-0005-0000-0000-000086CD0000}"/>
    <cellStyle name="Vírgula 8 3 3 3 2 5 3" xfId="52914" xr:uid="{00000000-0005-0000-0000-000087CD0000}"/>
    <cellStyle name="Vírgula 8 3 3 3 2 5 4" xfId="52915" xr:uid="{00000000-0005-0000-0000-000088CD0000}"/>
    <cellStyle name="Vírgula 8 3 3 3 2 6" xfId="52916" xr:uid="{00000000-0005-0000-0000-000089CD0000}"/>
    <cellStyle name="Vírgula 8 3 3 3 2 6 2" xfId="52917" xr:uid="{00000000-0005-0000-0000-00008ACD0000}"/>
    <cellStyle name="Vírgula 8 3 3 3 2 6 3" xfId="52918" xr:uid="{00000000-0005-0000-0000-00008BCD0000}"/>
    <cellStyle name="Vírgula 8 3 3 3 2 7" xfId="52919" xr:uid="{00000000-0005-0000-0000-00008CCD0000}"/>
    <cellStyle name="Vírgula 8 3 3 3 2 8" xfId="52920" xr:uid="{00000000-0005-0000-0000-00008DCD0000}"/>
    <cellStyle name="Vírgula 8 3 3 3 2 9" xfId="52921" xr:uid="{00000000-0005-0000-0000-00008ECD0000}"/>
    <cellStyle name="Vírgula 8 3 3 3 3" xfId="4369" xr:uid="{00000000-0005-0000-0000-00008FCD0000}"/>
    <cellStyle name="Vírgula 8 3 3 3 3 2" xfId="9354" xr:uid="{00000000-0005-0000-0000-000090CD0000}"/>
    <cellStyle name="Vírgula 8 3 3 3 3 2 2" xfId="52922" xr:uid="{00000000-0005-0000-0000-000091CD0000}"/>
    <cellStyle name="Vírgula 8 3 3 3 3 2 3" xfId="52923" xr:uid="{00000000-0005-0000-0000-000092CD0000}"/>
    <cellStyle name="Vírgula 8 3 3 3 3 2 4" xfId="52924" xr:uid="{00000000-0005-0000-0000-000093CD0000}"/>
    <cellStyle name="Vírgula 8 3 3 3 3 3" xfId="52925" xr:uid="{00000000-0005-0000-0000-000094CD0000}"/>
    <cellStyle name="Vírgula 8 3 3 3 3 3 2" xfId="52926" xr:uid="{00000000-0005-0000-0000-000095CD0000}"/>
    <cellStyle name="Vírgula 8 3 3 3 3 3 3" xfId="52927" xr:uid="{00000000-0005-0000-0000-000096CD0000}"/>
    <cellStyle name="Vírgula 8 3 3 3 3 4" xfId="52928" xr:uid="{00000000-0005-0000-0000-000097CD0000}"/>
    <cellStyle name="Vírgula 8 3 3 3 3 5" xfId="52929" xr:uid="{00000000-0005-0000-0000-000098CD0000}"/>
    <cellStyle name="Vírgula 8 3 3 3 3 6" xfId="52930" xr:uid="{00000000-0005-0000-0000-000099CD0000}"/>
    <cellStyle name="Vírgula 8 3 3 3 4" xfId="6112" xr:uid="{00000000-0005-0000-0000-00009ACD0000}"/>
    <cellStyle name="Vírgula 8 3 3 3 4 2" xfId="11054" xr:uid="{00000000-0005-0000-0000-00009BCD0000}"/>
    <cellStyle name="Vírgula 8 3 3 3 4 3" xfId="52931" xr:uid="{00000000-0005-0000-0000-00009CCD0000}"/>
    <cellStyle name="Vírgula 8 3 3 3 4 4" xfId="52932" xr:uid="{00000000-0005-0000-0000-00009DCD0000}"/>
    <cellStyle name="Vírgula 8 3 3 3 5" xfId="7620" xr:uid="{00000000-0005-0000-0000-00009ECD0000}"/>
    <cellStyle name="Vírgula 8 3 3 3 5 2" xfId="52933" xr:uid="{00000000-0005-0000-0000-00009FCD0000}"/>
    <cellStyle name="Vírgula 8 3 3 3 5 3" xfId="52934" xr:uid="{00000000-0005-0000-0000-0000A0CD0000}"/>
    <cellStyle name="Vírgula 8 3 3 3 5 4" xfId="52935" xr:uid="{00000000-0005-0000-0000-0000A1CD0000}"/>
    <cellStyle name="Vírgula 8 3 3 3 6" xfId="2658" xr:uid="{00000000-0005-0000-0000-0000A2CD0000}"/>
    <cellStyle name="Vírgula 8 3 3 3 6 2" xfId="52936" xr:uid="{00000000-0005-0000-0000-0000A3CD0000}"/>
    <cellStyle name="Vírgula 8 3 3 3 6 3" xfId="52937" xr:uid="{00000000-0005-0000-0000-0000A4CD0000}"/>
    <cellStyle name="Vírgula 8 3 3 3 6 4" xfId="52938" xr:uid="{00000000-0005-0000-0000-0000A5CD0000}"/>
    <cellStyle name="Vírgula 8 3 3 3 7" xfId="52939" xr:uid="{00000000-0005-0000-0000-0000A6CD0000}"/>
    <cellStyle name="Vírgula 8 3 3 3 7 2" xfId="52940" xr:uid="{00000000-0005-0000-0000-0000A7CD0000}"/>
    <cellStyle name="Vírgula 8 3 3 3 7 3" xfId="52941" xr:uid="{00000000-0005-0000-0000-0000A8CD0000}"/>
    <cellStyle name="Vírgula 8 3 3 3 8" xfId="52942" xr:uid="{00000000-0005-0000-0000-0000A9CD0000}"/>
    <cellStyle name="Vírgula 8 3 3 3 9" xfId="52943" xr:uid="{00000000-0005-0000-0000-0000AACD0000}"/>
    <cellStyle name="Vírgula 8 3 3 4" xfId="1969" xr:uid="{00000000-0005-0000-0000-0000ABCD0000}"/>
    <cellStyle name="Vírgula 8 3 3 4 2" xfId="5327" xr:uid="{00000000-0005-0000-0000-0000ACCD0000}"/>
    <cellStyle name="Vírgula 8 3 3 4 2 2" xfId="10311" xr:uid="{00000000-0005-0000-0000-0000ADCD0000}"/>
    <cellStyle name="Vírgula 8 3 3 4 2 2 2" xfId="52944" xr:uid="{00000000-0005-0000-0000-0000AECD0000}"/>
    <cellStyle name="Vírgula 8 3 3 4 2 2 3" xfId="52945" xr:uid="{00000000-0005-0000-0000-0000AFCD0000}"/>
    <cellStyle name="Vírgula 8 3 3 4 2 2 4" xfId="52946" xr:uid="{00000000-0005-0000-0000-0000B0CD0000}"/>
    <cellStyle name="Vírgula 8 3 3 4 2 3" xfId="52947" xr:uid="{00000000-0005-0000-0000-0000B1CD0000}"/>
    <cellStyle name="Vírgula 8 3 3 4 2 3 2" xfId="52948" xr:uid="{00000000-0005-0000-0000-0000B2CD0000}"/>
    <cellStyle name="Vírgula 8 3 3 4 2 3 3" xfId="52949" xr:uid="{00000000-0005-0000-0000-0000B3CD0000}"/>
    <cellStyle name="Vírgula 8 3 3 4 2 4" xfId="52950" xr:uid="{00000000-0005-0000-0000-0000B4CD0000}"/>
    <cellStyle name="Vírgula 8 3 3 4 2 5" xfId="52951" xr:uid="{00000000-0005-0000-0000-0000B5CD0000}"/>
    <cellStyle name="Vírgula 8 3 3 4 2 6" xfId="52952" xr:uid="{00000000-0005-0000-0000-0000B6CD0000}"/>
    <cellStyle name="Vírgula 8 3 3 4 3" xfId="7056" xr:uid="{00000000-0005-0000-0000-0000B7CD0000}"/>
    <cellStyle name="Vírgula 8 3 3 4 3 2" xfId="11998" xr:uid="{00000000-0005-0000-0000-0000B8CD0000}"/>
    <cellStyle name="Vírgula 8 3 3 4 3 3" xfId="52953" xr:uid="{00000000-0005-0000-0000-0000B9CD0000}"/>
    <cellStyle name="Vírgula 8 3 3 4 3 4" xfId="52954" xr:uid="{00000000-0005-0000-0000-0000BACD0000}"/>
    <cellStyle name="Vírgula 8 3 3 4 4" xfId="8564" xr:uid="{00000000-0005-0000-0000-0000BBCD0000}"/>
    <cellStyle name="Vírgula 8 3 3 4 4 2" xfId="52955" xr:uid="{00000000-0005-0000-0000-0000BCCD0000}"/>
    <cellStyle name="Vírgula 8 3 3 4 4 3" xfId="52956" xr:uid="{00000000-0005-0000-0000-0000BDCD0000}"/>
    <cellStyle name="Vírgula 8 3 3 4 4 4" xfId="52957" xr:uid="{00000000-0005-0000-0000-0000BECD0000}"/>
    <cellStyle name="Vírgula 8 3 3 4 5" xfId="3602" xr:uid="{00000000-0005-0000-0000-0000BFCD0000}"/>
    <cellStyle name="Vírgula 8 3 3 4 5 2" xfId="52958" xr:uid="{00000000-0005-0000-0000-0000C0CD0000}"/>
    <cellStyle name="Vírgula 8 3 3 4 5 3" xfId="52959" xr:uid="{00000000-0005-0000-0000-0000C1CD0000}"/>
    <cellStyle name="Vírgula 8 3 3 4 5 4" xfId="52960" xr:uid="{00000000-0005-0000-0000-0000C2CD0000}"/>
    <cellStyle name="Vírgula 8 3 3 4 6" xfId="52961" xr:uid="{00000000-0005-0000-0000-0000C3CD0000}"/>
    <cellStyle name="Vírgula 8 3 3 4 6 2" xfId="52962" xr:uid="{00000000-0005-0000-0000-0000C4CD0000}"/>
    <cellStyle name="Vírgula 8 3 3 4 6 3" xfId="52963" xr:uid="{00000000-0005-0000-0000-0000C5CD0000}"/>
    <cellStyle name="Vírgula 8 3 3 4 7" xfId="52964" xr:uid="{00000000-0005-0000-0000-0000C6CD0000}"/>
    <cellStyle name="Vírgula 8 3 3 4 8" xfId="52965" xr:uid="{00000000-0005-0000-0000-0000C7CD0000}"/>
    <cellStyle name="Vírgula 8 3 3 4 9" xfId="52966" xr:uid="{00000000-0005-0000-0000-0000C8CD0000}"/>
    <cellStyle name="Vírgula 8 3 3 5" xfId="3767" xr:uid="{00000000-0005-0000-0000-0000C9CD0000}"/>
    <cellStyle name="Vírgula 8 3 3 5 2" xfId="5505" xr:uid="{00000000-0005-0000-0000-0000CACD0000}"/>
    <cellStyle name="Vírgula 8 3 3 5 2 2" xfId="10460" xr:uid="{00000000-0005-0000-0000-0000CBCD0000}"/>
    <cellStyle name="Vírgula 8 3 3 5 2 2 2" xfId="52967" xr:uid="{00000000-0005-0000-0000-0000CCCD0000}"/>
    <cellStyle name="Vírgula 8 3 3 5 2 2 3" xfId="52968" xr:uid="{00000000-0005-0000-0000-0000CDCD0000}"/>
    <cellStyle name="Vírgula 8 3 3 5 2 2 4" xfId="52969" xr:uid="{00000000-0005-0000-0000-0000CECD0000}"/>
    <cellStyle name="Vírgula 8 3 3 5 2 3" xfId="52970" xr:uid="{00000000-0005-0000-0000-0000CFCD0000}"/>
    <cellStyle name="Vírgula 8 3 3 5 2 3 2" xfId="52971" xr:uid="{00000000-0005-0000-0000-0000D0CD0000}"/>
    <cellStyle name="Vírgula 8 3 3 5 2 3 3" xfId="52972" xr:uid="{00000000-0005-0000-0000-0000D1CD0000}"/>
    <cellStyle name="Vírgula 8 3 3 5 2 4" xfId="52973" xr:uid="{00000000-0005-0000-0000-0000D2CD0000}"/>
    <cellStyle name="Vírgula 8 3 3 5 2 5" xfId="52974" xr:uid="{00000000-0005-0000-0000-0000D3CD0000}"/>
    <cellStyle name="Vírgula 8 3 3 5 2 6" xfId="52975" xr:uid="{00000000-0005-0000-0000-0000D4CD0000}"/>
    <cellStyle name="Vírgula 8 3 3 5 3" xfId="8727" xr:uid="{00000000-0005-0000-0000-0000D5CD0000}"/>
    <cellStyle name="Vírgula 8 3 3 5 3 2" xfId="52976" xr:uid="{00000000-0005-0000-0000-0000D6CD0000}"/>
    <cellStyle name="Vírgula 8 3 3 5 3 3" xfId="52977" xr:uid="{00000000-0005-0000-0000-0000D7CD0000}"/>
    <cellStyle name="Vírgula 8 3 3 5 3 4" xfId="52978" xr:uid="{00000000-0005-0000-0000-0000D8CD0000}"/>
    <cellStyle name="Vírgula 8 3 3 5 4" xfId="52979" xr:uid="{00000000-0005-0000-0000-0000D9CD0000}"/>
    <cellStyle name="Vírgula 8 3 3 5 4 2" xfId="52980" xr:uid="{00000000-0005-0000-0000-0000DACD0000}"/>
    <cellStyle name="Vírgula 8 3 3 5 4 3" xfId="52981" xr:uid="{00000000-0005-0000-0000-0000DBCD0000}"/>
    <cellStyle name="Vírgula 8 3 3 5 4 4" xfId="52982" xr:uid="{00000000-0005-0000-0000-0000DCCD0000}"/>
    <cellStyle name="Vírgula 8 3 3 5 5" xfId="52983" xr:uid="{00000000-0005-0000-0000-0000DDCD0000}"/>
    <cellStyle name="Vírgula 8 3 3 5 5 2" xfId="52984" xr:uid="{00000000-0005-0000-0000-0000DECD0000}"/>
    <cellStyle name="Vírgula 8 3 3 5 5 3" xfId="52985" xr:uid="{00000000-0005-0000-0000-0000DFCD0000}"/>
    <cellStyle name="Vírgula 8 3 3 5 5 4" xfId="52986" xr:uid="{00000000-0005-0000-0000-0000E0CD0000}"/>
    <cellStyle name="Vírgula 8 3 3 5 6" xfId="52987" xr:uid="{00000000-0005-0000-0000-0000E1CD0000}"/>
    <cellStyle name="Vírgula 8 3 3 5 6 2" xfId="52988" xr:uid="{00000000-0005-0000-0000-0000E2CD0000}"/>
    <cellStyle name="Vírgula 8 3 3 5 6 3" xfId="52989" xr:uid="{00000000-0005-0000-0000-0000E3CD0000}"/>
    <cellStyle name="Vírgula 8 3 3 5 7" xfId="52990" xr:uid="{00000000-0005-0000-0000-0000E4CD0000}"/>
    <cellStyle name="Vírgula 8 3 3 5 8" xfId="52991" xr:uid="{00000000-0005-0000-0000-0000E5CD0000}"/>
    <cellStyle name="Vírgula 8 3 3 5 9" xfId="52992" xr:uid="{00000000-0005-0000-0000-0000E6CD0000}"/>
    <cellStyle name="Vírgula 8 3 3 6" xfId="4092" xr:uid="{00000000-0005-0000-0000-0000E7CD0000}"/>
    <cellStyle name="Vírgula 8 3 3 6 2" xfId="8863" xr:uid="{00000000-0005-0000-0000-0000E8CD0000}"/>
    <cellStyle name="Vírgula 8 3 3 6 2 2" xfId="52993" xr:uid="{00000000-0005-0000-0000-0000E9CD0000}"/>
    <cellStyle name="Vírgula 8 3 3 6 2 2 2" xfId="52994" xr:uid="{00000000-0005-0000-0000-0000EACD0000}"/>
    <cellStyle name="Vírgula 8 3 3 6 2 2 3" xfId="52995" xr:uid="{00000000-0005-0000-0000-0000EBCD0000}"/>
    <cellStyle name="Vírgula 8 3 3 6 2 2 4" xfId="52996" xr:uid="{00000000-0005-0000-0000-0000ECCD0000}"/>
    <cellStyle name="Vírgula 8 3 3 6 2 3" xfId="52997" xr:uid="{00000000-0005-0000-0000-0000EDCD0000}"/>
    <cellStyle name="Vírgula 8 3 3 6 2 3 2" xfId="52998" xr:uid="{00000000-0005-0000-0000-0000EECD0000}"/>
    <cellStyle name="Vírgula 8 3 3 6 2 3 3" xfId="52999" xr:uid="{00000000-0005-0000-0000-0000EFCD0000}"/>
    <cellStyle name="Vírgula 8 3 3 6 2 4" xfId="53000" xr:uid="{00000000-0005-0000-0000-0000F0CD0000}"/>
    <cellStyle name="Vírgula 8 3 3 6 2 5" xfId="53001" xr:uid="{00000000-0005-0000-0000-0000F1CD0000}"/>
    <cellStyle name="Vírgula 8 3 3 6 2 6" xfId="53002" xr:uid="{00000000-0005-0000-0000-0000F2CD0000}"/>
    <cellStyle name="Vírgula 8 3 3 6 3" xfId="53003" xr:uid="{00000000-0005-0000-0000-0000F3CD0000}"/>
    <cellStyle name="Vírgula 8 3 3 6 3 2" xfId="53004" xr:uid="{00000000-0005-0000-0000-0000F4CD0000}"/>
    <cellStyle name="Vírgula 8 3 3 6 3 3" xfId="53005" xr:uid="{00000000-0005-0000-0000-0000F5CD0000}"/>
    <cellStyle name="Vírgula 8 3 3 6 3 4" xfId="53006" xr:uid="{00000000-0005-0000-0000-0000F6CD0000}"/>
    <cellStyle name="Vírgula 8 3 3 6 4" xfId="53007" xr:uid="{00000000-0005-0000-0000-0000F7CD0000}"/>
    <cellStyle name="Vírgula 8 3 3 6 4 2" xfId="53008" xr:uid="{00000000-0005-0000-0000-0000F8CD0000}"/>
    <cellStyle name="Vírgula 8 3 3 6 4 3" xfId="53009" xr:uid="{00000000-0005-0000-0000-0000F9CD0000}"/>
    <cellStyle name="Vírgula 8 3 3 6 4 4" xfId="53010" xr:uid="{00000000-0005-0000-0000-0000FACD0000}"/>
    <cellStyle name="Vírgula 8 3 3 6 5" xfId="53011" xr:uid="{00000000-0005-0000-0000-0000FBCD0000}"/>
    <cellStyle name="Vírgula 8 3 3 6 5 2" xfId="53012" xr:uid="{00000000-0005-0000-0000-0000FCCD0000}"/>
    <cellStyle name="Vírgula 8 3 3 6 5 3" xfId="53013" xr:uid="{00000000-0005-0000-0000-0000FDCD0000}"/>
    <cellStyle name="Vírgula 8 3 3 6 6" xfId="53014" xr:uid="{00000000-0005-0000-0000-0000FECD0000}"/>
    <cellStyle name="Vírgula 8 3 3 6 7" xfId="53015" xr:uid="{00000000-0005-0000-0000-0000FFCD0000}"/>
    <cellStyle name="Vírgula 8 3 3 6 8" xfId="53016" xr:uid="{00000000-0005-0000-0000-000000CE0000}"/>
    <cellStyle name="Vírgula 8 3 3 7" xfId="5511" xr:uid="{00000000-0005-0000-0000-000001CE0000}"/>
    <cellStyle name="Vírgula 8 3 3 7 2" xfId="10465" xr:uid="{00000000-0005-0000-0000-000002CE0000}"/>
    <cellStyle name="Vírgula 8 3 3 7 2 2" xfId="53017" xr:uid="{00000000-0005-0000-0000-000003CE0000}"/>
    <cellStyle name="Vírgula 8 3 3 7 2 3" xfId="53018" xr:uid="{00000000-0005-0000-0000-000004CE0000}"/>
    <cellStyle name="Vírgula 8 3 3 7 2 4" xfId="53019" xr:uid="{00000000-0005-0000-0000-000005CE0000}"/>
    <cellStyle name="Vírgula 8 3 3 7 3" xfId="53020" xr:uid="{00000000-0005-0000-0000-000006CE0000}"/>
    <cellStyle name="Vírgula 8 3 3 7 3 2" xfId="53021" xr:uid="{00000000-0005-0000-0000-000007CE0000}"/>
    <cellStyle name="Vírgula 8 3 3 7 3 3" xfId="53022" xr:uid="{00000000-0005-0000-0000-000008CE0000}"/>
    <cellStyle name="Vírgula 8 3 3 7 4" xfId="53023" xr:uid="{00000000-0005-0000-0000-000009CE0000}"/>
    <cellStyle name="Vírgula 8 3 3 7 5" xfId="53024" xr:uid="{00000000-0005-0000-0000-00000ACE0000}"/>
    <cellStyle name="Vírgula 8 3 3 7 6" xfId="53025" xr:uid="{00000000-0005-0000-0000-00000BCE0000}"/>
    <cellStyle name="Vírgula 8 3 3 8" xfId="5839" xr:uid="{00000000-0005-0000-0000-00000CCE0000}"/>
    <cellStyle name="Vírgula 8 3 3 8 2" xfId="10781" xr:uid="{00000000-0005-0000-0000-00000DCE0000}"/>
    <cellStyle name="Vírgula 8 3 3 8 3" xfId="53026" xr:uid="{00000000-0005-0000-0000-00000ECE0000}"/>
    <cellStyle name="Vírgula 8 3 3 8 4" xfId="53027" xr:uid="{00000000-0005-0000-0000-00000FCE0000}"/>
    <cellStyle name="Vírgula 8 3 3 9" xfId="7347" xr:uid="{00000000-0005-0000-0000-000010CE0000}"/>
    <cellStyle name="Vírgula 8 3 3 9 2" xfId="53028" xr:uid="{00000000-0005-0000-0000-000011CE0000}"/>
    <cellStyle name="Vírgula 8 3 3 9 3" xfId="53029" xr:uid="{00000000-0005-0000-0000-000012CE0000}"/>
    <cellStyle name="Vírgula 8 3 3 9 4" xfId="53030" xr:uid="{00000000-0005-0000-0000-000013CE0000}"/>
    <cellStyle name="Vírgula 8 3 4" xfId="477" xr:uid="{00000000-0005-0000-0000-000014CE0000}"/>
    <cellStyle name="Vírgula 8 3 4 10" xfId="53031" xr:uid="{00000000-0005-0000-0000-000015CE0000}"/>
    <cellStyle name="Vírgula 8 3 4 11" xfId="53032" xr:uid="{00000000-0005-0000-0000-000016CE0000}"/>
    <cellStyle name="Vírgula 8 3 4 2" xfId="1039" xr:uid="{00000000-0005-0000-0000-000017CE0000}"/>
    <cellStyle name="Vírgula 8 3 4 2 10" xfId="53033" xr:uid="{00000000-0005-0000-0000-000018CE0000}"/>
    <cellStyle name="Vírgula 8 3 4 2 2" xfId="1974" xr:uid="{00000000-0005-0000-0000-000019CE0000}"/>
    <cellStyle name="Vírgula 8 3 4 2 2 2" xfId="5332" xr:uid="{00000000-0005-0000-0000-00001ACE0000}"/>
    <cellStyle name="Vírgula 8 3 4 2 2 2 2" xfId="10316" xr:uid="{00000000-0005-0000-0000-00001BCE0000}"/>
    <cellStyle name="Vírgula 8 3 4 2 2 2 2 2" xfId="53034" xr:uid="{00000000-0005-0000-0000-00001CCE0000}"/>
    <cellStyle name="Vírgula 8 3 4 2 2 2 2 3" xfId="53035" xr:uid="{00000000-0005-0000-0000-00001DCE0000}"/>
    <cellStyle name="Vírgula 8 3 4 2 2 2 2 4" xfId="53036" xr:uid="{00000000-0005-0000-0000-00001ECE0000}"/>
    <cellStyle name="Vírgula 8 3 4 2 2 2 3" xfId="53037" xr:uid="{00000000-0005-0000-0000-00001FCE0000}"/>
    <cellStyle name="Vírgula 8 3 4 2 2 2 3 2" xfId="53038" xr:uid="{00000000-0005-0000-0000-000020CE0000}"/>
    <cellStyle name="Vírgula 8 3 4 2 2 2 3 3" xfId="53039" xr:uid="{00000000-0005-0000-0000-000021CE0000}"/>
    <cellStyle name="Vírgula 8 3 4 2 2 2 4" xfId="53040" xr:uid="{00000000-0005-0000-0000-000022CE0000}"/>
    <cellStyle name="Vírgula 8 3 4 2 2 2 5" xfId="53041" xr:uid="{00000000-0005-0000-0000-000023CE0000}"/>
    <cellStyle name="Vírgula 8 3 4 2 2 2 6" xfId="53042" xr:uid="{00000000-0005-0000-0000-000024CE0000}"/>
    <cellStyle name="Vírgula 8 3 4 2 2 3" xfId="7061" xr:uid="{00000000-0005-0000-0000-000025CE0000}"/>
    <cellStyle name="Vírgula 8 3 4 2 2 3 2" xfId="12003" xr:uid="{00000000-0005-0000-0000-000026CE0000}"/>
    <cellStyle name="Vírgula 8 3 4 2 2 3 3" xfId="53043" xr:uid="{00000000-0005-0000-0000-000027CE0000}"/>
    <cellStyle name="Vírgula 8 3 4 2 2 3 4" xfId="53044" xr:uid="{00000000-0005-0000-0000-000028CE0000}"/>
    <cellStyle name="Vírgula 8 3 4 2 2 4" xfId="8569" xr:uid="{00000000-0005-0000-0000-000029CE0000}"/>
    <cellStyle name="Vírgula 8 3 4 2 2 4 2" xfId="53045" xr:uid="{00000000-0005-0000-0000-00002ACE0000}"/>
    <cellStyle name="Vírgula 8 3 4 2 2 4 3" xfId="53046" xr:uid="{00000000-0005-0000-0000-00002BCE0000}"/>
    <cellStyle name="Vírgula 8 3 4 2 2 4 4" xfId="53047" xr:uid="{00000000-0005-0000-0000-00002CCE0000}"/>
    <cellStyle name="Vírgula 8 3 4 2 2 5" xfId="3607" xr:uid="{00000000-0005-0000-0000-00002DCE0000}"/>
    <cellStyle name="Vírgula 8 3 4 2 2 5 2" xfId="53048" xr:uid="{00000000-0005-0000-0000-00002ECE0000}"/>
    <cellStyle name="Vírgula 8 3 4 2 2 5 3" xfId="53049" xr:uid="{00000000-0005-0000-0000-00002FCE0000}"/>
    <cellStyle name="Vírgula 8 3 4 2 2 5 4" xfId="53050" xr:uid="{00000000-0005-0000-0000-000030CE0000}"/>
    <cellStyle name="Vírgula 8 3 4 2 2 6" xfId="53051" xr:uid="{00000000-0005-0000-0000-000031CE0000}"/>
    <cellStyle name="Vírgula 8 3 4 2 2 6 2" xfId="53052" xr:uid="{00000000-0005-0000-0000-000032CE0000}"/>
    <cellStyle name="Vírgula 8 3 4 2 2 6 3" xfId="53053" xr:uid="{00000000-0005-0000-0000-000033CE0000}"/>
    <cellStyle name="Vírgula 8 3 4 2 2 7" xfId="53054" xr:uid="{00000000-0005-0000-0000-000034CE0000}"/>
    <cellStyle name="Vírgula 8 3 4 2 2 8" xfId="53055" xr:uid="{00000000-0005-0000-0000-000035CE0000}"/>
    <cellStyle name="Vírgula 8 3 4 2 2 9" xfId="53056" xr:uid="{00000000-0005-0000-0000-000036CE0000}"/>
    <cellStyle name="Vírgula 8 3 4 2 3" xfId="4461" xr:uid="{00000000-0005-0000-0000-000037CE0000}"/>
    <cellStyle name="Vírgula 8 3 4 2 3 2" xfId="9446" xr:uid="{00000000-0005-0000-0000-000038CE0000}"/>
    <cellStyle name="Vírgula 8 3 4 2 3 2 2" xfId="53057" xr:uid="{00000000-0005-0000-0000-000039CE0000}"/>
    <cellStyle name="Vírgula 8 3 4 2 3 2 3" xfId="53058" xr:uid="{00000000-0005-0000-0000-00003ACE0000}"/>
    <cellStyle name="Vírgula 8 3 4 2 3 2 4" xfId="53059" xr:uid="{00000000-0005-0000-0000-00003BCE0000}"/>
    <cellStyle name="Vírgula 8 3 4 2 3 3" xfId="53060" xr:uid="{00000000-0005-0000-0000-00003CCE0000}"/>
    <cellStyle name="Vírgula 8 3 4 2 3 3 2" xfId="53061" xr:uid="{00000000-0005-0000-0000-00003DCE0000}"/>
    <cellStyle name="Vírgula 8 3 4 2 3 3 3" xfId="53062" xr:uid="{00000000-0005-0000-0000-00003ECE0000}"/>
    <cellStyle name="Vírgula 8 3 4 2 3 4" xfId="53063" xr:uid="{00000000-0005-0000-0000-00003FCE0000}"/>
    <cellStyle name="Vírgula 8 3 4 2 3 5" xfId="53064" xr:uid="{00000000-0005-0000-0000-000040CE0000}"/>
    <cellStyle name="Vírgula 8 3 4 2 3 6" xfId="53065" xr:uid="{00000000-0005-0000-0000-000041CE0000}"/>
    <cellStyle name="Vírgula 8 3 4 2 4" xfId="6201" xr:uid="{00000000-0005-0000-0000-000042CE0000}"/>
    <cellStyle name="Vírgula 8 3 4 2 4 2" xfId="11143" xr:uid="{00000000-0005-0000-0000-000043CE0000}"/>
    <cellStyle name="Vírgula 8 3 4 2 4 3" xfId="53066" xr:uid="{00000000-0005-0000-0000-000044CE0000}"/>
    <cellStyle name="Vírgula 8 3 4 2 4 4" xfId="53067" xr:uid="{00000000-0005-0000-0000-000045CE0000}"/>
    <cellStyle name="Vírgula 8 3 4 2 5" xfId="7709" xr:uid="{00000000-0005-0000-0000-000046CE0000}"/>
    <cellStyle name="Vírgula 8 3 4 2 5 2" xfId="53068" xr:uid="{00000000-0005-0000-0000-000047CE0000}"/>
    <cellStyle name="Vírgula 8 3 4 2 5 3" xfId="53069" xr:uid="{00000000-0005-0000-0000-000048CE0000}"/>
    <cellStyle name="Vírgula 8 3 4 2 5 4" xfId="53070" xr:uid="{00000000-0005-0000-0000-000049CE0000}"/>
    <cellStyle name="Vírgula 8 3 4 2 6" xfId="2747" xr:uid="{00000000-0005-0000-0000-00004ACE0000}"/>
    <cellStyle name="Vírgula 8 3 4 2 6 2" xfId="53071" xr:uid="{00000000-0005-0000-0000-00004BCE0000}"/>
    <cellStyle name="Vírgula 8 3 4 2 6 3" xfId="53072" xr:uid="{00000000-0005-0000-0000-00004CCE0000}"/>
    <cellStyle name="Vírgula 8 3 4 2 6 4" xfId="53073" xr:uid="{00000000-0005-0000-0000-00004DCE0000}"/>
    <cellStyle name="Vírgula 8 3 4 2 7" xfId="53074" xr:uid="{00000000-0005-0000-0000-00004ECE0000}"/>
    <cellStyle name="Vírgula 8 3 4 2 7 2" xfId="53075" xr:uid="{00000000-0005-0000-0000-00004FCE0000}"/>
    <cellStyle name="Vírgula 8 3 4 2 7 3" xfId="53076" xr:uid="{00000000-0005-0000-0000-000050CE0000}"/>
    <cellStyle name="Vírgula 8 3 4 2 8" xfId="53077" xr:uid="{00000000-0005-0000-0000-000051CE0000}"/>
    <cellStyle name="Vírgula 8 3 4 2 9" xfId="53078" xr:uid="{00000000-0005-0000-0000-000052CE0000}"/>
    <cellStyle name="Vírgula 8 3 4 3" xfId="1973" xr:uid="{00000000-0005-0000-0000-000053CE0000}"/>
    <cellStyle name="Vírgula 8 3 4 3 2" xfId="5331" xr:uid="{00000000-0005-0000-0000-000054CE0000}"/>
    <cellStyle name="Vírgula 8 3 4 3 2 2" xfId="10315" xr:uid="{00000000-0005-0000-0000-000055CE0000}"/>
    <cellStyle name="Vírgula 8 3 4 3 2 2 2" xfId="53079" xr:uid="{00000000-0005-0000-0000-000056CE0000}"/>
    <cellStyle name="Vírgula 8 3 4 3 2 2 3" xfId="53080" xr:uid="{00000000-0005-0000-0000-000057CE0000}"/>
    <cellStyle name="Vírgula 8 3 4 3 2 2 4" xfId="53081" xr:uid="{00000000-0005-0000-0000-000058CE0000}"/>
    <cellStyle name="Vírgula 8 3 4 3 2 3" xfId="53082" xr:uid="{00000000-0005-0000-0000-000059CE0000}"/>
    <cellStyle name="Vírgula 8 3 4 3 2 3 2" xfId="53083" xr:uid="{00000000-0005-0000-0000-00005ACE0000}"/>
    <cellStyle name="Vírgula 8 3 4 3 2 3 3" xfId="53084" xr:uid="{00000000-0005-0000-0000-00005BCE0000}"/>
    <cellStyle name="Vírgula 8 3 4 3 2 4" xfId="53085" xr:uid="{00000000-0005-0000-0000-00005CCE0000}"/>
    <cellStyle name="Vírgula 8 3 4 3 2 5" xfId="53086" xr:uid="{00000000-0005-0000-0000-00005DCE0000}"/>
    <cellStyle name="Vírgula 8 3 4 3 2 6" xfId="53087" xr:uid="{00000000-0005-0000-0000-00005ECE0000}"/>
    <cellStyle name="Vírgula 8 3 4 3 3" xfId="7060" xr:uid="{00000000-0005-0000-0000-00005FCE0000}"/>
    <cellStyle name="Vírgula 8 3 4 3 3 2" xfId="12002" xr:uid="{00000000-0005-0000-0000-000060CE0000}"/>
    <cellStyle name="Vírgula 8 3 4 3 3 3" xfId="53088" xr:uid="{00000000-0005-0000-0000-000061CE0000}"/>
    <cellStyle name="Vírgula 8 3 4 3 3 4" xfId="53089" xr:uid="{00000000-0005-0000-0000-000062CE0000}"/>
    <cellStyle name="Vírgula 8 3 4 3 4" xfId="8568" xr:uid="{00000000-0005-0000-0000-000063CE0000}"/>
    <cellStyle name="Vírgula 8 3 4 3 4 2" xfId="53090" xr:uid="{00000000-0005-0000-0000-000064CE0000}"/>
    <cellStyle name="Vírgula 8 3 4 3 4 3" xfId="53091" xr:uid="{00000000-0005-0000-0000-000065CE0000}"/>
    <cellStyle name="Vírgula 8 3 4 3 4 4" xfId="53092" xr:uid="{00000000-0005-0000-0000-000066CE0000}"/>
    <cellStyle name="Vírgula 8 3 4 3 5" xfId="3606" xr:uid="{00000000-0005-0000-0000-000067CE0000}"/>
    <cellStyle name="Vírgula 8 3 4 3 5 2" xfId="53093" xr:uid="{00000000-0005-0000-0000-000068CE0000}"/>
    <cellStyle name="Vírgula 8 3 4 3 5 3" xfId="53094" xr:uid="{00000000-0005-0000-0000-000069CE0000}"/>
    <cellStyle name="Vírgula 8 3 4 3 5 4" xfId="53095" xr:uid="{00000000-0005-0000-0000-00006ACE0000}"/>
    <cellStyle name="Vírgula 8 3 4 3 6" xfId="53096" xr:uid="{00000000-0005-0000-0000-00006BCE0000}"/>
    <cellStyle name="Vírgula 8 3 4 3 6 2" xfId="53097" xr:uid="{00000000-0005-0000-0000-00006CCE0000}"/>
    <cellStyle name="Vírgula 8 3 4 3 6 3" xfId="53098" xr:uid="{00000000-0005-0000-0000-00006DCE0000}"/>
    <cellStyle name="Vírgula 8 3 4 3 7" xfId="53099" xr:uid="{00000000-0005-0000-0000-00006ECE0000}"/>
    <cellStyle name="Vírgula 8 3 4 3 8" xfId="53100" xr:uid="{00000000-0005-0000-0000-00006FCE0000}"/>
    <cellStyle name="Vírgula 8 3 4 3 9" xfId="53101" xr:uid="{00000000-0005-0000-0000-000070CE0000}"/>
    <cellStyle name="Vírgula 8 3 4 4" xfId="3993" xr:uid="{00000000-0005-0000-0000-000071CE0000}"/>
    <cellStyle name="Vírgula 8 3 4 4 2" xfId="9065" xr:uid="{00000000-0005-0000-0000-000072CE0000}"/>
    <cellStyle name="Vírgula 8 3 4 4 2 2" xfId="53102" xr:uid="{00000000-0005-0000-0000-000073CE0000}"/>
    <cellStyle name="Vírgula 8 3 4 4 2 3" xfId="53103" xr:uid="{00000000-0005-0000-0000-000074CE0000}"/>
    <cellStyle name="Vírgula 8 3 4 4 2 4" xfId="53104" xr:uid="{00000000-0005-0000-0000-000075CE0000}"/>
    <cellStyle name="Vírgula 8 3 4 4 3" xfId="53105" xr:uid="{00000000-0005-0000-0000-000076CE0000}"/>
    <cellStyle name="Vírgula 8 3 4 4 3 2" xfId="53106" xr:uid="{00000000-0005-0000-0000-000077CE0000}"/>
    <cellStyle name="Vírgula 8 3 4 4 3 3" xfId="53107" xr:uid="{00000000-0005-0000-0000-000078CE0000}"/>
    <cellStyle name="Vírgula 8 3 4 4 4" xfId="53108" xr:uid="{00000000-0005-0000-0000-000079CE0000}"/>
    <cellStyle name="Vírgula 8 3 4 4 5" xfId="53109" xr:uid="{00000000-0005-0000-0000-00007ACE0000}"/>
    <cellStyle name="Vírgula 8 3 4 4 6" xfId="53110" xr:uid="{00000000-0005-0000-0000-00007BCE0000}"/>
    <cellStyle name="Vírgula 8 3 4 5" xfId="5749" xr:uid="{00000000-0005-0000-0000-00007CCE0000}"/>
    <cellStyle name="Vírgula 8 3 4 5 2" xfId="10691" xr:uid="{00000000-0005-0000-0000-00007DCE0000}"/>
    <cellStyle name="Vírgula 8 3 4 5 3" xfId="53111" xr:uid="{00000000-0005-0000-0000-00007ECE0000}"/>
    <cellStyle name="Vírgula 8 3 4 5 4" xfId="53112" xr:uid="{00000000-0005-0000-0000-00007FCE0000}"/>
    <cellStyle name="Vírgula 8 3 4 6" xfId="7257" xr:uid="{00000000-0005-0000-0000-000080CE0000}"/>
    <cellStyle name="Vírgula 8 3 4 6 2" xfId="53113" xr:uid="{00000000-0005-0000-0000-000081CE0000}"/>
    <cellStyle name="Vírgula 8 3 4 6 3" xfId="53114" xr:uid="{00000000-0005-0000-0000-000082CE0000}"/>
    <cellStyle name="Vírgula 8 3 4 6 4" xfId="53115" xr:uid="{00000000-0005-0000-0000-000083CE0000}"/>
    <cellStyle name="Vírgula 8 3 4 7" xfId="2295" xr:uid="{00000000-0005-0000-0000-000084CE0000}"/>
    <cellStyle name="Vírgula 8 3 4 7 2" xfId="53116" xr:uid="{00000000-0005-0000-0000-000085CE0000}"/>
    <cellStyle name="Vírgula 8 3 4 7 3" xfId="53117" xr:uid="{00000000-0005-0000-0000-000086CE0000}"/>
    <cellStyle name="Vírgula 8 3 4 7 4" xfId="53118" xr:uid="{00000000-0005-0000-0000-000087CE0000}"/>
    <cellStyle name="Vírgula 8 3 4 8" xfId="53119" xr:uid="{00000000-0005-0000-0000-000088CE0000}"/>
    <cellStyle name="Vírgula 8 3 4 8 2" xfId="53120" xr:uid="{00000000-0005-0000-0000-000089CE0000}"/>
    <cellStyle name="Vírgula 8 3 4 8 3" xfId="53121" xr:uid="{00000000-0005-0000-0000-00008ACE0000}"/>
    <cellStyle name="Vírgula 8 3 4 9" xfId="53122" xr:uid="{00000000-0005-0000-0000-00008BCE0000}"/>
    <cellStyle name="Vírgula 8 3 5" xfId="686" xr:uid="{00000000-0005-0000-0000-00008CCE0000}"/>
    <cellStyle name="Vírgula 8 3 5 10" xfId="53123" xr:uid="{00000000-0005-0000-0000-00008DCE0000}"/>
    <cellStyle name="Vírgula 8 3 5 11" xfId="53124" xr:uid="{00000000-0005-0000-0000-00008ECE0000}"/>
    <cellStyle name="Vírgula 8 3 5 2" xfId="1152" xr:uid="{00000000-0005-0000-0000-00008FCE0000}"/>
    <cellStyle name="Vírgula 8 3 5 2 10" xfId="53125" xr:uid="{00000000-0005-0000-0000-000090CE0000}"/>
    <cellStyle name="Vírgula 8 3 5 2 2" xfId="1976" xr:uid="{00000000-0005-0000-0000-000091CE0000}"/>
    <cellStyle name="Vírgula 8 3 5 2 2 2" xfId="5334" xr:uid="{00000000-0005-0000-0000-000092CE0000}"/>
    <cellStyle name="Vírgula 8 3 5 2 2 2 2" xfId="10318" xr:uid="{00000000-0005-0000-0000-000093CE0000}"/>
    <cellStyle name="Vírgula 8 3 5 2 2 2 2 2" xfId="53126" xr:uid="{00000000-0005-0000-0000-000094CE0000}"/>
    <cellStyle name="Vírgula 8 3 5 2 2 2 2 3" xfId="53127" xr:uid="{00000000-0005-0000-0000-000095CE0000}"/>
    <cellStyle name="Vírgula 8 3 5 2 2 2 2 4" xfId="53128" xr:uid="{00000000-0005-0000-0000-000096CE0000}"/>
    <cellStyle name="Vírgula 8 3 5 2 2 2 3" xfId="53129" xr:uid="{00000000-0005-0000-0000-000097CE0000}"/>
    <cellStyle name="Vírgula 8 3 5 2 2 2 3 2" xfId="53130" xr:uid="{00000000-0005-0000-0000-000098CE0000}"/>
    <cellStyle name="Vírgula 8 3 5 2 2 2 3 3" xfId="53131" xr:uid="{00000000-0005-0000-0000-000099CE0000}"/>
    <cellStyle name="Vírgula 8 3 5 2 2 2 4" xfId="53132" xr:uid="{00000000-0005-0000-0000-00009ACE0000}"/>
    <cellStyle name="Vírgula 8 3 5 2 2 2 5" xfId="53133" xr:uid="{00000000-0005-0000-0000-00009BCE0000}"/>
    <cellStyle name="Vírgula 8 3 5 2 2 2 6" xfId="53134" xr:uid="{00000000-0005-0000-0000-00009CCE0000}"/>
    <cellStyle name="Vírgula 8 3 5 2 2 3" xfId="7063" xr:uid="{00000000-0005-0000-0000-00009DCE0000}"/>
    <cellStyle name="Vírgula 8 3 5 2 2 3 2" xfId="12005" xr:uid="{00000000-0005-0000-0000-00009ECE0000}"/>
    <cellStyle name="Vírgula 8 3 5 2 2 3 3" xfId="53135" xr:uid="{00000000-0005-0000-0000-00009FCE0000}"/>
    <cellStyle name="Vírgula 8 3 5 2 2 3 4" xfId="53136" xr:uid="{00000000-0005-0000-0000-0000A0CE0000}"/>
    <cellStyle name="Vírgula 8 3 5 2 2 4" xfId="8571" xr:uid="{00000000-0005-0000-0000-0000A1CE0000}"/>
    <cellStyle name="Vírgula 8 3 5 2 2 4 2" xfId="53137" xr:uid="{00000000-0005-0000-0000-0000A2CE0000}"/>
    <cellStyle name="Vírgula 8 3 5 2 2 4 3" xfId="53138" xr:uid="{00000000-0005-0000-0000-0000A3CE0000}"/>
    <cellStyle name="Vírgula 8 3 5 2 2 4 4" xfId="53139" xr:uid="{00000000-0005-0000-0000-0000A4CE0000}"/>
    <cellStyle name="Vírgula 8 3 5 2 2 5" xfId="3609" xr:uid="{00000000-0005-0000-0000-0000A5CE0000}"/>
    <cellStyle name="Vírgula 8 3 5 2 2 5 2" xfId="53140" xr:uid="{00000000-0005-0000-0000-0000A6CE0000}"/>
    <cellStyle name="Vírgula 8 3 5 2 2 5 3" xfId="53141" xr:uid="{00000000-0005-0000-0000-0000A7CE0000}"/>
    <cellStyle name="Vírgula 8 3 5 2 2 5 4" xfId="53142" xr:uid="{00000000-0005-0000-0000-0000A8CE0000}"/>
    <cellStyle name="Vírgula 8 3 5 2 2 6" xfId="53143" xr:uid="{00000000-0005-0000-0000-0000A9CE0000}"/>
    <cellStyle name="Vírgula 8 3 5 2 2 6 2" xfId="53144" xr:uid="{00000000-0005-0000-0000-0000AACE0000}"/>
    <cellStyle name="Vírgula 8 3 5 2 2 6 3" xfId="53145" xr:uid="{00000000-0005-0000-0000-0000ABCE0000}"/>
    <cellStyle name="Vírgula 8 3 5 2 2 7" xfId="53146" xr:uid="{00000000-0005-0000-0000-0000ACCE0000}"/>
    <cellStyle name="Vírgula 8 3 5 2 2 8" xfId="53147" xr:uid="{00000000-0005-0000-0000-0000ADCE0000}"/>
    <cellStyle name="Vírgula 8 3 5 2 2 9" xfId="53148" xr:uid="{00000000-0005-0000-0000-0000AECE0000}"/>
    <cellStyle name="Vírgula 8 3 5 2 3" xfId="4520" xr:uid="{00000000-0005-0000-0000-0000AFCE0000}"/>
    <cellStyle name="Vírgula 8 3 5 2 3 2" xfId="9504" xr:uid="{00000000-0005-0000-0000-0000B0CE0000}"/>
    <cellStyle name="Vírgula 8 3 5 2 3 2 2" xfId="53149" xr:uid="{00000000-0005-0000-0000-0000B1CE0000}"/>
    <cellStyle name="Vírgula 8 3 5 2 3 2 3" xfId="53150" xr:uid="{00000000-0005-0000-0000-0000B2CE0000}"/>
    <cellStyle name="Vírgula 8 3 5 2 3 2 4" xfId="53151" xr:uid="{00000000-0005-0000-0000-0000B3CE0000}"/>
    <cellStyle name="Vírgula 8 3 5 2 3 3" xfId="53152" xr:uid="{00000000-0005-0000-0000-0000B4CE0000}"/>
    <cellStyle name="Vírgula 8 3 5 2 3 3 2" xfId="53153" xr:uid="{00000000-0005-0000-0000-0000B5CE0000}"/>
    <cellStyle name="Vírgula 8 3 5 2 3 3 3" xfId="53154" xr:uid="{00000000-0005-0000-0000-0000B6CE0000}"/>
    <cellStyle name="Vírgula 8 3 5 2 3 4" xfId="53155" xr:uid="{00000000-0005-0000-0000-0000B7CE0000}"/>
    <cellStyle name="Vírgula 8 3 5 2 3 5" xfId="53156" xr:uid="{00000000-0005-0000-0000-0000B8CE0000}"/>
    <cellStyle name="Vírgula 8 3 5 2 3 6" xfId="53157" xr:uid="{00000000-0005-0000-0000-0000B9CE0000}"/>
    <cellStyle name="Vírgula 8 3 5 2 4" xfId="6251" xr:uid="{00000000-0005-0000-0000-0000BACE0000}"/>
    <cellStyle name="Vírgula 8 3 5 2 4 2" xfId="11193" xr:uid="{00000000-0005-0000-0000-0000BBCE0000}"/>
    <cellStyle name="Vírgula 8 3 5 2 4 3" xfId="53158" xr:uid="{00000000-0005-0000-0000-0000BCCE0000}"/>
    <cellStyle name="Vírgula 8 3 5 2 4 4" xfId="53159" xr:uid="{00000000-0005-0000-0000-0000BDCE0000}"/>
    <cellStyle name="Vírgula 8 3 5 2 5" xfId="7759" xr:uid="{00000000-0005-0000-0000-0000BECE0000}"/>
    <cellStyle name="Vírgula 8 3 5 2 5 2" xfId="53160" xr:uid="{00000000-0005-0000-0000-0000BFCE0000}"/>
    <cellStyle name="Vírgula 8 3 5 2 5 3" xfId="53161" xr:uid="{00000000-0005-0000-0000-0000C0CE0000}"/>
    <cellStyle name="Vírgula 8 3 5 2 5 4" xfId="53162" xr:uid="{00000000-0005-0000-0000-0000C1CE0000}"/>
    <cellStyle name="Vírgula 8 3 5 2 6" xfId="2797" xr:uid="{00000000-0005-0000-0000-0000C2CE0000}"/>
    <cellStyle name="Vírgula 8 3 5 2 6 2" xfId="53163" xr:uid="{00000000-0005-0000-0000-0000C3CE0000}"/>
    <cellStyle name="Vírgula 8 3 5 2 6 3" xfId="53164" xr:uid="{00000000-0005-0000-0000-0000C4CE0000}"/>
    <cellStyle name="Vírgula 8 3 5 2 6 4" xfId="53165" xr:uid="{00000000-0005-0000-0000-0000C5CE0000}"/>
    <cellStyle name="Vírgula 8 3 5 2 7" xfId="53166" xr:uid="{00000000-0005-0000-0000-0000C6CE0000}"/>
    <cellStyle name="Vírgula 8 3 5 2 7 2" xfId="53167" xr:uid="{00000000-0005-0000-0000-0000C7CE0000}"/>
    <cellStyle name="Vírgula 8 3 5 2 7 3" xfId="53168" xr:uid="{00000000-0005-0000-0000-0000C8CE0000}"/>
    <cellStyle name="Vírgula 8 3 5 2 8" xfId="53169" xr:uid="{00000000-0005-0000-0000-0000C9CE0000}"/>
    <cellStyle name="Vírgula 8 3 5 2 9" xfId="53170" xr:uid="{00000000-0005-0000-0000-0000CACE0000}"/>
    <cellStyle name="Vírgula 8 3 5 3" xfId="1975" xr:uid="{00000000-0005-0000-0000-0000CBCE0000}"/>
    <cellStyle name="Vírgula 8 3 5 3 2" xfId="5333" xr:uid="{00000000-0005-0000-0000-0000CCCE0000}"/>
    <cellStyle name="Vírgula 8 3 5 3 2 2" xfId="10317" xr:uid="{00000000-0005-0000-0000-0000CDCE0000}"/>
    <cellStyle name="Vírgula 8 3 5 3 2 2 2" xfId="53171" xr:uid="{00000000-0005-0000-0000-0000CECE0000}"/>
    <cellStyle name="Vírgula 8 3 5 3 2 2 3" xfId="53172" xr:uid="{00000000-0005-0000-0000-0000CFCE0000}"/>
    <cellStyle name="Vírgula 8 3 5 3 2 2 4" xfId="53173" xr:uid="{00000000-0005-0000-0000-0000D0CE0000}"/>
    <cellStyle name="Vírgula 8 3 5 3 2 3" xfId="53174" xr:uid="{00000000-0005-0000-0000-0000D1CE0000}"/>
    <cellStyle name="Vírgula 8 3 5 3 2 3 2" xfId="53175" xr:uid="{00000000-0005-0000-0000-0000D2CE0000}"/>
    <cellStyle name="Vírgula 8 3 5 3 2 3 3" xfId="53176" xr:uid="{00000000-0005-0000-0000-0000D3CE0000}"/>
    <cellStyle name="Vírgula 8 3 5 3 2 4" xfId="53177" xr:uid="{00000000-0005-0000-0000-0000D4CE0000}"/>
    <cellStyle name="Vírgula 8 3 5 3 2 5" xfId="53178" xr:uid="{00000000-0005-0000-0000-0000D5CE0000}"/>
    <cellStyle name="Vírgula 8 3 5 3 2 6" xfId="53179" xr:uid="{00000000-0005-0000-0000-0000D6CE0000}"/>
    <cellStyle name="Vírgula 8 3 5 3 3" xfId="7062" xr:uid="{00000000-0005-0000-0000-0000D7CE0000}"/>
    <cellStyle name="Vírgula 8 3 5 3 3 2" xfId="12004" xr:uid="{00000000-0005-0000-0000-0000D8CE0000}"/>
    <cellStyle name="Vírgula 8 3 5 3 3 3" xfId="53180" xr:uid="{00000000-0005-0000-0000-0000D9CE0000}"/>
    <cellStyle name="Vírgula 8 3 5 3 3 4" xfId="53181" xr:uid="{00000000-0005-0000-0000-0000DACE0000}"/>
    <cellStyle name="Vírgula 8 3 5 3 4" xfId="8570" xr:uid="{00000000-0005-0000-0000-0000DBCE0000}"/>
    <cellStyle name="Vírgula 8 3 5 3 4 2" xfId="53182" xr:uid="{00000000-0005-0000-0000-0000DCCE0000}"/>
    <cellStyle name="Vírgula 8 3 5 3 4 3" xfId="53183" xr:uid="{00000000-0005-0000-0000-0000DDCE0000}"/>
    <cellStyle name="Vírgula 8 3 5 3 4 4" xfId="53184" xr:uid="{00000000-0005-0000-0000-0000DECE0000}"/>
    <cellStyle name="Vírgula 8 3 5 3 5" xfId="3608" xr:uid="{00000000-0005-0000-0000-0000DFCE0000}"/>
    <cellStyle name="Vírgula 8 3 5 3 5 2" xfId="53185" xr:uid="{00000000-0005-0000-0000-0000E0CE0000}"/>
    <cellStyle name="Vírgula 8 3 5 3 5 3" xfId="53186" xr:uid="{00000000-0005-0000-0000-0000E1CE0000}"/>
    <cellStyle name="Vírgula 8 3 5 3 5 4" xfId="53187" xr:uid="{00000000-0005-0000-0000-0000E2CE0000}"/>
    <cellStyle name="Vírgula 8 3 5 3 6" xfId="53188" xr:uid="{00000000-0005-0000-0000-0000E3CE0000}"/>
    <cellStyle name="Vírgula 8 3 5 3 6 2" xfId="53189" xr:uid="{00000000-0005-0000-0000-0000E4CE0000}"/>
    <cellStyle name="Vírgula 8 3 5 3 6 3" xfId="53190" xr:uid="{00000000-0005-0000-0000-0000E5CE0000}"/>
    <cellStyle name="Vírgula 8 3 5 3 7" xfId="53191" xr:uid="{00000000-0005-0000-0000-0000E6CE0000}"/>
    <cellStyle name="Vírgula 8 3 5 3 8" xfId="53192" xr:uid="{00000000-0005-0000-0000-0000E7CE0000}"/>
    <cellStyle name="Vírgula 8 3 5 3 9" xfId="53193" xr:uid="{00000000-0005-0000-0000-0000E8CE0000}"/>
    <cellStyle name="Vírgula 8 3 5 4" xfId="4137" xr:uid="{00000000-0005-0000-0000-0000E9CE0000}"/>
    <cellStyle name="Vírgula 8 3 5 4 2" xfId="9123" xr:uid="{00000000-0005-0000-0000-0000EACE0000}"/>
    <cellStyle name="Vírgula 8 3 5 4 2 2" xfId="53194" xr:uid="{00000000-0005-0000-0000-0000EBCE0000}"/>
    <cellStyle name="Vírgula 8 3 5 4 2 3" xfId="53195" xr:uid="{00000000-0005-0000-0000-0000ECCE0000}"/>
    <cellStyle name="Vírgula 8 3 5 4 2 4" xfId="53196" xr:uid="{00000000-0005-0000-0000-0000EDCE0000}"/>
    <cellStyle name="Vírgula 8 3 5 4 3" xfId="53197" xr:uid="{00000000-0005-0000-0000-0000EECE0000}"/>
    <cellStyle name="Vírgula 8 3 5 4 3 2" xfId="53198" xr:uid="{00000000-0005-0000-0000-0000EFCE0000}"/>
    <cellStyle name="Vírgula 8 3 5 4 3 3" xfId="53199" xr:uid="{00000000-0005-0000-0000-0000F0CE0000}"/>
    <cellStyle name="Vírgula 8 3 5 4 4" xfId="53200" xr:uid="{00000000-0005-0000-0000-0000F1CE0000}"/>
    <cellStyle name="Vírgula 8 3 5 4 5" xfId="53201" xr:uid="{00000000-0005-0000-0000-0000F2CE0000}"/>
    <cellStyle name="Vírgula 8 3 5 4 6" xfId="53202" xr:uid="{00000000-0005-0000-0000-0000F3CE0000}"/>
    <cellStyle name="Vírgula 8 3 5 5" xfId="5884" xr:uid="{00000000-0005-0000-0000-0000F4CE0000}"/>
    <cellStyle name="Vírgula 8 3 5 5 2" xfId="10826" xr:uid="{00000000-0005-0000-0000-0000F5CE0000}"/>
    <cellStyle name="Vírgula 8 3 5 5 3" xfId="53203" xr:uid="{00000000-0005-0000-0000-0000F6CE0000}"/>
    <cellStyle name="Vírgula 8 3 5 5 4" xfId="53204" xr:uid="{00000000-0005-0000-0000-0000F7CE0000}"/>
    <cellStyle name="Vírgula 8 3 5 6" xfId="7392" xr:uid="{00000000-0005-0000-0000-0000F8CE0000}"/>
    <cellStyle name="Vírgula 8 3 5 6 2" xfId="53205" xr:uid="{00000000-0005-0000-0000-0000F9CE0000}"/>
    <cellStyle name="Vírgula 8 3 5 6 3" xfId="53206" xr:uid="{00000000-0005-0000-0000-0000FACE0000}"/>
    <cellStyle name="Vírgula 8 3 5 6 4" xfId="53207" xr:uid="{00000000-0005-0000-0000-0000FBCE0000}"/>
    <cellStyle name="Vírgula 8 3 5 7" xfId="2430" xr:uid="{00000000-0005-0000-0000-0000FCCE0000}"/>
    <cellStyle name="Vírgula 8 3 5 7 2" xfId="53208" xr:uid="{00000000-0005-0000-0000-0000FDCE0000}"/>
    <cellStyle name="Vírgula 8 3 5 7 3" xfId="53209" xr:uid="{00000000-0005-0000-0000-0000FECE0000}"/>
    <cellStyle name="Vírgula 8 3 5 7 4" xfId="53210" xr:uid="{00000000-0005-0000-0000-0000FFCE0000}"/>
    <cellStyle name="Vírgula 8 3 5 8" xfId="53211" xr:uid="{00000000-0005-0000-0000-000000CF0000}"/>
    <cellStyle name="Vírgula 8 3 5 8 2" xfId="53212" xr:uid="{00000000-0005-0000-0000-000001CF0000}"/>
    <cellStyle name="Vírgula 8 3 5 8 3" xfId="53213" xr:uid="{00000000-0005-0000-0000-000002CF0000}"/>
    <cellStyle name="Vírgula 8 3 5 9" xfId="53214" xr:uid="{00000000-0005-0000-0000-000003CF0000}"/>
    <cellStyle name="Vírgula 8 3 6" xfId="361" xr:uid="{00000000-0005-0000-0000-000004CF0000}"/>
    <cellStyle name="Vírgula 8 3 6 10" xfId="53215" xr:uid="{00000000-0005-0000-0000-000005CF0000}"/>
    <cellStyle name="Vírgula 8 3 6 11" xfId="53216" xr:uid="{00000000-0005-0000-0000-000006CF0000}"/>
    <cellStyle name="Vírgula 8 3 6 2" xfId="983" xr:uid="{00000000-0005-0000-0000-000007CF0000}"/>
    <cellStyle name="Vírgula 8 3 6 2 10" xfId="53217" xr:uid="{00000000-0005-0000-0000-000008CF0000}"/>
    <cellStyle name="Vírgula 8 3 6 2 2" xfId="1978" xr:uid="{00000000-0005-0000-0000-000009CF0000}"/>
    <cellStyle name="Vírgula 8 3 6 2 2 2" xfId="5336" xr:uid="{00000000-0005-0000-0000-00000ACF0000}"/>
    <cellStyle name="Vírgula 8 3 6 2 2 2 2" xfId="10320" xr:uid="{00000000-0005-0000-0000-00000BCF0000}"/>
    <cellStyle name="Vírgula 8 3 6 2 2 2 2 2" xfId="53218" xr:uid="{00000000-0005-0000-0000-00000CCF0000}"/>
    <cellStyle name="Vírgula 8 3 6 2 2 2 2 3" xfId="53219" xr:uid="{00000000-0005-0000-0000-00000DCF0000}"/>
    <cellStyle name="Vírgula 8 3 6 2 2 2 2 4" xfId="53220" xr:uid="{00000000-0005-0000-0000-00000ECF0000}"/>
    <cellStyle name="Vírgula 8 3 6 2 2 2 3" xfId="53221" xr:uid="{00000000-0005-0000-0000-00000FCF0000}"/>
    <cellStyle name="Vírgula 8 3 6 2 2 2 3 2" xfId="53222" xr:uid="{00000000-0005-0000-0000-000010CF0000}"/>
    <cellStyle name="Vírgula 8 3 6 2 2 2 3 3" xfId="53223" xr:uid="{00000000-0005-0000-0000-000011CF0000}"/>
    <cellStyle name="Vírgula 8 3 6 2 2 2 4" xfId="53224" xr:uid="{00000000-0005-0000-0000-000012CF0000}"/>
    <cellStyle name="Vírgula 8 3 6 2 2 2 5" xfId="53225" xr:uid="{00000000-0005-0000-0000-000013CF0000}"/>
    <cellStyle name="Vírgula 8 3 6 2 2 2 6" xfId="53226" xr:uid="{00000000-0005-0000-0000-000014CF0000}"/>
    <cellStyle name="Vírgula 8 3 6 2 2 3" xfId="7065" xr:uid="{00000000-0005-0000-0000-000015CF0000}"/>
    <cellStyle name="Vírgula 8 3 6 2 2 3 2" xfId="12007" xr:uid="{00000000-0005-0000-0000-000016CF0000}"/>
    <cellStyle name="Vírgula 8 3 6 2 2 3 3" xfId="53227" xr:uid="{00000000-0005-0000-0000-000017CF0000}"/>
    <cellStyle name="Vírgula 8 3 6 2 2 3 4" xfId="53228" xr:uid="{00000000-0005-0000-0000-000018CF0000}"/>
    <cellStyle name="Vírgula 8 3 6 2 2 4" xfId="8573" xr:uid="{00000000-0005-0000-0000-000019CF0000}"/>
    <cellStyle name="Vírgula 8 3 6 2 2 4 2" xfId="53229" xr:uid="{00000000-0005-0000-0000-00001ACF0000}"/>
    <cellStyle name="Vírgula 8 3 6 2 2 4 3" xfId="53230" xr:uid="{00000000-0005-0000-0000-00001BCF0000}"/>
    <cellStyle name="Vírgula 8 3 6 2 2 4 4" xfId="53231" xr:uid="{00000000-0005-0000-0000-00001CCF0000}"/>
    <cellStyle name="Vírgula 8 3 6 2 2 5" xfId="3611" xr:uid="{00000000-0005-0000-0000-00001DCF0000}"/>
    <cellStyle name="Vírgula 8 3 6 2 2 5 2" xfId="53232" xr:uid="{00000000-0005-0000-0000-00001ECF0000}"/>
    <cellStyle name="Vírgula 8 3 6 2 2 5 3" xfId="53233" xr:uid="{00000000-0005-0000-0000-00001FCF0000}"/>
    <cellStyle name="Vírgula 8 3 6 2 2 5 4" xfId="53234" xr:uid="{00000000-0005-0000-0000-000020CF0000}"/>
    <cellStyle name="Vírgula 8 3 6 2 2 6" xfId="53235" xr:uid="{00000000-0005-0000-0000-000021CF0000}"/>
    <cellStyle name="Vírgula 8 3 6 2 2 6 2" xfId="53236" xr:uid="{00000000-0005-0000-0000-000022CF0000}"/>
    <cellStyle name="Vírgula 8 3 6 2 2 6 3" xfId="53237" xr:uid="{00000000-0005-0000-0000-000023CF0000}"/>
    <cellStyle name="Vírgula 8 3 6 2 2 7" xfId="53238" xr:uid="{00000000-0005-0000-0000-000024CF0000}"/>
    <cellStyle name="Vírgula 8 3 6 2 2 8" xfId="53239" xr:uid="{00000000-0005-0000-0000-000025CF0000}"/>
    <cellStyle name="Vírgula 8 3 6 2 2 9" xfId="53240" xr:uid="{00000000-0005-0000-0000-000026CF0000}"/>
    <cellStyle name="Vírgula 8 3 6 2 3" xfId="4415" xr:uid="{00000000-0005-0000-0000-000027CF0000}"/>
    <cellStyle name="Vírgula 8 3 6 2 3 2" xfId="9400" xr:uid="{00000000-0005-0000-0000-000028CF0000}"/>
    <cellStyle name="Vírgula 8 3 6 2 3 2 2" xfId="53241" xr:uid="{00000000-0005-0000-0000-000029CF0000}"/>
    <cellStyle name="Vírgula 8 3 6 2 3 2 3" xfId="53242" xr:uid="{00000000-0005-0000-0000-00002ACF0000}"/>
    <cellStyle name="Vírgula 8 3 6 2 3 2 4" xfId="53243" xr:uid="{00000000-0005-0000-0000-00002BCF0000}"/>
    <cellStyle name="Vírgula 8 3 6 2 3 3" xfId="53244" xr:uid="{00000000-0005-0000-0000-00002CCF0000}"/>
    <cellStyle name="Vírgula 8 3 6 2 3 3 2" xfId="53245" xr:uid="{00000000-0005-0000-0000-00002DCF0000}"/>
    <cellStyle name="Vírgula 8 3 6 2 3 3 3" xfId="53246" xr:uid="{00000000-0005-0000-0000-00002ECF0000}"/>
    <cellStyle name="Vírgula 8 3 6 2 3 4" xfId="53247" xr:uid="{00000000-0005-0000-0000-00002FCF0000}"/>
    <cellStyle name="Vírgula 8 3 6 2 3 5" xfId="53248" xr:uid="{00000000-0005-0000-0000-000030CF0000}"/>
    <cellStyle name="Vírgula 8 3 6 2 3 6" xfId="53249" xr:uid="{00000000-0005-0000-0000-000031CF0000}"/>
    <cellStyle name="Vírgula 8 3 6 2 4" xfId="6157" xr:uid="{00000000-0005-0000-0000-000032CF0000}"/>
    <cellStyle name="Vírgula 8 3 6 2 4 2" xfId="11099" xr:uid="{00000000-0005-0000-0000-000033CF0000}"/>
    <cellStyle name="Vírgula 8 3 6 2 4 3" xfId="53250" xr:uid="{00000000-0005-0000-0000-000034CF0000}"/>
    <cellStyle name="Vírgula 8 3 6 2 4 4" xfId="53251" xr:uid="{00000000-0005-0000-0000-000035CF0000}"/>
    <cellStyle name="Vírgula 8 3 6 2 5" xfId="7665" xr:uid="{00000000-0005-0000-0000-000036CF0000}"/>
    <cellStyle name="Vírgula 8 3 6 2 5 2" xfId="53252" xr:uid="{00000000-0005-0000-0000-000037CF0000}"/>
    <cellStyle name="Vírgula 8 3 6 2 5 3" xfId="53253" xr:uid="{00000000-0005-0000-0000-000038CF0000}"/>
    <cellStyle name="Vírgula 8 3 6 2 5 4" xfId="53254" xr:uid="{00000000-0005-0000-0000-000039CF0000}"/>
    <cellStyle name="Vírgula 8 3 6 2 6" xfId="2703" xr:uid="{00000000-0005-0000-0000-00003ACF0000}"/>
    <cellStyle name="Vírgula 8 3 6 2 6 2" xfId="53255" xr:uid="{00000000-0005-0000-0000-00003BCF0000}"/>
    <cellStyle name="Vírgula 8 3 6 2 6 3" xfId="53256" xr:uid="{00000000-0005-0000-0000-00003CCF0000}"/>
    <cellStyle name="Vírgula 8 3 6 2 6 4" xfId="53257" xr:uid="{00000000-0005-0000-0000-00003DCF0000}"/>
    <cellStyle name="Vírgula 8 3 6 2 7" xfId="53258" xr:uid="{00000000-0005-0000-0000-00003ECF0000}"/>
    <cellStyle name="Vírgula 8 3 6 2 7 2" xfId="53259" xr:uid="{00000000-0005-0000-0000-00003FCF0000}"/>
    <cellStyle name="Vírgula 8 3 6 2 7 3" xfId="53260" xr:uid="{00000000-0005-0000-0000-000040CF0000}"/>
    <cellStyle name="Vírgula 8 3 6 2 8" xfId="53261" xr:uid="{00000000-0005-0000-0000-000041CF0000}"/>
    <cellStyle name="Vírgula 8 3 6 2 9" xfId="53262" xr:uid="{00000000-0005-0000-0000-000042CF0000}"/>
    <cellStyle name="Vírgula 8 3 6 3" xfId="1977" xr:uid="{00000000-0005-0000-0000-000043CF0000}"/>
    <cellStyle name="Vírgula 8 3 6 3 2" xfId="5335" xr:uid="{00000000-0005-0000-0000-000044CF0000}"/>
    <cellStyle name="Vírgula 8 3 6 3 2 2" xfId="10319" xr:uid="{00000000-0005-0000-0000-000045CF0000}"/>
    <cellStyle name="Vírgula 8 3 6 3 2 2 2" xfId="53263" xr:uid="{00000000-0005-0000-0000-000046CF0000}"/>
    <cellStyle name="Vírgula 8 3 6 3 2 2 3" xfId="53264" xr:uid="{00000000-0005-0000-0000-000047CF0000}"/>
    <cellStyle name="Vírgula 8 3 6 3 2 2 4" xfId="53265" xr:uid="{00000000-0005-0000-0000-000048CF0000}"/>
    <cellStyle name="Vírgula 8 3 6 3 2 3" xfId="53266" xr:uid="{00000000-0005-0000-0000-000049CF0000}"/>
    <cellStyle name="Vírgula 8 3 6 3 2 3 2" xfId="53267" xr:uid="{00000000-0005-0000-0000-00004ACF0000}"/>
    <cellStyle name="Vírgula 8 3 6 3 2 3 3" xfId="53268" xr:uid="{00000000-0005-0000-0000-00004BCF0000}"/>
    <cellStyle name="Vírgula 8 3 6 3 2 4" xfId="53269" xr:uid="{00000000-0005-0000-0000-00004CCF0000}"/>
    <cellStyle name="Vírgula 8 3 6 3 2 5" xfId="53270" xr:uid="{00000000-0005-0000-0000-00004DCF0000}"/>
    <cellStyle name="Vírgula 8 3 6 3 2 6" xfId="53271" xr:uid="{00000000-0005-0000-0000-00004ECF0000}"/>
    <cellStyle name="Vírgula 8 3 6 3 3" xfId="7064" xr:uid="{00000000-0005-0000-0000-00004FCF0000}"/>
    <cellStyle name="Vírgula 8 3 6 3 3 2" xfId="12006" xr:uid="{00000000-0005-0000-0000-000050CF0000}"/>
    <cellStyle name="Vírgula 8 3 6 3 3 3" xfId="53272" xr:uid="{00000000-0005-0000-0000-000051CF0000}"/>
    <cellStyle name="Vírgula 8 3 6 3 3 4" xfId="53273" xr:uid="{00000000-0005-0000-0000-000052CF0000}"/>
    <cellStyle name="Vírgula 8 3 6 3 4" xfId="8572" xr:uid="{00000000-0005-0000-0000-000053CF0000}"/>
    <cellStyle name="Vírgula 8 3 6 3 4 2" xfId="53274" xr:uid="{00000000-0005-0000-0000-000054CF0000}"/>
    <cellStyle name="Vírgula 8 3 6 3 4 3" xfId="53275" xr:uid="{00000000-0005-0000-0000-000055CF0000}"/>
    <cellStyle name="Vírgula 8 3 6 3 4 4" xfId="53276" xr:uid="{00000000-0005-0000-0000-000056CF0000}"/>
    <cellStyle name="Vírgula 8 3 6 3 5" xfId="3610" xr:uid="{00000000-0005-0000-0000-000057CF0000}"/>
    <cellStyle name="Vírgula 8 3 6 3 5 2" xfId="53277" xr:uid="{00000000-0005-0000-0000-000058CF0000}"/>
    <cellStyle name="Vírgula 8 3 6 3 5 3" xfId="53278" xr:uid="{00000000-0005-0000-0000-000059CF0000}"/>
    <cellStyle name="Vírgula 8 3 6 3 5 4" xfId="53279" xr:uid="{00000000-0005-0000-0000-00005ACF0000}"/>
    <cellStyle name="Vírgula 8 3 6 3 6" xfId="53280" xr:uid="{00000000-0005-0000-0000-00005BCF0000}"/>
    <cellStyle name="Vírgula 8 3 6 3 6 2" xfId="53281" xr:uid="{00000000-0005-0000-0000-00005CCF0000}"/>
    <cellStyle name="Vírgula 8 3 6 3 6 3" xfId="53282" xr:uid="{00000000-0005-0000-0000-00005DCF0000}"/>
    <cellStyle name="Vírgula 8 3 6 3 7" xfId="53283" xr:uid="{00000000-0005-0000-0000-00005ECF0000}"/>
    <cellStyle name="Vírgula 8 3 6 3 8" xfId="53284" xr:uid="{00000000-0005-0000-0000-00005FCF0000}"/>
    <cellStyle name="Vírgula 8 3 6 3 9" xfId="53285" xr:uid="{00000000-0005-0000-0000-000060CF0000}"/>
    <cellStyle name="Vírgula 8 3 6 4" xfId="3934" xr:uid="{00000000-0005-0000-0000-000061CF0000}"/>
    <cellStyle name="Vírgula 8 3 6 4 2" xfId="9013" xr:uid="{00000000-0005-0000-0000-000062CF0000}"/>
    <cellStyle name="Vírgula 8 3 6 4 2 2" xfId="53286" xr:uid="{00000000-0005-0000-0000-000063CF0000}"/>
    <cellStyle name="Vírgula 8 3 6 4 2 3" xfId="53287" xr:uid="{00000000-0005-0000-0000-000064CF0000}"/>
    <cellStyle name="Vírgula 8 3 6 4 2 4" xfId="53288" xr:uid="{00000000-0005-0000-0000-000065CF0000}"/>
    <cellStyle name="Vírgula 8 3 6 4 3" xfId="53289" xr:uid="{00000000-0005-0000-0000-000066CF0000}"/>
    <cellStyle name="Vírgula 8 3 6 4 3 2" xfId="53290" xr:uid="{00000000-0005-0000-0000-000067CF0000}"/>
    <cellStyle name="Vírgula 8 3 6 4 3 3" xfId="53291" xr:uid="{00000000-0005-0000-0000-000068CF0000}"/>
    <cellStyle name="Vírgula 8 3 6 4 4" xfId="53292" xr:uid="{00000000-0005-0000-0000-000069CF0000}"/>
    <cellStyle name="Vírgula 8 3 6 4 5" xfId="53293" xr:uid="{00000000-0005-0000-0000-00006ACF0000}"/>
    <cellStyle name="Vírgula 8 3 6 4 6" xfId="53294" xr:uid="{00000000-0005-0000-0000-00006BCF0000}"/>
    <cellStyle name="Vírgula 8 3 6 5" xfId="5700" xr:uid="{00000000-0005-0000-0000-00006CCF0000}"/>
    <cellStyle name="Vírgula 8 3 6 5 2" xfId="10642" xr:uid="{00000000-0005-0000-0000-00006DCF0000}"/>
    <cellStyle name="Vírgula 8 3 6 5 3" xfId="53295" xr:uid="{00000000-0005-0000-0000-00006ECF0000}"/>
    <cellStyle name="Vírgula 8 3 6 5 4" xfId="53296" xr:uid="{00000000-0005-0000-0000-00006FCF0000}"/>
    <cellStyle name="Vírgula 8 3 6 6" xfId="7208" xr:uid="{00000000-0005-0000-0000-000070CF0000}"/>
    <cellStyle name="Vírgula 8 3 6 6 2" xfId="53297" xr:uid="{00000000-0005-0000-0000-000071CF0000}"/>
    <cellStyle name="Vírgula 8 3 6 6 3" xfId="53298" xr:uid="{00000000-0005-0000-0000-000072CF0000}"/>
    <cellStyle name="Vírgula 8 3 6 6 4" xfId="53299" xr:uid="{00000000-0005-0000-0000-000073CF0000}"/>
    <cellStyle name="Vírgula 8 3 6 7" xfId="2246" xr:uid="{00000000-0005-0000-0000-000074CF0000}"/>
    <cellStyle name="Vírgula 8 3 6 7 2" xfId="53300" xr:uid="{00000000-0005-0000-0000-000075CF0000}"/>
    <cellStyle name="Vírgula 8 3 6 7 3" xfId="53301" xr:uid="{00000000-0005-0000-0000-000076CF0000}"/>
    <cellStyle name="Vírgula 8 3 6 7 4" xfId="53302" xr:uid="{00000000-0005-0000-0000-000077CF0000}"/>
    <cellStyle name="Vírgula 8 3 6 8" xfId="53303" xr:uid="{00000000-0005-0000-0000-000078CF0000}"/>
    <cellStyle name="Vírgula 8 3 6 8 2" xfId="53304" xr:uid="{00000000-0005-0000-0000-000079CF0000}"/>
    <cellStyle name="Vírgula 8 3 6 8 3" xfId="53305" xr:uid="{00000000-0005-0000-0000-00007ACF0000}"/>
    <cellStyle name="Vírgula 8 3 6 9" xfId="53306" xr:uid="{00000000-0005-0000-0000-00007BCF0000}"/>
    <cellStyle name="Vírgula 8 3 7" xfId="836" xr:uid="{00000000-0005-0000-0000-00007CCF0000}"/>
    <cellStyle name="Vírgula 8 3 7 10" xfId="53307" xr:uid="{00000000-0005-0000-0000-00007DCF0000}"/>
    <cellStyle name="Vírgula 8 3 7 2" xfId="1979" xr:uid="{00000000-0005-0000-0000-00007ECF0000}"/>
    <cellStyle name="Vírgula 8 3 7 2 2" xfId="5337" xr:uid="{00000000-0005-0000-0000-00007FCF0000}"/>
    <cellStyle name="Vírgula 8 3 7 2 2 2" xfId="10321" xr:uid="{00000000-0005-0000-0000-000080CF0000}"/>
    <cellStyle name="Vírgula 8 3 7 2 2 2 2" xfId="53308" xr:uid="{00000000-0005-0000-0000-000081CF0000}"/>
    <cellStyle name="Vírgula 8 3 7 2 2 2 3" xfId="53309" xr:uid="{00000000-0005-0000-0000-000082CF0000}"/>
    <cellStyle name="Vírgula 8 3 7 2 2 2 4" xfId="53310" xr:uid="{00000000-0005-0000-0000-000083CF0000}"/>
    <cellStyle name="Vírgula 8 3 7 2 2 3" xfId="53311" xr:uid="{00000000-0005-0000-0000-000084CF0000}"/>
    <cellStyle name="Vírgula 8 3 7 2 2 3 2" xfId="53312" xr:uid="{00000000-0005-0000-0000-000085CF0000}"/>
    <cellStyle name="Vírgula 8 3 7 2 2 3 3" xfId="53313" xr:uid="{00000000-0005-0000-0000-000086CF0000}"/>
    <cellStyle name="Vírgula 8 3 7 2 2 4" xfId="53314" xr:uid="{00000000-0005-0000-0000-000087CF0000}"/>
    <cellStyle name="Vírgula 8 3 7 2 2 5" xfId="53315" xr:uid="{00000000-0005-0000-0000-000088CF0000}"/>
    <cellStyle name="Vírgula 8 3 7 2 2 6" xfId="53316" xr:uid="{00000000-0005-0000-0000-000089CF0000}"/>
    <cellStyle name="Vírgula 8 3 7 2 3" xfId="7066" xr:uid="{00000000-0005-0000-0000-00008ACF0000}"/>
    <cellStyle name="Vírgula 8 3 7 2 3 2" xfId="12008" xr:uid="{00000000-0005-0000-0000-00008BCF0000}"/>
    <cellStyle name="Vírgula 8 3 7 2 3 3" xfId="53317" xr:uid="{00000000-0005-0000-0000-00008CCF0000}"/>
    <cellStyle name="Vírgula 8 3 7 2 3 4" xfId="53318" xr:uid="{00000000-0005-0000-0000-00008DCF0000}"/>
    <cellStyle name="Vírgula 8 3 7 2 4" xfId="8574" xr:uid="{00000000-0005-0000-0000-00008ECF0000}"/>
    <cellStyle name="Vírgula 8 3 7 2 4 2" xfId="53319" xr:uid="{00000000-0005-0000-0000-00008FCF0000}"/>
    <cellStyle name="Vírgula 8 3 7 2 4 3" xfId="53320" xr:uid="{00000000-0005-0000-0000-000090CF0000}"/>
    <cellStyle name="Vírgula 8 3 7 2 4 4" xfId="53321" xr:uid="{00000000-0005-0000-0000-000091CF0000}"/>
    <cellStyle name="Vírgula 8 3 7 2 5" xfId="3612" xr:uid="{00000000-0005-0000-0000-000092CF0000}"/>
    <cellStyle name="Vírgula 8 3 7 2 5 2" xfId="53322" xr:uid="{00000000-0005-0000-0000-000093CF0000}"/>
    <cellStyle name="Vírgula 8 3 7 2 5 3" xfId="53323" xr:uid="{00000000-0005-0000-0000-000094CF0000}"/>
    <cellStyle name="Vírgula 8 3 7 2 5 4" xfId="53324" xr:uid="{00000000-0005-0000-0000-000095CF0000}"/>
    <cellStyle name="Vírgula 8 3 7 2 6" xfId="53325" xr:uid="{00000000-0005-0000-0000-000096CF0000}"/>
    <cellStyle name="Vírgula 8 3 7 2 6 2" xfId="53326" xr:uid="{00000000-0005-0000-0000-000097CF0000}"/>
    <cellStyle name="Vírgula 8 3 7 2 6 3" xfId="53327" xr:uid="{00000000-0005-0000-0000-000098CF0000}"/>
    <cellStyle name="Vírgula 8 3 7 2 7" xfId="53328" xr:uid="{00000000-0005-0000-0000-000099CF0000}"/>
    <cellStyle name="Vírgula 8 3 7 2 8" xfId="53329" xr:uid="{00000000-0005-0000-0000-00009ACF0000}"/>
    <cellStyle name="Vírgula 8 3 7 2 9" xfId="53330" xr:uid="{00000000-0005-0000-0000-00009BCF0000}"/>
    <cellStyle name="Vírgula 8 3 7 3" xfId="4278" xr:uid="{00000000-0005-0000-0000-00009CCF0000}"/>
    <cellStyle name="Vírgula 8 3 7 3 2" xfId="9264" xr:uid="{00000000-0005-0000-0000-00009DCF0000}"/>
    <cellStyle name="Vírgula 8 3 7 3 2 2" xfId="53331" xr:uid="{00000000-0005-0000-0000-00009ECF0000}"/>
    <cellStyle name="Vírgula 8 3 7 3 2 3" xfId="53332" xr:uid="{00000000-0005-0000-0000-00009FCF0000}"/>
    <cellStyle name="Vírgula 8 3 7 3 2 4" xfId="53333" xr:uid="{00000000-0005-0000-0000-0000A0CF0000}"/>
    <cellStyle name="Vírgula 8 3 7 3 3" xfId="53334" xr:uid="{00000000-0005-0000-0000-0000A1CF0000}"/>
    <cellStyle name="Vírgula 8 3 7 3 3 2" xfId="53335" xr:uid="{00000000-0005-0000-0000-0000A2CF0000}"/>
    <cellStyle name="Vírgula 8 3 7 3 3 3" xfId="53336" xr:uid="{00000000-0005-0000-0000-0000A3CF0000}"/>
    <cellStyle name="Vírgula 8 3 7 3 4" xfId="53337" xr:uid="{00000000-0005-0000-0000-0000A4CF0000}"/>
    <cellStyle name="Vírgula 8 3 7 3 5" xfId="53338" xr:uid="{00000000-0005-0000-0000-0000A5CF0000}"/>
    <cellStyle name="Vírgula 8 3 7 3 6" xfId="53339" xr:uid="{00000000-0005-0000-0000-0000A6CF0000}"/>
    <cellStyle name="Vírgula 8 3 7 4" xfId="6022" xr:uid="{00000000-0005-0000-0000-0000A7CF0000}"/>
    <cellStyle name="Vírgula 8 3 7 4 2" xfId="10964" xr:uid="{00000000-0005-0000-0000-0000A8CF0000}"/>
    <cellStyle name="Vírgula 8 3 7 4 3" xfId="53340" xr:uid="{00000000-0005-0000-0000-0000A9CF0000}"/>
    <cellStyle name="Vírgula 8 3 7 4 4" xfId="53341" xr:uid="{00000000-0005-0000-0000-0000AACF0000}"/>
    <cellStyle name="Vírgula 8 3 7 5" xfId="7530" xr:uid="{00000000-0005-0000-0000-0000ABCF0000}"/>
    <cellStyle name="Vírgula 8 3 7 5 2" xfId="53342" xr:uid="{00000000-0005-0000-0000-0000ACCF0000}"/>
    <cellStyle name="Vírgula 8 3 7 5 3" xfId="53343" xr:uid="{00000000-0005-0000-0000-0000ADCF0000}"/>
    <cellStyle name="Vírgula 8 3 7 5 4" xfId="53344" xr:uid="{00000000-0005-0000-0000-0000AECF0000}"/>
    <cellStyle name="Vírgula 8 3 7 6" xfId="2568" xr:uid="{00000000-0005-0000-0000-0000AFCF0000}"/>
    <cellStyle name="Vírgula 8 3 7 6 2" xfId="53345" xr:uid="{00000000-0005-0000-0000-0000B0CF0000}"/>
    <cellStyle name="Vírgula 8 3 7 6 3" xfId="53346" xr:uid="{00000000-0005-0000-0000-0000B1CF0000}"/>
    <cellStyle name="Vírgula 8 3 7 6 4" xfId="53347" xr:uid="{00000000-0005-0000-0000-0000B2CF0000}"/>
    <cellStyle name="Vírgula 8 3 7 7" xfId="53348" xr:uid="{00000000-0005-0000-0000-0000B3CF0000}"/>
    <cellStyle name="Vírgula 8 3 7 7 2" xfId="53349" xr:uid="{00000000-0005-0000-0000-0000B4CF0000}"/>
    <cellStyle name="Vírgula 8 3 7 7 3" xfId="53350" xr:uid="{00000000-0005-0000-0000-0000B5CF0000}"/>
    <cellStyle name="Vírgula 8 3 7 8" xfId="53351" xr:uid="{00000000-0005-0000-0000-0000B6CF0000}"/>
    <cellStyle name="Vírgula 8 3 7 9" xfId="53352" xr:uid="{00000000-0005-0000-0000-0000B7CF0000}"/>
    <cellStyle name="Vírgula 8 3 8" xfId="1302" xr:uid="{00000000-0005-0000-0000-0000B8CF0000}"/>
    <cellStyle name="Vírgula 8 3 8 2" xfId="4660" xr:uid="{00000000-0005-0000-0000-0000B9CF0000}"/>
    <cellStyle name="Vírgula 8 3 8 2 2" xfId="9644" xr:uid="{00000000-0005-0000-0000-0000BACF0000}"/>
    <cellStyle name="Vírgula 8 3 8 2 2 2" xfId="53353" xr:uid="{00000000-0005-0000-0000-0000BBCF0000}"/>
    <cellStyle name="Vírgula 8 3 8 2 2 3" xfId="53354" xr:uid="{00000000-0005-0000-0000-0000BCCF0000}"/>
    <cellStyle name="Vírgula 8 3 8 2 2 4" xfId="53355" xr:uid="{00000000-0005-0000-0000-0000BDCF0000}"/>
    <cellStyle name="Vírgula 8 3 8 2 3" xfId="53356" xr:uid="{00000000-0005-0000-0000-0000BECF0000}"/>
    <cellStyle name="Vírgula 8 3 8 2 3 2" xfId="53357" xr:uid="{00000000-0005-0000-0000-0000BFCF0000}"/>
    <cellStyle name="Vírgula 8 3 8 2 3 3" xfId="53358" xr:uid="{00000000-0005-0000-0000-0000C0CF0000}"/>
    <cellStyle name="Vírgula 8 3 8 2 4" xfId="53359" xr:uid="{00000000-0005-0000-0000-0000C1CF0000}"/>
    <cellStyle name="Vírgula 8 3 8 2 5" xfId="53360" xr:uid="{00000000-0005-0000-0000-0000C2CF0000}"/>
    <cellStyle name="Vírgula 8 3 8 2 6" xfId="53361" xr:uid="{00000000-0005-0000-0000-0000C3CF0000}"/>
    <cellStyle name="Vírgula 8 3 8 3" xfId="6389" xr:uid="{00000000-0005-0000-0000-0000C4CF0000}"/>
    <cellStyle name="Vírgula 8 3 8 3 2" xfId="11331" xr:uid="{00000000-0005-0000-0000-0000C5CF0000}"/>
    <cellStyle name="Vírgula 8 3 8 3 3" xfId="53362" xr:uid="{00000000-0005-0000-0000-0000C6CF0000}"/>
    <cellStyle name="Vírgula 8 3 8 3 4" xfId="53363" xr:uid="{00000000-0005-0000-0000-0000C7CF0000}"/>
    <cellStyle name="Vírgula 8 3 8 4" xfId="7897" xr:uid="{00000000-0005-0000-0000-0000C8CF0000}"/>
    <cellStyle name="Vírgula 8 3 8 4 2" xfId="53364" xr:uid="{00000000-0005-0000-0000-0000C9CF0000}"/>
    <cellStyle name="Vírgula 8 3 8 4 3" xfId="53365" xr:uid="{00000000-0005-0000-0000-0000CACF0000}"/>
    <cellStyle name="Vírgula 8 3 8 4 4" xfId="53366" xr:uid="{00000000-0005-0000-0000-0000CBCF0000}"/>
    <cellStyle name="Vírgula 8 3 8 5" xfId="2935" xr:uid="{00000000-0005-0000-0000-0000CCCF0000}"/>
    <cellStyle name="Vírgula 8 3 8 5 2" xfId="53367" xr:uid="{00000000-0005-0000-0000-0000CDCF0000}"/>
    <cellStyle name="Vírgula 8 3 8 5 3" xfId="53368" xr:uid="{00000000-0005-0000-0000-0000CECF0000}"/>
    <cellStyle name="Vírgula 8 3 8 5 4" xfId="53369" xr:uid="{00000000-0005-0000-0000-0000CFCF0000}"/>
    <cellStyle name="Vírgula 8 3 8 6" xfId="53370" xr:uid="{00000000-0005-0000-0000-0000D0CF0000}"/>
    <cellStyle name="Vírgula 8 3 8 6 2" xfId="53371" xr:uid="{00000000-0005-0000-0000-0000D1CF0000}"/>
    <cellStyle name="Vírgula 8 3 8 6 3" xfId="53372" xr:uid="{00000000-0005-0000-0000-0000D2CF0000}"/>
    <cellStyle name="Vírgula 8 3 8 7" xfId="53373" xr:uid="{00000000-0005-0000-0000-0000D3CF0000}"/>
    <cellStyle name="Vírgula 8 3 8 8" xfId="53374" xr:uid="{00000000-0005-0000-0000-0000D4CF0000}"/>
    <cellStyle name="Vírgula 8 3 8 9" xfId="53375" xr:uid="{00000000-0005-0000-0000-0000D5CF0000}"/>
    <cellStyle name="Vírgula 8 3 9" xfId="246" xr:uid="{00000000-0005-0000-0000-0000D6CF0000}"/>
    <cellStyle name="Vírgula 8 3 9 2" xfId="3878" xr:uid="{00000000-0005-0000-0000-0000D7CF0000}"/>
    <cellStyle name="Vírgula 8 3 9 2 2" xfId="8965" xr:uid="{00000000-0005-0000-0000-0000D8CF0000}"/>
    <cellStyle name="Vírgula 8 3 9 2 2 2" xfId="53376" xr:uid="{00000000-0005-0000-0000-0000D9CF0000}"/>
    <cellStyle name="Vírgula 8 3 9 2 2 3" xfId="53377" xr:uid="{00000000-0005-0000-0000-0000DACF0000}"/>
    <cellStyle name="Vírgula 8 3 9 2 2 4" xfId="53378" xr:uid="{00000000-0005-0000-0000-0000DBCF0000}"/>
    <cellStyle name="Vírgula 8 3 9 2 3" xfId="53379" xr:uid="{00000000-0005-0000-0000-0000DCCF0000}"/>
    <cellStyle name="Vírgula 8 3 9 2 3 2" xfId="53380" xr:uid="{00000000-0005-0000-0000-0000DDCF0000}"/>
    <cellStyle name="Vírgula 8 3 9 2 3 3" xfId="53381" xr:uid="{00000000-0005-0000-0000-0000DECF0000}"/>
    <cellStyle name="Vírgula 8 3 9 2 4" xfId="53382" xr:uid="{00000000-0005-0000-0000-0000DFCF0000}"/>
    <cellStyle name="Vírgula 8 3 9 2 5" xfId="53383" xr:uid="{00000000-0005-0000-0000-0000E0CF0000}"/>
    <cellStyle name="Vírgula 8 3 9 2 6" xfId="53384" xr:uid="{00000000-0005-0000-0000-0000E1CF0000}"/>
    <cellStyle name="Vírgula 8 3 9 3" xfId="5656" xr:uid="{00000000-0005-0000-0000-0000E2CF0000}"/>
    <cellStyle name="Vírgula 8 3 9 3 2" xfId="10598" xr:uid="{00000000-0005-0000-0000-0000E3CF0000}"/>
    <cellStyle name="Vírgula 8 3 9 3 3" xfId="53385" xr:uid="{00000000-0005-0000-0000-0000E4CF0000}"/>
    <cellStyle name="Vírgula 8 3 9 3 4" xfId="53386" xr:uid="{00000000-0005-0000-0000-0000E5CF0000}"/>
    <cellStyle name="Vírgula 8 3 9 4" xfId="7164" xr:uid="{00000000-0005-0000-0000-0000E6CF0000}"/>
    <cellStyle name="Vírgula 8 3 9 4 2" xfId="53387" xr:uid="{00000000-0005-0000-0000-0000E7CF0000}"/>
    <cellStyle name="Vírgula 8 3 9 4 3" xfId="53388" xr:uid="{00000000-0005-0000-0000-0000E8CF0000}"/>
    <cellStyle name="Vírgula 8 3 9 4 4" xfId="53389" xr:uid="{00000000-0005-0000-0000-0000E9CF0000}"/>
    <cellStyle name="Vírgula 8 3 9 5" xfId="2202" xr:uid="{00000000-0005-0000-0000-0000EACF0000}"/>
    <cellStyle name="Vírgula 8 3 9 5 2" xfId="53390" xr:uid="{00000000-0005-0000-0000-0000EBCF0000}"/>
    <cellStyle name="Vírgula 8 3 9 5 3" xfId="53391" xr:uid="{00000000-0005-0000-0000-0000ECCF0000}"/>
    <cellStyle name="Vírgula 8 3 9 5 4" xfId="53392" xr:uid="{00000000-0005-0000-0000-0000EDCF0000}"/>
    <cellStyle name="Vírgula 8 3 9 6" xfId="53393" xr:uid="{00000000-0005-0000-0000-0000EECF0000}"/>
    <cellStyle name="Vírgula 8 3 9 6 2" xfId="53394" xr:uid="{00000000-0005-0000-0000-0000EFCF0000}"/>
    <cellStyle name="Vírgula 8 3 9 6 3" xfId="53395" xr:uid="{00000000-0005-0000-0000-0000F0CF0000}"/>
    <cellStyle name="Vírgula 8 3 9 7" xfId="53396" xr:uid="{00000000-0005-0000-0000-0000F1CF0000}"/>
    <cellStyle name="Vírgula 8 3 9 8" xfId="53397" xr:uid="{00000000-0005-0000-0000-0000F2CF0000}"/>
    <cellStyle name="Vírgula 8 3 9 9" xfId="53398" xr:uid="{00000000-0005-0000-0000-0000F3CF0000}"/>
    <cellStyle name="Vírgula 8 4" xfId="589" xr:uid="{00000000-0005-0000-0000-0000F4CF0000}"/>
    <cellStyle name="Vírgula 8 4 10" xfId="2340" xr:uid="{00000000-0005-0000-0000-0000F5CF0000}"/>
    <cellStyle name="Vírgula 8 4 10 2" xfId="53399" xr:uid="{00000000-0005-0000-0000-0000F6CF0000}"/>
    <cellStyle name="Vírgula 8 4 10 3" xfId="53400" xr:uid="{00000000-0005-0000-0000-0000F7CF0000}"/>
    <cellStyle name="Vírgula 8 4 10 4" xfId="53401" xr:uid="{00000000-0005-0000-0000-0000F8CF0000}"/>
    <cellStyle name="Vírgula 8 4 11" xfId="53402" xr:uid="{00000000-0005-0000-0000-0000F9CF0000}"/>
    <cellStyle name="Vírgula 8 4 11 2" xfId="53403" xr:uid="{00000000-0005-0000-0000-0000FACF0000}"/>
    <cellStyle name="Vírgula 8 4 11 3" xfId="53404" xr:uid="{00000000-0005-0000-0000-0000FBCF0000}"/>
    <cellStyle name="Vírgula 8 4 12" xfId="53405" xr:uid="{00000000-0005-0000-0000-0000FCCF0000}"/>
    <cellStyle name="Vírgula 8 4 13" xfId="53406" xr:uid="{00000000-0005-0000-0000-0000FDCF0000}"/>
    <cellStyle name="Vírgula 8 4 14" xfId="53407" xr:uid="{00000000-0005-0000-0000-0000FECF0000}"/>
    <cellStyle name="Vírgula 8 4 2" xfId="732" xr:uid="{00000000-0005-0000-0000-0000FFCF0000}"/>
    <cellStyle name="Vírgula 8 4 2 10" xfId="53408" xr:uid="{00000000-0005-0000-0000-000000D00000}"/>
    <cellStyle name="Vírgula 8 4 2 11" xfId="53409" xr:uid="{00000000-0005-0000-0000-000001D00000}"/>
    <cellStyle name="Vírgula 8 4 2 2" xfId="1197" xr:uid="{00000000-0005-0000-0000-000002D00000}"/>
    <cellStyle name="Vírgula 8 4 2 2 10" xfId="53410" xr:uid="{00000000-0005-0000-0000-000003D00000}"/>
    <cellStyle name="Vírgula 8 4 2 2 2" xfId="1982" xr:uid="{00000000-0005-0000-0000-000004D00000}"/>
    <cellStyle name="Vírgula 8 4 2 2 2 2" xfId="5340" xr:uid="{00000000-0005-0000-0000-000005D00000}"/>
    <cellStyle name="Vírgula 8 4 2 2 2 2 2" xfId="10324" xr:uid="{00000000-0005-0000-0000-000006D00000}"/>
    <cellStyle name="Vírgula 8 4 2 2 2 2 2 2" xfId="53411" xr:uid="{00000000-0005-0000-0000-000007D00000}"/>
    <cellStyle name="Vírgula 8 4 2 2 2 2 2 3" xfId="53412" xr:uid="{00000000-0005-0000-0000-000008D00000}"/>
    <cellStyle name="Vírgula 8 4 2 2 2 2 2 4" xfId="53413" xr:uid="{00000000-0005-0000-0000-000009D00000}"/>
    <cellStyle name="Vírgula 8 4 2 2 2 2 3" xfId="53414" xr:uid="{00000000-0005-0000-0000-00000AD00000}"/>
    <cellStyle name="Vírgula 8 4 2 2 2 2 3 2" xfId="53415" xr:uid="{00000000-0005-0000-0000-00000BD00000}"/>
    <cellStyle name="Vírgula 8 4 2 2 2 2 3 3" xfId="53416" xr:uid="{00000000-0005-0000-0000-00000CD00000}"/>
    <cellStyle name="Vírgula 8 4 2 2 2 2 4" xfId="53417" xr:uid="{00000000-0005-0000-0000-00000DD00000}"/>
    <cellStyle name="Vírgula 8 4 2 2 2 2 5" xfId="53418" xr:uid="{00000000-0005-0000-0000-00000ED00000}"/>
    <cellStyle name="Vírgula 8 4 2 2 2 2 6" xfId="53419" xr:uid="{00000000-0005-0000-0000-00000FD00000}"/>
    <cellStyle name="Vírgula 8 4 2 2 2 3" xfId="7069" xr:uid="{00000000-0005-0000-0000-000010D00000}"/>
    <cellStyle name="Vírgula 8 4 2 2 2 3 2" xfId="12011" xr:uid="{00000000-0005-0000-0000-000011D00000}"/>
    <cellStyle name="Vírgula 8 4 2 2 2 3 3" xfId="53420" xr:uid="{00000000-0005-0000-0000-000012D00000}"/>
    <cellStyle name="Vírgula 8 4 2 2 2 3 4" xfId="53421" xr:uid="{00000000-0005-0000-0000-000013D00000}"/>
    <cellStyle name="Vírgula 8 4 2 2 2 4" xfId="8577" xr:uid="{00000000-0005-0000-0000-000014D00000}"/>
    <cellStyle name="Vírgula 8 4 2 2 2 4 2" xfId="53422" xr:uid="{00000000-0005-0000-0000-000015D00000}"/>
    <cellStyle name="Vírgula 8 4 2 2 2 4 3" xfId="53423" xr:uid="{00000000-0005-0000-0000-000016D00000}"/>
    <cellStyle name="Vírgula 8 4 2 2 2 4 4" xfId="53424" xr:uid="{00000000-0005-0000-0000-000017D00000}"/>
    <cellStyle name="Vírgula 8 4 2 2 2 5" xfId="3615" xr:uid="{00000000-0005-0000-0000-000018D00000}"/>
    <cellStyle name="Vírgula 8 4 2 2 2 5 2" xfId="53425" xr:uid="{00000000-0005-0000-0000-000019D00000}"/>
    <cellStyle name="Vírgula 8 4 2 2 2 5 3" xfId="53426" xr:uid="{00000000-0005-0000-0000-00001AD00000}"/>
    <cellStyle name="Vírgula 8 4 2 2 2 5 4" xfId="53427" xr:uid="{00000000-0005-0000-0000-00001BD00000}"/>
    <cellStyle name="Vírgula 8 4 2 2 2 6" xfId="53428" xr:uid="{00000000-0005-0000-0000-00001CD00000}"/>
    <cellStyle name="Vírgula 8 4 2 2 2 6 2" xfId="53429" xr:uid="{00000000-0005-0000-0000-00001DD00000}"/>
    <cellStyle name="Vírgula 8 4 2 2 2 6 3" xfId="53430" xr:uid="{00000000-0005-0000-0000-00001ED00000}"/>
    <cellStyle name="Vírgula 8 4 2 2 2 7" xfId="53431" xr:uid="{00000000-0005-0000-0000-00001FD00000}"/>
    <cellStyle name="Vírgula 8 4 2 2 2 8" xfId="53432" xr:uid="{00000000-0005-0000-0000-000020D00000}"/>
    <cellStyle name="Vírgula 8 4 2 2 2 9" xfId="53433" xr:uid="{00000000-0005-0000-0000-000021D00000}"/>
    <cellStyle name="Vírgula 8 4 2 2 3" xfId="4565" xr:uid="{00000000-0005-0000-0000-000022D00000}"/>
    <cellStyle name="Vírgula 8 4 2 2 3 2" xfId="9549" xr:uid="{00000000-0005-0000-0000-000023D00000}"/>
    <cellStyle name="Vírgula 8 4 2 2 3 2 2" xfId="53434" xr:uid="{00000000-0005-0000-0000-000024D00000}"/>
    <cellStyle name="Vírgula 8 4 2 2 3 2 3" xfId="53435" xr:uid="{00000000-0005-0000-0000-000025D00000}"/>
    <cellStyle name="Vírgula 8 4 2 2 3 2 4" xfId="53436" xr:uid="{00000000-0005-0000-0000-000026D00000}"/>
    <cellStyle name="Vírgula 8 4 2 2 3 3" xfId="53437" xr:uid="{00000000-0005-0000-0000-000027D00000}"/>
    <cellStyle name="Vírgula 8 4 2 2 3 3 2" xfId="53438" xr:uid="{00000000-0005-0000-0000-000028D00000}"/>
    <cellStyle name="Vírgula 8 4 2 2 3 3 3" xfId="53439" xr:uid="{00000000-0005-0000-0000-000029D00000}"/>
    <cellStyle name="Vírgula 8 4 2 2 3 4" xfId="53440" xr:uid="{00000000-0005-0000-0000-00002AD00000}"/>
    <cellStyle name="Vírgula 8 4 2 2 3 5" xfId="53441" xr:uid="{00000000-0005-0000-0000-00002BD00000}"/>
    <cellStyle name="Vírgula 8 4 2 2 3 6" xfId="53442" xr:uid="{00000000-0005-0000-0000-00002CD00000}"/>
    <cellStyle name="Vírgula 8 4 2 2 4" xfId="6296" xr:uid="{00000000-0005-0000-0000-00002DD00000}"/>
    <cellStyle name="Vírgula 8 4 2 2 4 2" xfId="11238" xr:uid="{00000000-0005-0000-0000-00002ED00000}"/>
    <cellStyle name="Vírgula 8 4 2 2 4 3" xfId="53443" xr:uid="{00000000-0005-0000-0000-00002FD00000}"/>
    <cellStyle name="Vírgula 8 4 2 2 4 4" xfId="53444" xr:uid="{00000000-0005-0000-0000-000030D00000}"/>
    <cellStyle name="Vírgula 8 4 2 2 5" xfId="7804" xr:uid="{00000000-0005-0000-0000-000031D00000}"/>
    <cellStyle name="Vírgula 8 4 2 2 5 2" xfId="53445" xr:uid="{00000000-0005-0000-0000-000032D00000}"/>
    <cellStyle name="Vírgula 8 4 2 2 5 3" xfId="53446" xr:uid="{00000000-0005-0000-0000-000033D00000}"/>
    <cellStyle name="Vírgula 8 4 2 2 5 4" xfId="53447" xr:uid="{00000000-0005-0000-0000-000034D00000}"/>
    <cellStyle name="Vírgula 8 4 2 2 6" xfId="2842" xr:uid="{00000000-0005-0000-0000-000035D00000}"/>
    <cellStyle name="Vírgula 8 4 2 2 6 2" xfId="53448" xr:uid="{00000000-0005-0000-0000-000036D00000}"/>
    <cellStyle name="Vírgula 8 4 2 2 6 3" xfId="53449" xr:uid="{00000000-0005-0000-0000-000037D00000}"/>
    <cellStyle name="Vírgula 8 4 2 2 6 4" xfId="53450" xr:uid="{00000000-0005-0000-0000-000038D00000}"/>
    <cellStyle name="Vírgula 8 4 2 2 7" xfId="53451" xr:uid="{00000000-0005-0000-0000-000039D00000}"/>
    <cellStyle name="Vírgula 8 4 2 2 7 2" xfId="53452" xr:uid="{00000000-0005-0000-0000-00003AD00000}"/>
    <cellStyle name="Vírgula 8 4 2 2 7 3" xfId="53453" xr:uid="{00000000-0005-0000-0000-00003BD00000}"/>
    <cellStyle name="Vírgula 8 4 2 2 8" xfId="53454" xr:uid="{00000000-0005-0000-0000-00003CD00000}"/>
    <cellStyle name="Vírgula 8 4 2 2 9" xfId="53455" xr:uid="{00000000-0005-0000-0000-00003DD00000}"/>
    <cellStyle name="Vírgula 8 4 2 3" xfId="1981" xr:uid="{00000000-0005-0000-0000-00003ED00000}"/>
    <cellStyle name="Vírgula 8 4 2 3 2" xfId="5339" xr:uid="{00000000-0005-0000-0000-00003FD00000}"/>
    <cellStyle name="Vírgula 8 4 2 3 2 2" xfId="10323" xr:uid="{00000000-0005-0000-0000-000040D00000}"/>
    <cellStyle name="Vírgula 8 4 2 3 2 2 2" xfId="53456" xr:uid="{00000000-0005-0000-0000-000041D00000}"/>
    <cellStyle name="Vírgula 8 4 2 3 2 2 3" xfId="53457" xr:uid="{00000000-0005-0000-0000-000042D00000}"/>
    <cellStyle name="Vírgula 8 4 2 3 2 2 4" xfId="53458" xr:uid="{00000000-0005-0000-0000-000043D00000}"/>
    <cellStyle name="Vírgula 8 4 2 3 2 3" xfId="53459" xr:uid="{00000000-0005-0000-0000-000044D00000}"/>
    <cellStyle name="Vírgula 8 4 2 3 2 3 2" xfId="53460" xr:uid="{00000000-0005-0000-0000-000045D00000}"/>
    <cellStyle name="Vírgula 8 4 2 3 2 3 3" xfId="53461" xr:uid="{00000000-0005-0000-0000-000046D00000}"/>
    <cellStyle name="Vírgula 8 4 2 3 2 4" xfId="53462" xr:uid="{00000000-0005-0000-0000-000047D00000}"/>
    <cellStyle name="Vírgula 8 4 2 3 2 5" xfId="53463" xr:uid="{00000000-0005-0000-0000-000048D00000}"/>
    <cellStyle name="Vírgula 8 4 2 3 2 6" xfId="53464" xr:uid="{00000000-0005-0000-0000-000049D00000}"/>
    <cellStyle name="Vírgula 8 4 2 3 3" xfId="7068" xr:uid="{00000000-0005-0000-0000-00004AD00000}"/>
    <cellStyle name="Vírgula 8 4 2 3 3 2" xfId="12010" xr:uid="{00000000-0005-0000-0000-00004BD00000}"/>
    <cellStyle name="Vírgula 8 4 2 3 3 3" xfId="53465" xr:uid="{00000000-0005-0000-0000-00004CD00000}"/>
    <cellStyle name="Vírgula 8 4 2 3 3 4" xfId="53466" xr:uid="{00000000-0005-0000-0000-00004DD00000}"/>
    <cellStyle name="Vírgula 8 4 2 3 4" xfId="8576" xr:uid="{00000000-0005-0000-0000-00004ED00000}"/>
    <cellStyle name="Vírgula 8 4 2 3 4 2" xfId="53467" xr:uid="{00000000-0005-0000-0000-00004FD00000}"/>
    <cellStyle name="Vírgula 8 4 2 3 4 3" xfId="53468" xr:uid="{00000000-0005-0000-0000-000050D00000}"/>
    <cellStyle name="Vírgula 8 4 2 3 4 4" xfId="53469" xr:uid="{00000000-0005-0000-0000-000051D00000}"/>
    <cellStyle name="Vírgula 8 4 2 3 5" xfId="3614" xr:uid="{00000000-0005-0000-0000-000052D00000}"/>
    <cellStyle name="Vírgula 8 4 2 3 5 2" xfId="53470" xr:uid="{00000000-0005-0000-0000-000053D00000}"/>
    <cellStyle name="Vírgula 8 4 2 3 5 3" xfId="53471" xr:uid="{00000000-0005-0000-0000-000054D00000}"/>
    <cellStyle name="Vírgula 8 4 2 3 5 4" xfId="53472" xr:uid="{00000000-0005-0000-0000-000055D00000}"/>
    <cellStyle name="Vírgula 8 4 2 3 6" xfId="53473" xr:uid="{00000000-0005-0000-0000-000056D00000}"/>
    <cellStyle name="Vírgula 8 4 2 3 6 2" xfId="53474" xr:uid="{00000000-0005-0000-0000-000057D00000}"/>
    <cellStyle name="Vírgula 8 4 2 3 6 3" xfId="53475" xr:uid="{00000000-0005-0000-0000-000058D00000}"/>
    <cellStyle name="Vírgula 8 4 2 3 7" xfId="53476" xr:uid="{00000000-0005-0000-0000-000059D00000}"/>
    <cellStyle name="Vírgula 8 4 2 3 8" xfId="53477" xr:uid="{00000000-0005-0000-0000-00005AD00000}"/>
    <cellStyle name="Vírgula 8 4 2 3 9" xfId="53478" xr:uid="{00000000-0005-0000-0000-00005BD00000}"/>
    <cellStyle name="Vírgula 8 4 2 4" xfId="4182" xr:uid="{00000000-0005-0000-0000-00005CD00000}"/>
    <cellStyle name="Vírgula 8 4 2 4 2" xfId="9168" xr:uid="{00000000-0005-0000-0000-00005DD00000}"/>
    <cellStyle name="Vírgula 8 4 2 4 2 2" xfId="53479" xr:uid="{00000000-0005-0000-0000-00005ED00000}"/>
    <cellStyle name="Vírgula 8 4 2 4 2 3" xfId="53480" xr:uid="{00000000-0005-0000-0000-00005FD00000}"/>
    <cellStyle name="Vírgula 8 4 2 4 2 4" xfId="53481" xr:uid="{00000000-0005-0000-0000-000060D00000}"/>
    <cellStyle name="Vírgula 8 4 2 4 3" xfId="53482" xr:uid="{00000000-0005-0000-0000-000061D00000}"/>
    <cellStyle name="Vírgula 8 4 2 4 3 2" xfId="53483" xr:uid="{00000000-0005-0000-0000-000062D00000}"/>
    <cellStyle name="Vírgula 8 4 2 4 3 3" xfId="53484" xr:uid="{00000000-0005-0000-0000-000063D00000}"/>
    <cellStyle name="Vírgula 8 4 2 4 4" xfId="53485" xr:uid="{00000000-0005-0000-0000-000064D00000}"/>
    <cellStyle name="Vírgula 8 4 2 4 5" xfId="53486" xr:uid="{00000000-0005-0000-0000-000065D00000}"/>
    <cellStyle name="Vírgula 8 4 2 4 6" xfId="53487" xr:uid="{00000000-0005-0000-0000-000066D00000}"/>
    <cellStyle name="Vírgula 8 4 2 5" xfId="5929" xr:uid="{00000000-0005-0000-0000-000067D00000}"/>
    <cellStyle name="Vírgula 8 4 2 5 2" xfId="10871" xr:uid="{00000000-0005-0000-0000-000068D00000}"/>
    <cellStyle name="Vírgula 8 4 2 5 3" xfId="53488" xr:uid="{00000000-0005-0000-0000-000069D00000}"/>
    <cellStyle name="Vírgula 8 4 2 5 4" xfId="53489" xr:uid="{00000000-0005-0000-0000-00006AD00000}"/>
    <cellStyle name="Vírgula 8 4 2 6" xfId="7437" xr:uid="{00000000-0005-0000-0000-00006BD00000}"/>
    <cellStyle name="Vírgula 8 4 2 6 2" xfId="53490" xr:uid="{00000000-0005-0000-0000-00006CD00000}"/>
    <cellStyle name="Vírgula 8 4 2 6 3" xfId="53491" xr:uid="{00000000-0005-0000-0000-00006DD00000}"/>
    <cellStyle name="Vírgula 8 4 2 6 4" xfId="53492" xr:uid="{00000000-0005-0000-0000-00006ED00000}"/>
    <cellStyle name="Vírgula 8 4 2 7" xfId="2475" xr:uid="{00000000-0005-0000-0000-00006FD00000}"/>
    <cellStyle name="Vírgula 8 4 2 7 2" xfId="53493" xr:uid="{00000000-0005-0000-0000-000070D00000}"/>
    <cellStyle name="Vírgula 8 4 2 7 3" xfId="53494" xr:uid="{00000000-0005-0000-0000-000071D00000}"/>
    <cellStyle name="Vírgula 8 4 2 7 4" xfId="53495" xr:uid="{00000000-0005-0000-0000-000072D00000}"/>
    <cellStyle name="Vírgula 8 4 2 8" xfId="53496" xr:uid="{00000000-0005-0000-0000-000073D00000}"/>
    <cellStyle name="Vírgula 8 4 2 8 2" xfId="53497" xr:uid="{00000000-0005-0000-0000-000074D00000}"/>
    <cellStyle name="Vírgula 8 4 2 8 3" xfId="53498" xr:uid="{00000000-0005-0000-0000-000075D00000}"/>
    <cellStyle name="Vírgula 8 4 2 9" xfId="53499" xr:uid="{00000000-0005-0000-0000-000076D00000}"/>
    <cellStyle name="Vírgula 8 4 3" xfId="885" xr:uid="{00000000-0005-0000-0000-000077D00000}"/>
    <cellStyle name="Vírgula 8 4 3 10" xfId="53500" xr:uid="{00000000-0005-0000-0000-000078D00000}"/>
    <cellStyle name="Vírgula 8 4 3 2" xfId="1983" xr:uid="{00000000-0005-0000-0000-000079D00000}"/>
    <cellStyle name="Vírgula 8 4 3 2 2" xfId="5341" xr:uid="{00000000-0005-0000-0000-00007AD00000}"/>
    <cellStyle name="Vírgula 8 4 3 2 2 2" xfId="10325" xr:uid="{00000000-0005-0000-0000-00007BD00000}"/>
    <cellStyle name="Vírgula 8 4 3 2 2 2 2" xfId="53501" xr:uid="{00000000-0005-0000-0000-00007CD00000}"/>
    <cellStyle name="Vírgula 8 4 3 2 2 2 3" xfId="53502" xr:uid="{00000000-0005-0000-0000-00007DD00000}"/>
    <cellStyle name="Vírgula 8 4 3 2 2 2 4" xfId="53503" xr:uid="{00000000-0005-0000-0000-00007ED00000}"/>
    <cellStyle name="Vírgula 8 4 3 2 2 3" xfId="53504" xr:uid="{00000000-0005-0000-0000-00007FD00000}"/>
    <cellStyle name="Vírgula 8 4 3 2 2 3 2" xfId="53505" xr:uid="{00000000-0005-0000-0000-000080D00000}"/>
    <cellStyle name="Vírgula 8 4 3 2 2 3 3" xfId="53506" xr:uid="{00000000-0005-0000-0000-000081D00000}"/>
    <cellStyle name="Vírgula 8 4 3 2 2 4" xfId="53507" xr:uid="{00000000-0005-0000-0000-000082D00000}"/>
    <cellStyle name="Vírgula 8 4 3 2 2 5" xfId="53508" xr:uid="{00000000-0005-0000-0000-000083D00000}"/>
    <cellStyle name="Vírgula 8 4 3 2 2 6" xfId="53509" xr:uid="{00000000-0005-0000-0000-000084D00000}"/>
    <cellStyle name="Vírgula 8 4 3 2 3" xfId="7070" xr:uid="{00000000-0005-0000-0000-000085D00000}"/>
    <cellStyle name="Vírgula 8 4 3 2 3 2" xfId="12012" xr:uid="{00000000-0005-0000-0000-000086D00000}"/>
    <cellStyle name="Vírgula 8 4 3 2 3 3" xfId="53510" xr:uid="{00000000-0005-0000-0000-000087D00000}"/>
    <cellStyle name="Vírgula 8 4 3 2 3 4" xfId="53511" xr:uid="{00000000-0005-0000-0000-000088D00000}"/>
    <cellStyle name="Vírgula 8 4 3 2 4" xfId="8578" xr:uid="{00000000-0005-0000-0000-000089D00000}"/>
    <cellStyle name="Vírgula 8 4 3 2 4 2" xfId="53512" xr:uid="{00000000-0005-0000-0000-00008AD00000}"/>
    <cellStyle name="Vírgula 8 4 3 2 4 3" xfId="53513" xr:uid="{00000000-0005-0000-0000-00008BD00000}"/>
    <cellStyle name="Vírgula 8 4 3 2 4 4" xfId="53514" xr:uid="{00000000-0005-0000-0000-00008CD00000}"/>
    <cellStyle name="Vírgula 8 4 3 2 5" xfId="3616" xr:uid="{00000000-0005-0000-0000-00008DD00000}"/>
    <cellStyle name="Vírgula 8 4 3 2 5 2" xfId="53515" xr:uid="{00000000-0005-0000-0000-00008ED00000}"/>
    <cellStyle name="Vírgula 8 4 3 2 5 3" xfId="53516" xr:uid="{00000000-0005-0000-0000-00008FD00000}"/>
    <cellStyle name="Vírgula 8 4 3 2 5 4" xfId="53517" xr:uid="{00000000-0005-0000-0000-000090D00000}"/>
    <cellStyle name="Vírgula 8 4 3 2 6" xfId="53518" xr:uid="{00000000-0005-0000-0000-000091D00000}"/>
    <cellStyle name="Vírgula 8 4 3 2 6 2" xfId="53519" xr:uid="{00000000-0005-0000-0000-000092D00000}"/>
    <cellStyle name="Vírgula 8 4 3 2 6 3" xfId="53520" xr:uid="{00000000-0005-0000-0000-000093D00000}"/>
    <cellStyle name="Vírgula 8 4 3 2 7" xfId="53521" xr:uid="{00000000-0005-0000-0000-000094D00000}"/>
    <cellStyle name="Vírgula 8 4 3 2 8" xfId="53522" xr:uid="{00000000-0005-0000-0000-000095D00000}"/>
    <cellStyle name="Vírgula 8 4 3 2 9" xfId="53523" xr:uid="{00000000-0005-0000-0000-000096D00000}"/>
    <cellStyle name="Vírgula 8 4 3 3" xfId="4324" xr:uid="{00000000-0005-0000-0000-000097D00000}"/>
    <cellStyle name="Vírgula 8 4 3 3 2" xfId="9309" xr:uid="{00000000-0005-0000-0000-000098D00000}"/>
    <cellStyle name="Vírgula 8 4 3 3 2 2" xfId="53524" xr:uid="{00000000-0005-0000-0000-000099D00000}"/>
    <cellStyle name="Vírgula 8 4 3 3 2 3" xfId="53525" xr:uid="{00000000-0005-0000-0000-00009AD00000}"/>
    <cellStyle name="Vírgula 8 4 3 3 2 4" xfId="53526" xr:uid="{00000000-0005-0000-0000-00009BD00000}"/>
    <cellStyle name="Vírgula 8 4 3 3 3" xfId="53527" xr:uid="{00000000-0005-0000-0000-00009CD00000}"/>
    <cellStyle name="Vírgula 8 4 3 3 3 2" xfId="53528" xr:uid="{00000000-0005-0000-0000-00009DD00000}"/>
    <cellStyle name="Vírgula 8 4 3 3 3 3" xfId="53529" xr:uid="{00000000-0005-0000-0000-00009ED00000}"/>
    <cellStyle name="Vírgula 8 4 3 3 4" xfId="53530" xr:uid="{00000000-0005-0000-0000-00009FD00000}"/>
    <cellStyle name="Vírgula 8 4 3 3 5" xfId="53531" xr:uid="{00000000-0005-0000-0000-0000A0D00000}"/>
    <cellStyle name="Vírgula 8 4 3 3 6" xfId="53532" xr:uid="{00000000-0005-0000-0000-0000A1D00000}"/>
    <cellStyle name="Vírgula 8 4 3 4" xfId="6067" xr:uid="{00000000-0005-0000-0000-0000A2D00000}"/>
    <cellStyle name="Vírgula 8 4 3 4 2" xfId="11009" xr:uid="{00000000-0005-0000-0000-0000A3D00000}"/>
    <cellStyle name="Vírgula 8 4 3 4 3" xfId="53533" xr:uid="{00000000-0005-0000-0000-0000A4D00000}"/>
    <cellStyle name="Vírgula 8 4 3 4 4" xfId="53534" xr:uid="{00000000-0005-0000-0000-0000A5D00000}"/>
    <cellStyle name="Vírgula 8 4 3 5" xfId="7575" xr:uid="{00000000-0005-0000-0000-0000A6D00000}"/>
    <cellStyle name="Vírgula 8 4 3 5 2" xfId="53535" xr:uid="{00000000-0005-0000-0000-0000A7D00000}"/>
    <cellStyle name="Vírgula 8 4 3 5 3" xfId="53536" xr:uid="{00000000-0005-0000-0000-0000A8D00000}"/>
    <cellStyle name="Vírgula 8 4 3 5 4" xfId="53537" xr:uid="{00000000-0005-0000-0000-0000A9D00000}"/>
    <cellStyle name="Vírgula 8 4 3 6" xfId="2613" xr:uid="{00000000-0005-0000-0000-0000AAD00000}"/>
    <cellStyle name="Vírgula 8 4 3 6 2" xfId="53538" xr:uid="{00000000-0005-0000-0000-0000ABD00000}"/>
    <cellStyle name="Vírgula 8 4 3 6 3" xfId="53539" xr:uid="{00000000-0005-0000-0000-0000ACD00000}"/>
    <cellStyle name="Vírgula 8 4 3 6 4" xfId="53540" xr:uid="{00000000-0005-0000-0000-0000ADD00000}"/>
    <cellStyle name="Vírgula 8 4 3 7" xfId="53541" xr:uid="{00000000-0005-0000-0000-0000AED00000}"/>
    <cellStyle name="Vírgula 8 4 3 7 2" xfId="53542" xr:uid="{00000000-0005-0000-0000-0000AFD00000}"/>
    <cellStyle name="Vírgula 8 4 3 7 3" xfId="53543" xr:uid="{00000000-0005-0000-0000-0000B0D00000}"/>
    <cellStyle name="Vírgula 8 4 3 8" xfId="53544" xr:uid="{00000000-0005-0000-0000-0000B1D00000}"/>
    <cellStyle name="Vírgula 8 4 3 9" xfId="53545" xr:uid="{00000000-0005-0000-0000-0000B2D00000}"/>
    <cellStyle name="Vírgula 8 4 4" xfId="1980" xr:uid="{00000000-0005-0000-0000-0000B3D00000}"/>
    <cellStyle name="Vírgula 8 4 4 2" xfId="5338" xr:uid="{00000000-0005-0000-0000-0000B4D00000}"/>
    <cellStyle name="Vírgula 8 4 4 2 2" xfId="10322" xr:uid="{00000000-0005-0000-0000-0000B5D00000}"/>
    <cellStyle name="Vírgula 8 4 4 2 2 2" xfId="53546" xr:uid="{00000000-0005-0000-0000-0000B6D00000}"/>
    <cellStyle name="Vírgula 8 4 4 2 2 3" xfId="53547" xr:uid="{00000000-0005-0000-0000-0000B7D00000}"/>
    <cellStyle name="Vírgula 8 4 4 2 2 4" xfId="53548" xr:uid="{00000000-0005-0000-0000-0000B8D00000}"/>
    <cellStyle name="Vírgula 8 4 4 2 3" xfId="53549" xr:uid="{00000000-0005-0000-0000-0000B9D00000}"/>
    <cellStyle name="Vírgula 8 4 4 2 3 2" xfId="53550" xr:uid="{00000000-0005-0000-0000-0000BAD00000}"/>
    <cellStyle name="Vírgula 8 4 4 2 3 3" xfId="53551" xr:uid="{00000000-0005-0000-0000-0000BBD00000}"/>
    <cellStyle name="Vírgula 8 4 4 2 4" xfId="53552" xr:uid="{00000000-0005-0000-0000-0000BCD00000}"/>
    <cellStyle name="Vírgula 8 4 4 2 5" xfId="53553" xr:uid="{00000000-0005-0000-0000-0000BDD00000}"/>
    <cellStyle name="Vírgula 8 4 4 2 6" xfId="53554" xr:uid="{00000000-0005-0000-0000-0000BED00000}"/>
    <cellStyle name="Vírgula 8 4 4 3" xfId="7067" xr:uid="{00000000-0005-0000-0000-0000BFD00000}"/>
    <cellStyle name="Vírgula 8 4 4 3 2" xfId="12009" xr:uid="{00000000-0005-0000-0000-0000C0D00000}"/>
    <cellStyle name="Vírgula 8 4 4 3 3" xfId="53555" xr:uid="{00000000-0005-0000-0000-0000C1D00000}"/>
    <cellStyle name="Vírgula 8 4 4 3 4" xfId="53556" xr:uid="{00000000-0005-0000-0000-0000C2D00000}"/>
    <cellStyle name="Vírgula 8 4 4 4" xfId="8575" xr:uid="{00000000-0005-0000-0000-0000C3D00000}"/>
    <cellStyle name="Vírgula 8 4 4 4 2" xfId="53557" xr:uid="{00000000-0005-0000-0000-0000C4D00000}"/>
    <cellStyle name="Vírgula 8 4 4 4 3" xfId="53558" xr:uid="{00000000-0005-0000-0000-0000C5D00000}"/>
    <cellStyle name="Vírgula 8 4 4 4 4" xfId="53559" xr:uid="{00000000-0005-0000-0000-0000C6D00000}"/>
    <cellStyle name="Vírgula 8 4 4 5" xfId="3613" xr:uid="{00000000-0005-0000-0000-0000C7D00000}"/>
    <cellStyle name="Vírgula 8 4 4 5 2" xfId="53560" xr:uid="{00000000-0005-0000-0000-0000C8D00000}"/>
    <cellStyle name="Vírgula 8 4 4 5 3" xfId="53561" xr:uid="{00000000-0005-0000-0000-0000C9D00000}"/>
    <cellStyle name="Vírgula 8 4 4 5 4" xfId="53562" xr:uid="{00000000-0005-0000-0000-0000CAD00000}"/>
    <cellStyle name="Vírgula 8 4 4 6" xfId="53563" xr:uid="{00000000-0005-0000-0000-0000CBD00000}"/>
    <cellStyle name="Vírgula 8 4 4 6 2" xfId="53564" xr:uid="{00000000-0005-0000-0000-0000CCD00000}"/>
    <cellStyle name="Vírgula 8 4 4 6 3" xfId="53565" xr:uid="{00000000-0005-0000-0000-0000CDD00000}"/>
    <cellStyle name="Vírgula 8 4 4 7" xfId="53566" xr:uid="{00000000-0005-0000-0000-0000CED00000}"/>
    <cellStyle name="Vírgula 8 4 4 8" xfId="53567" xr:uid="{00000000-0005-0000-0000-0000CFD00000}"/>
    <cellStyle name="Vírgula 8 4 4 9" xfId="53568" xr:uid="{00000000-0005-0000-0000-0000D0D00000}"/>
    <cellStyle name="Vírgula 8 4 5" xfId="3722" xr:uid="{00000000-0005-0000-0000-0000D1D00000}"/>
    <cellStyle name="Vírgula 8 4 5 2" xfId="4469" xr:uid="{00000000-0005-0000-0000-0000D2D00000}"/>
    <cellStyle name="Vírgula 8 4 5 2 2" xfId="9453" xr:uid="{00000000-0005-0000-0000-0000D3D00000}"/>
    <cellStyle name="Vírgula 8 4 5 2 2 2" xfId="53569" xr:uid="{00000000-0005-0000-0000-0000D4D00000}"/>
    <cellStyle name="Vírgula 8 4 5 2 2 3" xfId="53570" xr:uid="{00000000-0005-0000-0000-0000D5D00000}"/>
    <cellStyle name="Vírgula 8 4 5 2 2 4" xfId="53571" xr:uid="{00000000-0005-0000-0000-0000D6D00000}"/>
    <cellStyle name="Vírgula 8 4 5 2 3" xfId="53572" xr:uid="{00000000-0005-0000-0000-0000D7D00000}"/>
    <cellStyle name="Vírgula 8 4 5 2 3 2" xfId="53573" xr:uid="{00000000-0005-0000-0000-0000D8D00000}"/>
    <cellStyle name="Vírgula 8 4 5 2 3 3" xfId="53574" xr:uid="{00000000-0005-0000-0000-0000D9D00000}"/>
    <cellStyle name="Vírgula 8 4 5 2 4" xfId="53575" xr:uid="{00000000-0005-0000-0000-0000DAD00000}"/>
    <cellStyle name="Vírgula 8 4 5 2 5" xfId="53576" xr:uid="{00000000-0005-0000-0000-0000DBD00000}"/>
    <cellStyle name="Vírgula 8 4 5 2 6" xfId="53577" xr:uid="{00000000-0005-0000-0000-0000DCD00000}"/>
    <cellStyle name="Vírgula 8 4 5 3" xfId="8682" xr:uid="{00000000-0005-0000-0000-0000DDD00000}"/>
    <cellStyle name="Vírgula 8 4 5 3 2" xfId="53578" xr:uid="{00000000-0005-0000-0000-0000DED00000}"/>
    <cellStyle name="Vírgula 8 4 5 3 3" xfId="53579" xr:uid="{00000000-0005-0000-0000-0000DFD00000}"/>
    <cellStyle name="Vírgula 8 4 5 3 4" xfId="53580" xr:uid="{00000000-0005-0000-0000-0000E0D00000}"/>
    <cellStyle name="Vírgula 8 4 5 4" xfId="53581" xr:uid="{00000000-0005-0000-0000-0000E1D00000}"/>
    <cellStyle name="Vírgula 8 4 5 4 2" xfId="53582" xr:uid="{00000000-0005-0000-0000-0000E2D00000}"/>
    <cellStyle name="Vírgula 8 4 5 4 3" xfId="53583" xr:uid="{00000000-0005-0000-0000-0000E3D00000}"/>
    <cellStyle name="Vírgula 8 4 5 4 4" xfId="53584" xr:uid="{00000000-0005-0000-0000-0000E4D00000}"/>
    <cellStyle name="Vírgula 8 4 5 5" xfId="53585" xr:uid="{00000000-0005-0000-0000-0000E5D00000}"/>
    <cellStyle name="Vírgula 8 4 5 5 2" xfId="53586" xr:uid="{00000000-0005-0000-0000-0000E6D00000}"/>
    <cellStyle name="Vírgula 8 4 5 5 3" xfId="53587" xr:uid="{00000000-0005-0000-0000-0000E7D00000}"/>
    <cellStyle name="Vírgula 8 4 5 5 4" xfId="53588" xr:uid="{00000000-0005-0000-0000-0000E8D00000}"/>
    <cellStyle name="Vírgula 8 4 5 6" xfId="53589" xr:uid="{00000000-0005-0000-0000-0000E9D00000}"/>
    <cellStyle name="Vírgula 8 4 5 6 2" xfId="53590" xr:uid="{00000000-0005-0000-0000-0000EAD00000}"/>
    <cellStyle name="Vírgula 8 4 5 6 3" xfId="53591" xr:uid="{00000000-0005-0000-0000-0000EBD00000}"/>
    <cellStyle name="Vírgula 8 4 5 7" xfId="53592" xr:uid="{00000000-0005-0000-0000-0000ECD00000}"/>
    <cellStyle name="Vírgula 8 4 5 8" xfId="53593" xr:uid="{00000000-0005-0000-0000-0000EDD00000}"/>
    <cellStyle name="Vírgula 8 4 5 9" xfId="53594" xr:uid="{00000000-0005-0000-0000-0000EED00000}"/>
    <cellStyle name="Vírgula 8 4 6" xfId="4046" xr:uid="{00000000-0005-0000-0000-0000EFD00000}"/>
    <cellStyle name="Vírgula 8 4 6 2" xfId="8818" xr:uid="{00000000-0005-0000-0000-0000F0D00000}"/>
    <cellStyle name="Vírgula 8 4 6 2 2" xfId="53595" xr:uid="{00000000-0005-0000-0000-0000F1D00000}"/>
    <cellStyle name="Vírgula 8 4 6 2 2 2" xfId="53596" xr:uid="{00000000-0005-0000-0000-0000F2D00000}"/>
    <cellStyle name="Vírgula 8 4 6 2 2 3" xfId="53597" xr:uid="{00000000-0005-0000-0000-0000F3D00000}"/>
    <cellStyle name="Vírgula 8 4 6 2 2 4" xfId="53598" xr:uid="{00000000-0005-0000-0000-0000F4D00000}"/>
    <cellStyle name="Vírgula 8 4 6 2 3" xfId="53599" xr:uid="{00000000-0005-0000-0000-0000F5D00000}"/>
    <cellStyle name="Vírgula 8 4 6 2 3 2" xfId="53600" xr:uid="{00000000-0005-0000-0000-0000F6D00000}"/>
    <cellStyle name="Vírgula 8 4 6 2 3 3" xfId="53601" xr:uid="{00000000-0005-0000-0000-0000F7D00000}"/>
    <cellStyle name="Vírgula 8 4 6 2 4" xfId="53602" xr:uid="{00000000-0005-0000-0000-0000F8D00000}"/>
    <cellStyle name="Vírgula 8 4 6 2 5" xfId="53603" xr:uid="{00000000-0005-0000-0000-0000F9D00000}"/>
    <cellStyle name="Vírgula 8 4 6 2 6" xfId="53604" xr:uid="{00000000-0005-0000-0000-0000FAD00000}"/>
    <cellStyle name="Vírgula 8 4 6 3" xfId="53605" xr:uid="{00000000-0005-0000-0000-0000FBD00000}"/>
    <cellStyle name="Vírgula 8 4 6 3 2" xfId="53606" xr:uid="{00000000-0005-0000-0000-0000FCD00000}"/>
    <cellStyle name="Vírgula 8 4 6 3 3" xfId="53607" xr:uid="{00000000-0005-0000-0000-0000FDD00000}"/>
    <cellStyle name="Vírgula 8 4 6 3 4" xfId="53608" xr:uid="{00000000-0005-0000-0000-0000FED00000}"/>
    <cellStyle name="Vírgula 8 4 6 4" xfId="53609" xr:uid="{00000000-0005-0000-0000-0000FFD00000}"/>
    <cellStyle name="Vírgula 8 4 6 4 2" xfId="53610" xr:uid="{00000000-0005-0000-0000-000000D10000}"/>
    <cellStyle name="Vírgula 8 4 6 4 3" xfId="53611" xr:uid="{00000000-0005-0000-0000-000001D10000}"/>
    <cellStyle name="Vírgula 8 4 6 4 4" xfId="53612" xr:uid="{00000000-0005-0000-0000-000002D10000}"/>
    <cellStyle name="Vírgula 8 4 6 5" xfId="53613" xr:uid="{00000000-0005-0000-0000-000003D10000}"/>
    <cellStyle name="Vírgula 8 4 6 5 2" xfId="53614" xr:uid="{00000000-0005-0000-0000-000004D10000}"/>
    <cellStyle name="Vírgula 8 4 6 5 3" xfId="53615" xr:uid="{00000000-0005-0000-0000-000005D10000}"/>
    <cellStyle name="Vírgula 8 4 6 6" xfId="53616" xr:uid="{00000000-0005-0000-0000-000006D10000}"/>
    <cellStyle name="Vírgula 8 4 6 7" xfId="53617" xr:uid="{00000000-0005-0000-0000-000007D10000}"/>
    <cellStyle name="Vírgula 8 4 6 8" xfId="53618" xr:uid="{00000000-0005-0000-0000-000008D10000}"/>
    <cellStyle name="Vírgula 8 4 7" xfId="5487" xr:uid="{00000000-0005-0000-0000-000009D10000}"/>
    <cellStyle name="Vírgula 8 4 7 2" xfId="10445" xr:uid="{00000000-0005-0000-0000-00000AD10000}"/>
    <cellStyle name="Vírgula 8 4 7 2 2" xfId="53619" xr:uid="{00000000-0005-0000-0000-00000BD10000}"/>
    <cellStyle name="Vírgula 8 4 7 2 3" xfId="53620" xr:uid="{00000000-0005-0000-0000-00000CD10000}"/>
    <cellStyle name="Vírgula 8 4 7 2 4" xfId="53621" xr:uid="{00000000-0005-0000-0000-00000DD10000}"/>
    <cellStyle name="Vírgula 8 4 7 3" xfId="53622" xr:uid="{00000000-0005-0000-0000-00000ED10000}"/>
    <cellStyle name="Vírgula 8 4 7 3 2" xfId="53623" xr:uid="{00000000-0005-0000-0000-00000FD10000}"/>
    <cellStyle name="Vírgula 8 4 7 3 3" xfId="53624" xr:uid="{00000000-0005-0000-0000-000010D10000}"/>
    <cellStyle name="Vírgula 8 4 7 4" xfId="53625" xr:uid="{00000000-0005-0000-0000-000011D10000}"/>
    <cellStyle name="Vírgula 8 4 7 5" xfId="53626" xr:uid="{00000000-0005-0000-0000-000012D10000}"/>
    <cellStyle name="Vírgula 8 4 7 6" xfId="53627" xr:uid="{00000000-0005-0000-0000-000013D10000}"/>
    <cellStyle name="Vírgula 8 4 8" xfId="5794" xr:uid="{00000000-0005-0000-0000-000014D10000}"/>
    <cellStyle name="Vírgula 8 4 8 2" xfId="10736" xr:uid="{00000000-0005-0000-0000-000015D10000}"/>
    <cellStyle name="Vírgula 8 4 8 3" xfId="53628" xr:uid="{00000000-0005-0000-0000-000016D10000}"/>
    <cellStyle name="Vírgula 8 4 8 4" xfId="53629" xr:uid="{00000000-0005-0000-0000-000017D10000}"/>
    <cellStyle name="Vírgula 8 4 9" xfId="7302" xr:uid="{00000000-0005-0000-0000-000018D10000}"/>
    <cellStyle name="Vírgula 8 4 9 2" xfId="53630" xr:uid="{00000000-0005-0000-0000-000019D10000}"/>
    <cellStyle name="Vírgula 8 4 9 3" xfId="53631" xr:uid="{00000000-0005-0000-0000-00001AD10000}"/>
    <cellStyle name="Vírgula 8 4 9 4" xfId="53632" xr:uid="{00000000-0005-0000-0000-00001BD10000}"/>
    <cellStyle name="Vírgula 8 5" xfId="634" xr:uid="{00000000-0005-0000-0000-00001CD10000}"/>
    <cellStyle name="Vírgula 8 5 10" xfId="2383" xr:uid="{00000000-0005-0000-0000-00001DD10000}"/>
    <cellStyle name="Vírgula 8 5 10 2" xfId="53633" xr:uid="{00000000-0005-0000-0000-00001ED10000}"/>
    <cellStyle name="Vírgula 8 5 10 3" xfId="53634" xr:uid="{00000000-0005-0000-0000-00001FD10000}"/>
    <cellStyle name="Vírgula 8 5 10 4" xfId="53635" xr:uid="{00000000-0005-0000-0000-000020D10000}"/>
    <cellStyle name="Vírgula 8 5 11" xfId="53636" xr:uid="{00000000-0005-0000-0000-000021D10000}"/>
    <cellStyle name="Vírgula 8 5 11 2" xfId="53637" xr:uid="{00000000-0005-0000-0000-000022D10000}"/>
    <cellStyle name="Vírgula 8 5 11 3" xfId="53638" xr:uid="{00000000-0005-0000-0000-000023D10000}"/>
    <cellStyle name="Vírgula 8 5 12" xfId="53639" xr:uid="{00000000-0005-0000-0000-000024D10000}"/>
    <cellStyle name="Vírgula 8 5 13" xfId="53640" xr:uid="{00000000-0005-0000-0000-000025D10000}"/>
    <cellStyle name="Vírgula 8 5 14" xfId="53641" xr:uid="{00000000-0005-0000-0000-000026D10000}"/>
    <cellStyle name="Vírgula 8 5 2" xfId="775" xr:uid="{00000000-0005-0000-0000-000027D10000}"/>
    <cellStyle name="Vírgula 8 5 2 10" xfId="53642" xr:uid="{00000000-0005-0000-0000-000028D10000}"/>
    <cellStyle name="Vírgula 8 5 2 11" xfId="53643" xr:uid="{00000000-0005-0000-0000-000029D10000}"/>
    <cellStyle name="Vírgula 8 5 2 2" xfId="1240" xr:uid="{00000000-0005-0000-0000-00002AD10000}"/>
    <cellStyle name="Vírgula 8 5 2 2 10" xfId="53644" xr:uid="{00000000-0005-0000-0000-00002BD10000}"/>
    <cellStyle name="Vírgula 8 5 2 2 2" xfId="1986" xr:uid="{00000000-0005-0000-0000-00002CD10000}"/>
    <cellStyle name="Vírgula 8 5 2 2 2 2" xfId="5344" xr:uid="{00000000-0005-0000-0000-00002DD10000}"/>
    <cellStyle name="Vírgula 8 5 2 2 2 2 2" xfId="10328" xr:uid="{00000000-0005-0000-0000-00002ED10000}"/>
    <cellStyle name="Vírgula 8 5 2 2 2 2 2 2" xfId="53645" xr:uid="{00000000-0005-0000-0000-00002FD10000}"/>
    <cellStyle name="Vírgula 8 5 2 2 2 2 2 3" xfId="53646" xr:uid="{00000000-0005-0000-0000-000030D10000}"/>
    <cellStyle name="Vírgula 8 5 2 2 2 2 2 4" xfId="53647" xr:uid="{00000000-0005-0000-0000-000031D10000}"/>
    <cellStyle name="Vírgula 8 5 2 2 2 2 3" xfId="53648" xr:uid="{00000000-0005-0000-0000-000032D10000}"/>
    <cellStyle name="Vírgula 8 5 2 2 2 2 3 2" xfId="53649" xr:uid="{00000000-0005-0000-0000-000033D10000}"/>
    <cellStyle name="Vírgula 8 5 2 2 2 2 3 3" xfId="53650" xr:uid="{00000000-0005-0000-0000-000034D10000}"/>
    <cellStyle name="Vírgula 8 5 2 2 2 2 4" xfId="53651" xr:uid="{00000000-0005-0000-0000-000035D10000}"/>
    <cellStyle name="Vírgula 8 5 2 2 2 2 5" xfId="53652" xr:uid="{00000000-0005-0000-0000-000036D10000}"/>
    <cellStyle name="Vírgula 8 5 2 2 2 2 6" xfId="53653" xr:uid="{00000000-0005-0000-0000-000037D10000}"/>
    <cellStyle name="Vírgula 8 5 2 2 2 3" xfId="7073" xr:uid="{00000000-0005-0000-0000-000038D10000}"/>
    <cellStyle name="Vírgula 8 5 2 2 2 3 2" xfId="12015" xr:uid="{00000000-0005-0000-0000-000039D10000}"/>
    <cellStyle name="Vírgula 8 5 2 2 2 3 3" xfId="53654" xr:uid="{00000000-0005-0000-0000-00003AD10000}"/>
    <cellStyle name="Vírgula 8 5 2 2 2 3 4" xfId="53655" xr:uid="{00000000-0005-0000-0000-00003BD10000}"/>
    <cellStyle name="Vírgula 8 5 2 2 2 4" xfId="8581" xr:uid="{00000000-0005-0000-0000-00003CD10000}"/>
    <cellStyle name="Vírgula 8 5 2 2 2 4 2" xfId="53656" xr:uid="{00000000-0005-0000-0000-00003DD10000}"/>
    <cellStyle name="Vírgula 8 5 2 2 2 4 3" xfId="53657" xr:uid="{00000000-0005-0000-0000-00003ED10000}"/>
    <cellStyle name="Vírgula 8 5 2 2 2 4 4" xfId="53658" xr:uid="{00000000-0005-0000-0000-00003FD10000}"/>
    <cellStyle name="Vírgula 8 5 2 2 2 5" xfId="3619" xr:uid="{00000000-0005-0000-0000-000040D10000}"/>
    <cellStyle name="Vírgula 8 5 2 2 2 5 2" xfId="53659" xr:uid="{00000000-0005-0000-0000-000041D10000}"/>
    <cellStyle name="Vírgula 8 5 2 2 2 5 3" xfId="53660" xr:uid="{00000000-0005-0000-0000-000042D10000}"/>
    <cellStyle name="Vírgula 8 5 2 2 2 5 4" xfId="53661" xr:uid="{00000000-0005-0000-0000-000043D10000}"/>
    <cellStyle name="Vírgula 8 5 2 2 2 6" xfId="53662" xr:uid="{00000000-0005-0000-0000-000044D10000}"/>
    <cellStyle name="Vírgula 8 5 2 2 2 6 2" xfId="53663" xr:uid="{00000000-0005-0000-0000-000045D10000}"/>
    <cellStyle name="Vírgula 8 5 2 2 2 6 3" xfId="53664" xr:uid="{00000000-0005-0000-0000-000046D10000}"/>
    <cellStyle name="Vírgula 8 5 2 2 2 7" xfId="53665" xr:uid="{00000000-0005-0000-0000-000047D10000}"/>
    <cellStyle name="Vírgula 8 5 2 2 2 8" xfId="53666" xr:uid="{00000000-0005-0000-0000-000048D10000}"/>
    <cellStyle name="Vírgula 8 5 2 2 2 9" xfId="53667" xr:uid="{00000000-0005-0000-0000-000049D10000}"/>
    <cellStyle name="Vírgula 8 5 2 2 3" xfId="4608" xr:uid="{00000000-0005-0000-0000-00004AD10000}"/>
    <cellStyle name="Vírgula 8 5 2 2 3 2" xfId="9592" xr:uid="{00000000-0005-0000-0000-00004BD10000}"/>
    <cellStyle name="Vírgula 8 5 2 2 3 2 2" xfId="53668" xr:uid="{00000000-0005-0000-0000-00004CD10000}"/>
    <cellStyle name="Vírgula 8 5 2 2 3 2 3" xfId="53669" xr:uid="{00000000-0005-0000-0000-00004DD10000}"/>
    <cellStyle name="Vírgula 8 5 2 2 3 2 4" xfId="53670" xr:uid="{00000000-0005-0000-0000-00004ED10000}"/>
    <cellStyle name="Vírgula 8 5 2 2 3 3" xfId="53671" xr:uid="{00000000-0005-0000-0000-00004FD10000}"/>
    <cellStyle name="Vírgula 8 5 2 2 3 3 2" xfId="53672" xr:uid="{00000000-0005-0000-0000-000050D10000}"/>
    <cellStyle name="Vírgula 8 5 2 2 3 3 3" xfId="53673" xr:uid="{00000000-0005-0000-0000-000051D10000}"/>
    <cellStyle name="Vírgula 8 5 2 2 3 4" xfId="53674" xr:uid="{00000000-0005-0000-0000-000052D10000}"/>
    <cellStyle name="Vírgula 8 5 2 2 3 5" xfId="53675" xr:uid="{00000000-0005-0000-0000-000053D10000}"/>
    <cellStyle name="Vírgula 8 5 2 2 3 6" xfId="53676" xr:uid="{00000000-0005-0000-0000-000054D10000}"/>
    <cellStyle name="Vírgula 8 5 2 2 4" xfId="6339" xr:uid="{00000000-0005-0000-0000-000055D10000}"/>
    <cellStyle name="Vírgula 8 5 2 2 4 2" xfId="11281" xr:uid="{00000000-0005-0000-0000-000056D10000}"/>
    <cellStyle name="Vírgula 8 5 2 2 4 3" xfId="53677" xr:uid="{00000000-0005-0000-0000-000057D10000}"/>
    <cellStyle name="Vírgula 8 5 2 2 4 4" xfId="53678" xr:uid="{00000000-0005-0000-0000-000058D10000}"/>
    <cellStyle name="Vírgula 8 5 2 2 5" xfId="7847" xr:uid="{00000000-0005-0000-0000-000059D10000}"/>
    <cellStyle name="Vírgula 8 5 2 2 5 2" xfId="53679" xr:uid="{00000000-0005-0000-0000-00005AD10000}"/>
    <cellStyle name="Vírgula 8 5 2 2 5 3" xfId="53680" xr:uid="{00000000-0005-0000-0000-00005BD10000}"/>
    <cellStyle name="Vírgula 8 5 2 2 5 4" xfId="53681" xr:uid="{00000000-0005-0000-0000-00005CD10000}"/>
    <cellStyle name="Vírgula 8 5 2 2 6" xfId="2885" xr:uid="{00000000-0005-0000-0000-00005DD10000}"/>
    <cellStyle name="Vírgula 8 5 2 2 6 2" xfId="53682" xr:uid="{00000000-0005-0000-0000-00005ED10000}"/>
    <cellStyle name="Vírgula 8 5 2 2 6 3" xfId="53683" xr:uid="{00000000-0005-0000-0000-00005FD10000}"/>
    <cellStyle name="Vírgula 8 5 2 2 6 4" xfId="53684" xr:uid="{00000000-0005-0000-0000-000060D10000}"/>
    <cellStyle name="Vírgula 8 5 2 2 7" xfId="53685" xr:uid="{00000000-0005-0000-0000-000061D10000}"/>
    <cellStyle name="Vírgula 8 5 2 2 7 2" xfId="53686" xr:uid="{00000000-0005-0000-0000-000062D10000}"/>
    <cellStyle name="Vírgula 8 5 2 2 7 3" xfId="53687" xr:uid="{00000000-0005-0000-0000-000063D10000}"/>
    <cellStyle name="Vírgula 8 5 2 2 8" xfId="53688" xr:uid="{00000000-0005-0000-0000-000064D10000}"/>
    <cellStyle name="Vírgula 8 5 2 2 9" xfId="53689" xr:uid="{00000000-0005-0000-0000-000065D10000}"/>
    <cellStyle name="Vírgula 8 5 2 3" xfId="1985" xr:uid="{00000000-0005-0000-0000-000066D10000}"/>
    <cellStyle name="Vírgula 8 5 2 3 2" xfId="5343" xr:uid="{00000000-0005-0000-0000-000067D10000}"/>
    <cellStyle name="Vírgula 8 5 2 3 2 2" xfId="10327" xr:uid="{00000000-0005-0000-0000-000068D10000}"/>
    <cellStyle name="Vírgula 8 5 2 3 2 2 2" xfId="53690" xr:uid="{00000000-0005-0000-0000-000069D10000}"/>
    <cellStyle name="Vírgula 8 5 2 3 2 2 3" xfId="53691" xr:uid="{00000000-0005-0000-0000-00006AD10000}"/>
    <cellStyle name="Vírgula 8 5 2 3 2 2 4" xfId="53692" xr:uid="{00000000-0005-0000-0000-00006BD10000}"/>
    <cellStyle name="Vírgula 8 5 2 3 2 3" xfId="53693" xr:uid="{00000000-0005-0000-0000-00006CD10000}"/>
    <cellStyle name="Vírgula 8 5 2 3 2 3 2" xfId="53694" xr:uid="{00000000-0005-0000-0000-00006DD10000}"/>
    <cellStyle name="Vírgula 8 5 2 3 2 3 3" xfId="53695" xr:uid="{00000000-0005-0000-0000-00006ED10000}"/>
    <cellStyle name="Vírgula 8 5 2 3 2 4" xfId="53696" xr:uid="{00000000-0005-0000-0000-00006FD10000}"/>
    <cellStyle name="Vírgula 8 5 2 3 2 5" xfId="53697" xr:uid="{00000000-0005-0000-0000-000070D10000}"/>
    <cellStyle name="Vírgula 8 5 2 3 2 6" xfId="53698" xr:uid="{00000000-0005-0000-0000-000071D10000}"/>
    <cellStyle name="Vírgula 8 5 2 3 3" xfId="7072" xr:uid="{00000000-0005-0000-0000-000072D10000}"/>
    <cellStyle name="Vírgula 8 5 2 3 3 2" xfId="12014" xr:uid="{00000000-0005-0000-0000-000073D10000}"/>
    <cellStyle name="Vírgula 8 5 2 3 3 3" xfId="53699" xr:uid="{00000000-0005-0000-0000-000074D10000}"/>
    <cellStyle name="Vírgula 8 5 2 3 3 4" xfId="53700" xr:uid="{00000000-0005-0000-0000-000075D10000}"/>
    <cellStyle name="Vírgula 8 5 2 3 4" xfId="8580" xr:uid="{00000000-0005-0000-0000-000076D10000}"/>
    <cellStyle name="Vírgula 8 5 2 3 4 2" xfId="53701" xr:uid="{00000000-0005-0000-0000-000077D10000}"/>
    <cellStyle name="Vírgula 8 5 2 3 4 3" xfId="53702" xr:uid="{00000000-0005-0000-0000-000078D10000}"/>
    <cellStyle name="Vírgula 8 5 2 3 4 4" xfId="53703" xr:uid="{00000000-0005-0000-0000-000079D10000}"/>
    <cellStyle name="Vírgula 8 5 2 3 5" xfId="3618" xr:uid="{00000000-0005-0000-0000-00007AD10000}"/>
    <cellStyle name="Vírgula 8 5 2 3 5 2" xfId="53704" xr:uid="{00000000-0005-0000-0000-00007BD10000}"/>
    <cellStyle name="Vírgula 8 5 2 3 5 3" xfId="53705" xr:uid="{00000000-0005-0000-0000-00007CD10000}"/>
    <cellStyle name="Vírgula 8 5 2 3 5 4" xfId="53706" xr:uid="{00000000-0005-0000-0000-00007DD10000}"/>
    <cellStyle name="Vírgula 8 5 2 3 6" xfId="53707" xr:uid="{00000000-0005-0000-0000-00007ED10000}"/>
    <cellStyle name="Vírgula 8 5 2 3 6 2" xfId="53708" xr:uid="{00000000-0005-0000-0000-00007FD10000}"/>
    <cellStyle name="Vírgula 8 5 2 3 6 3" xfId="53709" xr:uid="{00000000-0005-0000-0000-000080D10000}"/>
    <cellStyle name="Vírgula 8 5 2 3 7" xfId="53710" xr:uid="{00000000-0005-0000-0000-000081D10000}"/>
    <cellStyle name="Vírgula 8 5 2 3 8" xfId="53711" xr:uid="{00000000-0005-0000-0000-000082D10000}"/>
    <cellStyle name="Vírgula 8 5 2 3 9" xfId="53712" xr:uid="{00000000-0005-0000-0000-000083D10000}"/>
    <cellStyle name="Vírgula 8 5 2 4" xfId="4225" xr:uid="{00000000-0005-0000-0000-000084D10000}"/>
    <cellStyle name="Vírgula 8 5 2 4 2" xfId="9211" xr:uid="{00000000-0005-0000-0000-000085D10000}"/>
    <cellStyle name="Vírgula 8 5 2 4 2 2" xfId="53713" xr:uid="{00000000-0005-0000-0000-000086D10000}"/>
    <cellStyle name="Vírgula 8 5 2 4 2 3" xfId="53714" xr:uid="{00000000-0005-0000-0000-000087D10000}"/>
    <cellStyle name="Vírgula 8 5 2 4 2 4" xfId="53715" xr:uid="{00000000-0005-0000-0000-000088D10000}"/>
    <cellStyle name="Vírgula 8 5 2 4 3" xfId="53716" xr:uid="{00000000-0005-0000-0000-000089D10000}"/>
    <cellStyle name="Vírgula 8 5 2 4 3 2" xfId="53717" xr:uid="{00000000-0005-0000-0000-00008AD10000}"/>
    <cellStyle name="Vírgula 8 5 2 4 3 3" xfId="53718" xr:uid="{00000000-0005-0000-0000-00008BD10000}"/>
    <cellStyle name="Vírgula 8 5 2 4 4" xfId="53719" xr:uid="{00000000-0005-0000-0000-00008CD10000}"/>
    <cellStyle name="Vírgula 8 5 2 4 5" xfId="53720" xr:uid="{00000000-0005-0000-0000-00008DD10000}"/>
    <cellStyle name="Vírgula 8 5 2 4 6" xfId="53721" xr:uid="{00000000-0005-0000-0000-00008ED10000}"/>
    <cellStyle name="Vírgula 8 5 2 5" xfId="5972" xr:uid="{00000000-0005-0000-0000-00008FD10000}"/>
    <cellStyle name="Vírgula 8 5 2 5 2" xfId="10914" xr:uid="{00000000-0005-0000-0000-000090D10000}"/>
    <cellStyle name="Vírgula 8 5 2 5 3" xfId="53722" xr:uid="{00000000-0005-0000-0000-000091D10000}"/>
    <cellStyle name="Vírgula 8 5 2 5 4" xfId="53723" xr:uid="{00000000-0005-0000-0000-000092D10000}"/>
    <cellStyle name="Vírgula 8 5 2 6" xfId="7480" xr:uid="{00000000-0005-0000-0000-000093D10000}"/>
    <cellStyle name="Vírgula 8 5 2 6 2" xfId="53724" xr:uid="{00000000-0005-0000-0000-000094D10000}"/>
    <cellStyle name="Vírgula 8 5 2 6 3" xfId="53725" xr:uid="{00000000-0005-0000-0000-000095D10000}"/>
    <cellStyle name="Vírgula 8 5 2 6 4" xfId="53726" xr:uid="{00000000-0005-0000-0000-000096D10000}"/>
    <cellStyle name="Vírgula 8 5 2 7" xfId="2518" xr:uid="{00000000-0005-0000-0000-000097D10000}"/>
    <cellStyle name="Vírgula 8 5 2 7 2" xfId="53727" xr:uid="{00000000-0005-0000-0000-000098D10000}"/>
    <cellStyle name="Vírgula 8 5 2 7 3" xfId="53728" xr:uid="{00000000-0005-0000-0000-000099D10000}"/>
    <cellStyle name="Vírgula 8 5 2 7 4" xfId="53729" xr:uid="{00000000-0005-0000-0000-00009AD10000}"/>
    <cellStyle name="Vírgula 8 5 2 8" xfId="53730" xr:uid="{00000000-0005-0000-0000-00009BD10000}"/>
    <cellStyle name="Vírgula 8 5 2 8 2" xfId="53731" xr:uid="{00000000-0005-0000-0000-00009CD10000}"/>
    <cellStyle name="Vírgula 8 5 2 8 3" xfId="53732" xr:uid="{00000000-0005-0000-0000-00009DD10000}"/>
    <cellStyle name="Vírgula 8 5 2 9" xfId="53733" xr:uid="{00000000-0005-0000-0000-00009ED10000}"/>
    <cellStyle name="Vírgula 8 5 3" xfId="928" xr:uid="{00000000-0005-0000-0000-00009FD10000}"/>
    <cellStyle name="Vírgula 8 5 3 10" xfId="53734" xr:uid="{00000000-0005-0000-0000-0000A0D10000}"/>
    <cellStyle name="Vírgula 8 5 3 2" xfId="1987" xr:uid="{00000000-0005-0000-0000-0000A1D10000}"/>
    <cellStyle name="Vírgula 8 5 3 2 2" xfId="5345" xr:uid="{00000000-0005-0000-0000-0000A2D10000}"/>
    <cellStyle name="Vírgula 8 5 3 2 2 2" xfId="10329" xr:uid="{00000000-0005-0000-0000-0000A3D10000}"/>
    <cellStyle name="Vírgula 8 5 3 2 2 2 2" xfId="53735" xr:uid="{00000000-0005-0000-0000-0000A4D10000}"/>
    <cellStyle name="Vírgula 8 5 3 2 2 2 3" xfId="53736" xr:uid="{00000000-0005-0000-0000-0000A5D10000}"/>
    <cellStyle name="Vírgula 8 5 3 2 2 2 4" xfId="53737" xr:uid="{00000000-0005-0000-0000-0000A6D10000}"/>
    <cellStyle name="Vírgula 8 5 3 2 2 3" xfId="53738" xr:uid="{00000000-0005-0000-0000-0000A7D10000}"/>
    <cellStyle name="Vírgula 8 5 3 2 2 3 2" xfId="53739" xr:uid="{00000000-0005-0000-0000-0000A8D10000}"/>
    <cellStyle name="Vírgula 8 5 3 2 2 3 3" xfId="53740" xr:uid="{00000000-0005-0000-0000-0000A9D10000}"/>
    <cellStyle name="Vírgula 8 5 3 2 2 4" xfId="53741" xr:uid="{00000000-0005-0000-0000-0000AAD10000}"/>
    <cellStyle name="Vírgula 8 5 3 2 2 5" xfId="53742" xr:uid="{00000000-0005-0000-0000-0000ABD10000}"/>
    <cellStyle name="Vírgula 8 5 3 2 2 6" xfId="53743" xr:uid="{00000000-0005-0000-0000-0000ACD10000}"/>
    <cellStyle name="Vírgula 8 5 3 2 3" xfId="7074" xr:uid="{00000000-0005-0000-0000-0000ADD10000}"/>
    <cellStyle name="Vírgula 8 5 3 2 3 2" xfId="12016" xr:uid="{00000000-0005-0000-0000-0000AED10000}"/>
    <cellStyle name="Vírgula 8 5 3 2 3 3" xfId="53744" xr:uid="{00000000-0005-0000-0000-0000AFD10000}"/>
    <cellStyle name="Vírgula 8 5 3 2 3 4" xfId="53745" xr:uid="{00000000-0005-0000-0000-0000B0D10000}"/>
    <cellStyle name="Vírgula 8 5 3 2 4" xfId="8582" xr:uid="{00000000-0005-0000-0000-0000B1D10000}"/>
    <cellStyle name="Vírgula 8 5 3 2 4 2" xfId="53746" xr:uid="{00000000-0005-0000-0000-0000B2D10000}"/>
    <cellStyle name="Vírgula 8 5 3 2 4 3" xfId="53747" xr:uid="{00000000-0005-0000-0000-0000B3D10000}"/>
    <cellStyle name="Vírgula 8 5 3 2 4 4" xfId="53748" xr:uid="{00000000-0005-0000-0000-0000B4D10000}"/>
    <cellStyle name="Vírgula 8 5 3 2 5" xfId="3620" xr:uid="{00000000-0005-0000-0000-0000B5D10000}"/>
    <cellStyle name="Vírgula 8 5 3 2 5 2" xfId="53749" xr:uid="{00000000-0005-0000-0000-0000B6D10000}"/>
    <cellStyle name="Vírgula 8 5 3 2 5 3" xfId="53750" xr:uid="{00000000-0005-0000-0000-0000B7D10000}"/>
    <cellStyle name="Vírgula 8 5 3 2 5 4" xfId="53751" xr:uid="{00000000-0005-0000-0000-0000B8D10000}"/>
    <cellStyle name="Vírgula 8 5 3 2 6" xfId="53752" xr:uid="{00000000-0005-0000-0000-0000B9D10000}"/>
    <cellStyle name="Vírgula 8 5 3 2 6 2" xfId="53753" xr:uid="{00000000-0005-0000-0000-0000BAD10000}"/>
    <cellStyle name="Vírgula 8 5 3 2 6 3" xfId="53754" xr:uid="{00000000-0005-0000-0000-0000BBD10000}"/>
    <cellStyle name="Vírgula 8 5 3 2 7" xfId="53755" xr:uid="{00000000-0005-0000-0000-0000BCD10000}"/>
    <cellStyle name="Vírgula 8 5 3 2 8" xfId="53756" xr:uid="{00000000-0005-0000-0000-0000BDD10000}"/>
    <cellStyle name="Vírgula 8 5 3 2 9" xfId="53757" xr:uid="{00000000-0005-0000-0000-0000BED10000}"/>
    <cellStyle name="Vírgula 8 5 3 3" xfId="4367" xr:uid="{00000000-0005-0000-0000-0000BFD10000}"/>
    <cellStyle name="Vírgula 8 5 3 3 2" xfId="9352" xr:uid="{00000000-0005-0000-0000-0000C0D10000}"/>
    <cellStyle name="Vírgula 8 5 3 3 2 2" xfId="53758" xr:uid="{00000000-0005-0000-0000-0000C1D10000}"/>
    <cellStyle name="Vírgula 8 5 3 3 2 3" xfId="53759" xr:uid="{00000000-0005-0000-0000-0000C2D10000}"/>
    <cellStyle name="Vírgula 8 5 3 3 2 4" xfId="53760" xr:uid="{00000000-0005-0000-0000-0000C3D10000}"/>
    <cellStyle name="Vírgula 8 5 3 3 3" xfId="53761" xr:uid="{00000000-0005-0000-0000-0000C4D10000}"/>
    <cellStyle name="Vírgula 8 5 3 3 3 2" xfId="53762" xr:uid="{00000000-0005-0000-0000-0000C5D10000}"/>
    <cellStyle name="Vírgula 8 5 3 3 3 3" xfId="53763" xr:uid="{00000000-0005-0000-0000-0000C6D10000}"/>
    <cellStyle name="Vírgula 8 5 3 3 4" xfId="53764" xr:uid="{00000000-0005-0000-0000-0000C7D10000}"/>
    <cellStyle name="Vírgula 8 5 3 3 5" xfId="53765" xr:uid="{00000000-0005-0000-0000-0000C8D10000}"/>
    <cellStyle name="Vírgula 8 5 3 3 6" xfId="53766" xr:uid="{00000000-0005-0000-0000-0000C9D10000}"/>
    <cellStyle name="Vírgula 8 5 3 4" xfId="6110" xr:uid="{00000000-0005-0000-0000-0000CAD10000}"/>
    <cellStyle name="Vírgula 8 5 3 4 2" xfId="11052" xr:uid="{00000000-0005-0000-0000-0000CBD10000}"/>
    <cellStyle name="Vírgula 8 5 3 4 3" xfId="53767" xr:uid="{00000000-0005-0000-0000-0000CCD10000}"/>
    <cellStyle name="Vírgula 8 5 3 4 4" xfId="53768" xr:uid="{00000000-0005-0000-0000-0000CDD10000}"/>
    <cellStyle name="Vírgula 8 5 3 5" xfId="7618" xr:uid="{00000000-0005-0000-0000-0000CED10000}"/>
    <cellStyle name="Vírgula 8 5 3 5 2" xfId="53769" xr:uid="{00000000-0005-0000-0000-0000CFD10000}"/>
    <cellStyle name="Vírgula 8 5 3 5 3" xfId="53770" xr:uid="{00000000-0005-0000-0000-0000D0D10000}"/>
    <cellStyle name="Vírgula 8 5 3 5 4" xfId="53771" xr:uid="{00000000-0005-0000-0000-0000D1D10000}"/>
    <cellStyle name="Vírgula 8 5 3 6" xfId="2656" xr:uid="{00000000-0005-0000-0000-0000D2D10000}"/>
    <cellStyle name="Vírgula 8 5 3 6 2" xfId="53772" xr:uid="{00000000-0005-0000-0000-0000D3D10000}"/>
    <cellStyle name="Vírgula 8 5 3 6 3" xfId="53773" xr:uid="{00000000-0005-0000-0000-0000D4D10000}"/>
    <cellStyle name="Vírgula 8 5 3 6 4" xfId="53774" xr:uid="{00000000-0005-0000-0000-0000D5D10000}"/>
    <cellStyle name="Vírgula 8 5 3 7" xfId="53775" xr:uid="{00000000-0005-0000-0000-0000D6D10000}"/>
    <cellStyle name="Vírgula 8 5 3 7 2" xfId="53776" xr:uid="{00000000-0005-0000-0000-0000D7D10000}"/>
    <cellStyle name="Vírgula 8 5 3 7 3" xfId="53777" xr:uid="{00000000-0005-0000-0000-0000D8D10000}"/>
    <cellStyle name="Vírgula 8 5 3 8" xfId="53778" xr:uid="{00000000-0005-0000-0000-0000D9D10000}"/>
    <cellStyle name="Vírgula 8 5 3 9" xfId="53779" xr:uid="{00000000-0005-0000-0000-0000DAD10000}"/>
    <cellStyle name="Vírgula 8 5 4" xfId="1984" xr:uid="{00000000-0005-0000-0000-0000DBD10000}"/>
    <cellStyle name="Vírgula 8 5 4 2" xfId="5342" xr:uid="{00000000-0005-0000-0000-0000DCD10000}"/>
    <cellStyle name="Vírgula 8 5 4 2 2" xfId="10326" xr:uid="{00000000-0005-0000-0000-0000DDD10000}"/>
    <cellStyle name="Vírgula 8 5 4 2 2 2" xfId="53780" xr:uid="{00000000-0005-0000-0000-0000DED10000}"/>
    <cellStyle name="Vírgula 8 5 4 2 2 3" xfId="53781" xr:uid="{00000000-0005-0000-0000-0000DFD10000}"/>
    <cellStyle name="Vírgula 8 5 4 2 2 4" xfId="53782" xr:uid="{00000000-0005-0000-0000-0000E0D10000}"/>
    <cellStyle name="Vírgula 8 5 4 2 3" xfId="53783" xr:uid="{00000000-0005-0000-0000-0000E1D10000}"/>
    <cellStyle name="Vírgula 8 5 4 2 3 2" xfId="53784" xr:uid="{00000000-0005-0000-0000-0000E2D10000}"/>
    <cellStyle name="Vírgula 8 5 4 2 3 3" xfId="53785" xr:uid="{00000000-0005-0000-0000-0000E3D10000}"/>
    <cellStyle name="Vírgula 8 5 4 2 4" xfId="53786" xr:uid="{00000000-0005-0000-0000-0000E4D10000}"/>
    <cellStyle name="Vírgula 8 5 4 2 5" xfId="53787" xr:uid="{00000000-0005-0000-0000-0000E5D10000}"/>
    <cellStyle name="Vírgula 8 5 4 2 6" xfId="53788" xr:uid="{00000000-0005-0000-0000-0000E6D10000}"/>
    <cellStyle name="Vírgula 8 5 4 3" xfId="7071" xr:uid="{00000000-0005-0000-0000-0000E7D10000}"/>
    <cellStyle name="Vírgula 8 5 4 3 2" xfId="12013" xr:uid="{00000000-0005-0000-0000-0000E8D10000}"/>
    <cellStyle name="Vírgula 8 5 4 3 3" xfId="53789" xr:uid="{00000000-0005-0000-0000-0000E9D10000}"/>
    <cellStyle name="Vírgula 8 5 4 3 4" xfId="53790" xr:uid="{00000000-0005-0000-0000-0000EAD10000}"/>
    <cellStyle name="Vírgula 8 5 4 4" xfId="8579" xr:uid="{00000000-0005-0000-0000-0000EBD10000}"/>
    <cellStyle name="Vírgula 8 5 4 4 2" xfId="53791" xr:uid="{00000000-0005-0000-0000-0000ECD10000}"/>
    <cellStyle name="Vírgula 8 5 4 4 3" xfId="53792" xr:uid="{00000000-0005-0000-0000-0000EDD10000}"/>
    <cellStyle name="Vírgula 8 5 4 4 4" xfId="53793" xr:uid="{00000000-0005-0000-0000-0000EED10000}"/>
    <cellStyle name="Vírgula 8 5 4 5" xfId="3617" xr:uid="{00000000-0005-0000-0000-0000EFD10000}"/>
    <cellStyle name="Vírgula 8 5 4 5 2" xfId="53794" xr:uid="{00000000-0005-0000-0000-0000F0D10000}"/>
    <cellStyle name="Vírgula 8 5 4 5 3" xfId="53795" xr:uid="{00000000-0005-0000-0000-0000F1D10000}"/>
    <cellStyle name="Vírgula 8 5 4 5 4" xfId="53796" xr:uid="{00000000-0005-0000-0000-0000F2D10000}"/>
    <cellStyle name="Vírgula 8 5 4 6" xfId="53797" xr:uid="{00000000-0005-0000-0000-0000F3D10000}"/>
    <cellStyle name="Vírgula 8 5 4 6 2" xfId="53798" xr:uid="{00000000-0005-0000-0000-0000F4D10000}"/>
    <cellStyle name="Vírgula 8 5 4 6 3" xfId="53799" xr:uid="{00000000-0005-0000-0000-0000F5D10000}"/>
    <cellStyle name="Vírgula 8 5 4 7" xfId="53800" xr:uid="{00000000-0005-0000-0000-0000F6D10000}"/>
    <cellStyle name="Vírgula 8 5 4 8" xfId="53801" xr:uid="{00000000-0005-0000-0000-0000F7D10000}"/>
    <cellStyle name="Vírgula 8 5 4 9" xfId="53802" xr:uid="{00000000-0005-0000-0000-0000F8D10000}"/>
    <cellStyle name="Vírgula 8 5 5" xfId="3765" xr:uid="{00000000-0005-0000-0000-0000F9D10000}"/>
    <cellStyle name="Vírgula 8 5 5 2" xfId="5550" xr:uid="{00000000-0005-0000-0000-0000FAD10000}"/>
    <cellStyle name="Vírgula 8 5 5 2 2" xfId="10499" xr:uid="{00000000-0005-0000-0000-0000FBD10000}"/>
    <cellStyle name="Vírgula 8 5 5 2 2 2" xfId="53803" xr:uid="{00000000-0005-0000-0000-0000FCD10000}"/>
    <cellStyle name="Vírgula 8 5 5 2 2 3" xfId="53804" xr:uid="{00000000-0005-0000-0000-0000FDD10000}"/>
    <cellStyle name="Vírgula 8 5 5 2 2 4" xfId="53805" xr:uid="{00000000-0005-0000-0000-0000FED10000}"/>
    <cellStyle name="Vírgula 8 5 5 2 3" xfId="53806" xr:uid="{00000000-0005-0000-0000-0000FFD10000}"/>
    <cellStyle name="Vírgula 8 5 5 2 3 2" xfId="53807" xr:uid="{00000000-0005-0000-0000-000000D20000}"/>
    <cellStyle name="Vírgula 8 5 5 2 3 3" xfId="53808" xr:uid="{00000000-0005-0000-0000-000001D20000}"/>
    <cellStyle name="Vírgula 8 5 5 2 4" xfId="53809" xr:uid="{00000000-0005-0000-0000-000002D20000}"/>
    <cellStyle name="Vírgula 8 5 5 2 5" xfId="53810" xr:uid="{00000000-0005-0000-0000-000003D20000}"/>
    <cellStyle name="Vírgula 8 5 5 2 6" xfId="53811" xr:uid="{00000000-0005-0000-0000-000004D20000}"/>
    <cellStyle name="Vírgula 8 5 5 3" xfId="8725" xr:uid="{00000000-0005-0000-0000-000005D20000}"/>
    <cellStyle name="Vírgula 8 5 5 3 2" xfId="53812" xr:uid="{00000000-0005-0000-0000-000006D20000}"/>
    <cellStyle name="Vírgula 8 5 5 3 3" xfId="53813" xr:uid="{00000000-0005-0000-0000-000007D20000}"/>
    <cellStyle name="Vírgula 8 5 5 3 4" xfId="53814" xr:uid="{00000000-0005-0000-0000-000008D20000}"/>
    <cellStyle name="Vírgula 8 5 5 4" xfId="53815" xr:uid="{00000000-0005-0000-0000-000009D20000}"/>
    <cellStyle name="Vírgula 8 5 5 4 2" xfId="53816" xr:uid="{00000000-0005-0000-0000-00000AD20000}"/>
    <cellStyle name="Vírgula 8 5 5 4 3" xfId="53817" xr:uid="{00000000-0005-0000-0000-00000BD20000}"/>
    <cellStyle name="Vírgula 8 5 5 4 4" xfId="53818" xr:uid="{00000000-0005-0000-0000-00000CD20000}"/>
    <cellStyle name="Vírgula 8 5 5 5" xfId="53819" xr:uid="{00000000-0005-0000-0000-00000DD20000}"/>
    <cellStyle name="Vírgula 8 5 5 5 2" xfId="53820" xr:uid="{00000000-0005-0000-0000-00000ED20000}"/>
    <cellStyle name="Vírgula 8 5 5 5 3" xfId="53821" xr:uid="{00000000-0005-0000-0000-00000FD20000}"/>
    <cellStyle name="Vírgula 8 5 5 5 4" xfId="53822" xr:uid="{00000000-0005-0000-0000-000010D20000}"/>
    <cellStyle name="Vírgula 8 5 5 6" xfId="53823" xr:uid="{00000000-0005-0000-0000-000011D20000}"/>
    <cellStyle name="Vírgula 8 5 5 6 2" xfId="53824" xr:uid="{00000000-0005-0000-0000-000012D20000}"/>
    <cellStyle name="Vírgula 8 5 5 6 3" xfId="53825" xr:uid="{00000000-0005-0000-0000-000013D20000}"/>
    <cellStyle name="Vírgula 8 5 5 7" xfId="53826" xr:uid="{00000000-0005-0000-0000-000014D20000}"/>
    <cellStyle name="Vírgula 8 5 5 8" xfId="53827" xr:uid="{00000000-0005-0000-0000-000015D20000}"/>
    <cellStyle name="Vírgula 8 5 5 9" xfId="53828" xr:uid="{00000000-0005-0000-0000-000016D20000}"/>
    <cellStyle name="Vírgula 8 5 6" xfId="4090" xr:uid="{00000000-0005-0000-0000-000017D20000}"/>
    <cellStyle name="Vírgula 8 5 6 2" xfId="8861" xr:uid="{00000000-0005-0000-0000-000018D20000}"/>
    <cellStyle name="Vírgula 8 5 6 2 2" xfId="53829" xr:uid="{00000000-0005-0000-0000-000019D20000}"/>
    <cellStyle name="Vírgula 8 5 6 2 2 2" xfId="53830" xr:uid="{00000000-0005-0000-0000-00001AD20000}"/>
    <cellStyle name="Vírgula 8 5 6 2 2 3" xfId="53831" xr:uid="{00000000-0005-0000-0000-00001BD20000}"/>
    <cellStyle name="Vírgula 8 5 6 2 2 4" xfId="53832" xr:uid="{00000000-0005-0000-0000-00001CD20000}"/>
    <cellStyle name="Vírgula 8 5 6 2 3" xfId="53833" xr:uid="{00000000-0005-0000-0000-00001DD20000}"/>
    <cellStyle name="Vírgula 8 5 6 2 3 2" xfId="53834" xr:uid="{00000000-0005-0000-0000-00001ED20000}"/>
    <cellStyle name="Vírgula 8 5 6 2 3 3" xfId="53835" xr:uid="{00000000-0005-0000-0000-00001FD20000}"/>
    <cellStyle name="Vírgula 8 5 6 2 4" xfId="53836" xr:uid="{00000000-0005-0000-0000-000020D20000}"/>
    <cellStyle name="Vírgula 8 5 6 2 5" xfId="53837" xr:uid="{00000000-0005-0000-0000-000021D20000}"/>
    <cellStyle name="Vírgula 8 5 6 2 6" xfId="53838" xr:uid="{00000000-0005-0000-0000-000022D20000}"/>
    <cellStyle name="Vírgula 8 5 6 3" xfId="53839" xr:uid="{00000000-0005-0000-0000-000023D20000}"/>
    <cellStyle name="Vírgula 8 5 6 3 2" xfId="53840" xr:uid="{00000000-0005-0000-0000-000024D20000}"/>
    <cellStyle name="Vírgula 8 5 6 3 3" xfId="53841" xr:uid="{00000000-0005-0000-0000-000025D20000}"/>
    <cellStyle name="Vírgula 8 5 6 3 4" xfId="53842" xr:uid="{00000000-0005-0000-0000-000026D20000}"/>
    <cellStyle name="Vírgula 8 5 6 4" xfId="53843" xr:uid="{00000000-0005-0000-0000-000027D20000}"/>
    <cellStyle name="Vírgula 8 5 6 4 2" xfId="53844" xr:uid="{00000000-0005-0000-0000-000028D20000}"/>
    <cellStyle name="Vírgula 8 5 6 4 3" xfId="53845" xr:uid="{00000000-0005-0000-0000-000029D20000}"/>
    <cellStyle name="Vírgula 8 5 6 4 4" xfId="53846" xr:uid="{00000000-0005-0000-0000-00002AD20000}"/>
    <cellStyle name="Vírgula 8 5 6 5" xfId="53847" xr:uid="{00000000-0005-0000-0000-00002BD20000}"/>
    <cellStyle name="Vírgula 8 5 6 5 2" xfId="53848" xr:uid="{00000000-0005-0000-0000-00002CD20000}"/>
    <cellStyle name="Vírgula 8 5 6 5 3" xfId="53849" xr:uid="{00000000-0005-0000-0000-00002DD20000}"/>
    <cellStyle name="Vírgula 8 5 6 6" xfId="53850" xr:uid="{00000000-0005-0000-0000-00002ED20000}"/>
    <cellStyle name="Vírgula 8 5 6 7" xfId="53851" xr:uid="{00000000-0005-0000-0000-00002FD20000}"/>
    <cellStyle name="Vírgula 8 5 6 8" xfId="53852" xr:uid="{00000000-0005-0000-0000-000030D20000}"/>
    <cellStyle name="Vírgula 8 5 7" xfId="5490" xr:uid="{00000000-0005-0000-0000-000031D20000}"/>
    <cellStyle name="Vírgula 8 5 7 2" xfId="10448" xr:uid="{00000000-0005-0000-0000-000032D20000}"/>
    <cellStyle name="Vírgula 8 5 7 2 2" xfId="53853" xr:uid="{00000000-0005-0000-0000-000033D20000}"/>
    <cellStyle name="Vírgula 8 5 7 2 3" xfId="53854" xr:uid="{00000000-0005-0000-0000-000034D20000}"/>
    <cellStyle name="Vírgula 8 5 7 2 4" xfId="53855" xr:uid="{00000000-0005-0000-0000-000035D20000}"/>
    <cellStyle name="Vírgula 8 5 7 3" xfId="53856" xr:uid="{00000000-0005-0000-0000-000036D20000}"/>
    <cellStyle name="Vírgula 8 5 7 3 2" xfId="53857" xr:uid="{00000000-0005-0000-0000-000037D20000}"/>
    <cellStyle name="Vírgula 8 5 7 3 3" xfId="53858" xr:uid="{00000000-0005-0000-0000-000038D20000}"/>
    <cellStyle name="Vírgula 8 5 7 4" xfId="53859" xr:uid="{00000000-0005-0000-0000-000039D20000}"/>
    <cellStyle name="Vírgula 8 5 7 5" xfId="53860" xr:uid="{00000000-0005-0000-0000-00003AD20000}"/>
    <cellStyle name="Vírgula 8 5 7 6" xfId="53861" xr:uid="{00000000-0005-0000-0000-00003BD20000}"/>
    <cellStyle name="Vírgula 8 5 8" xfId="5837" xr:uid="{00000000-0005-0000-0000-00003CD20000}"/>
    <cellStyle name="Vírgula 8 5 8 2" xfId="10779" xr:uid="{00000000-0005-0000-0000-00003DD20000}"/>
    <cellStyle name="Vírgula 8 5 8 3" xfId="53862" xr:uid="{00000000-0005-0000-0000-00003ED20000}"/>
    <cellStyle name="Vírgula 8 5 8 4" xfId="53863" xr:uid="{00000000-0005-0000-0000-00003FD20000}"/>
    <cellStyle name="Vírgula 8 5 9" xfId="7345" xr:uid="{00000000-0005-0000-0000-000040D20000}"/>
    <cellStyle name="Vírgula 8 5 9 2" xfId="53864" xr:uid="{00000000-0005-0000-0000-000041D20000}"/>
    <cellStyle name="Vírgula 8 5 9 3" xfId="53865" xr:uid="{00000000-0005-0000-0000-000042D20000}"/>
    <cellStyle name="Vírgula 8 5 9 4" xfId="53866" xr:uid="{00000000-0005-0000-0000-000043D20000}"/>
    <cellStyle name="Vírgula 8 6" xfId="475" xr:uid="{00000000-0005-0000-0000-000044D20000}"/>
    <cellStyle name="Vírgula 8 6 10" xfId="53867" xr:uid="{00000000-0005-0000-0000-000045D20000}"/>
    <cellStyle name="Vírgula 8 6 11" xfId="53868" xr:uid="{00000000-0005-0000-0000-000046D20000}"/>
    <cellStyle name="Vírgula 8 6 2" xfId="1037" xr:uid="{00000000-0005-0000-0000-000047D20000}"/>
    <cellStyle name="Vírgula 8 6 2 10" xfId="53869" xr:uid="{00000000-0005-0000-0000-000048D20000}"/>
    <cellStyle name="Vírgula 8 6 2 2" xfId="1989" xr:uid="{00000000-0005-0000-0000-000049D20000}"/>
    <cellStyle name="Vírgula 8 6 2 2 2" xfId="5347" xr:uid="{00000000-0005-0000-0000-00004AD20000}"/>
    <cellStyle name="Vírgula 8 6 2 2 2 2" xfId="10331" xr:uid="{00000000-0005-0000-0000-00004BD20000}"/>
    <cellStyle name="Vírgula 8 6 2 2 2 2 2" xfId="53870" xr:uid="{00000000-0005-0000-0000-00004CD20000}"/>
    <cellStyle name="Vírgula 8 6 2 2 2 2 3" xfId="53871" xr:uid="{00000000-0005-0000-0000-00004DD20000}"/>
    <cellStyle name="Vírgula 8 6 2 2 2 2 4" xfId="53872" xr:uid="{00000000-0005-0000-0000-00004ED20000}"/>
    <cellStyle name="Vírgula 8 6 2 2 2 3" xfId="53873" xr:uid="{00000000-0005-0000-0000-00004FD20000}"/>
    <cellStyle name="Vírgula 8 6 2 2 2 3 2" xfId="53874" xr:uid="{00000000-0005-0000-0000-000050D20000}"/>
    <cellStyle name="Vírgula 8 6 2 2 2 3 3" xfId="53875" xr:uid="{00000000-0005-0000-0000-000051D20000}"/>
    <cellStyle name="Vírgula 8 6 2 2 2 4" xfId="53876" xr:uid="{00000000-0005-0000-0000-000052D20000}"/>
    <cellStyle name="Vírgula 8 6 2 2 2 5" xfId="53877" xr:uid="{00000000-0005-0000-0000-000053D20000}"/>
    <cellStyle name="Vírgula 8 6 2 2 2 6" xfId="53878" xr:uid="{00000000-0005-0000-0000-000054D20000}"/>
    <cellStyle name="Vírgula 8 6 2 2 3" xfId="7076" xr:uid="{00000000-0005-0000-0000-000055D20000}"/>
    <cellStyle name="Vírgula 8 6 2 2 3 2" xfId="12018" xr:uid="{00000000-0005-0000-0000-000056D20000}"/>
    <cellStyle name="Vírgula 8 6 2 2 3 3" xfId="53879" xr:uid="{00000000-0005-0000-0000-000057D20000}"/>
    <cellStyle name="Vírgula 8 6 2 2 3 4" xfId="53880" xr:uid="{00000000-0005-0000-0000-000058D20000}"/>
    <cellStyle name="Vírgula 8 6 2 2 4" xfId="8584" xr:uid="{00000000-0005-0000-0000-000059D20000}"/>
    <cellStyle name="Vírgula 8 6 2 2 4 2" xfId="53881" xr:uid="{00000000-0005-0000-0000-00005AD20000}"/>
    <cellStyle name="Vírgula 8 6 2 2 4 3" xfId="53882" xr:uid="{00000000-0005-0000-0000-00005BD20000}"/>
    <cellStyle name="Vírgula 8 6 2 2 4 4" xfId="53883" xr:uid="{00000000-0005-0000-0000-00005CD20000}"/>
    <cellStyle name="Vírgula 8 6 2 2 5" xfId="3622" xr:uid="{00000000-0005-0000-0000-00005DD20000}"/>
    <cellStyle name="Vírgula 8 6 2 2 5 2" xfId="53884" xr:uid="{00000000-0005-0000-0000-00005ED20000}"/>
    <cellStyle name="Vírgula 8 6 2 2 5 3" xfId="53885" xr:uid="{00000000-0005-0000-0000-00005FD20000}"/>
    <cellStyle name="Vírgula 8 6 2 2 5 4" xfId="53886" xr:uid="{00000000-0005-0000-0000-000060D20000}"/>
    <cellStyle name="Vírgula 8 6 2 2 6" xfId="53887" xr:uid="{00000000-0005-0000-0000-000061D20000}"/>
    <cellStyle name="Vírgula 8 6 2 2 6 2" xfId="53888" xr:uid="{00000000-0005-0000-0000-000062D20000}"/>
    <cellStyle name="Vírgula 8 6 2 2 6 3" xfId="53889" xr:uid="{00000000-0005-0000-0000-000063D20000}"/>
    <cellStyle name="Vírgula 8 6 2 2 7" xfId="53890" xr:uid="{00000000-0005-0000-0000-000064D20000}"/>
    <cellStyle name="Vírgula 8 6 2 2 8" xfId="53891" xr:uid="{00000000-0005-0000-0000-000065D20000}"/>
    <cellStyle name="Vírgula 8 6 2 2 9" xfId="53892" xr:uid="{00000000-0005-0000-0000-000066D20000}"/>
    <cellStyle name="Vírgula 8 6 2 3" xfId="4459" xr:uid="{00000000-0005-0000-0000-000067D20000}"/>
    <cellStyle name="Vírgula 8 6 2 3 2" xfId="9444" xr:uid="{00000000-0005-0000-0000-000068D20000}"/>
    <cellStyle name="Vírgula 8 6 2 3 2 2" xfId="53893" xr:uid="{00000000-0005-0000-0000-000069D20000}"/>
    <cellStyle name="Vírgula 8 6 2 3 2 3" xfId="53894" xr:uid="{00000000-0005-0000-0000-00006AD20000}"/>
    <cellStyle name="Vírgula 8 6 2 3 2 4" xfId="53895" xr:uid="{00000000-0005-0000-0000-00006BD20000}"/>
    <cellStyle name="Vírgula 8 6 2 3 3" xfId="53896" xr:uid="{00000000-0005-0000-0000-00006CD20000}"/>
    <cellStyle name="Vírgula 8 6 2 3 3 2" xfId="53897" xr:uid="{00000000-0005-0000-0000-00006DD20000}"/>
    <cellStyle name="Vírgula 8 6 2 3 3 3" xfId="53898" xr:uid="{00000000-0005-0000-0000-00006ED20000}"/>
    <cellStyle name="Vírgula 8 6 2 3 4" xfId="53899" xr:uid="{00000000-0005-0000-0000-00006FD20000}"/>
    <cellStyle name="Vírgula 8 6 2 3 5" xfId="53900" xr:uid="{00000000-0005-0000-0000-000070D20000}"/>
    <cellStyle name="Vírgula 8 6 2 3 6" xfId="53901" xr:uid="{00000000-0005-0000-0000-000071D20000}"/>
    <cellStyle name="Vírgula 8 6 2 4" xfId="6199" xr:uid="{00000000-0005-0000-0000-000072D20000}"/>
    <cellStyle name="Vírgula 8 6 2 4 2" xfId="11141" xr:uid="{00000000-0005-0000-0000-000073D20000}"/>
    <cellStyle name="Vírgula 8 6 2 4 3" xfId="53902" xr:uid="{00000000-0005-0000-0000-000074D20000}"/>
    <cellStyle name="Vírgula 8 6 2 4 4" xfId="53903" xr:uid="{00000000-0005-0000-0000-000075D20000}"/>
    <cellStyle name="Vírgula 8 6 2 5" xfId="7707" xr:uid="{00000000-0005-0000-0000-000076D20000}"/>
    <cellStyle name="Vírgula 8 6 2 5 2" xfId="53904" xr:uid="{00000000-0005-0000-0000-000077D20000}"/>
    <cellStyle name="Vírgula 8 6 2 5 3" xfId="53905" xr:uid="{00000000-0005-0000-0000-000078D20000}"/>
    <cellStyle name="Vírgula 8 6 2 5 4" xfId="53906" xr:uid="{00000000-0005-0000-0000-000079D20000}"/>
    <cellStyle name="Vírgula 8 6 2 6" xfId="2745" xr:uid="{00000000-0005-0000-0000-00007AD20000}"/>
    <cellStyle name="Vírgula 8 6 2 6 2" xfId="53907" xr:uid="{00000000-0005-0000-0000-00007BD20000}"/>
    <cellStyle name="Vírgula 8 6 2 6 3" xfId="53908" xr:uid="{00000000-0005-0000-0000-00007CD20000}"/>
    <cellStyle name="Vírgula 8 6 2 6 4" xfId="53909" xr:uid="{00000000-0005-0000-0000-00007DD20000}"/>
    <cellStyle name="Vírgula 8 6 2 7" xfId="53910" xr:uid="{00000000-0005-0000-0000-00007ED20000}"/>
    <cellStyle name="Vírgula 8 6 2 7 2" xfId="53911" xr:uid="{00000000-0005-0000-0000-00007FD20000}"/>
    <cellStyle name="Vírgula 8 6 2 7 3" xfId="53912" xr:uid="{00000000-0005-0000-0000-000080D20000}"/>
    <cellStyle name="Vírgula 8 6 2 8" xfId="53913" xr:uid="{00000000-0005-0000-0000-000081D20000}"/>
    <cellStyle name="Vírgula 8 6 2 9" xfId="53914" xr:uid="{00000000-0005-0000-0000-000082D20000}"/>
    <cellStyle name="Vírgula 8 6 3" xfId="1988" xr:uid="{00000000-0005-0000-0000-000083D20000}"/>
    <cellStyle name="Vírgula 8 6 3 2" xfId="5346" xr:uid="{00000000-0005-0000-0000-000084D20000}"/>
    <cellStyle name="Vírgula 8 6 3 2 2" xfId="10330" xr:uid="{00000000-0005-0000-0000-000085D20000}"/>
    <cellStyle name="Vírgula 8 6 3 2 2 2" xfId="53915" xr:uid="{00000000-0005-0000-0000-000086D20000}"/>
    <cellStyle name="Vírgula 8 6 3 2 2 3" xfId="53916" xr:uid="{00000000-0005-0000-0000-000087D20000}"/>
    <cellStyle name="Vírgula 8 6 3 2 2 4" xfId="53917" xr:uid="{00000000-0005-0000-0000-000088D20000}"/>
    <cellStyle name="Vírgula 8 6 3 2 3" xfId="53918" xr:uid="{00000000-0005-0000-0000-000089D20000}"/>
    <cellStyle name="Vírgula 8 6 3 2 3 2" xfId="53919" xr:uid="{00000000-0005-0000-0000-00008AD20000}"/>
    <cellStyle name="Vírgula 8 6 3 2 3 3" xfId="53920" xr:uid="{00000000-0005-0000-0000-00008BD20000}"/>
    <cellStyle name="Vírgula 8 6 3 2 4" xfId="53921" xr:uid="{00000000-0005-0000-0000-00008CD20000}"/>
    <cellStyle name="Vírgula 8 6 3 2 5" xfId="53922" xr:uid="{00000000-0005-0000-0000-00008DD20000}"/>
    <cellStyle name="Vírgula 8 6 3 2 6" xfId="53923" xr:uid="{00000000-0005-0000-0000-00008ED20000}"/>
    <cellStyle name="Vírgula 8 6 3 3" xfId="7075" xr:uid="{00000000-0005-0000-0000-00008FD20000}"/>
    <cellStyle name="Vírgula 8 6 3 3 2" xfId="12017" xr:uid="{00000000-0005-0000-0000-000090D20000}"/>
    <cellStyle name="Vírgula 8 6 3 3 3" xfId="53924" xr:uid="{00000000-0005-0000-0000-000091D20000}"/>
    <cellStyle name="Vírgula 8 6 3 3 4" xfId="53925" xr:uid="{00000000-0005-0000-0000-000092D20000}"/>
    <cellStyle name="Vírgula 8 6 3 4" xfId="8583" xr:uid="{00000000-0005-0000-0000-000093D20000}"/>
    <cellStyle name="Vírgula 8 6 3 4 2" xfId="53926" xr:uid="{00000000-0005-0000-0000-000094D20000}"/>
    <cellStyle name="Vírgula 8 6 3 4 3" xfId="53927" xr:uid="{00000000-0005-0000-0000-000095D20000}"/>
    <cellStyle name="Vírgula 8 6 3 4 4" xfId="53928" xr:uid="{00000000-0005-0000-0000-000096D20000}"/>
    <cellStyle name="Vírgula 8 6 3 5" xfId="3621" xr:uid="{00000000-0005-0000-0000-000097D20000}"/>
    <cellStyle name="Vírgula 8 6 3 5 2" xfId="53929" xr:uid="{00000000-0005-0000-0000-000098D20000}"/>
    <cellStyle name="Vírgula 8 6 3 5 3" xfId="53930" xr:uid="{00000000-0005-0000-0000-000099D20000}"/>
    <cellStyle name="Vírgula 8 6 3 5 4" xfId="53931" xr:uid="{00000000-0005-0000-0000-00009AD20000}"/>
    <cellStyle name="Vírgula 8 6 3 6" xfId="53932" xr:uid="{00000000-0005-0000-0000-00009BD20000}"/>
    <cellStyle name="Vírgula 8 6 3 6 2" xfId="53933" xr:uid="{00000000-0005-0000-0000-00009CD20000}"/>
    <cellStyle name="Vírgula 8 6 3 6 3" xfId="53934" xr:uid="{00000000-0005-0000-0000-00009DD20000}"/>
    <cellStyle name="Vírgula 8 6 3 7" xfId="53935" xr:uid="{00000000-0005-0000-0000-00009ED20000}"/>
    <cellStyle name="Vírgula 8 6 3 8" xfId="53936" xr:uid="{00000000-0005-0000-0000-00009FD20000}"/>
    <cellStyle name="Vírgula 8 6 3 9" xfId="53937" xr:uid="{00000000-0005-0000-0000-0000A0D20000}"/>
    <cellStyle name="Vírgula 8 6 4" xfId="3991" xr:uid="{00000000-0005-0000-0000-0000A1D20000}"/>
    <cellStyle name="Vírgula 8 6 4 2" xfId="9063" xr:uid="{00000000-0005-0000-0000-0000A2D20000}"/>
    <cellStyle name="Vírgula 8 6 4 2 2" xfId="53938" xr:uid="{00000000-0005-0000-0000-0000A3D20000}"/>
    <cellStyle name="Vírgula 8 6 4 2 3" xfId="53939" xr:uid="{00000000-0005-0000-0000-0000A4D20000}"/>
    <cellStyle name="Vírgula 8 6 4 2 4" xfId="53940" xr:uid="{00000000-0005-0000-0000-0000A5D20000}"/>
    <cellStyle name="Vírgula 8 6 4 3" xfId="53941" xr:uid="{00000000-0005-0000-0000-0000A6D20000}"/>
    <cellStyle name="Vírgula 8 6 4 3 2" xfId="53942" xr:uid="{00000000-0005-0000-0000-0000A7D20000}"/>
    <cellStyle name="Vírgula 8 6 4 3 3" xfId="53943" xr:uid="{00000000-0005-0000-0000-0000A8D20000}"/>
    <cellStyle name="Vírgula 8 6 4 4" xfId="53944" xr:uid="{00000000-0005-0000-0000-0000A9D20000}"/>
    <cellStyle name="Vírgula 8 6 4 5" xfId="53945" xr:uid="{00000000-0005-0000-0000-0000AAD20000}"/>
    <cellStyle name="Vírgula 8 6 4 6" xfId="53946" xr:uid="{00000000-0005-0000-0000-0000ABD20000}"/>
    <cellStyle name="Vírgula 8 6 5" xfId="5747" xr:uid="{00000000-0005-0000-0000-0000ACD20000}"/>
    <cellStyle name="Vírgula 8 6 5 2" xfId="10689" xr:uid="{00000000-0005-0000-0000-0000ADD20000}"/>
    <cellStyle name="Vírgula 8 6 5 3" xfId="53947" xr:uid="{00000000-0005-0000-0000-0000AED20000}"/>
    <cellStyle name="Vírgula 8 6 5 4" xfId="53948" xr:uid="{00000000-0005-0000-0000-0000AFD20000}"/>
    <cellStyle name="Vírgula 8 6 6" xfId="7255" xr:uid="{00000000-0005-0000-0000-0000B0D20000}"/>
    <cellStyle name="Vírgula 8 6 6 2" xfId="53949" xr:uid="{00000000-0005-0000-0000-0000B1D20000}"/>
    <cellStyle name="Vírgula 8 6 6 3" xfId="53950" xr:uid="{00000000-0005-0000-0000-0000B2D20000}"/>
    <cellStyle name="Vírgula 8 6 6 4" xfId="53951" xr:uid="{00000000-0005-0000-0000-0000B3D20000}"/>
    <cellStyle name="Vírgula 8 6 7" xfId="2293" xr:uid="{00000000-0005-0000-0000-0000B4D20000}"/>
    <cellStyle name="Vírgula 8 6 7 2" xfId="53952" xr:uid="{00000000-0005-0000-0000-0000B5D20000}"/>
    <cellStyle name="Vírgula 8 6 7 3" xfId="53953" xr:uid="{00000000-0005-0000-0000-0000B6D20000}"/>
    <cellStyle name="Vírgula 8 6 7 4" xfId="53954" xr:uid="{00000000-0005-0000-0000-0000B7D20000}"/>
    <cellStyle name="Vírgula 8 6 8" xfId="53955" xr:uid="{00000000-0005-0000-0000-0000B8D20000}"/>
    <cellStyle name="Vírgula 8 6 8 2" xfId="53956" xr:uid="{00000000-0005-0000-0000-0000B9D20000}"/>
    <cellStyle name="Vírgula 8 6 8 3" xfId="53957" xr:uid="{00000000-0005-0000-0000-0000BAD20000}"/>
    <cellStyle name="Vírgula 8 6 9" xfId="53958" xr:uid="{00000000-0005-0000-0000-0000BBD20000}"/>
    <cellStyle name="Vírgula 8 7" xfId="684" xr:uid="{00000000-0005-0000-0000-0000BCD20000}"/>
    <cellStyle name="Vírgula 8 7 10" xfId="53959" xr:uid="{00000000-0005-0000-0000-0000BDD20000}"/>
    <cellStyle name="Vírgula 8 7 11" xfId="53960" xr:uid="{00000000-0005-0000-0000-0000BED20000}"/>
    <cellStyle name="Vírgula 8 7 2" xfId="1150" xr:uid="{00000000-0005-0000-0000-0000BFD20000}"/>
    <cellStyle name="Vírgula 8 7 2 10" xfId="53961" xr:uid="{00000000-0005-0000-0000-0000C0D20000}"/>
    <cellStyle name="Vírgula 8 7 2 2" xfId="1991" xr:uid="{00000000-0005-0000-0000-0000C1D20000}"/>
    <cellStyle name="Vírgula 8 7 2 2 2" xfId="5349" xr:uid="{00000000-0005-0000-0000-0000C2D20000}"/>
    <cellStyle name="Vírgula 8 7 2 2 2 2" xfId="10333" xr:uid="{00000000-0005-0000-0000-0000C3D20000}"/>
    <cellStyle name="Vírgula 8 7 2 2 2 2 2" xfId="53962" xr:uid="{00000000-0005-0000-0000-0000C4D20000}"/>
    <cellStyle name="Vírgula 8 7 2 2 2 2 3" xfId="53963" xr:uid="{00000000-0005-0000-0000-0000C5D20000}"/>
    <cellStyle name="Vírgula 8 7 2 2 2 2 4" xfId="53964" xr:uid="{00000000-0005-0000-0000-0000C6D20000}"/>
    <cellStyle name="Vírgula 8 7 2 2 2 3" xfId="53965" xr:uid="{00000000-0005-0000-0000-0000C7D20000}"/>
    <cellStyle name="Vírgula 8 7 2 2 2 3 2" xfId="53966" xr:uid="{00000000-0005-0000-0000-0000C8D20000}"/>
    <cellStyle name="Vírgula 8 7 2 2 2 3 3" xfId="53967" xr:uid="{00000000-0005-0000-0000-0000C9D20000}"/>
    <cellStyle name="Vírgula 8 7 2 2 2 4" xfId="53968" xr:uid="{00000000-0005-0000-0000-0000CAD20000}"/>
    <cellStyle name="Vírgula 8 7 2 2 2 5" xfId="53969" xr:uid="{00000000-0005-0000-0000-0000CBD20000}"/>
    <cellStyle name="Vírgula 8 7 2 2 2 6" xfId="53970" xr:uid="{00000000-0005-0000-0000-0000CCD20000}"/>
    <cellStyle name="Vírgula 8 7 2 2 3" xfId="7078" xr:uid="{00000000-0005-0000-0000-0000CDD20000}"/>
    <cellStyle name="Vírgula 8 7 2 2 3 2" xfId="12020" xr:uid="{00000000-0005-0000-0000-0000CED20000}"/>
    <cellStyle name="Vírgula 8 7 2 2 3 3" xfId="53971" xr:uid="{00000000-0005-0000-0000-0000CFD20000}"/>
    <cellStyle name="Vírgula 8 7 2 2 3 4" xfId="53972" xr:uid="{00000000-0005-0000-0000-0000D0D20000}"/>
    <cellStyle name="Vírgula 8 7 2 2 4" xfId="8586" xr:uid="{00000000-0005-0000-0000-0000D1D20000}"/>
    <cellStyle name="Vírgula 8 7 2 2 4 2" xfId="53973" xr:uid="{00000000-0005-0000-0000-0000D2D20000}"/>
    <cellStyle name="Vírgula 8 7 2 2 4 3" xfId="53974" xr:uid="{00000000-0005-0000-0000-0000D3D20000}"/>
    <cellStyle name="Vírgula 8 7 2 2 4 4" xfId="53975" xr:uid="{00000000-0005-0000-0000-0000D4D20000}"/>
    <cellStyle name="Vírgula 8 7 2 2 5" xfId="3624" xr:uid="{00000000-0005-0000-0000-0000D5D20000}"/>
    <cellStyle name="Vírgula 8 7 2 2 5 2" xfId="53976" xr:uid="{00000000-0005-0000-0000-0000D6D20000}"/>
    <cellStyle name="Vírgula 8 7 2 2 5 3" xfId="53977" xr:uid="{00000000-0005-0000-0000-0000D7D20000}"/>
    <cellStyle name="Vírgula 8 7 2 2 5 4" xfId="53978" xr:uid="{00000000-0005-0000-0000-0000D8D20000}"/>
    <cellStyle name="Vírgula 8 7 2 2 6" xfId="53979" xr:uid="{00000000-0005-0000-0000-0000D9D20000}"/>
    <cellStyle name="Vírgula 8 7 2 2 6 2" xfId="53980" xr:uid="{00000000-0005-0000-0000-0000DAD20000}"/>
    <cellStyle name="Vírgula 8 7 2 2 6 3" xfId="53981" xr:uid="{00000000-0005-0000-0000-0000DBD20000}"/>
    <cellStyle name="Vírgula 8 7 2 2 7" xfId="53982" xr:uid="{00000000-0005-0000-0000-0000DCD20000}"/>
    <cellStyle name="Vírgula 8 7 2 2 8" xfId="53983" xr:uid="{00000000-0005-0000-0000-0000DDD20000}"/>
    <cellStyle name="Vírgula 8 7 2 2 9" xfId="53984" xr:uid="{00000000-0005-0000-0000-0000DED20000}"/>
    <cellStyle name="Vírgula 8 7 2 3" xfId="4518" xr:uid="{00000000-0005-0000-0000-0000DFD20000}"/>
    <cellStyle name="Vírgula 8 7 2 3 2" xfId="9502" xr:uid="{00000000-0005-0000-0000-0000E0D20000}"/>
    <cellStyle name="Vírgula 8 7 2 3 2 2" xfId="53985" xr:uid="{00000000-0005-0000-0000-0000E1D20000}"/>
    <cellStyle name="Vírgula 8 7 2 3 2 3" xfId="53986" xr:uid="{00000000-0005-0000-0000-0000E2D20000}"/>
    <cellStyle name="Vírgula 8 7 2 3 2 4" xfId="53987" xr:uid="{00000000-0005-0000-0000-0000E3D20000}"/>
    <cellStyle name="Vírgula 8 7 2 3 3" xfId="53988" xr:uid="{00000000-0005-0000-0000-0000E4D20000}"/>
    <cellStyle name="Vírgula 8 7 2 3 3 2" xfId="53989" xr:uid="{00000000-0005-0000-0000-0000E5D20000}"/>
    <cellStyle name="Vírgula 8 7 2 3 3 3" xfId="53990" xr:uid="{00000000-0005-0000-0000-0000E6D20000}"/>
    <cellStyle name="Vírgula 8 7 2 3 4" xfId="53991" xr:uid="{00000000-0005-0000-0000-0000E7D20000}"/>
    <cellStyle name="Vírgula 8 7 2 3 5" xfId="53992" xr:uid="{00000000-0005-0000-0000-0000E8D20000}"/>
    <cellStyle name="Vírgula 8 7 2 3 6" xfId="53993" xr:uid="{00000000-0005-0000-0000-0000E9D20000}"/>
    <cellStyle name="Vírgula 8 7 2 4" xfId="6249" xr:uid="{00000000-0005-0000-0000-0000EAD20000}"/>
    <cellStyle name="Vírgula 8 7 2 4 2" xfId="11191" xr:uid="{00000000-0005-0000-0000-0000EBD20000}"/>
    <cellStyle name="Vírgula 8 7 2 4 3" xfId="53994" xr:uid="{00000000-0005-0000-0000-0000ECD20000}"/>
    <cellStyle name="Vírgula 8 7 2 4 4" xfId="53995" xr:uid="{00000000-0005-0000-0000-0000EDD20000}"/>
    <cellStyle name="Vírgula 8 7 2 5" xfId="7757" xr:uid="{00000000-0005-0000-0000-0000EED20000}"/>
    <cellStyle name="Vírgula 8 7 2 5 2" xfId="53996" xr:uid="{00000000-0005-0000-0000-0000EFD20000}"/>
    <cellStyle name="Vírgula 8 7 2 5 3" xfId="53997" xr:uid="{00000000-0005-0000-0000-0000F0D20000}"/>
    <cellStyle name="Vírgula 8 7 2 5 4" xfId="53998" xr:uid="{00000000-0005-0000-0000-0000F1D20000}"/>
    <cellStyle name="Vírgula 8 7 2 6" xfId="2795" xr:uid="{00000000-0005-0000-0000-0000F2D20000}"/>
    <cellStyle name="Vírgula 8 7 2 6 2" xfId="53999" xr:uid="{00000000-0005-0000-0000-0000F3D20000}"/>
    <cellStyle name="Vírgula 8 7 2 6 3" xfId="54000" xr:uid="{00000000-0005-0000-0000-0000F4D20000}"/>
    <cellStyle name="Vírgula 8 7 2 6 4" xfId="54001" xr:uid="{00000000-0005-0000-0000-0000F5D20000}"/>
    <cellStyle name="Vírgula 8 7 2 7" xfId="54002" xr:uid="{00000000-0005-0000-0000-0000F6D20000}"/>
    <cellStyle name="Vírgula 8 7 2 7 2" xfId="54003" xr:uid="{00000000-0005-0000-0000-0000F7D20000}"/>
    <cellStyle name="Vírgula 8 7 2 7 3" xfId="54004" xr:uid="{00000000-0005-0000-0000-0000F8D20000}"/>
    <cellStyle name="Vírgula 8 7 2 8" xfId="54005" xr:uid="{00000000-0005-0000-0000-0000F9D20000}"/>
    <cellStyle name="Vírgula 8 7 2 9" xfId="54006" xr:uid="{00000000-0005-0000-0000-0000FAD20000}"/>
    <cellStyle name="Vírgula 8 7 3" xfId="1990" xr:uid="{00000000-0005-0000-0000-0000FBD20000}"/>
    <cellStyle name="Vírgula 8 7 3 2" xfId="5348" xr:uid="{00000000-0005-0000-0000-0000FCD20000}"/>
    <cellStyle name="Vírgula 8 7 3 2 2" xfId="10332" xr:uid="{00000000-0005-0000-0000-0000FDD20000}"/>
    <cellStyle name="Vírgula 8 7 3 2 2 2" xfId="54007" xr:uid="{00000000-0005-0000-0000-0000FED20000}"/>
    <cellStyle name="Vírgula 8 7 3 2 2 3" xfId="54008" xr:uid="{00000000-0005-0000-0000-0000FFD20000}"/>
    <cellStyle name="Vírgula 8 7 3 2 2 4" xfId="54009" xr:uid="{00000000-0005-0000-0000-000000D30000}"/>
    <cellStyle name="Vírgula 8 7 3 2 3" xfId="54010" xr:uid="{00000000-0005-0000-0000-000001D30000}"/>
    <cellStyle name="Vírgula 8 7 3 2 3 2" xfId="54011" xr:uid="{00000000-0005-0000-0000-000002D30000}"/>
    <cellStyle name="Vírgula 8 7 3 2 3 3" xfId="54012" xr:uid="{00000000-0005-0000-0000-000003D30000}"/>
    <cellStyle name="Vírgula 8 7 3 2 4" xfId="54013" xr:uid="{00000000-0005-0000-0000-000004D30000}"/>
    <cellStyle name="Vírgula 8 7 3 2 5" xfId="54014" xr:uid="{00000000-0005-0000-0000-000005D30000}"/>
    <cellStyle name="Vírgula 8 7 3 2 6" xfId="54015" xr:uid="{00000000-0005-0000-0000-000006D30000}"/>
    <cellStyle name="Vírgula 8 7 3 3" xfId="7077" xr:uid="{00000000-0005-0000-0000-000007D30000}"/>
    <cellStyle name="Vírgula 8 7 3 3 2" xfId="12019" xr:uid="{00000000-0005-0000-0000-000008D30000}"/>
    <cellStyle name="Vírgula 8 7 3 3 3" xfId="54016" xr:uid="{00000000-0005-0000-0000-000009D30000}"/>
    <cellStyle name="Vírgula 8 7 3 3 4" xfId="54017" xr:uid="{00000000-0005-0000-0000-00000AD30000}"/>
    <cellStyle name="Vírgula 8 7 3 4" xfId="8585" xr:uid="{00000000-0005-0000-0000-00000BD30000}"/>
    <cellStyle name="Vírgula 8 7 3 4 2" xfId="54018" xr:uid="{00000000-0005-0000-0000-00000CD30000}"/>
    <cellStyle name="Vírgula 8 7 3 4 3" xfId="54019" xr:uid="{00000000-0005-0000-0000-00000DD30000}"/>
    <cellStyle name="Vírgula 8 7 3 4 4" xfId="54020" xr:uid="{00000000-0005-0000-0000-00000ED30000}"/>
    <cellStyle name="Vírgula 8 7 3 5" xfId="3623" xr:uid="{00000000-0005-0000-0000-00000FD30000}"/>
    <cellStyle name="Vírgula 8 7 3 5 2" xfId="54021" xr:uid="{00000000-0005-0000-0000-000010D30000}"/>
    <cellStyle name="Vírgula 8 7 3 5 3" xfId="54022" xr:uid="{00000000-0005-0000-0000-000011D30000}"/>
    <cellStyle name="Vírgula 8 7 3 5 4" xfId="54023" xr:uid="{00000000-0005-0000-0000-000012D30000}"/>
    <cellStyle name="Vírgula 8 7 3 6" xfId="54024" xr:uid="{00000000-0005-0000-0000-000013D30000}"/>
    <cellStyle name="Vírgula 8 7 3 6 2" xfId="54025" xr:uid="{00000000-0005-0000-0000-000014D30000}"/>
    <cellStyle name="Vírgula 8 7 3 6 3" xfId="54026" xr:uid="{00000000-0005-0000-0000-000015D30000}"/>
    <cellStyle name="Vírgula 8 7 3 7" xfId="54027" xr:uid="{00000000-0005-0000-0000-000016D30000}"/>
    <cellStyle name="Vírgula 8 7 3 8" xfId="54028" xr:uid="{00000000-0005-0000-0000-000017D30000}"/>
    <cellStyle name="Vírgula 8 7 3 9" xfId="54029" xr:uid="{00000000-0005-0000-0000-000018D30000}"/>
    <cellStyle name="Vírgula 8 7 4" xfId="4135" xr:uid="{00000000-0005-0000-0000-000019D30000}"/>
    <cellStyle name="Vírgula 8 7 4 2" xfId="9121" xr:uid="{00000000-0005-0000-0000-00001AD30000}"/>
    <cellStyle name="Vírgula 8 7 4 2 2" xfId="54030" xr:uid="{00000000-0005-0000-0000-00001BD30000}"/>
    <cellStyle name="Vírgula 8 7 4 2 3" xfId="54031" xr:uid="{00000000-0005-0000-0000-00001CD30000}"/>
    <cellStyle name="Vírgula 8 7 4 2 4" xfId="54032" xr:uid="{00000000-0005-0000-0000-00001DD30000}"/>
    <cellStyle name="Vírgula 8 7 4 3" xfId="54033" xr:uid="{00000000-0005-0000-0000-00001ED30000}"/>
    <cellStyle name="Vírgula 8 7 4 3 2" xfId="54034" xr:uid="{00000000-0005-0000-0000-00001FD30000}"/>
    <cellStyle name="Vírgula 8 7 4 3 3" xfId="54035" xr:uid="{00000000-0005-0000-0000-000020D30000}"/>
    <cellStyle name="Vírgula 8 7 4 4" xfId="54036" xr:uid="{00000000-0005-0000-0000-000021D30000}"/>
    <cellStyle name="Vírgula 8 7 4 5" xfId="54037" xr:uid="{00000000-0005-0000-0000-000022D30000}"/>
    <cellStyle name="Vírgula 8 7 4 6" xfId="54038" xr:uid="{00000000-0005-0000-0000-000023D30000}"/>
    <cellStyle name="Vírgula 8 7 5" xfId="5882" xr:uid="{00000000-0005-0000-0000-000024D30000}"/>
    <cellStyle name="Vírgula 8 7 5 2" xfId="10824" xr:uid="{00000000-0005-0000-0000-000025D30000}"/>
    <cellStyle name="Vírgula 8 7 5 3" xfId="54039" xr:uid="{00000000-0005-0000-0000-000026D30000}"/>
    <cellStyle name="Vírgula 8 7 5 4" xfId="54040" xr:uid="{00000000-0005-0000-0000-000027D30000}"/>
    <cellStyle name="Vírgula 8 7 6" xfId="7390" xr:uid="{00000000-0005-0000-0000-000028D30000}"/>
    <cellStyle name="Vírgula 8 7 6 2" xfId="54041" xr:uid="{00000000-0005-0000-0000-000029D30000}"/>
    <cellStyle name="Vírgula 8 7 6 3" xfId="54042" xr:uid="{00000000-0005-0000-0000-00002AD30000}"/>
    <cellStyle name="Vírgula 8 7 6 4" xfId="54043" xr:uid="{00000000-0005-0000-0000-00002BD30000}"/>
    <cellStyle name="Vírgula 8 7 7" xfId="2428" xr:uid="{00000000-0005-0000-0000-00002CD30000}"/>
    <cellStyle name="Vírgula 8 7 7 2" xfId="54044" xr:uid="{00000000-0005-0000-0000-00002DD30000}"/>
    <cellStyle name="Vírgula 8 7 7 3" xfId="54045" xr:uid="{00000000-0005-0000-0000-00002ED30000}"/>
    <cellStyle name="Vírgula 8 7 7 4" xfId="54046" xr:uid="{00000000-0005-0000-0000-00002FD30000}"/>
    <cellStyle name="Vírgula 8 7 8" xfId="54047" xr:uid="{00000000-0005-0000-0000-000030D30000}"/>
    <cellStyle name="Vírgula 8 7 8 2" xfId="54048" xr:uid="{00000000-0005-0000-0000-000031D30000}"/>
    <cellStyle name="Vírgula 8 7 8 3" xfId="54049" xr:uid="{00000000-0005-0000-0000-000032D30000}"/>
    <cellStyle name="Vírgula 8 7 9" xfId="54050" xr:uid="{00000000-0005-0000-0000-000033D30000}"/>
    <cellStyle name="Vírgula 8 8" xfId="359" xr:uid="{00000000-0005-0000-0000-000034D30000}"/>
    <cellStyle name="Vírgula 8 8 10" xfId="54051" xr:uid="{00000000-0005-0000-0000-000035D30000}"/>
    <cellStyle name="Vírgula 8 8 11" xfId="54052" xr:uid="{00000000-0005-0000-0000-000036D30000}"/>
    <cellStyle name="Vírgula 8 8 2" xfId="981" xr:uid="{00000000-0005-0000-0000-000037D30000}"/>
    <cellStyle name="Vírgula 8 8 2 10" xfId="54053" xr:uid="{00000000-0005-0000-0000-000038D30000}"/>
    <cellStyle name="Vírgula 8 8 2 2" xfId="1993" xr:uid="{00000000-0005-0000-0000-000039D30000}"/>
    <cellStyle name="Vírgula 8 8 2 2 2" xfId="5351" xr:uid="{00000000-0005-0000-0000-00003AD30000}"/>
    <cellStyle name="Vírgula 8 8 2 2 2 2" xfId="10335" xr:uid="{00000000-0005-0000-0000-00003BD30000}"/>
    <cellStyle name="Vírgula 8 8 2 2 2 2 2" xfId="54054" xr:uid="{00000000-0005-0000-0000-00003CD30000}"/>
    <cellStyle name="Vírgula 8 8 2 2 2 2 3" xfId="54055" xr:uid="{00000000-0005-0000-0000-00003DD30000}"/>
    <cellStyle name="Vírgula 8 8 2 2 2 2 4" xfId="54056" xr:uid="{00000000-0005-0000-0000-00003ED30000}"/>
    <cellStyle name="Vírgula 8 8 2 2 2 3" xfId="54057" xr:uid="{00000000-0005-0000-0000-00003FD30000}"/>
    <cellStyle name="Vírgula 8 8 2 2 2 3 2" xfId="54058" xr:uid="{00000000-0005-0000-0000-000040D30000}"/>
    <cellStyle name="Vírgula 8 8 2 2 2 3 3" xfId="54059" xr:uid="{00000000-0005-0000-0000-000041D30000}"/>
    <cellStyle name="Vírgula 8 8 2 2 2 4" xfId="54060" xr:uid="{00000000-0005-0000-0000-000042D30000}"/>
    <cellStyle name="Vírgula 8 8 2 2 2 5" xfId="54061" xr:uid="{00000000-0005-0000-0000-000043D30000}"/>
    <cellStyle name="Vírgula 8 8 2 2 2 6" xfId="54062" xr:uid="{00000000-0005-0000-0000-000044D30000}"/>
    <cellStyle name="Vírgula 8 8 2 2 3" xfId="7080" xr:uid="{00000000-0005-0000-0000-000045D30000}"/>
    <cellStyle name="Vírgula 8 8 2 2 3 2" xfId="12022" xr:uid="{00000000-0005-0000-0000-000046D30000}"/>
    <cellStyle name="Vírgula 8 8 2 2 3 3" xfId="54063" xr:uid="{00000000-0005-0000-0000-000047D30000}"/>
    <cellStyle name="Vírgula 8 8 2 2 3 4" xfId="54064" xr:uid="{00000000-0005-0000-0000-000048D30000}"/>
    <cellStyle name="Vírgula 8 8 2 2 4" xfId="8588" xr:uid="{00000000-0005-0000-0000-000049D30000}"/>
    <cellStyle name="Vírgula 8 8 2 2 4 2" xfId="54065" xr:uid="{00000000-0005-0000-0000-00004AD30000}"/>
    <cellStyle name="Vírgula 8 8 2 2 4 3" xfId="54066" xr:uid="{00000000-0005-0000-0000-00004BD30000}"/>
    <cellStyle name="Vírgula 8 8 2 2 4 4" xfId="54067" xr:uid="{00000000-0005-0000-0000-00004CD30000}"/>
    <cellStyle name="Vírgula 8 8 2 2 5" xfId="3626" xr:uid="{00000000-0005-0000-0000-00004DD30000}"/>
    <cellStyle name="Vírgula 8 8 2 2 5 2" xfId="54068" xr:uid="{00000000-0005-0000-0000-00004ED30000}"/>
    <cellStyle name="Vírgula 8 8 2 2 5 3" xfId="54069" xr:uid="{00000000-0005-0000-0000-00004FD30000}"/>
    <cellStyle name="Vírgula 8 8 2 2 5 4" xfId="54070" xr:uid="{00000000-0005-0000-0000-000050D30000}"/>
    <cellStyle name="Vírgula 8 8 2 2 6" xfId="54071" xr:uid="{00000000-0005-0000-0000-000051D30000}"/>
    <cellStyle name="Vírgula 8 8 2 2 6 2" xfId="54072" xr:uid="{00000000-0005-0000-0000-000052D30000}"/>
    <cellStyle name="Vírgula 8 8 2 2 6 3" xfId="54073" xr:uid="{00000000-0005-0000-0000-000053D30000}"/>
    <cellStyle name="Vírgula 8 8 2 2 7" xfId="54074" xr:uid="{00000000-0005-0000-0000-000054D30000}"/>
    <cellStyle name="Vírgula 8 8 2 2 8" xfId="54075" xr:uid="{00000000-0005-0000-0000-000055D30000}"/>
    <cellStyle name="Vírgula 8 8 2 2 9" xfId="54076" xr:uid="{00000000-0005-0000-0000-000056D30000}"/>
    <cellStyle name="Vírgula 8 8 2 3" xfId="4413" xr:uid="{00000000-0005-0000-0000-000057D30000}"/>
    <cellStyle name="Vírgula 8 8 2 3 2" xfId="9398" xr:uid="{00000000-0005-0000-0000-000058D30000}"/>
    <cellStyle name="Vírgula 8 8 2 3 2 2" xfId="54077" xr:uid="{00000000-0005-0000-0000-000059D30000}"/>
    <cellStyle name="Vírgula 8 8 2 3 2 3" xfId="54078" xr:uid="{00000000-0005-0000-0000-00005AD30000}"/>
    <cellStyle name="Vírgula 8 8 2 3 2 4" xfId="54079" xr:uid="{00000000-0005-0000-0000-00005BD30000}"/>
    <cellStyle name="Vírgula 8 8 2 3 3" xfId="54080" xr:uid="{00000000-0005-0000-0000-00005CD30000}"/>
    <cellStyle name="Vírgula 8 8 2 3 3 2" xfId="54081" xr:uid="{00000000-0005-0000-0000-00005DD30000}"/>
    <cellStyle name="Vírgula 8 8 2 3 3 3" xfId="54082" xr:uid="{00000000-0005-0000-0000-00005ED30000}"/>
    <cellStyle name="Vírgula 8 8 2 3 4" xfId="54083" xr:uid="{00000000-0005-0000-0000-00005FD30000}"/>
    <cellStyle name="Vírgula 8 8 2 3 5" xfId="54084" xr:uid="{00000000-0005-0000-0000-000060D30000}"/>
    <cellStyle name="Vírgula 8 8 2 3 6" xfId="54085" xr:uid="{00000000-0005-0000-0000-000061D30000}"/>
    <cellStyle name="Vírgula 8 8 2 4" xfId="6155" xr:uid="{00000000-0005-0000-0000-000062D30000}"/>
    <cellStyle name="Vírgula 8 8 2 4 2" xfId="11097" xr:uid="{00000000-0005-0000-0000-000063D30000}"/>
    <cellStyle name="Vírgula 8 8 2 4 3" xfId="54086" xr:uid="{00000000-0005-0000-0000-000064D30000}"/>
    <cellStyle name="Vírgula 8 8 2 4 4" xfId="54087" xr:uid="{00000000-0005-0000-0000-000065D30000}"/>
    <cellStyle name="Vírgula 8 8 2 5" xfId="7663" xr:uid="{00000000-0005-0000-0000-000066D30000}"/>
    <cellStyle name="Vírgula 8 8 2 5 2" xfId="54088" xr:uid="{00000000-0005-0000-0000-000067D30000}"/>
    <cellStyle name="Vírgula 8 8 2 5 3" xfId="54089" xr:uid="{00000000-0005-0000-0000-000068D30000}"/>
    <cellStyle name="Vírgula 8 8 2 5 4" xfId="54090" xr:uid="{00000000-0005-0000-0000-000069D30000}"/>
    <cellStyle name="Vírgula 8 8 2 6" xfId="2701" xr:uid="{00000000-0005-0000-0000-00006AD30000}"/>
    <cellStyle name="Vírgula 8 8 2 6 2" xfId="54091" xr:uid="{00000000-0005-0000-0000-00006BD30000}"/>
    <cellStyle name="Vírgula 8 8 2 6 3" xfId="54092" xr:uid="{00000000-0005-0000-0000-00006CD30000}"/>
    <cellStyle name="Vírgula 8 8 2 6 4" xfId="54093" xr:uid="{00000000-0005-0000-0000-00006DD30000}"/>
    <cellStyle name="Vírgula 8 8 2 7" xfId="54094" xr:uid="{00000000-0005-0000-0000-00006ED30000}"/>
    <cellStyle name="Vírgula 8 8 2 7 2" xfId="54095" xr:uid="{00000000-0005-0000-0000-00006FD30000}"/>
    <cellStyle name="Vírgula 8 8 2 7 3" xfId="54096" xr:uid="{00000000-0005-0000-0000-000070D30000}"/>
    <cellStyle name="Vírgula 8 8 2 8" xfId="54097" xr:uid="{00000000-0005-0000-0000-000071D30000}"/>
    <cellStyle name="Vírgula 8 8 2 9" xfId="54098" xr:uid="{00000000-0005-0000-0000-000072D30000}"/>
    <cellStyle name="Vírgula 8 8 3" xfId="1992" xr:uid="{00000000-0005-0000-0000-000073D30000}"/>
    <cellStyle name="Vírgula 8 8 3 2" xfId="5350" xr:uid="{00000000-0005-0000-0000-000074D30000}"/>
    <cellStyle name="Vírgula 8 8 3 2 2" xfId="10334" xr:uid="{00000000-0005-0000-0000-000075D30000}"/>
    <cellStyle name="Vírgula 8 8 3 2 2 2" xfId="54099" xr:uid="{00000000-0005-0000-0000-000076D30000}"/>
    <cellStyle name="Vírgula 8 8 3 2 2 3" xfId="54100" xr:uid="{00000000-0005-0000-0000-000077D30000}"/>
    <cellStyle name="Vírgula 8 8 3 2 2 4" xfId="54101" xr:uid="{00000000-0005-0000-0000-000078D30000}"/>
    <cellStyle name="Vírgula 8 8 3 2 3" xfId="54102" xr:uid="{00000000-0005-0000-0000-000079D30000}"/>
    <cellStyle name="Vírgula 8 8 3 2 3 2" xfId="54103" xr:uid="{00000000-0005-0000-0000-00007AD30000}"/>
    <cellStyle name="Vírgula 8 8 3 2 3 3" xfId="54104" xr:uid="{00000000-0005-0000-0000-00007BD30000}"/>
    <cellStyle name="Vírgula 8 8 3 2 4" xfId="54105" xr:uid="{00000000-0005-0000-0000-00007CD30000}"/>
    <cellStyle name="Vírgula 8 8 3 2 5" xfId="54106" xr:uid="{00000000-0005-0000-0000-00007DD30000}"/>
    <cellStyle name="Vírgula 8 8 3 2 6" xfId="54107" xr:uid="{00000000-0005-0000-0000-00007ED30000}"/>
    <cellStyle name="Vírgula 8 8 3 3" xfId="7079" xr:uid="{00000000-0005-0000-0000-00007FD30000}"/>
    <cellStyle name="Vírgula 8 8 3 3 2" xfId="12021" xr:uid="{00000000-0005-0000-0000-000080D30000}"/>
    <cellStyle name="Vírgula 8 8 3 3 3" xfId="54108" xr:uid="{00000000-0005-0000-0000-000081D30000}"/>
    <cellStyle name="Vírgula 8 8 3 3 4" xfId="54109" xr:uid="{00000000-0005-0000-0000-000082D30000}"/>
    <cellStyle name="Vírgula 8 8 3 4" xfId="8587" xr:uid="{00000000-0005-0000-0000-000083D30000}"/>
    <cellStyle name="Vírgula 8 8 3 4 2" xfId="54110" xr:uid="{00000000-0005-0000-0000-000084D30000}"/>
    <cellStyle name="Vírgula 8 8 3 4 3" xfId="54111" xr:uid="{00000000-0005-0000-0000-000085D30000}"/>
    <cellStyle name="Vírgula 8 8 3 4 4" xfId="54112" xr:uid="{00000000-0005-0000-0000-000086D30000}"/>
    <cellStyle name="Vírgula 8 8 3 5" xfId="3625" xr:uid="{00000000-0005-0000-0000-000087D30000}"/>
    <cellStyle name="Vírgula 8 8 3 5 2" xfId="54113" xr:uid="{00000000-0005-0000-0000-000088D30000}"/>
    <cellStyle name="Vírgula 8 8 3 5 3" xfId="54114" xr:uid="{00000000-0005-0000-0000-000089D30000}"/>
    <cellStyle name="Vírgula 8 8 3 5 4" xfId="54115" xr:uid="{00000000-0005-0000-0000-00008AD30000}"/>
    <cellStyle name="Vírgula 8 8 3 6" xfId="54116" xr:uid="{00000000-0005-0000-0000-00008BD30000}"/>
    <cellStyle name="Vírgula 8 8 3 6 2" xfId="54117" xr:uid="{00000000-0005-0000-0000-00008CD30000}"/>
    <cellStyle name="Vírgula 8 8 3 6 3" xfId="54118" xr:uid="{00000000-0005-0000-0000-00008DD30000}"/>
    <cellStyle name="Vírgula 8 8 3 7" xfId="54119" xr:uid="{00000000-0005-0000-0000-00008ED30000}"/>
    <cellStyle name="Vírgula 8 8 3 8" xfId="54120" xr:uid="{00000000-0005-0000-0000-00008FD30000}"/>
    <cellStyle name="Vírgula 8 8 3 9" xfId="54121" xr:uid="{00000000-0005-0000-0000-000090D30000}"/>
    <cellStyle name="Vírgula 8 8 4" xfId="3932" xr:uid="{00000000-0005-0000-0000-000091D30000}"/>
    <cellStyle name="Vírgula 8 8 4 2" xfId="9011" xr:uid="{00000000-0005-0000-0000-000092D30000}"/>
    <cellStyle name="Vírgula 8 8 4 2 2" xfId="54122" xr:uid="{00000000-0005-0000-0000-000093D30000}"/>
    <cellStyle name="Vírgula 8 8 4 2 3" xfId="54123" xr:uid="{00000000-0005-0000-0000-000094D30000}"/>
    <cellStyle name="Vírgula 8 8 4 2 4" xfId="54124" xr:uid="{00000000-0005-0000-0000-000095D30000}"/>
    <cellStyle name="Vírgula 8 8 4 3" xfId="54125" xr:uid="{00000000-0005-0000-0000-000096D30000}"/>
    <cellStyle name="Vírgula 8 8 4 3 2" xfId="54126" xr:uid="{00000000-0005-0000-0000-000097D30000}"/>
    <cellStyle name="Vírgula 8 8 4 3 3" xfId="54127" xr:uid="{00000000-0005-0000-0000-000098D30000}"/>
    <cellStyle name="Vírgula 8 8 4 4" xfId="54128" xr:uid="{00000000-0005-0000-0000-000099D30000}"/>
    <cellStyle name="Vírgula 8 8 4 5" xfId="54129" xr:uid="{00000000-0005-0000-0000-00009AD30000}"/>
    <cellStyle name="Vírgula 8 8 4 6" xfId="54130" xr:uid="{00000000-0005-0000-0000-00009BD30000}"/>
    <cellStyle name="Vírgula 8 8 5" xfId="5698" xr:uid="{00000000-0005-0000-0000-00009CD30000}"/>
    <cellStyle name="Vírgula 8 8 5 2" xfId="10640" xr:uid="{00000000-0005-0000-0000-00009DD30000}"/>
    <cellStyle name="Vírgula 8 8 5 3" xfId="54131" xr:uid="{00000000-0005-0000-0000-00009ED30000}"/>
    <cellStyle name="Vírgula 8 8 5 4" xfId="54132" xr:uid="{00000000-0005-0000-0000-00009FD30000}"/>
    <cellStyle name="Vírgula 8 8 6" xfId="7206" xr:uid="{00000000-0005-0000-0000-0000A0D30000}"/>
    <cellStyle name="Vírgula 8 8 6 2" xfId="54133" xr:uid="{00000000-0005-0000-0000-0000A1D30000}"/>
    <cellStyle name="Vírgula 8 8 6 3" xfId="54134" xr:uid="{00000000-0005-0000-0000-0000A2D30000}"/>
    <cellStyle name="Vírgula 8 8 6 4" xfId="54135" xr:uid="{00000000-0005-0000-0000-0000A3D30000}"/>
    <cellStyle name="Vírgula 8 8 7" xfId="2244" xr:uid="{00000000-0005-0000-0000-0000A4D30000}"/>
    <cellStyle name="Vírgula 8 8 7 2" xfId="54136" xr:uid="{00000000-0005-0000-0000-0000A5D30000}"/>
    <cellStyle name="Vírgula 8 8 7 3" xfId="54137" xr:uid="{00000000-0005-0000-0000-0000A6D30000}"/>
    <cellStyle name="Vírgula 8 8 7 4" xfId="54138" xr:uid="{00000000-0005-0000-0000-0000A7D30000}"/>
    <cellStyle name="Vírgula 8 8 8" xfId="54139" xr:uid="{00000000-0005-0000-0000-0000A8D30000}"/>
    <cellStyle name="Vírgula 8 8 8 2" xfId="54140" xr:uid="{00000000-0005-0000-0000-0000A9D30000}"/>
    <cellStyle name="Vírgula 8 8 8 3" xfId="54141" xr:uid="{00000000-0005-0000-0000-0000AAD30000}"/>
    <cellStyle name="Vírgula 8 8 9" xfId="54142" xr:uid="{00000000-0005-0000-0000-0000ABD30000}"/>
    <cellStyle name="Vírgula 8 9" xfId="834" xr:uid="{00000000-0005-0000-0000-0000ACD30000}"/>
    <cellStyle name="Vírgula 8 9 10" xfId="54143" xr:uid="{00000000-0005-0000-0000-0000ADD30000}"/>
    <cellStyle name="Vírgula 8 9 2" xfId="1994" xr:uid="{00000000-0005-0000-0000-0000AED30000}"/>
    <cellStyle name="Vírgula 8 9 2 2" xfId="5352" xr:uid="{00000000-0005-0000-0000-0000AFD30000}"/>
    <cellStyle name="Vírgula 8 9 2 2 2" xfId="10336" xr:uid="{00000000-0005-0000-0000-0000B0D30000}"/>
    <cellStyle name="Vírgula 8 9 2 2 2 2" xfId="54144" xr:uid="{00000000-0005-0000-0000-0000B1D30000}"/>
    <cellStyle name="Vírgula 8 9 2 2 2 3" xfId="54145" xr:uid="{00000000-0005-0000-0000-0000B2D30000}"/>
    <cellStyle name="Vírgula 8 9 2 2 2 4" xfId="54146" xr:uid="{00000000-0005-0000-0000-0000B3D30000}"/>
    <cellStyle name="Vírgula 8 9 2 2 3" xfId="54147" xr:uid="{00000000-0005-0000-0000-0000B4D30000}"/>
    <cellStyle name="Vírgula 8 9 2 2 3 2" xfId="54148" xr:uid="{00000000-0005-0000-0000-0000B5D30000}"/>
    <cellStyle name="Vírgula 8 9 2 2 3 3" xfId="54149" xr:uid="{00000000-0005-0000-0000-0000B6D30000}"/>
    <cellStyle name="Vírgula 8 9 2 2 4" xfId="54150" xr:uid="{00000000-0005-0000-0000-0000B7D30000}"/>
    <cellStyle name="Vírgula 8 9 2 2 5" xfId="54151" xr:uid="{00000000-0005-0000-0000-0000B8D30000}"/>
    <cellStyle name="Vírgula 8 9 2 2 6" xfId="54152" xr:uid="{00000000-0005-0000-0000-0000B9D30000}"/>
    <cellStyle name="Vírgula 8 9 2 3" xfId="7081" xr:uid="{00000000-0005-0000-0000-0000BAD30000}"/>
    <cellStyle name="Vírgula 8 9 2 3 2" xfId="12023" xr:uid="{00000000-0005-0000-0000-0000BBD30000}"/>
    <cellStyle name="Vírgula 8 9 2 3 3" xfId="54153" xr:uid="{00000000-0005-0000-0000-0000BCD30000}"/>
    <cellStyle name="Vírgula 8 9 2 3 4" xfId="54154" xr:uid="{00000000-0005-0000-0000-0000BDD30000}"/>
    <cellStyle name="Vírgula 8 9 2 4" xfId="8589" xr:uid="{00000000-0005-0000-0000-0000BED30000}"/>
    <cellStyle name="Vírgula 8 9 2 4 2" xfId="54155" xr:uid="{00000000-0005-0000-0000-0000BFD30000}"/>
    <cellStyle name="Vírgula 8 9 2 4 3" xfId="54156" xr:uid="{00000000-0005-0000-0000-0000C0D30000}"/>
    <cellStyle name="Vírgula 8 9 2 4 4" xfId="54157" xr:uid="{00000000-0005-0000-0000-0000C1D30000}"/>
    <cellStyle name="Vírgula 8 9 2 5" xfId="3627" xr:uid="{00000000-0005-0000-0000-0000C2D30000}"/>
    <cellStyle name="Vírgula 8 9 2 5 2" xfId="54158" xr:uid="{00000000-0005-0000-0000-0000C3D30000}"/>
    <cellStyle name="Vírgula 8 9 2 5 3" xfId="54159" xr:uid="{00000000-0005-0000-0000-0000C4D30000}"/>
    <cellStyle name="Vírgula 8 9 2 5 4" xfId="54160" xr:uid="{00000000-0005-0000-0000-0000C5D30000}"/>
    <cellStyle name="Vírgula 8 9 2 6" xfId="54161" xr:uid="{00000000-0005-0000-0000-0000C6D30000}"/>
    <cellStyle name="Vírgula 8 9 2 6 2" xfId="54162" xr:uid="{00000000-0005-0000-0000-0000C7D30000}"/>
    <cellStyle name="Vírgula 8 9 2 6 3" xfId="54163" xr:uid="{00000000-0005-0000-0000-0000C8D30000}"/>
    <cellStyle name="Vírgula 8 9 2 7" xfId="54164" xr:uid="{00000000-0005-0000-0000-0000C9D30000}"/>
    <cellStyle name="Vírgula 8 9 2 8" xfId="54165" xr:uid="{00000000-0005-0000-0000-0000CAD30000}"/>
    <cellStyle name="Vírgula 8 9 2 9" xfId="54166" xr:uid="{00000000-0005-0000-0000-0000CBD30000}"/>
    <cellStyle name="Vírgula 8 9 3" xfId="4276" xr:uid="{00000000-0005-0000-0000-0000CCD30000}"/>
    <cellStyle name="Vírgula 8 9 3 2" xfId="9262" xr:uid="{00000000-0005-0000-0000-0000CDD30000}"/>
    <cellStyle name="Vírgula 8 9 3 2 2" xfId="54167" xr:uid="{00000000-0005-0000-0000-0000CED30000}"/>
    <cellStyle name="Vírgula 8 9 3 2 3" xfId="54168" xr:uid="{00000000-0005-0000-0000-0000CFD30000}"/>
    <cellStyle name="Vírgula 8 9 3 2 4" xfId="54169" xr:uid="{00000000-0005-0000-0000-0000D0D30000}"/>
    <cellStyle name="Vírgula 8 9 3 3" xfId="54170" xr:uid="{00000000-0005-0000-0000-0000D1D30000}"/>
    <cellStyle name="Vírgula 8 9 3 3 2" xfId="54171" xr:uid="{00000000-0005-0000-0000-0000D2D30000}"/>
    <cellStyle name="Vírgula 8 9 3 3 3" xfId="54172" xr:uid="{00000000-0005-0000-0000-0000D3D30000}"/>
    <cellStyle name="Vírgula 8 9 3 4" xfId="54173" xr:uid="{00000000-0005-0000-0000-0000D4D30000}"/>
    <cellStyle name="Vírgula 8 9 3 5" xfId="54174" xr:uid="{00000000-0005-0000-0000-0000D5D30000}"/>
    <cellStyle name="Vírgula 8 9 3 6" xfId="54175" xr:uid="{00000000-0005-0000-0000-0000D6D30000}"/>
    <cellStyle name="Vírgula 8 9 4" xfId="6020" xr:uid="{00000000-0005-0000-0000-0000D7D30000}"/>
    <cellStyle name="Vírgula 8 9 4 2" xfId="10962" xr:uid="{00000000-0005-0000-0000-0000D8D30000}"/>
    <cellStyle name="Vírgula 8 9 4 3" xfId="54176" xr:uid="{00000000-0005-0000-0000-0000D9D30000}"/>
    <cellStyle name="Vírgula 8 9 4 4" xfId="54177" xr:uid="{00000000-0005-0000-0000-0000DAD30000}"/>
    <cellStyle name="Vírgula 8 9 5" xfId="7528" xr:uid="{00000000-0005-0000-0000-0000DBD30000}"/>
    <cellStyle name="Vírgula 8 9 5 2" xfId="54178" xr:uid="{00000000-0005-0000-0000-0000DCD30000}"/>
    <cellStyle name="Vírgula 8 9 5 3" xfId="54179" xr:uid="{00000000-0005-0000-0000-0000DDD30000}"/>
    <cellStyle name="Vírgula 8 9 5 4" xfId="54180" xr:uid="{00000000-0005-0000-0000-0000DED30000}"/>
    <cellStyle name="Vírgula 8 9 6" xfId="2566" xr:uid="{00000000-0005-0000-0000-0000DFD30000}"/>
    <cellStyle name="Vírgula 8 9 6 2" xfId="54181" xr:uid="{00000000-0005-0000-0000-0000E0D30000}"/>
    <cellStyle name="Vírgula 8 9 6 3" xfId="54182" xr:uid="{00000000-0005-0000-0000-0000E1D30000}"/>
    <cellStyle name="Vírgula 8 9 6 4" xfId="54183" xr:uid="{00000000-0005-0000-0000-0000E2D30000}"/>
    <cellStyle name="Vírgula 8 9 7" xfId="54184" xr:uid="{00000000-0005-0000-0000-0000E3D30000}"/>
    <cellStyle name="Vírgula 8 9 7 2" xfId="54185" xr:uid="{00000000-0005-0000-0000-0000E4D30000}"/>
    <cellStyle name="Vírgula 8 9 7 3" xfId="54186" xr:uid="{00000000-0005-0000-0000-0000E5D30000}"/>
    <cellStyle name="Vírgula 8 9 8" xfId="54187" xr:uid="{00000000-0005-0000-0000-0000E6D30000}"/>
    <cellStyle name="Vírgula 8 9 9" xfId="54188" xr:uid="{00000000-0005-0000-0000-0000E7D30000}"/>
    <cellStyle name="Vírgula 9" xfId="59" xr:uid="{00000000-0005-0000-0000-0000E8D30000}"/>
  </cellStyles>
  <dxfs count="16">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2"/>
  <sheetViews>
    <sheetView view="pageBreakPreview" zoomScale="70" zoomScaleNormal="100" zoomScaleSheetLayoutView="70" workbookViewId="0">
      <selection activeCell="E35" sqref="E35"/>
    </sheetView>
  </sheetViews>
  <sheetFormatPr defaultRowHeight="13.8"/>
  <cols>
    <col min="3" max="3" width="2.5" customWidth="1"/>
    <col min="5" max="5" width="21.09765625" customWidth="1"/>
    <col min="6" max="6" width="10.09765625" customWidth="1"/>
    <col min="7" max="7" width="20.8984375" customWidth="1"/>
  </cols>
  <sheetData>
    <row r="1" spans="1:10" ht="27.75" customHeight="1">
      <c r="B1" s="255" t="s">
        <v>379</v>
      </c>
      <c r="C1" s="255"/>
      <c r="D1" s="255"/>
      <c r="E1" s="255"/>
      <c r="F1" s="255"/>
      <c r="G1" s="255"/>
      <c r="H1" s="255"/>
      <c r="I1" s="255"/>
      <c r="J1" s="256"/>
    </row>
    <row r="2" spans="1:10">
      <c r="B2" s="255" t="s">
        <v>380</v>
      </c>
      <c r="C2" s="255"/>
      <c r="D2" s="255"/>
      <c r="E2" s="255"/>
      <c r="F2" s="255"/>
      <c r="G2" s="255"/>
      <c r="H2" s="255"/>
      <c r="I2" s="255"/>
      <c r="J2" s="256"/>
    </row>
    <row r="3" spans="1:10">
      <c r="B3" s="257" t="s">
        <v>381</v>
      </c>
      <c r="C3" s="257"/>
      <c r="D3" s="257"/>
      <c r="E3" s="257"/>
      <c r="F3" s="257"/>
      <c r="G3" s="257"/>
      <c r="H3" s="257"/>
      <c r="I3" s="257"/>
      <c r="J3" s="258"/>
    </row>
    <row r="4" spans="1:10" ht="33.75" customHeight="1">
      <c r="A4" s="265" t="s">
        <v>278</v>
      </c>
      <c r="B4" s="265"/>
      <c r="C4" s="265"/>
      <c r="D4" s="265"/>
      <c r="E4" s="265"/>
      <c r="F4" s="265"/>
      <c r="G4" s="265"/>
      <c r="H4" s="262" t="s">
        <v>280</v>
      </c>
      <c r="I4" s="262"/>
      <c r="J4" s="262"/>
    </row>
    <row r="5" spans="1:10">
      <c r="A5" s="266" t="s">
        <v>279</v>
      </c>
      <c r="B5" s="267"/>
      <c r="C5" s="267"/>
      <c r="D5" s="267"/>
      <c r="E5" s="267"/>
      <c r="F5" s="268"/>
      <c r="G5" s="189" t="s">
        <v>382</v>
      </c>
      <c r="H5" s="263" t="s">
        <v>281</v>
      </c>
      <c r="I5" s="263"/>
      <c r="J5" s="263"/>
    </row>
    <row r="6" spans="1:10">
      <c r="A6" s="264" t="s">
        <v>282</v>
      </c>
      <c r="B6" s="264"/>
      <c r="C6" s="264"/>
      <c r="D6" s="264"/>
      <c r="E6" s="264"/>
      <c r="F6" s="264"/>
      <c r="G6" s="264"/>
      <c r="H6" s="164" t="s">
        <v>283</v>
      </c>
      <c r="I6" s="164" t="s">
        <v>283</v>
      </c>
      <c r="J6" s="164" t="s">
        <v>283</v>
      </c>
    </row>
    <row r="7" spans="1:10">
      <c r="A7" s="260" t="s">
        <v>262</v>
      </c>
      <c r="B7" s="260"/>
      <c r="C7" s="260"/>
      <c r="D7" s="260"/>
      <c r="E7" s="260"/>
      <c r="F7" s="260"/>
      <c r="G7" s="187" t="s">
        <v>261</v>
      </c>
      <c r="H7" s="164" t="s">
        <v>261</v>
      </c>
      <c r="I7" s="164" t="s">
        <v>261</v>
      </c>
      <c r="J7" s="164" t="s">
        <v>261</v>
      </c>
    </row>
    <row r="8" spans="1:10">
      <c r="A8" s="260">
        <v>1</v>
      </c>
      <c r="B8" s="260"/>
      <c r="C8" s="260"/>
      <c r="D8" s="260" t="s">
        <v>284</v>
      </c>
      <c r="E8" s="260"/>
      <c r="F8" s="260"/>
      <c r="G8" s="186">
        <v>1</v>
      </c>
      <c r="H8" s="76">
        <v>0.8</v>
      </c>
      <c r="I8" s="76">
        <v>0.8</v>
      </c>
      <c r="J8" s="76">
        <v>1</v>
      </c>
    </row>
    <row r="9" spans="1:10">
      <c r="A9" s="260">
        <v>2</v>
      </c>
      <c r="B9" s="260"/>
      <c r="C9" s="260"/>
      <c r="D9" s="260" t="s">
        <v>285</v>
      </c>
      <c r="E9" s="260"/>
      <c r="F9" s="260"/>
      <c r="G9" s="185">
        <v>1.27</v>
      </c>
      <c r="H9" s="76">
        <v>0.97</v>
      </c>
      <c r="I9" s="76">
        <v>1.27</v>
      </c>
      <c r="J9" s="76">
        <v>1.27</v>
      </c>
    </row>
    <row r="10" spans="1:10">
      <c r="A10" s="260">
        <v>3</v>
      </c>
      <c r="B10" s="260"/>
      <c r="C10" s="260"/>
      <c r="D10" s="260" t="s">
        <v>286</v>
      </c>
      <c r="E10" s="260"/>
      <c r="F10" s="260"/>
      <c r="G10" s="185">
        <v>5.5</v>
      </c>
      <c r="H10" s="76">
        <v>3</v>
      </c>
      <c r="I10" s="76">
        <v>4</v>
      </c>
      <c r="J10" s="76">
        <v>5.5</v>
      </c>
    </row>
    <row r="11" spans="1:10">
      <c r="A11" s="254" t="s">
        <v>287</v>
      </c>
      <c r="B11" s="254"/>
      <c r="C11" s="254"/>
      <c r="D11" s="254"/>
      <c r="E11" s="254"/>
      <c r="F11" s="254"/>
      <c r="G11" s="75">
        <f>1+((G8+G9+G10)/100)</f>
        <v>1.0777000000000001</v>
      </c>
    </row>
    <row r="12" spans="1:10">
      <c r="A12" s="260">
        <v>4</v>
      </c>
      <c r="B12" s="260"/>
      <c r="C12" s="260"/>
      <c r="D12" s="260" t="s">
        <v>288</v>
      </c>
      <c r="E12" s="260"/>
      <c r="F12" s="260"/>
      <c r="G12" s="185">
        <v>0.59</v>
      </c>
      <c r="H12" s="140">
        <v>0.59</v>
      </c>
      <c r="I12" s="76">
        <v>1.23</v>
      </c>
      <c r="J12" s="76">
        <v>1.39</v>
      </c>
    </row>
    <row r="13" spans="1:10">
      <c r="A13" s="254" t="s">
        <v>289</v>
      </c>
      <c r="B13" s="254"/>
      <c r="C13" s="254"/>
      <c r="D13" s="254"/>
      <c r="E13" s="254"/>
      <c r="F13" s="254"/>
      <c r="G13" s="75">
        <f>1+(G12/100)</f>
        <v>1.0059</v>
      </c>
    </row>
    <row r="14" spans="1:10">
      <c r="A14" s="260">
        <v>5</v>
      </c>
      <c r="B14" s="260"/>
      <c r="C14" s="260"/>
      <c r="D14" s="260" t="s">
        <v>290</v>
      </c>
      <c r="E14" s="260"/>
      <c r="F14" s="260"/>
      <c r="G14" s="185">
        <v>6.16</v>
      </c>
      <c r="H14" s="140">
        <v>6.16</v>
      </c>
      <c r="I14" s="76">
        <v>7.4</v>
      </c>
      <c r="J14" s="76">
        <v>8.9600000000000009</v>
      </c>
    </row>
    <row r="15" spans="1:10">
      <c r="A15" s="260" t="s">
        <v>291</v>
      </c>
      <c r="B15" s="260"/>
      <c r="C15" s="260"/>
      <c r="D15" s="260"/>
      <c r="E15" s="260"/>
      <c r="F15" s="260"/>
      <c r="G15" s="75">
        <f>1+(G14/100)</f>
        <v>1.0616000000000001</v>
      </c>
    </row>
    <row r="16" spans="1:10">
      <c r="A16" s="260" t="s">
        <v>260</v>
      </c>
      <c r="B16" s="260"/>
      <c r="C16" s="260"/>
      <c r="D16" s="260"/>
      <c r="E16" s="260"/>
      <c r="F16" s="260"/>
      <c r="G16" s="260"/>
    </row>
    <row r="17" spans="1:10">
      <c r="A17" s="260">
        <v>6</v>
      </c>
      <c r="B17" s="260"/>
      <c r="C17" s="260"/>
      <c r="D17" s="260" t="s">
        <v>292</v>
      </c>
      <c r="E17" s="260"/>
      <c r="F17" s="260"/>
      <c r="G17" s="186">
        <v>3</v>
      </c>
      <c r="H17" s="76">
        <v>3</v>
      </c>
      <c r="I17" s="76">
        <v>3</v>
      </c>
      <c r="J17" s="76">
        <v>3</v>
      </c>
    </row>
    <row r="18" spans="1:10">
      <c r="A18" s="260">
        <v>7</v>
      </c>
      <c r="B18" s="260"/>
      <c r="C18" s="260"/>
      <c r="D18" s="260" t="s">
        <v>293</v>
      </c>
      <c r="E18" s="260"/>
      <c r="F18" s="260"/>
      <c r="G18" s="185">
        <v>0.65</v>
      </c>
      <c r="H18" s="75">
        <v>0.65</v>
      </c>
      <c r="I18" s="75">
        <v>0.65</v>
      </c>
      <c r="J18" s="75">
        <v>0.65</v>
      </c>
    </row>
    <row r="19" spans="1:10">
      <c r="A19" s="260">
        <v>8</v>
      </c>
      <c r="B19" s="260"/>
      <c r="C19" s="260"/>
      <c r="D19" s="260" t="s">
        <v>259</v>
      </c>
      <c r="E19" s="260"/>
      <c r="F19" s="260"/>
      <c r="G19" s="75"/>
      <c r="H19" s="254" t="s">
        <v>294</v>
      </c>
      <c r="I19" s="254"/>
      <c r="J19" s="254"/>
    </row>
    <row r="20" spans="1:10">
      <c r="A20" s="260">
        <v>9</v>
      </c>
      <c r="B20" s="260"/>
      <c r="C20" s="260"/>
      <c r="D20" s="260" t="s">
        <v>258</v>
      </c>
      <c r="E20" s="260"/>
      <c r="F20" s="260"/>
      <c r="G20" s="75"/>
      <c r="H20" s="254" t="s">
        <v>294</v>
      </c>
      <c r="I20" s="254"/>
      <c r="J20" s="254"/>
    </row>
    <row r="21" spans="1:10">
      <c r="A21" s="260" t="s">
        <v>257</v>
      </c>
      <c r="B21" s="260"/>
      <c r="C21" s="260"/>
      <c r="D21" s="260"/>
      <c r="E21" s="260"/>
      <c r="F21" s="260"/>
      <c r="G21" s="260"/>
    </row>
    <row r="22" spans="1:10">
      <c r="A22" s="260">
        <v>10</v>
      </c>
      <c r="B22" s="260"/>
      <c r="C22" s="260"/>
      <c r="D22" s="260" t="s">
        <v>256</v>
      </c>
      <c r="E22" s="260"/>
      <c r="F22" s="260"/>
      <c r="G22" s="188">
        <v>3</v>
      </c>
      <c r="H22" s="261" t="s">
        <v>295</v>
      </c>
      <c r="I22" s="260"/>
      <c r="J22" s="260"/>
    </row>
    <row r="23" spans="1:10">
      <c r="A23" s="260" t="s">
        <v>296</v>
      </c>
      <c r="B23" s="260"/>
      <c r="C23" s="260"/>
      <c r="D23" s="260"/>
      <c r="E23" s="260"/>
      <c r="F23" s="260"/>
      <c r="G23" s="75">
        <f>(G17+G18+G19+G20+G22)/100</f>
        <v>6.6500000000000004E-2</v>
      </c>
    </row>
    <row r="24" spans="1:10">
      <c r="A24" s="260" t="s">
        <v>255</v>
      </c>
      <c r="B24" s="260"/>
      <c r="C24" s="260"/>
      <c r="D24" s="260"/>
      <c r="E24" s="260"/>
      <c r="F24" s="260"/>
      <c r="G24" s="186">
        <f>(((G11*G13*G15)/(1-G23))-1)*100</f>
        <v>23.281888515050909</v>
      </c>
      <c r="H24" s="139">
        <v>20.34</v>
      </c>
      <c r="I24" s="75">
        <v>22.12</v>
      </c>
      <c r="J24" s="76">
        <v>25</v>
      </c>
    </row>
    <row r="27" spans="1:10">
      <c r="B27" t="s">
        <v>305</v>
      </c>
      <c r="E27" s="259" t="s">
        <v>315</v>
      </c>
      <c r="F27" s="259"/>
      <c r="G27" s="253"/>
    </row>
    <row r="28" spans="1:10">
      <c r="E28" s="254" t="s">
        <v>306</v>
      </c>
      <c r="F28" s="254"/>
      <c r="G28" s="253"/>
    </row>
    <row r="29" spans="1:10">
      <c r="A29" t="s">
        <v>313</v>
      </c>
    </row>
    <row r="30" spans="1:10">
      <c r="A30" t="s">
        <v>307</v>
      </c>
      <c r="B30" s="254" t="s">
        <v>284</v>
      </c>
      <c r="C30" s="254"/>
      <c r="D30" s="254"/>
    </row>
    <row r="31" spans="1:10">
      <c r="A31" t="s">
        <v>308</v>
      </c>
      <c r="B31" s="254" t="s">
        <v>285</v>
      </c>
      <c r="C31" s="254"/>
      <c r="D31" s="254"/>
    </row>
    <row r="32" spans="1:10">
      <c r="A32" t="s">
        <v>309</v>
      </c>
      <c r="B32" s="254" t="s">
        <v>286</v>
      </c>
      <c r="C32" s="254"/>
      <c r="D32" s="254"/>
    </row>
    <row r="33" spans="1:7">
      <c r="A33" t="s">
        <v>310</v>
      </c>
      <c r="B33" s="254" t="s">
        <v>288</v>
      </c>
      <c r="C33" s="254"/>
      <c r="D33" s="254"/>
    </row>
    <row r="34" spans="1:7">
      <c r="A34" t="s">
        <v>311</v>
      </c>
      <c r="B34" s="254" t="s">
        <v>290</v>
      </c>
      <c r="C34" s="254"/>
      <c r="D34" s="254"/>
    </row>
    <row r="35" spans="1:7">
      <c r="A35" t="s">
        <v>312</v>
      </c>
      <c r="B35" s="253" t="s">
        <v>314</v>
      </c>
      <c r="C35" s="253"/>
      <c r="D35" s="253"/>
    </row>
    <row r="36" spans="1:7">
      <c r="F36" s="228" t="s">
        <v>632</v>
      </c>
    </row>
    <row r="41" spans="1:7">
      <c r="F41" s="228" t="s">
        <v>254</v>
      </c>
      <c r="G41" s="228"/>
    </row>
    <row r="42" spans="1:7">
      <c r="F42" s="228" t="s">
        <v>273</v>
      </c>
      <c r="G42" s="228"/>
    </row>
  </sheetData>
  <mergeCells count="48">
    <mergeCell ref="H4:J4"/>
    <mergeCell ref="H5:J5"/>
    <mergeCell ref="A7:F7"/>
    <mergeCell ref="A6:G6"/>
    <mergeCell ref="A4:G4"/>
    <mergeCell ref="A5:F5"/>
    <mergeCell ref="A8:C8"/>
    <mergeCell ref="A9:C9"/>
    <mergeCell ref="A10:C10"/>
    <mergeCell ref="D8:F8"/>
    <mergeCell ref="D9:F9"/>
    <mergeCell ref="D10:F10"/>
    <mergeCell ref="A17:C17"/>
    <mergeCell ref="A18:C18"/>
    <mergeCell ref="D18:F18"/>
    <mergeCell ref="A11:F11"/>
    <mergeCell ref="A12:C12"/>
    <mergeCell ref="D12:F12"/>
    <mergeCell ref="A13:F13"/>
    <mergeCell ref="A14:C14"/>
    <mergeCell ref="D14:F14"/>
    <mergeCell ref="B30:D30"/>
    <mergeCell ref="D22:F22"/>
    <mergeCell ref="H22:J22"/>
    <mergeCell ref="A23:F23"/>
    <mergeCell ref="A24:F24"/>
    <mergeCell ref="A22:C22"/>
    <mergeCell ref="B1:J1"/>
    <mergeCell ref="B2:J2"/>
    <mergeCell ref="B3:J3"/>
    <mergeCell ref="E27:F27"/>
    <mergeCell ref="E28:F28"/>
    <mergeCell ref="G27:G28"/>
    <mergeCell ref="H19:J19"/>
    <mergeCell ref="H20:J20"/>
    <mergeCell ref="A21:G21"/>
    <mergeCell ref="A19:C19"/>
    <mergeCell ref="A20:C20"/>
    <mergeCell ref="D19:F19"/>
    <mergeCell ref="D20:F20"/>
    <mergeCell ref="D17:F17"/>
    <mergeCell ref="A15:F15"/>
    <mergeCell ref="A16:G16"/>
    <mergeCell ref="B35:D35"/>
    <mergeCell ref="B31:D31"/>
    <mergeCell ref="B32:D32"/>
    <mergeCell ref="B33:D33"/>
    <mergeCell ref="B34:D34"/>
  </mergeCells>
  <pageMargins left="0.7" right="0.7" top="0.75" bottom="0.75" header="0.3" footer="0.3"/>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T187"/>
  <sheetViews>
    <sheetView showGridLines="0" tabSelected="1" view="pageBreakPreview" zoomScale="85" zoomScaleNormal="70" zoomScaleSheetLayoutView="85" workbookViewId="0">
      <selection activeCell="B9" sqref="B9:E9"/>
    </sheetView>
  </sheetViews>
  <sheetFormatPr defaultColWidth="9" defaultRowHeight="18.75" customHeight="1" outlineLevelRow="1"/>
  <cols>
    <col min="1" max="1" width="1.09765625" style="26" customWidth="1"/>
    <col min="2" max="2" width="8.59765625" style="2" customWidth="1"/>
    <col min="3" max="3" width="13.09765625" style="2" customWidth="1"/>
    <col min="4" max="4" width="65.59765625" style="3" customWidth="1"/>
    <col min="5" max="5" width="7.59765625" style="26" customWidth="1"/>
    <col min="6" max="6" width="11.5" style="29" customWidth="1"/>
    <col min="7" max="7" width="13.59765625" style="7" customWidth="1"/>
    <col min="8" max="8" width="15.09765625" style="1" customWidth="1"/>
    <col min="9" max="9" width="16.59765625" style="1" bestFit="1" customWidth="1"/>
    <col min="10" max="16384" width="9" style="1"/>
  </cols>
  <sheetData>
    <row r="1" spans="1:9" ht="15" customHeight="1">
      <c r="A1" s="36"/>
      <c r="B1" s="269" t="s">
        <v>373</v>
      </c>
      <c r="C1" s="270"/>
      <c r="D1" s="270"/>
      <c r="E1" s="270"/>
      <c r="F1" s="270"/>
      <c r="G1" s="270"/>
      <c r="H1" s="270"/>
      <c r="I1" s="271"/>
    </row>
    <row r="2" spans="1:9" ht="46.5" customHeight="1">
      <c r="A2" s="35"/>
      <c r="B2" s="272"/>
      <c r="C2" s="272"/>
      <c r="D2" s="272"/>
      <c r="E2" s="272"/>
      <c r="F2" s="272"/>
      <c r="G2" s="272"/>
      <c r="H2" s="272"/>
      <c r="I2" s="273"/>
    </row>
    <row r="3" spans="1:9" ht="44.25" customHeight="1" thickBot="1">
      <c r="A3" s="35"/>
      <c r="B3" s="274"/>
      <c r="C3" s="274"/>
      <c r="D3" s="274"/>
      <c r="E3" s="274"/>
      <c r="F3" s="274"/>
      <c r="G3" s="274"/>
      <c r="H3" s="274"/>
      <c r="I3" s="275"/>
    </row>
    <row r="4" spans="1:9" ht="12.75" customHeight="1" thickBot="1">
      <c r="A4" s="55"/>
      <c r="B4" s="298" t="s">
        <v>242</v>
      </c>
      <c r="C4" s="299"/>
      <c r="D4" s="299"/>
      <c r="E4" s="299"/>
      <c r="F4" s="299"/>
      <c r="G4" s="299"/>
      <c r="H4" s="299"/>
      <c r="I4" s="300"/>
    </row>
    <row r="5" spans="1:9" ht="18.75" customHeight="1" thickBot="1">
      <c r="A5" s="50"/>
      <c r="B5" s="143"/>
      <c r="C5" s="143"/>
      <c r="D5" s="143"/>
      <c r="E5" s="143"/>
      <c r="F5" s="143"/>
      <c r="G5" s="143"/>
      <c r="H5" s="143"/>
      <c r="I5" s="143"/>
    </row>
    <row r="6" spans="1:9" ht="18.75" customHeight="1">
      <c r="A6" s="50"/>
      <c r="B6" s="289" t="s">
        <v>374</v>
      </c>
      <c r="C6" s="290"/>
      <c r="D6" s="290"/>
      <c r="E6" s="290"/>
      <c r="F6" s="291"/>
      <c r="G6" s="173" t="s">
        <v>276</v>
      </c>
      <c r="H6" s="174" t="s">
        <v>277</v>
      </c>
      <c r="I6" s="175">
        <v>0.03</v>
      </c>
    </row>
    <row r="7" spans="1:9" ht="18.75" customHeight="1">
      <c r="B7" s="292" t="s">
        <v>367</v>
      </c>
      <c r="C7" s="293"/>
      <c r="D7" s="293"/>
      <c r="E7" s="293"/>
      <c r="F7" s="294"/>
      <c r="G7" s="194" t="s">
        <v>326</v>
      </c>
      <c r="H7" s="196">
        <f ca="1">TODAY()</f>
        <v>46069</v>
      </c>
      <c r="I7" s="195"/>
    </row>
    <row r="8" spans="1:9" ht="18.75" customHeight="1">
      <c r="A8" s="27"/>
      <c r="B8" s="276" t="s">
        <v>378</v>
      </c>
      <c r="C8" s="277"/>
      <c r="D8" s="277"/>
      <c r="E8" s="278"/>
      <c r="F8" s="295" t="s">
        <v>243</v>
      </c>
      <c r="G8" s="296"/>
      <c r="H8" s="296"/>
      <c r="I8" s="297"/>
    </row>
    <row r="9" spans="1:9" ht="27" customHeight="1">
      <c r="B9" s="282" t="s">
        <v>460</v>
      </c>
      <c r="C9" s="283"/>
      <c r="D9" s="283"/>
      <c r="E9" s="284"/>
      <c r="F9" s="287" t="s">
        <v>244</v>
      </c>
      <c r="G9" s="285" t="s">
        <v>245</v>
      </c>
      <c r="H9" s="150" t="s">
        <v>253</v>
      </c>
      <c r="I9" s="212" t="s">
        <v>358</v>
      </c>
    </row>
    <row r="10" spans="1:9" ht="18.75" customHeight="1" thickBot="1">
      <c r="A10" s="51"/>
      <c r="B10" s="279" t="s">
        <v>334</v>
      </c>
      <c r="C10" s="280"/>
      <c r="D10" s="280"/>
      <c r="E10" s="281"/>
      <c r="F10" s="288"/>
      <c r="G10" s="286"/>
      <c r="H10" s="144" t="s">
        <v>246</v>
      </c>
      <c r="I10" s="145">
        <v>0.23280000000000001</v>
      </c>
    </row>
    <row r="11" spans="1:9" ht="19.5" customHeight="1" thickBot="1">
      <c r="A11" s="51"/>
      <c r="B11" s="146"/>
      <c r="C11" s="146"/>
      <c r="D11" s="146"/>
      <c r="E11" s="146"/>
      <c r="F11" s="147"/>
      <c r="G11" s="148"/>
      <c r="H11" s="147"/>
      <c r="I11" s="149"/>
    </row>
    <row r="12" spans="1:9" ht="39.75" customHeight="1" thickBot="1">
      <c r="A12" s="1"/>
      <c r="B12" s="25" t="s">
        <v>12</v>
      </c>
      <c r="C12" s="59" t="s">
        <v>13</v>
      </c>
      <c r="D12" s="59" t="s">
        <v>14</v>
      </c>
      <c r="E12" s="53" t="s">
        <v>73</v>
      </c>
      <c r="F12" s="54" t="s">
        <v>15</v>
      </c>
      <c r="G12" s="39" t="s">
        <v>247</v>
      </c>
      <c r="H12" s="39" t="s">
        <v>248</v>
      </c>
      <c r="I12" s="23" t="s">
        <v>249</v>
      </c>
    </row>
    <row r="13" spans="1:9" ht="18.75" customHeight="1">
      <c r="A13" s="51"/>
      <c r="B13" s="158"/>
      <c r="C13" s="158"/>
      <c r="D13" s="162" t="s">
        <v>252</v>
      </c>
      <c r="E13" s="158"/>
      <c r="F13" s="159"/>
      <c r="G13" s="160"/>
      <c r="H13" s="161"/>
      <c r="I13" s="160"/>
    </row>
    <row r="14" spans="1:9" ht="18.75" customHeight="1">
      <c r="B14" s="26"/>
      <c r="C14" s="26"/>
      <c r="F14" s="9"/>
      <c r="G14" s="8"/>
    </row>
    <row r="15" spans="1:9" ht="18.75" customHeight="1">
      <c r="B15" s="62">
        <v>1</v>
      </c>
      <c r="C15" s="62"/>
      <c r="D15" s="49" t="s">
        <v>29</v>
      </c>
      <c r="E15" s="49"/>
      <c r="F15" s="12"/>
      <c r="G15" s="30"/>
      <c r="H15" s="49"/>
      <c r="I15" s="34"/>
    </row>
    <row r="16" spans="1:9" ht="68.099999999999994" customHeight="1" outlineLevel="1">
      <c r="B16" s="40" t="s">
        <v>17</v>
      </c>
      <c r="C16" s="40" t="s">
        <v>83</v>
      </c>
      <c r="D16" s="71" t="s">
        <v>297</v>
      </c>
      <c r="E16" s="40" t="s">
        <v>104</v>
      </c>
      <c r="F16" s="24">
        <v>1</v>
      </c>
      <c r="G16" s="73">
        <v>1179.4100000000001</v>
      </c>
      <c r="H16" s="74">
        <f>ROUND((G16+(G16*$I$10)),2)</f>
        <v>1453.98</v>
      </c>
      <c r="I16" s="74">
        <f>ROUND((F16*H16),2)</f>
        <v>1453.98</v>
      </c>
    </row>
    <row r="17" spans="2:10" ht="57.6" customHeight="1" outlineLevel="1">
      <c r="B17" s="40" t="s">
        <v>30</v>
      </c>
      <c r="C17" s="40" t="s">
        <v>84</v>
      </c>
      <c r="D17" s="71" t="s">
        <v>298</v>
      </c>
      <c r="E17" s="40" t="s">
        <v>194</v>
      </c>
      <c r="F17" s="24">
        <f>('MEMÓRIA DE CÁLCULO'!H23)</f>
        <v>2.42</v>
      </c>
      <c r="G17" s="73">
        <v>169.97</v>
      </c>
      <c r="H17" s="74">
        <f t="shared" ref="H17:H20" si="0">ROUND((G17+(G17*$I$10)),2)</f>
        <v>209.54</v>
      </c>
      <c r="I17" s="74">
        <f t="shared" ref="I17:I20" si="1">ROUND((F17*H17),2)</f>
        <v>507.09</v>
      </c>
    </row>
    <row r="18" spans="2:10" ht="71.25" customHeight="1" outlineLevel="1">
      <c r="B18" s="40" t="s">
        <v>31</v>
      </c>
      <c r="C18" s="200" t="s">
        <v>329</v>
      </c>
      <c r="D18" s="71" t="s">
        <v>328</v>
      </c>
      <c r="E18" s="40" t="s">
        <v>123</v>
      </c>
      <c r="F18" s="24">
        <f>'MEMÓRIA DE CÁLCULO'!H31</f>
        <v>39.6</v>
      </c>
      <c r="G18" s="73">
        <v>67.23</v>
      </c>
      <c r="H18" s="74">
        <f t="shared" si="0"/>
        <v>82.88</v>
      </c>
      <c r="I18" s="74">
        <f t="shared" si="1"/>
        <v>3282.05</v>
      </c>
    </row>
    <row r="19" spans="2:10" ht="50.25" customHeight="1" outlineLevel="1">
      <c r="B19" s="40" t="s">
        <v>32</v>
      </c>
      <c r="C19" s="47" t="s">
        <v>209</v>
      </c>
      <c r="D19" s="71" t="s">
        <v>299</v>
      </c>
      <c r="E19" s="40" t="s">
        <v>167</v>
      </c>
      <c r="F19" s="24">
        <f>('MEMÓRIA DE CÁLCULO'!H40)</f>
        <v>62.099999999999994</v>
      </c>
      <c r="G19" s="73">
        <v>62.77</v>
      </c>
      <c r="H19" s="74">
        <f t="shared" si="0"/>
        <v>77.38</v>
      </c>
      <c r="I19" s="74">
        <f t="shared" si="1"/>
        <v>4805.3</v>
      </c>
    </row>
    <row r="20" spans="2:10" ht="18.75" customHeight="1" outlineLevel="1">
      <c r="B20" s="40" t="s">
        <v>327</v>
      </c>
      <c r="C20" s="64">
        <v>98524</v>
      </c>
      <c r="D20" s="56" t="str">
        <f>UPPER("Limpeza Manual de vegetação de terreno com enxada")</f>
        <v>LIMPEZA MANUAL DE VEGETAÇÃO DE TERRENO COM ENXADA</v>
      </c>
      <c r="E20" s="40" t="s">
        <v>123</v>
      </c>
      <c r="F20" s="24">
        <f>('MEMÓRIA DE CÁLCULO'!H47)</f>
        <v>312</v>
      </c>
      <c r="G20" s="73">
        <v>5.17</v>
      </c>
      <c r="H20" s="74">
        <f t="shared" si="0"/>
        <v>6.37</v>
      </c>
      <c r="I20" s="74">
        <f t="shared" si="1"/>
        <v>1987.44</v>
      </c>
    </row>
    <row r="21" spans="2:10" ht="18.75" customHeight="1" outlineLevel="1">
      <c r="B21" s="78"/>
      <c r="C21" s="77"/>
      <c r="D21" s="77"/>
      <c r="E21" s="77"/>
      <c r="F21" s="85" t="s">
        <v>48</v>
      </c>
      <c r="G21" s="86"/>
      <c r="H21" s="87"/>
      <c r="I21" s="130">
        <f>SUM(I16:I20)</f>
        <v>12035.86</v>
      </c>
    </row>
    <row r="22" spans="2:10" ht="18.75" customHeight="1">
      <c r="B22" s="62">
        <v>2</v>
      </c>
      <c r="C22" s="62"/>
      <c r="D22" s="49" t="s">
        <v>102</v>
      </c>
      <c r="E22" s="49"/>
      <c r="F22" s="12"/>
      <c r="G22" s="30"/>
      <c r="H22" s="49"/>
      <c r="I22" s="34"/>
    </row>
    <row r="23" spans="2:10" ht="18.75" customHeight="1" outlineLevel="1">
      <c r="B23" s="80" t="s">
        <v>18</v>
      </c>
      <c r="C23" s="80"/>
      <c r="D23" s="218" t="s">
        <v>383</v>
      </c>
      <c r="E23" s="81"/>
      <c r="F23" s="81"/>
      <c r="G23" s="81"/>
      <c r="H23" s="81"/>
      <c r="I23" s="81"/>
    </row>
    <row r="24" spans="2:10" ht="39" customHeight="1" outlineLevel="1">
      <c r="B24" s="220" t="s">
        <v>103</v>
      </c>
      <c r="C24" s="79" t="s">
        <v>107</v>
      </c>
      <c r="D24" s="83" t="s">
        <v>108</v>
      </c>
      <c r="E24" s="82" t="s">
        <v>109</v>
      </c>
      <c r="F24" s="84">
        <f>('MEMÓRIA DE CÁLCULO'!H60)</f>
        <v>9.1300000000000008</v>
      </c>
      <c r="G24" s="73">
        <v>251.88</v>
      </c>
      <c r="H24" s="74">
        <f t="shared" ref="H24:H36" si="2">ROUND((G24+(G24*$I$10)),2)</f>
        <v>310.52</v>
      </c>
      <c r="I24" s="74">
        <f t="shared" ref="I24:I36" si="3">ROUND((F24*H24),2)</f>
        <v>2835.05</v>
      </c>
    </row>
    <row r="25" spans="2:10" ht="30" customHeight="1" outlineLevel="1">
      <c r="B25" s="220" t="s">
        <v>105</v>
      </c>
      <c r="C25" s="79" t="s">
        <v>111</v>
      </c>
      <c r="D25" s="83" t="s">
        <v>112</v>
      </c>
      <c r="E25" s="82" t="s">
        <v>109</v>
      </c>
      <c r="F25" s="84">
        <f>('MEMÓRIA DE CÁLCULO'!H69)</f>
        <v>9.1300000000000008</v>
      </c>
      <c r="G25" s="73">
        <v>697.36</v>
      </c>
      <c r="H25" s="74">
        <f t="shared" si="2"/>
        <v>859.71</v>
      </c>
      <c r="I25" s="74">
        <f t="shared" si="3"/>
        <v>7849.15</v>
      </c>
    </row>
    <row r="26" spans="2:10" ht="43.5" customHeight="1" outlineLevel="1">
      <c r="B26" s="220" t="s">
        <v>106</v>
      </c>
      <c r="C26" s="79">
        <v>100978</v>
      </c>
      <c r="D26" s="83" t="s">
        <v>113</v>
      </c>
      <c r="E26" s="82" t="s">
        <v>109</v>
      </c>
      <c r="F26" s="84">
        <f>('MEMÓRIA DE CÁLCULO'!H76)</f>
        <v>9.1300000000000008</v>
      </c>
      <c r="G26" s="73">
        <v>7.18</v>
      </c>
      <c r="H26" s="74">
        <f t="shared" si="2"/>
        <v>8.85</v>
      </c>
      <c r="I26" s="74">
        <f t="shared" si="3"/>
        <v>80.8</v>
      </c>
    </row>
    <row r="27" spans="2:10" ht="24" customHeight="1" outlineLevel="1">
      <c r="B27" s="220" t="s">
        <v>110</v>
      </c>
      <c r="C27" s="169" t="s">
        <v>125</v>
      </c>
      <c r="D27" s="172" t="s">
        <v>300</v>
      </c>
      <c r="E27" s="170" t="s">
        <v>127</v>
      </c>
      <c r="F27" s="170">
        <f>('MEMÓRIA DE CÁLCULO'!H83)</f>
        <v>75.19</v>
      </c>
      <c r="G27" s="171">
        <v>13.68</v>
      </c>
      <c r="H27" s="74">
        <f t="shared" si="2"/>
        <v>16.86</v>
      </c>
      <c r="I27" s="74">
        <f t="shared" si="3"/>
        <v>1267.7</v>
      </c>
      <c r="J27" s="181"/>
    </row>
    <row r="28" spans="2:10" ht="18.75" customHeight="1" outlineLevel="1">
      <c r="B28" s="98" t="s">
        <v>33</v>
      </c>
      <c r="C28" s="98"/>
      <c r="D28" s="219" t="s">
        <v>114</v>
      </c>
      <c r="E28" s="81"/>
      <c r="F28" s="81"/>
      <c r="G28" s="128"/>
      <c r="H28" s="74">
        <f t="shared" si="2"/>
        <v>0</v>
      </c>
      <c r="I28" s="74">
        <f t="shared" si="3"/>
        <v>0</v>
      </c>
    </row>
    <row r="29" spans="2:10" ht="27" customHeight="1" outlineLevel="1">
      <c r="B29" s="97" t="s">
        <v>115</v>
      </c>
      <c r="C29" s="96" t="s">
        <v>111</v>
      </c>
      <c r="D29" s="99" t="s">
        <v>116</v>
      </c>
      <c r="E29" s="82" t="s">
        <v>109</v>
      </c>
      <c r="F29" s="84">
        <f>('MEMÓRIA DE CÁLCULO'!H94)</f>
        <v>6.7000000000000011</v>
      </c>
      <c r="G29" s="73">
        <v>697.36</v>
      </c>
      <c r="H29" s="74">
        <f t="shared" si="2"/>
        <v>859.71</v>
      </c>
      <c r="I29" s="74">
        <f t="shared" si="3"/>
        <v>5760.06</v>
      </c>
    </row>
    <row r="30" spans="2:10" ht="28.5" customHeight="1" outlineLevel="1">
      <c r="B30" s="97" t="s">
        <v>117</v>
      </c>
      <c r="C30" s="96" t="s">
        <v>118</v>
      </c>
      <c r="D30" s="99" t="s">
        <v>301</v>
      </c>
      <c r="E30" s="82" t="s">
        <v>109</v>
      </c>
      <c r="F30" s="84">
        <f>('MEMÓRIA DE CÁLCULO'!H103)</f>
        <v>12.200000000000001</v>
      </c>
      <c r="G30" s="73">
        <v>77.290000000000006</v>
      </c>
      <c r="H30" s="74">
        <f t="shared" si="2"/>
        <v>95.28</v>
      </c>
      <c r="I30" s="74">
        <f t="shared" si="3"/>
        <v>1162.42</v>
      </c>
    </row>
    <row r="31" spans="2:10" ht="27" customHeight="1" outlineLevel="1">
      <c r="B31" s="97" t="s">
        <v>120</v>
      </c>
      <c r="C31" s="96" t="s">
        <v>121</v>
      </c>
      <c r="D31" s="99" t="s">
        <v>122</v>
      </c>
      <c r="E31" s="82" t="s">
        <v>123</v>
      </c>
      <c r="F31" s="84">
        <f>('MEMÓRIA DE CÁLCULO'!H113)</f>
        <v>33.480000000000004</v>
      </c>
      <c r="G31" s="73">
        <v>73.45</v>
      </c>
      <c r="H31" s="74">
        <f t="shared" si="2"/>
        <v>90.55</v>
      </c>
      <c r="I31" s="74">
        <f t="shared" si="3"/>
        <v>3031.61</v>
      </c>
    </row>
    <row r="32" spans="2:10" ht="18.75" customHeight="1" outlineLevel="1">
      <c r="B32" s="97" t="s">
        <v>124</v>
      </c>
      <c r="C32" s="96" t="s">
        <v>125</v>
      </c>
      <c r="D32" s="99" t="s">
        <v>300</v>
      </c>
      <c r="E32" s="82" t="s">
        <v>127</v>
      </c>
      <c r="F32" s="84">
        <f>('MEMÓRIA DE CÁLCULO'!H122)</f>
        <v>496.61</v>
      </c>
      <c r="G32" s="73">
        <v>13.68</v>
      </c>
      <c r="H32" s="74">
        <f t="shared" si="2"/>
        <v>16.86</v>
      </c>
      <c r="I32" s="74">
        <f t="shared" si="3"/>
        <v>8372.84</v>
      </c>
    </row>
    <row r="33" spans="2:10" ht="51.6" customHeight="1" outlineLevel="1">
      <c r="B33" s="97" t="s">
        <v>128</v>
      </c>
      <c r="C33" s="96" t="s">
        <v>479</v>
      </c>
      <c r="D33" s="99" t="s">
        <v>480</v>
      </c>
      <c r="E33" s="82" t="s">
        <v>123</v>
      </c>
      <c r="F33" s="84">
        <f>('MEMÓRIA DE CÁLCULO'!H133)</f>
        <v>98.64</v>
      </c>
      <c r="G33" s="73">
        <v>78.63</v>
      </c>
      <c r="H33" s="74">
        <f t="shared" si="2"/>
        <v>96.94</v>
      </c>
      <c r="I33" s="74">
        <f t="shared" si="3"/>
        <v>9562.16</v>
      </c>
    </row>
    <row r="34" spans="2:10" ht="26.25" customHeight="1" outlineLevel="1">
      <c r="B34" s="97" t="s">
        <v>129</v>
      </c>
      <c r="C34" s="96" t="s">
        <v>130</v>
      </c>
      <c r="D34" s="99" t="s">
        <v>131</v>
      </c>
      <c r="E34" s="82" t="s">
        <v>109</v>
      </c>
      <c r="F34" s="84">
        <f>('MEMÓRIA DE CÁLCULO'!H142)</f>
        <v>5.5</v>
      </c>
      <c r="G34" s="73">
        <v>77.290000000000006</v>
      </c>
      <c r="H34" s="74">
        <f t="shared" si="2"/>
        <v>95.28</v>
      </c>
      <c r="I34" s="74">
        <f t="shared" si="3"/>
        <v>524.04</v>
      </c>
    </row>
    <row r="35" spans="2:10" ht="33" customHeight="1" outlineLevel="1">
      <c r="B35" s="97" t="s">
        <v>132</v>
      </c>
      <c r="C35" s="96" t="s">
        <v>133</v>
      </c>
      <c r="D35" s="99" t="s">
        <v>134</v>
      </c>
      <c r="E35" s="82" t="s">
        <v>123</v>
      </c>
      <c r="F35" s="84">
        <f>('MEMÓRIA DE CÁLCULO'!H151)</f>
        <v>22.32</v>
      </c>
      <c r="G35" s="73">
        <v>26.06</v>
      </c>
      <c r="H35" s="74">
        <f t="shared" si="2"/>
        <v>32.130000000000003</v>
      </c>
      <c r="I35" s="74">
        <f t="shared" si="3"/>
        <v>717.14</v>
      </c>
    </row>
    <row r="36" spans="2:10" ht="33.75" customHeight="1" outlineLevel="1">
      <c r="B36" s="97" t="s">
        <v>135</v>
      </c>
      <c r="C36" s="96" t="s">
        <v>136</v>
      </c>
      <c r="D36" s="99" t="s">
        <v>137</v>
      </c>
      <c r="E36" s="82" t="s">
        <v>109</v>
      </c>
      <c r="F36" s="84">
        <f>('MEMÓRIA DE CÁLCULO'!H156)</f>
        <v>1.1200000000000001</v>
      </c>
      <c r="G36" s="73">
        <v>618.69000000000005</v>
      </c>
      <c r="H36" s="74">
        <f t="shared" si="2"/>
        <v>762.72</v>
      </c>
      <c r="I36" s="74">
        <f t="shared" si="3"/>
        <v>854.25</v>
      </c>
    </row>
    <row r="37" spans="2:10" ht="23.25" customHeight="1" outlineLevel="1">
      <c r="B37" s="103" t="s">
        <v>34</v>
      </c>
      <c r="C37" s="103"/>
      <c r="D37" s="221" t="s">
        <v>138</v>
      </c>
      <c r="E37" s="81"/>
      <c r="F37" s="81"/>
      <c r="G37" s="128"/>
      <c r="H37" s="74"/>
      <c r="I37" s="100"/>
    </row>
    <row r="38" spans="2:10" ht="27.75" customHeight="1" outlineLevel="1">
      <c r="B38" s="102" t="s">
        <v>139</v>
      </c>
      <c r="C38" s="101" t="s">
        <v>111</v>
      </c>
      <c r="D38" s="104" t="s">
        <v>116</v>
      </c>
      <c r="E38" s="82" t="s">
        <v>109</v>
      </c>
      <c r="F38" s="84">
        <f>('MEMÓRIA DE CÁLCULO'!H198)</f>
        <v>12.840000000000002</v>
      </c>
      <c r="G38" s="73">
        <v>697.36</v>
      </c>
      <c r="H38" s="74">
        <f t="shared" ref="H38:H45" si="4">ROUND((G38+(G38*$I$10)),2)</f>
        <v>859.71</v>
      </c>
      <c r="I38" s="74">
        <f t="shared" ref="I38:I45" si="5">ROUND((F38*H38),2)</f>
        <v>11038.68</v>
      </c>
    </row>
    <row r="39" spans="2:10" ht="30.75" customHeight="1" outlineLevel="1">
      <c r="B39" s="102" t="s">
        <v>140</v>
      </c>
      <c r="C39" s="101" t="s">
        <v>121</v>
      </c>
      <c r="D39" s="104" t="s">
        <v>122</v>
      </c>
      <c r="E39" s="82" t="s">
        <v>123</v>
      </c>
      <c r="F39" s="84">
        <f>('MEMÓRIA DE CÁLCULO'!H207)</f>
        <v>136.29000000000002</v>
      </c>
      <c r="G39" s="73">
        <v>73.45</v>
      </c>
      <c r="H39" s="74">
        <f t="shared" si="4"/>
        <v>90.55</v>
      </c>
      <c r="I39" s="74">
        <f t="shared" si="5"/>
        <v>12341.06</v>
      </c>
    </row>
    <row r="40" spans="2:10" ht="27" customHeight="1" outlineLevel="1">
      <c r="B40" s="102" t="s">
        <v>141</v>
      </c>
      <c r="C40" s="101" t="s">
        <v>118</v>
      </c>
      <c r="D40" s="104" t="s">
        <v>301</v>
      </c>
      <c r="E40" s="82" t="s">
        <v>109</v>
      </c>
      <c r="F40" s="84">
        <f>('MEMÓRIA DE CÁLCULO'!H214)</f>
        <v>11.95</v>
      </c>
      <c r="G40" s="73">
        <v>77.290000000000006</v>
      </c>
      <c r="H40" s="74">
        <f t="shared" si="4"/>
        <v>95.28</v>
      </c>
      <c r="I40" s="74">
        <f t="shared" si="5"/>
        <v>1138.5999999999999</v>
      </c>
    </row>
    <row r="41" spans="2:10" ht="28.5" customHeight="1" outlineLevel="1">
      <c r="B41" s="102" t="s">
        <v>142</v>
      </c>
      <c r="C41" s="101" t="s">
        <v>133</v>
      </c>
      <c r="D41" s="104" t="s">
        <v>134</v>
      </c>
      <c r="E41" s="82" t="s">
        <v>123</v>
      </c>
      <c r="F41" s="84">
        <f>('MEMÓRIA DE CÁLCULO'!H221)</f>
        <v>34.159999999999997</v>
      </c>
      <c r="G41" s="73">
        <v>26.06</v>
      </c>
      <c r="H41" s="74">
        <f t="shared" si="4"/>
        <v>32.130000000000003</v>
      </c>
      <c r="I41" s="74">
        <f t="shared" si="5"/>
        <v>1097.56</v>
      </c>
    </row>
    <row r="42" spans="2:10" ht="27" customHeight="1" outlineLevel="1">
      <c r="B42" s="102" t="s">
        <v>143</v>
      </c>
      <c r="C42" s="101" t="s">
        <v>136</v>
      </c>
      <c r="D42" s="104" t="s">
        <v>137</v>
      </c>
      <c r="E42" s="82" t="s">
        <v>109</v>
      </c>
      <c r="F42" s="84">
        <f>('MEMÓRIA DE CÁLCULO'!H228)</f>
        <v>1.1399999999999999</v>
      </c>
      <c r="G42" s="73">
        <v>618.69000000000005</v>
      </c>
      <c r="H42" s="74">
        <f t="shared" si="4"/>
        <v>762.72</v>
      </c>
      <c r="I42" s="74">
        <f t="shared" si="5"/>
        <v>869.5</v>
      </c>
    </row>
    <row r="43" spans="2:10" ht="23.25" customHeight="1" outlineLevel="1">
      <c r="B43" s="102" t="s">
        <v>144</v>
      </c>
      <c r="C43" s="101" t="s">
        <v>125</v>
      </c>
      <c r="D43" s="104" t="s">
        <v>300</v>
      </c>
      <c r="E43" s="82" t="s">
        <v>127</v>
      </c>
      <c r="F43" s="84">
        <f>('MEMÓRIA DE CÁLCULO'!H238)</f>
        <v>946.96</v>
      </c>
      <c r="G43" s="73">
        <v>13.68</v>
      </c>
      <c r="H43" s="74">
        <f t="shared" si="4"/>
        <v>16.86</v>
      </c>
      <c r="I43" s="74">
        <f t="shared" si="5"/>
        <v>15965.75</v>
      </c>
    </row>
    <row r="44" spans="2:10" ht="58.2" customHeight="1" outlineLevel="1">
      <c r="B44" s="102" t="s">
        <v>145</v>
      </c>
      <c r="C44" s="96" t="s">
        <v>479</v>
      </c>
      <c r="D44" s="99" t="s">
        <v>480</v>
      </c>
      <c r="E44" s="82" t="s">
        <v>123</v>
      </c>
      <c r="F44" s="84">
        <f>('MEMÓRIA DE CÁLCULO'!H246)</f>
        <v>68.31</v>
      </c>
      <c r="G44" s="73">
        <v>78.63</v>
      </c>
      <c r="H44" s="74">
        <f t="shared" si="4"/>
        <v>96.94</v>
      </c>
      <c r="I44" s="74">
        <f t="shared" si="5"/>
        <v>6621.97</v>
      </c>
    </row>
    <row r="45" spans="2:10" ht="28.5" customHeight="1" outlineLevel="1">
      <c r="B45" s="102" t="s">
        <v>146</v>
      </c>
      <c r="C45" s="101" t="s">
        <v>130</v>
      </c>
      <c r="D45" s="104" t="s">
        <v>131</v>
      </c>
      <c r="E45" s="82" t="s">
        <v>109</v>
      </c>
      <c r="F45" s="84">
        <f>('MEMÓRIA DE CÁLCULO'!H253)</f>
        <v>5.6899999999999995</v>
      </c>
      <c r="G45" s="73">
        <v>77.290000000000006</v>
      </c>
      <c r="H45" s="74">
        <f t="shared" si="4"/>
        <v>95.28</v>
      </c>
      <c r="I45" s="74">
        <f t="shared" si="5"/>
        <v>542.14</v>
      </c>
    </row>
    <row r="46" spans="2:10" ht="18.75" customHeight="1" outlineLevel="1">
      <c r="B46" s="78"/>
      <c r="C46" s="77"/>
      <c r="D46" s="77"/>
      <c r="E46" s="77"/>
      <c r="F46" s="85" t="s">
        <v>48</v>
      </c>
      <c r="G46" s="86"/>
      <c r="H46" s="87"/>
      <c r="I46" s="130">
        <f>SUM(I24:I45)</f>
        <v>91632.48</v>
      </c>
      <c r="J46" s="217"/>
    </row>
    <row r="47" spans="2:10" ht="18.75" customHeight="1">
      <c r="B47" s="62">
        <v>3</v>
      </c>
      <c r="C47" s="62"/>
      <c r="D47" s="49" t="s">
        <v>35</v>
      </c>
      <c r="E47" s="49"/>
      <c r="F47" s="30"/>
      <c r="G47" s="30"/>
      <c r="H47" s="49"/>
      <c r="I47" s="34"/>
    </row>
    <row r="48" spans="2:10" ht="18.75" customHeight="1" outlineLevel="1">
      <c r="B48" s="107" t="s">
        <v>19</v>
      </c>
      <c r="C48" s="107"/>
      <c r="D48" s="213" t="s">
        <v>147</v>
      </c>
      <c r="E48" s="81"/>
      <c r="F48" s="81"/>
      <c r="G48" s="81"/>
      <c r="H48" s="37"/>
      <c r="I48" s="37"/>
    </row>
    <row r="49" spans="2:9" ht="34.5" customHeight="1" outlineLevel="1">
      <c r="B49" s="106" t="s">
        <v>61</v>
      </c>
      <c r="C49" s="105" t="s">
        <v>148</v>
      </c>
      <c r="D49" s="108" t="s">
        <v>149</v>
      </c>
      <c r="E49" s="82" t="s">
        <v>109</v>
      </c>
      <c r="F49" s="84">
        <f>('MEMÓRIA DE CÁLCULO'!H273)</f>
        <v>5.8100000000000005</v>
      </c>
      <c r="G49" s="73">
        <v>730.66</v>
      </c>
      <c r="H49" s="74">
        <f t="shared" ref="H49:H51" si="6">ROUND((G49+(G49*$I$10)),2)</f>
        <v>900.76</v>
      </c>
      <c r="I49" s="74">
        <f t="shared" ref="I49:I51" si="7">ROUND((F49*H49),2)</f>
        <v>5233.42</v>
      </c>
    </row>
    <row r="50" spans="2:9" ht="39.75" customHeight="1" outlineLevel="1">
      <c r="B50" s="106" t="s">
        <v>62</v>
      </c>
      <c r="C50" s="105">
        <v>92427</v>
      </c>
      <c r="D50" s="108" t="s">
        <v>150</v>
      </c>
      <c r="E50" s="82" t="s">
        <v>123</v>
      </c>
      <c r="F50" s="84">
        <f>('MEMÓRIA DE CÁLCULO'!H318)</f>
        <v>184.85</v>
      </c>
      <c r="G50" s="73">
        <v>66.010000000000005</v>
      </c>
      <c r="H50" s="74">
        <f t="shared" si="6"/>
        <v>81.38</v>
      </c>
      <c r="I50" s="74">
        <f t="shared" si="7"/>
        <v>15043.09</v>
      </c>
    </row>
    <row r="51" spans="2:9" ht="18.75" customHeight="1" outlineLevel="1">
      <c r="B51" s="106" t="s">
        <v>63</v>
      </c>
      <c r="C51" s="105" t="s">
        <v>125</v>
      </c>
      <c r="D51" s="99" t="s">
        <v>300</v>
      </c>
      <c r="E51" s="82" t="s">
        <v>127</v>
      </c>
      <c r="F51" s="84">
        <f>('MEMÓRIA DE CÁLCULO'!H326)</f>
        <v>415.63</v>
      </c>
      <c r="G51" s="73">
        <v>13.68</v>
      </c>
      <c r="H51" s="74">
        <f t="shared" si="6"/>
        <v>16.86</v>
      </c>
      <c r="I51" s="74">
        <f t="shared" si="7"/>
        <v>7007.52</v>
      </c>
    </row>
    <row r="52" spans="2:9" ht="18.75" customHeight="1" outlineLevel="1">
      <c r="B52" s="111" t="s">
        <v>25</v>
      </c>
      <c r="C52" s="111"/>
      <c r="D52" s="214" t="s">
        <v>221</v>
      </c>
      <c r="E52" s="81"/>
      <c r="F52" s="81"/>
      <c r="G52" s="129"/>
      <c r="H52" s="74"/>
      <c r="I52" s="74"/>
    </row>
    <row r="53" spans="2:9" ht="31.5" customHeight="1" outlineLevel="1">
      <c r="B53" s="110" t="s">
        <v>64</v>
      </c>
      <c r="C53" s="109" t="s">
        <v>148</v>
      </c>
      <c r="D53" s="112" t="s">
        <v>149</v>
      </c>
      <c r="E53" s="82" t="s">
        <v>109</v>
      </c>
      <c r="F53" s="84">
        <f>('MEMÓRIA DE CÁLCULO'!H336)</f>
        <v>6.6187499999999995</v>
      </c>
      <c r="G53" s="73">
        <v>730.66</v>
      </c>
      <c r="H53" s="74">
        <f t="shared" ref="H53:H55" si="8">ROUND((G53+(G53*$I$10)),2)</f>
        <v>900.76</v>
      </c>
      <c r="I53" s="74">
        <f t="shared" ref="I53:I55" si="9">ROUND((F53*H53),2)</f>
        <v>5961.91</v>
      </c>
    </row>
    <row r="54" spans="2:9" ht="43.5" customHeight="1" outlineLevel="1">
      <c r="B54" s="110" t="s">
        <v>65</v>
      </c>
      <c r="C54" s="109">
        <v>92472</v>
      </c>
      <c r="D54" s="112" t="s">
        <v>152</v>
      </c>
      <c r="E54" s="82" t="s">
        <v>123</v>
      </c>
      <c r="F54" s="84">
        <f>('MEMÓRIA DE CÁLCULO'!H346)</f>
        <v>83.21</v>
      </c>
      <c r="G54" s="73">
        <v>111.57</v>
      </c>
      <c r="H54" s="74">
        <f t="shared" si="8"/>
        <v>137.54</v>
      </c>
      <c r="I54" s="74">
        <f t="shared" si="9"/>
        <v>11444.7</v>
      </c>
    </row>
    <row r="55" spans="2:9" ht="19.5" customHeight="1" outlineLevel="1">
      <c r="B55" s="110" t="s">
        <v>66</v>
      </c>
      <c r="C55" s="109" t="s">
        <v>125</v>
      </c>
      <c r="D55" s="112" t="s">
        <v>300</v>
      </c>
      <c r="E55" s="82" t="s">
        <v>127</v>
      </c>
      <c r="F55" s="84">
        <f>('MEMÓRIA DE CÁLCULO'!H370)</f>
        <v>752.48291999999992</v>
      </c>
      <c r="G55" s="73">
        <v>13.98</v>
      </c>
      <c r="H55" s="74">
        <f t="shared" si="8"/>
        <v>17.23</v>
      </c>
      <c r="I55" s="74">
        <f t="shared" si="9"/>
        <v>12965.28</v>
      </c>
    </row>
    <row r="56" spans="2:9" ht="18.75" customHeight="1" outlineLevel="1">
      <c r="B56" s="115" t="s">
        <v>153</v>
      </c>
      <c r="C56" s="116"/>
      <c r="D56" s="116" t="s">
        <v>154</v>
      </c>
      <c r="E56" s="81"/>
      <c r="F56" s="81"/>
      <c r="G56" s="73"/>
      <c r="H56" s="74"/>
      <c r="I56" s="74"/>
    </row>
    <row r="57" spans="2:9" ht="43.5" customHeight="1" outlineLevel="1">
      <c r="B57" s="114" t="s">
        <v>156</v>
      </c>
      <c r="C57" s="113" t="s">
        <v>157</v>
      </c>
      <c r="D57" s="117" t="s">
        <v>158</v>
      </c>
      <c r="E57" s="82" t="s">
        <v>123</v>
      </c>
      <c r="F57" s="84">
        <f>('MEMÓRIA DE CÁLCULO'!H379)</f>
        <v>202.27500000000001</v>
      </c>
      <c r="G57" s="73">
        <v>29.9</v>
      </c>
      <c r="H57" s="74">
        <f t="shared" ref="H57:H59" si="10">ROUND((G57+(G57*$I$10)),2)</f>
        <v>36.86</v>
      </c>
      <c r="I57" s="74">
        <f t="shared" ref="I57:I59" si="11">ROUND((F57*H57),2)</f>
        <v>7455.86</v>
      </c>
    </row>
    <row r="58" spans="2:9" ht="42" customHeight="1" outlineLevel="1">
      <c r="B58" s="114" t="s">
        <v>159</v>
      </c>
      <c r="C58" s="113" t="s">
        <v>160</v>
      </c>
      <c r="D58" s="117" t="s">
        <v>161</v>
      </c>
      <c r="E58" s="82" t="s">
        <v>162</v>
      </c>
      <c r="F58" s="84">
        <f>('MEMÓRIA DE CÁLCULO'!H386)</f>
        <v>202.27500000000001</v>
      </c>
      <c r="G58" s="73">
        <v>23.47</v>
      </c>
      <c r="H58" s="74">
        <f t="shared" si="10"/>
        <v>28.93</v>
      </c>
      <c r="I58" s="74">
        <f t="shared" si="11"/>
        <v>5851.82</v>
      </c>
    </row>
    <row r="59" spans="2:9" ht="69" customHeight="1" outlineLevel="1">
      <c r="B59" s="114" t="s">
        <v>163</v>
      </c>
      <c r="C59" s="113" t="s">
        <v>458</v>
      </c>
      <c r="D59" s="117" t="s">
        <v>459</v>
      </c>
      <c r="E59" s="82" t="s">
        <v>123</v>
      </c>
      <c r="F59" s="84">
        <f>('MEMÓRIA DE CÁLCULO'!H393)</f>
        <v>202.27500000000001</v>
      </c>
      <c r="G59" s="73">
        <v>185.9</v>
      </c>
      <c r="H59" s="74">
        <f t="shared" si="10"/>
        <v>229.18</v>
      </c>
      <c r="I59" s="74">
        <f t="shared" si="11"/>
        <v>46357.38</v>
      </c>
    </row>
    <row r="60" spans="2:9" ht="12.9" customHeight="1" outlineLevel="1">
      <c r="B60" s="115" t="s">
        <v>352</v>
      </c>
      <c r="D60" s="116" t="s">
        <v>353</v>
      </c>
      <c r="E60" s="81"/>
      <c r="F60" s="81"/>
      <c r="G60" s="73"/>
      <c r="H60" s="74"/>
      <c r="I60" s="74"/>
    </row>
    <row r="61" spans="2:9" ht="44.4" customHeight="1" outlineLevel="1">
      <c r="B61" s="114" t="s">
        <v>351</v>
      </c>
      <c r="C61" s="113" t="s">
        <v>354</v>
      </c>
      <c r="D61" s="117" t="s">
        <v>357</v>
      </c>
      <c r="E61" s="82" t="s">
        <v>109</v>
      </c>
      <c r="F61" s="84">
        <f>'MEMÓRIA DE CÁLCULO'!H404</f>
        <v>0.60300000000000009</v>
      </c>
      <c r="G61" s="73">
        <v>3718.88</v>
      </c>
      <c r="H61" s="74">
        <f t="shared" ref="H61" si="12">ROUND((G61+(G61*$I$10)),2)</f>
        <v>4584.6400000000003</v>
      </c>
      <c r="I61" s="74">
        <f t="shared" ref="I61" si="13">ROUND((F61*H61),2)</f>
        <v>2764.54</v>
      </c>
    </row>
    <row r="62" spans="2:9" ht="16.350000000000001" customHeight="1" outlineLevel="1">
      <c r="B62" s="78"/>
      <c r="C62" s="77"/>
      <c r="D62" s="77"/>
      <c r="E62" s="77"/>
      <c r="F62" s="85" t="s">
        <v>48</v>
      </c>
      <c r="G62" s="86"/>
      <c r="H62" s="87"/>
      <c r="I62" s="130">
        <f>SUM(I49:I61)</f>
        <v>120085.52</v>
      </c>
    </row>
    <row r="63" spans="2:9" ht="18.75" customHeight="1">
      <c r="B63" s="62">
        <v>4</v>
      </c>
      <c r="C63" s="62"/>
      <c r="D63" s="49" t="s">
        <v>75</v>
      </c>
      <c r="E63" s="49"/>
      <c r="F63" s="30"/>
      <c r="G63" s="30"/>
      <c r="H63" s="49"/>
      <c r="I63" s="34"/>
    </row>
    <row r="64" spans="2:9" ht="18.75" customHeight="1" outlineLevel="1">
      <c r="B64" s="52" t="s">
        <v>20</v>
      </c>
      <c r="C64" s="52"/>
      <c r="D64" s="46" t="s">
        <v>36</v>
      </c>
      <c r="E64" s="64"/>
      <c r="F64" s="24"/>
      <c r="G64" s="73"/>
      <c r="H64" s="74"/>
      <c r="I64" s="74"/>
    </row>
    <row r="65" spans="1:9" ht="33" customHeight="1" outlineLevel="1">
      <c r="B65" s="64" t="s">
        <v>67</v>
      </c>
      <c r="C65" s="64" t="s">
        <v>464</v>
      </c>
      <c r="D65" s="71" t="s">
        <v>465</v>
      </c>
      <c r="E65" s="64" t="s">
        <v>123</v>
      </c>
      <c r="F65" s="24">
        <f>('MEMÓRIA DE CÁLCULO'!H420)</f>
        <v>209.46</v>
      </c>
      <c r="G65" s="73">
        <v>73.61</v>
      </c>
      <c r="H65" s="74">
        <f t="shared" ref="H65:H68" si="14">ROUND((G65+(G65*$I$10)),2)</f>
        <v>90.75</v>
      </c>
      <c r="I65" s="74">
        <f t="shared" ref="I65:I68" si="15">ROUND((F65*H65),2)</f>
        <v>19008.5</v>
      </c>
    </row>
    <row r="66" spans="1:9" ht="45" customHeight="1" outlineLevel="1">
      <c r="B66" s="64" t="s">
        <v>371</v>
      </c>
      <c r="C66" s="43">
        <v>93202</v>
      </c>
      <c r="D66" s="71" t="str">
        <f>UPPER("Encunhamento (aperto de alvenaria) com tijolos cerâmicos maciços 5,7x9x19cm em ½ vez (e= 9cm); assentamento com argamassa traço 1:2:8 (cimento, cal e areia)")</f>
        <v>ENCUNHAMENTO (APERTO DE ALVENARIA) COM TIJOLOS CERÂMICOS MACIÇOS 5,7X9X19CM EM ½ VEZ (E= 9CM); ASSENTAMENTO COM ARGAMASSA TRAÇO 1:2:8 (CIMENTO, CAL E AREIA)</v>
      </c>
      <c r="E66" s="64" t="s">
        <v>167</v>
      </c>
      <c r="F66" s="24">
        <f>('MEMÓRIA DE CÁLCULO'!H432)</f>
        <v>115.80000000000001</v>
      </c>
      <c r="G66" s="73">
        <v>31.24</v>
      </c>
      <c r="H66" s="74">
        <f t="shared" si="14"/>
        <v>38.51</v>
      </c>
      <c r="I66" s="74">
        <f t="shared" si="15"/>
        <v>4459.46</v>
      </c>
    </row>
    <row r="67" spans="1:9" ht="20.100000000000001" customHeight="1" outlineLevel="1">
      <c r="B67" s="52" t="s">
        <v>21</v>
      </c>
      <c r="C67" s="64"/>
      <c r="D67" s="46" t="s">
        <v>466</v>
      </c>
      <c r="E67" s="64"/>
      <c r="F67" s="24"/>
      <c r="G67" s="73"/>
      <c r="H67" s="74">
        <f t="shared" si="14"/>
        <v>0</v>
      </c>
      <c r="I67" s="74">
        <f t="shared" si="15"/>
        <v>0</v>
      </c>
    </row>
    <row r="68" spans="1:9" ht="39" customHeight="1" outlineLevel="1">
      <c r="B68" s="64" t="s">
        <v>68</v>
      </c>
      <c r="C68" s="64" t="s">
        <v>467</v>
      </c>
      <c r="D68" s="71" t="s">
        <v>468</v>
      </c>
      <c r="E68" s="64" t="s">
        <v>123</v>
      </c>
      <c r="F68" s="24">
        <f>('MEMÓRIA DE CÁLCULO'!H443)</f>
        <v>119.30250000000001</v>
      </c>
      <c r="G68" s="73">
        <v>91.99</v>
      </c>
      <c r="H68" s="74">
        <f t="shared" si="14"/>
        <v>113.41</v>
      </c>
      <c r="I68" s="74">
        <f t="shared" si="15"/>
        <v>13530.1</v>
      </c>
    </row>
    <row r="69" spans="1:9" ht="18.75" customHeight="1" outlineLevel="1">
      <c r="B69" s="78"/>
      <c r="C69" s="77"/>
      <c r="D69" s="77"/>
      <c r="E69" s="77"/>
      <c r="F69" s="85" t="s">
        <v>48</v>
      </c>
      <c r="G69" s="85"/>
      <c r="H69" s="90"/>
      <c r="I69" s="91">
        <f>SUM(I64:I68)</f>
        <v>36998.06</v>
      </c>
    </row>
    <row r="70" spans="1:9" ht="18.75" customHeight="1">
      <c r="B70" s="62">
        <v>5</v>
      </c>
      <c r="C70" s="48"/>
      <c r="D70" s="49" t="s">
        <v>37</v>
      </c>
      <c r="E70" s="49"/>
      <c r="F70" s="30"/>
      <c r="G70" s="30"/>
      <c r="H70" s="49"/>
      <c r="I70" s="34"/>
    </row>
    <row r="71" spans="1:9" s="32" customFormat="1" ht="44.25" customHeight="1" outlineLevel="1">
      <c r="A71" s="26"/>
      <c r="B71" s="64" t="s">
        <v>22</v>
      </c>
      <c r="C71" s="184" t="s">
        <v>469</v>
      </c>
      <c r="D71" s="123" t="s">
        <v>637</v>
      </c>
      <c r="E71" s="40" t="s">
        <v>188</v>
      </c>
      <c r="F71" s="24">
        <v>4</v>
      </c>
      <c r="G71" s="73">
        <v>1986.6</v>
      </c>
      <c r="H71" s="74">
        <f t="shared" ref="H71:H72" si="16">ROUND((G71+(G71*$I$10)),2)</f>
        <v>2449.08</v>
      </c>
      <c r="I71" s="74">
        <f t="shared" ref="I71" si="17">ROUND((F71*H71),2)</f>
        <v>9796.32</v>
      </c>
    </row>
    <row r="72" spans="1:9" ht="80.400000000000006" customHeight="1" outlineLevel="1">
      <c r="B72" s="64" t="s">
        <v>23</v>
      </c>
      <c r="C72" s="66">
        <v>94573</v>
      </c>
      <c r="D72" s="68" t="s">
        <v>633</v>
      </c>
      <c r="E72" s="64" t="s">
        <v>123</v>
      </c>
      <c r="F72" s="24">
        <f>('MEMÓRIA DE CÁLCULO'!H461)</f>
        <v>7.5</v>
      </c>
      <c r="G72" s="73">
        <v>338.57</v>
      </c>
      <c r="H72" s="74">
        <f t="shared" si="16"/>
        <v>417.39</v>
      </c>
      <c r="I72" s="74">
        <f t="shared" ref="I72" si="18">ROUND((F72*H72),2)</f>
        <v>3130.43</v>
      </c>
    </row>
    <row r="73" spans="1:9" ht="20.100000000000001" customHeight="1" outlineLevel="1">
      <c r="B73" s="78"/>
      <c r="C73" s="77"/>
      <c r="D73" s="77"/>
      <c r="E73" s="77"/>
      <c r="F73" s="85" t="s">
        <v>48</v>
      </c>
      <c r="G73" s="85"/>
      <c r="H73" s="90"/>
      <c r="I73" s="91">
        <f>SUM(I71:I72)</f>
        <v>12926.75</v>
      </c>
    </row>
    <row r="74" spans="1:9" ht="18.75" customHeight="1" outlineLevel="1">
      <c r="B74" s="62">
        <v>6</v>
      </c>
      <c r="C74" s="48"/>
      <c r="D74" s="49" t="s">
        <v>74</v>
      </c>
      <c r="E74" s="49"/>
      <c r="F74" s="30"/>
      <c r="G74" s="30"/>
      <c r="H74" s="49"/>
      <c r="I74" s="34"/>
    </row>
    <row r="75" spans="1:9" ht="27" customHeight="1" outlineLevel="1">
      <c r="B75" s="64" t="s">
        <v>24</v>
      </c>
      <c r="C75" s="64">
        <v>100379</v>
      </c>
      <c r="D75" s="71" t="str">
        <f>UPPER("Fabricação e instalação de pontaletes de madeira não aparelhada para telhados com até 2 águas e com telha cerâmica")</f>
        <v>FABRICAÇÃO E INSTALAÇÃO DE PONTALETES DE MADEIRA NÃO APARELHADA PARA TELHADOS COM ATÉ 2 ÁGUAS E COM TELHA CERÂMICA</v>
      </c>
      <c r="E75" s="64" t="s">
        <v>123</v>
      </c>
      <c r="F75" s="24">
        <f>('MEMÓRIA DE CÁLCULO'!H470)</f>
        <v>204.13500000000002</v>
      </c>
      <c r="G75" s="73">
        <v>50.73</v>
      </c>
      <c r="H75" s="74">
        <f t="shared" ref="H75:H83" si="19">ROUND((G75+(G75*$I$10)),2)</f>
        <v>62.54</v>
      </c>
      <c r="I75" s="74">
        <f t="shared" ref="I75:I83" si="20">ROUND((F75*H75),2)</f>
        <v>12766.6</v>
      </c>
    </row>
    <row r="76" spans="1:9" ht="41.25" customHeight="1" outlineLevel="1">
      <c r="B76" s="64" t="s">
        <v>38</v>
      </c>
      <c r="C76" s="64">
        <v>92539</v>
      </c>
      <c r="D76" s="71" t="str">
        <f>UPPER("Trama de madeira composta por ripas, caibros e terças, para telhados de até 2 águas com telha de encaixe de cerâmica ou de concreto")</f>
        <v>TRAMA DE MADEIRA COMPOSTA POR RIPAS, CAIBROS E TERÇAS, PARA TELHADOS DE ATÉ 2 ÁGUAS COM TELHA DE ENCAIXE DE CERÂMICA OU DE CONCRETO</v>
      </c>
      <c r="E76" s="64" t="s">
        <v>123</v>
      </c>
      <c r="F76" s="24">
        <f>('MEMÓRIA DE CÁLCULO'!H477)</f>
        <v>240.97499999999999</v>
      </c>
      <c r="G76" s="73">
        <v>110.81</v>
      </c>
      <c r="H76" s="74">
        <f t="shared" si="19"/>
        <v>136.61000000000001</v>
      </c>
      <c r="I76" s="74">
        <f t="shared" si="20"/>
        <v>32919.589999999997</v>
      </c>
    </row>
    <row r="77" spans="1:9" ht="29.25" customHeight="1">
      <c r="B77" s="64" t="s">
        <v>42</v>
      </c>
      <c r="C77" s="64">
        <v>94445</v>
      </c>
      <c r="D77" s="71" t="s">
        <v>335</v>
      </c>
      <c r="E77" s="64" t="s">
        <v>123</v>
      </c>
      <c r="F77" s="24">
        <f>('MEMÓRIA DE CÁLCULO'!H484)</f>
        <v>240.97499999999999</v>
      </c>
      <c r="G77" s="73">
        <v>97.66</v>
      </c>
      <c r="H77" s="74">
        <f t="shared" si="19"/>
        <v>120.4</v>
      </c>
      <c r="I77" s="74">
        <f t="shared" si="20"/>
        <v>29013.39</v>
      </c>
    </row>
    <row r="78" spans="1:9" ht="41.25" customHeight="1">
      <c r="B78" s="64" t="s">
        <v>175</v>
      </c>
      <c r="C78" s="45">
        <v>94221</v>
      </c>
      <c r="D78" s="71" t="s">
        <v>336</v>
      </c>
      <c r="E78" s="64" t="s">
        <v>167</v>
      </c>
      <c r="F78" s="24">
        <f>('MEMÓRIA DE CÁLCULO'!H491)</f>
        <v>22.95</v>
      </c>
      <c r="G78" s="73">
        <v>41.52</v>
      </c>
      <c r="H78" s="74">
        <f t="shared" si="19"/>
        <v>51.19</v>
      </c>
      <c r="I78" s="74">
        <f t="shared" si="20"/>
        <v>1174.81</v>
      </c>
    </row>
    <row r="79" spans="1:9" ht="41.25" customHeight="1">
      <c r="B79" s="64" t="s">
        <v>176</v>
      </c>
      <c r="C79" s="45" t="s">
        <v>471</v>
      </c>
      <c r="D79" s="71" t="s">
        <v>472</v>
      </c>
      <c r="E79" s="64" t="s">
        <v>167</v>
      </c>
      <c r="F79" s="24">
        <f>('MEMÓRIA DE CÁLCULO'!H498)</f>
        <v>22.95</v>
      </c>
      <c r="G79" s="73">
        <v>58.82</v>
      </c>
      <c r="H79" s="74">
        <f t="shared" si="19"/>
        <v>72.510000000000005</v>
      </c>
      <c r="I79" s="74">
        <f t="shared" si="20"/>
        <v>1664.1</v>
      </c>
    </row>
    <row r="80" spans="1:9" ht="41.25" customHeight="1">
      <c r="B80" s="64" t="s">
        <v>177</v>
      </c>
      <c r="C80" s="45" t="s">
        <v>473</v>
      </c>
      <c r="D80" s="71" t="s">
        <v>474</v>
      </c>
      <c r="E80" s="64" t="s">
        <v>167</v>
      </c>
      <c r="F80" s="24">
        <f>('MEMÓRIA DE CÁLCULO'!H507)</f>
        <v>40.700000000000003</v>
      </c>
      <c r="G80" s="73">
        <v>63.66</v>
      </c>
      <c r="H80" s="74">
        <f t="shared" si="19"/>
        <v>78.48</v>
      </c>
      <c r="I80" s="74">
        <f t="shared" si="20"/>
        <v>3194.14</v>
      </c>
    </row>
    <row r="81" spans="2:9" ht="48" customHeight="1" outlineLevel="1">
      <c r="B81" s="64" t="s">
        <v>475</v>
      </c>
      <c r="C81" s="64" t="s">
        <v>477</v>
      </c>
      <c r="D81" s="71" t="s">
        <v>478</v>
      </c>
      <c r="E81" s="64" t="s">
        <v>167</v>
      </c>
      <c r="F81" s="24">
        <f>('MEMÓRIA DE CÁLCULO'!H514)</f>
        <v>112.8</v>
      </c>
      <c r="G81" s="73">
        <v>17.93</v>
      </c>
      <c r="H81" s="74">
        <f t="shared" si="19"/>
        <v>22.1</v>
      </c>
      <c r="I81" s="74">
        <f t="shared" si="20"/>
        <v>2492.88</v>
      </c>
    </row>
    <row r="82" spans="2:9" ht="25.5" customHeight="1" outlineLevel="1">
      <c r="B82" s="64" t="s">
        <v>476</v>
      </c>
      <c r="C82" s="64">
        <v>94231</v>
      </c>
      <c r="D82" s="71" t="str">
        <f>UPPER("Rufo em chapa de aço galvanizado")</f>
        <v>RUFO EM CHAPA DE AÇO GALVANIZADO</v>
      </c>
      <c r="E82" s="64" t="s">
        <v>167</v>
      </c>
      <c r="F82" s="24">
        <f>('MEMÓRIA DE CÁLCULO'!H522)</f>
        <v>45.9</v>
      </c>
      <c r="G82" s="73">
        <v>56.94</v>
      </c>
      <c r="H82" s="74">
        <f t="shared" si="19"/>
        <v>70.2</v>
      </c>
      <c r="I82" s="74">
        <f t="shared" si="20"/>
        <v>3222.18</v>
      </c>
    </row>
    <row r="83" spans="2:9" ht="25.5" customHeight="1" outlineLevel="1">
      <c r="B83" s="64" t="s">
        <v>545</v>
      </c>
      <c r="C83" s="64" t="s">
        <v>546</v>
      </c>
      <c r="D83" s="71" t="s">
        <v>547</v>
      </c>
      <c r="E83" s="64" t="s">
        <v>123</v>
      </c>
      <c r="F83" s="24">
        <f>('MEMÓRIA DE CÁLCULO'!H528)</f>
        <v>13.2881</v>
      </c>
      <c r="G83" s="73">
        <v>450</v>
      </c>
      <c r="H83" s="74">
        <f t="shared" si="19"/>
        <v>554.76</v>
      </c>
      <c r="I83" s="74">
        <f t="shared" si="20"/>
        <v>7371.71</v>
      </c>
    </row>
    <row r="84" spans="2:9" ht="18.75" customHeight="1" outlineLevel="1">
      <c r="B84" s="78"/>
      <c r="C84" s="77"/>
      <c r="D84" s="77"/>
      <c r="E84" s="77"/>
      <c r="F84" s="85" t="s">
        <v>48</v>
      </c>
      <c r="G84" s="85"/>
      <c r="H84" s="90"/>
      <c r="I84" s="91">
        <f>SUM(I75:I83)</f>
        <v>93819.4</v>
      </c>
    </row>
    <row r="85" spans="2:9" ht="16.5" customHeight="1" outlineLevel="1">
      <c r="B85" s="26"/>
      <c r="C85" s="26"/>
      <c r="F85" s="9"/>
      <c r="G85" s="8"/>
      <c r="I85" s="33"/>
    </row>
    <row r="86" spans="2:9" ht="18.75" customHeight="1" outlineLevel="1">
      <c r="B86" s="62">
        <v>7</v>
      </c>
      <c r="C86" s="48"/>
      <c r="D86" s="49" t="s">
        <v>76</v>
      </c>
      <c r="E86" s="49"/>
      <c r="F86" s="10"/>
      <c r="G86" s="30"/>
      <c r="H86" s="49"/>
      <c r="I86" s="34"/>
    </row>
    <row r="87" spans="2:9" ht="47.25" customHeight="1" outlineLevel="1">
      <c r="B87" s="64" t="s">
        <v>26</v>
      </c>
      <c r="C87" s="64">
        <v>87878</v>
      </c>
      <c r="D87" s="71" t="s">
        <v>483</v>
      </c>
      <c r="E87" s="64" t="s">
        <v>123</v>
      </c>
      <c r="F87" s="24">
        <f>('MEMÓRIA DE CÁLCULO'!H558)</f>
        <v>642.84699999999987</v>
      </c>
      <c r="G87" s="73">
        <v>5.64</v>
      </c>
      <c r="H87" s="74">
        <f t="shared" ref="H87:H93" si="21">ROUND((G87+(G87*$I$10)),2)</f>
        <v>6.95</v>
      </c>
      <c r="I87" s="74">
        <f t="shared" ref="I87:I93" si="22">ROUND((F87*H87),2)</f>
        <v>4467.79</v>
      </c>
    </row>
    <row r="88" spans="2:9" ht="33.75" customHeight="1" outlineLevel="1">
      <c r="B88" s="64" t="s">
        <v>27</v>
      </c>
      <c r="C88" s="64" t="s">
        <v>92</v>
      </c>
      <c r="D88" s="71" t="str">
        <f>UPPER("Revestimento de gesso em teto, Esp. De 5mm, aplicação manual (sarrafeado)")</f>
        <v>REVESTIMENTO DE GESSO EM TETO, ESP. DE 5MM, APLICAÇÃO MANUAL (SARRAFEADO)</v>
      </c>
      <c r="E88" s="64" t="s">
        <v>123</v>
      </c>
      <c r="F88" s="24">
        <f>('MEMÓRIA DE CÁLCULO'!H569)</f>
        <v>187.29</v>
      </c>
      <c r="G88" s="73">
        <v>27.08</v>
      </c>
      <c r="H88" s="74">
        <f t="shared" si="21"/>
        <v>33.380000000000003</v>
      </c>
      <c r="I88" s="74">
        <f t="shared" si="22"/>
        <v>6251.74</v>
      </c>
    </row>
    <row r="89" spans="2:9" ht="60.75" customHeight="1">
      <c r="B89" s="64" t="s">
        <v>602</v>
      </c>
      <c r="C89" s="64">
        <v>87535</v>
      </c>
      <c r="D89" s="71" t="s">
        <v>337</v>
      </c>
      <c r="E89" s="64" t="s">
        <v>123</v>
      </c>
      <c r="F89" s="24">
        <f>('MEMÓRIA DE CÁLCULO'!H579)</f>
        <v>178.45000000000002</v>
      </c>
      <c r="G89" s="73">
        <v>37.909999999999997</v>
      </c>
      <c r="H89" s="74">
        <f t="shared" si="21"/>
        <v>46.74</v>
      </c>
      <c r="I89" s="74">
        <f t="shared" si="22"/>
        <v>8340.75</v>
      </c>
    </row>
    <row r="90" spans="2:9" ht="47.25" customHeight="1" outlineLevel="1">
      <c r="B90" s="64" t="s">
        <v>603</v>
      </c>
      <c r="C90" s="64" t="s">
        <v>499</v>
      </c>
      <c r="D90" s="71" t="s">
        <v>502</v>
      </c>
      <c r="E90" s="64" t="s">
        <v>123</v>
      </c>
      <c r="F90" s="24">
        <f>('MEMÓRIA DE CÁLCULO'!H586)</f>
        <v>464.39699999999982</v>
      </c>
      <c r="G90" s="73">
        <v>39.909999999999997</v>
      </c>
      <c r="H90" s="74">
        <f t="shared" si="21"/>
        <v>49.2</v>
      </c>
      <c r="I90" s="74">
        <f t="shared" si="22"/>
        <v>22848.33</v>
      </c>
    </row>
    <row r="91" spans="2:9" ht="47.25" customHeight="1" outlineLevel="1">
      <c r="B91" s="64" t="s">
        <v>604</v>
      </c>
      <c r="C91" s="64" t="s">
        <v>500</v>
      </c>
      <c r="D91" s="71" t="s">
        <v>501</v>
      </c>
      <c r="E91" s="64" t="s">
        <v>123</v>
      </c>
      <c r="F91" s="24">
        <f>('MEMÓRIA DE CÁLCULO'!H593)</f>
        <v>226.11249999999998</v>
      </c>
      <c r="G91" s="73">
        <v>23.12</v>
      </c>
      <c r="H91" s="74">
        <f t="shared" si="21"/>
        <v>28.5</v>
      </c>
      <c r="I91" s="74">
        <f t="shared" si="22"/>
        <v>6444.21</v>
      </c>
    </row>
    <row r="92" spans="2:9" ht="46.5" customHeight="1" outlineLevel="1">
      <c r="B92" s="64" t="s">
        <v>605</v>
      </c>
      <c r="C92" s="64">
        <v>87273</v>
      </c>
      <c r="D92" s="71" t="s">
        <v>338</v>
      </c>
      <c r="E92" s="64" t="s">
        <v>123</v>
      </c>
      <c r="F92" s="24">
        <f>('MEMÓRIA DE CÁLCULO'!H604)</f>
        <v>166.4</v>
      </c>
      <c r="G92" s="73">
        <v>70.33</v>
      </c>
      <c r="H92" s="74">
        <f t="shared" si="21"/>
        <v>86.7</v>
      </c>
      <c r="I92" s="74">
        <f t="shared" si="22"/>
        <v>14426.88</v>
      </c>
    </row>
    <row r="93" spans="2:9" ht="46.5" customHeight="1" outlineLevel="1">
      <c r="B93" s="64" t="s">
        <v>606</v>
      </c>
      <c r="C93" s="64" t="s">
        <v>481</v>
      </c>
      <c r="D93" s="71" t="s">
        <v>482</v>
      </c>
      <c r="E93" s="64" t="s">
        <v>123</v>
      </c>
      <c r="F93" s="24">
        <f>('MEMÓRIA DE CÁLCULO'!H614)</f>
        <v>12.05</v>
      </c>
      <c r="G93" s="73">
        <v>303.37</v>
      </c>
      <c r="H93" s="74">
        <f t="shared" si="21"/>
        <v>373.99</v>
      </c>
      <c r="I93" s="74">
        <f t="shared" si="22"/>
        <v>4506.58</v>
      </c>
    </row>
    <row r="94" spans="2:9" ht="20.100000000000001" customHeight="1" outlineLevel="1">
      <c r="B94" s="78"/>
      <c r="C94" s="77"/>
      <c r="D94" s="77"/>
      <c r="E94" s="77"/>
      <c r="F94" s="85" t="s">
        <v>48</v>
      </c>
      <c r="G94" s="85"/>
      <c r="H94" s="90"/>
      <c r="I94" s="91">
        <f>SUM(I87:I93)</f>
        <v>67286.28</v>
      </c>
    </row>
    <row r="95" spans="2:9" ht="20.25" customHeight="1" outlineLevel="1">
      <c r="B95" s="62">
        <v>8</v>
      </c>
      <c r="C95" s="62"/>
      <c r="D95" s="49" t="s">
        <v>77</v>
      </c>
      <c r="E95" s="49"/>
      <c r="F95" s="30"/>
      <c r="G95" s="30"/>
      <c r="H95" s="49"/>
      <c r="I95" s="34"/>
    </row>
    <row r="96" spans="2:9" ht="13.2" outlineLevel="1">
      <c r="B96" s="52" t="s">
        <v>607</v>
      </c>
      <c r="C96" s="64"/>
      <c r="D96" s="46" t="s">
        <v>72</v>
      </c>
      <c r="E96" s="64"/>
      <c r="F96" s="24"/>
      <c r="G96" s="24"/>
      <c r="H96" s="37"/>
      <c r="I96" s="37"/>
    </row>
    <row r="97" spans="1:9" ht="43.5" customHeight="1" outlineLevel="1">
      <c r="B97" s="64" t="s">
        <v>609</v>
      </c>
      <c r="C97" s="44">
        <v>87630</v>
      </c>
      <c r="D97" s="71" t="s">
        <v>339</v>
      </c>
      <c r="E97" s="64" t="s">
        <v>123</v>
      </c>
      <c r="F97" s="24">
        <f>('MEMÓRIA DE CÁLCULO'!H627)</f>
        <v>187.29</v>
      </c>
      <c r="G97" s="73">
        <v>45.51</v>
      </c>
      <c r="H97" s="74">
        <f t="shared" ref="H97:H101" si="23">ROUND((G97+(G97*$I$10)),2)</f>
        <v>56.1</v>
      </c>
      <c r="I97" s="74">
        <f t="shared" ref="I97:I101" si="24">ROUND((F97*H97),2)</f>
        <v>10506.97</v>
      </c>
    </row>
    <row r="98" spans="1:9" ht="47.25" customHeight="1">
      <c r="B98" s="64" t="s">
        <v>610</v>
      </c>
      <c r="C98" s="64" t="s">
        <v>526</v>
      </c>
      <c r="D98" s="71" t="s">
        <v>527</v>
      </c>
      <c r="E98" s="64" t="s">
        <v>123</v>
      </c>
      <c r="F98" s="24">
        <f>('MEMÓRIA DE CÁLCULO'!H637)</f>
        <v>187.29</v>
      </c>
      <c r="G98" s="73">
        <v>37.01</v>
      </c>
      <c r="H98" s="74">
        <f t="shared" si="23"/>
        <v>45.63</v>
      </c>
      <c r="I98" s="74">
        <f t="shared" si="24"/>
        <v>8546.0400000000009</v>
      </c>
    </row>
    <row r="99" spans="1:9" ht="63.75" customHeight="1">
      <c r="B99" s="64" t="s">
        <v>611</v>
      </c>
      <c r="C99" s="40" t="s">
        <v>528</v>
      </c>
      <c r="D99" s="71" t="s">
        <v>638</v>
      </c>
      <c r="E99" s="64" t="s">
        <v>123</v>
      </c>
      <c r="F99" s="24">
        <f>('MEMÓRIA DE CÁLCULO'!H647)</f>
        <v>187.29</v>
      </c>
      <c r="G99" s="73">
        <v>104.55</v>
      </c>
      <c r="H99" s="74">
        <f t="shared" si="23"/>
        <v>128.88999999999999</v>
      </c>
      <c r="I99" s="74">
        <f t="shared" si="24"/>
        <v>24139.81</v>
      </c>
    </row>
    <row r="100" spans="1:9" ht="39.6" customHeight="1" outlineLevel="1">
      <c r="B100" s="64" t="s">
        <v>612</v>
      </c>
      <c r="C100" s="64" t="s">
        <v>88</v>
      </c>
      <c r="D100" s="68" t="s">
        <v>529</v>
      </c>
      <c r="E100" s="64" t="s">
        <v>123</v>
      </c>
      <c r="F100" s="24">
        <v>0.81</v>
      </c>
      <c r="G100" s="73">
        <v>331.47</v>
      </c>
      <c r="H100" s="74">
        <f t="shared" si="23"/>
        <v>408.64</v>
      </c>
      <c r="I100" s="74">
        <f t="shared" si="24"/>
        <v>331</v>
      </c>
    </row>
    <row r="101" spans="1:9" ht="39.6" customHeight="1" outlineLevel="1">
      <c r="B101" s="64" t="s">
        <v>634</v>
      </c>
      <c r="C101" s="64" t="s">
        <v>528</v>
      </c>
      <c r="D101" s="68" t="s">
        <v>635</v>
      </c>
      <c r="E101" s="64" t="s">
        <v>123</v>
      </c>
      <c r="F101" s="24">
        <f>('MEMÓRIA DE CÁLCULO'!H666)</f>
        <v>12.339000000000002</v>
      </c>
      <c r="G101" s="73">
        <v>104.55</v>
      </c>
      <c r="H101" s="74">
        <f t="shared" si="23"/>
        <v>128.88999999999999</v>
      </c>
      <c r="I101" s="74">
        <f t="shared" si="24"/>
        <v>1590.37</v>
      </c>
    </row>
    <row r="102" spans="1:9" ht="18.75" customHeight="1" outlineLevel="1">
      <c r="B102" s="52" t="s">
        <v>69</v>
      </c>
      <c r="C102" s="64"/>
      <c r="D102" s="46" t="s">
        <v>43</v>
      </c>
      <c r="E102" s="64"/>
      <c r="F102" s="24"/>
      <c r="G102" s="73"/>
      <c r="H102" s="74"/>
      <c r="I102" s="74"/>
    </row>
    <row r="103" spans="1:9" ht="44.25" customHeight="1" outlineLevel="1">
      <c r="B103" s="64" t="s">
        <v>608</v>
      </c>
      <c r="C103" s="44">
        <v>87630</v>
      </c>
      <c r="D103" s="71" t="s">
        <v>339</v>
      </c>
      <c r="E103" s="64" t="s">
        <v>123</v>
      </c>
      <c r="F103" s="24">
        <f>('MEMÓRIA DE CÁLCULO'!H678)</f>
        <v>99.6751</v>
      </c>
      <c r="G103" s="73">
        <v>45.51</v>
      </c>
      <c r="H103" s="74">
        <f t="shared" ref="H103:H104" si="25">ROUND((G103+(G103*$I$10)),2)</f>
        <v>56.1</v>
      </c>
      <c r="I103" s="74">
        <f t="shared" ref="I103:I104" si="26">ROUND((F103*H103),2)</f>
        <v>5591.77</v>
      </c>
    </row>
    <row r="104" spans="1:9" ht="35.25" customHeight="1" outlineLevel="1">
      <c r="B104" s="64" t="s">
        <v>613</v>
      </c>
      <c r="C104" s="64">
        <v>98679</v>
      </c>
      <c r="D104" s="71" t="s">
        <v>340</v>
      </c>
      <c r="E104" s="64" t="s">
        <v>123</v>
      </c>
      <c r="F104" s="24">
        <f>('MEMÓRIA DE CÁLCULO'!H688)</f>
        <v>99.6751</v>
      </c>
      <c r="G104" s="73">
        <v>45.52</v>
      </c>
      <c r="H104" s="74">
        <f t="shared" si="25"/>
        <v>56.12</v>
      </c>
      <c r="I104" s="74">
        <f t="shared" si="26"/>
        <v>5593.77</v>
      </c>
    </row>
    <row r="105" spans="1:9" s="32" customFormat="1" ht="18.75" customHeight="1" outlineLevel="1">
      <c r="A105" s="26"/>
      <c r="B105" s="78"/>
      <c r="C105" s="77"/>
      <c r="D105" s="77"/>
      <c r="E105" s="77"/>
      <c r="F105" s="85" t="s">
        <v>48</v>
      </c>
      <c r="G105" s="85"/>
      <c r="H105" s="90"/>
      <c r="I105" s="91">
        <f>SUM(I97:I104)</f>
        <v>56299.73000000001</v>
      </c>
    </row>
    <row r="106" spans="1:9" ht="18.75" customHeight="1" outlineLevel="1">
      <c r="B106" s="62">
        <v>9</v>
      </c>
      <c r="C106" s="62"/>
      <c r="D106" s="49" t="s">
        <v>78</v>
      </c>
      <c r="E106" s="49"/>
      <c r="F106" s="30"/>
      <c r="G106" s="30"/>
      <c r="H106" s="49"/>
      <c r="I106" s="34"/>
    </row>
    <row r="107" spans="1:9" ht="25.5" customHeight="1" outlineLevel="1">
      <c r="B107" s="64" t="s">
        <v>39</v>
      </c>
      <c r="C107" s="64" t="s">
        <v>531</v>
      </c>
      <c r="D107" s="71" t="s">
        <v>542</v>
      </c>
      <c r="E107" s="64" t="s">
        <v>123</v>
      </c>
      <c r="F107" s="24">
        <f>('MEMÓRIA DE CÁLCULO'!H697)</f>
        <v>226.11249999999998</v>
      </c>
      <c r="G107" s="73">
        <v>3.37</v>
      </c>
      <c r="H107" s="74">
        <f t="shared" ref="H107:H112" si="27">ROUND((G107+(G107*$I$10)),2)</f>
        <v>4.1500000000000004</v>
      </c>
      <c r="I107" s="74">
        <f t="shared" ref="I107:I112" si="28">ROUND((F107*H107),2)</f>
        <v>938.37</v>
      </c>
    </row>
    <row r="108" spans="1:9" ht="27.75" customHeight="1" outlineLevel="1">
      <c r="B108" s="64" t="s">
        <v>56</v>
      </c>
      <c r="C108" s="64" t="s">
        <v>532</v>
      </c>
      <c r="D108" s="71" t="s">
        <v>533</v>
      </c>
      <c r="E108" s="64" t="s">
        <v>123</v>
      </c>
      <c r="F108" s="24">
        <f>('MEMÓRIA DE CÁLCULO'!H704)</f>
        <v>187.29</v>
      </c>
      <c r="G108" s="73">
        <v>3.38</v>
      </c>
      <c r="H108" s="74">
        <f t="shared" si="27"/>
        <v>4.17</v>
      </c>
      <c r="I108" s="74">
        <f t="shared" si="28"/>
        <v>781</v>
      </c>
    </row>
    <row r="109" spans="1:9" ht="27" customHeight="1">
      <c r="B109" s="64" t="s">
        <v>614</v>
      </c>
      <c r="C109" s="64" t="s">
        <v>93</v>
      </c>
      <c r="D109" s="71" t="str">
        <f>UPPER("Emassamento de paredes externas com massa acrilica, 1 demãos, incluve lixamento para pintura")</f>
        <v>EMASSAMENTO DE PAREDES EXTERNAS COM MASSA ACRILICA, 1 DEMÃOS, INCLUVE LIXAMENTO PARA PINTURA</v>
      </c>
      <c r="E109" s="64" t="s">
        <v>123</v>
      </c>
      <c r="F109" s="24">
        <f>('MEMÓRIA DE CÁLCULO'!H711)</f>
        <v>238.28450000000004</v>
      </c>
      <c r="G109" s="73">
        <v>16.38</v>
      </c>
      <c r="H109" s="74">
        <f t="shared" si="27"/>
        <v>20.190000000000001</v>
      </c>
      <c r="I109" s="74">
        <f t="shared" si="28"/>
        <v>4810.96</v>
      </c>
    </row>
    <row r="110" spans="1:9" ht="27" customHeight="1">
      <c r="B110" s="64" t="s">
        <v>615</v>
      </c>
      <c r="C110" s="64" t="s">
        <v>535</v>
      </c>
      <c r="D110" s="71" t="s">
        <v>536</v>
      </c>
      <c r="E110" s="64" t="s">
        <v>123</v>
      </c>
      <c r="F110" s="24">
        <f>('MEMÓRIA DE CÁLCULO'!H716)</f>
        <v>238.28450000000004</v>
      </c>
      <c r="G110" s="73">
        <v>7.71</v>
      </c>
      <c r="H110" s="74">
        <f t="shared" ref="H110" si="29">ROUND((G110+(G110*$I$10)),2)</f>
        <v>9.5</v>
      </c>
      <c r="I110" s="74">
        <f t="shared" ref="I110" si="30">ROUND((F110*H110),2)</f>
        <v>2263.6999999999998</v>
      </c>
    </row>
    <row r="111" spans="1:9" ht="29.25" customHeight="1">
      <c r="B111" s="64" t="s">
        <v>616</v>
      </c>
      <c r="C111" s="64">
        <v>88489</v>
      </c>
      <c r="D111" s="71" t="s">
        <v>534</v>
      </c>
      <c r="E111" s="64" t="s">
        <v>123</v>
      </c>
      <c r="F111" s="24">
        <f>('MEMÓRIA DE CÁLCULO'!H723)</f>
        <v>464.39699999999982</v>
      </c>
      <c r="G111" s="73">
        <v>14.63</v>
      </c>
      <c r="H111" s="74">
        <f t="shared" si="27"/>
        <v>18.04</v>
      </c>
      <c r="I111" s="74">
        <f t="shared" si="28"/>
        <v>8377.7199999999993</v>
      </c>
    </row>
    <row r="112" spans="1:9" ht="35.25" customHeight="1" outlineLevel="1">
      <c r="B112" s="64" t="s">
        <v>617</v>
      </c>
      <c r="C112" s="64" t="s">
        <v>87</v>
      </c>
      <c r="D112" s="71" t="s">
        <v>341</v>
      </c>
      <c r="E112" s="64" t="s">
        <v>123</v>
      </c>
      <c r="F112" s="24">
        <f>('MEMÓRIA DE CÁLCULO'!H730)</f>
        <v>187.29</v>
      </c>
      <c r="G112" s="73">
        <v>18.63</v>
      </c>
      <c r="H112" s="74">
        <f t="shared" si="27"/>
        <v>22.97</v>
      </c>
      <c r="I112" s="74">
        <f t="shared" si="28"/>
        <v>4302.05</v>
      </c>
    </row>
    <row r="113" spans="1:72" ht="18.75" customHeight="1" outlineLevel="1">
      <c r="B113" s="78"/>
      <c r="C113" s="77"/>
      <c r="D113" s="77"/>
      <c r="E113" s="77"/>
      <c r="F113" s="85" t="s">
        <v>48</v>
      </c>
      <c r="G113" s="85"/>
      <c r="H113" s="90"/>
      <c r="I113" s="91">
        <f>SUM(I107:I112)</f>
        <v>21473.8</v>
      </c>
    </row>
    <row r="114" spans="1:72" s="32" customFormat="1" ht="18.75" customHeight="1" outlineLevel="1">
      <c r="A114" s="26"/>
      <c r="B114" s="28">
        <v>10</v>
      </c>
      <c r="C114" s="28"/>
      <c r="D114" s="4" t="s">
        <v>6</v>
      </c>
      <c r="E114" s="5"/>
      <c r="F114" s="11"/>
      <c r="G114" s="11"/>
      <c r="H114" s="6"/>
      <c r="I114" s="34"/>
    </row>
    <row r="115" spans="1:72" s="32" customFormat="1" ht="39" customHeight="1" outlineLevel="1">
      <c r="A115" s="26"/>
      <c r="B115" s="57" t="s">
        <v>40</v>
      </c>
      <c r="C115" s="40" t="s">
        <v>364</v>
      </c>
      <c r="D115" s="58" t="s">
        <v>365</v>
      </c>
      <c r="E115" s="40" t="s">
        <v>167</v>
      </c>
      <c r="F115" s="24">
        <f>('MEMÓRIA DE CÁLCULO'!H740)</f>
        <v>47.5</v>
      </c>
      <c r="G115" s="73">
        <v>65.069999999999993</v>
      </c>
      <c r="H115" s="74">
        <f t="shared" ref="H115:H116" si="31">ROUND((G115+(G115*$I$10)),2)</f>
        <v>80.22</v>
      </c>
      <c r="I115" s="239">
        <f t="shared" ref="I115:I116" si="32">ROUND((F115*H115),2)</f>
        <v>3810.45</v>
      </c>
    </row>
    <row r="116" spans="1:72" s="32" customFormat="1" ht="64.5" customHeight="1" outlineLevel="1">
      <c r="A116" s="26"/>
      <c r="B116" s="57" t="s">
        <v>41</v>
      </c>
      <c r="C116" s="200" t="s">
        <v>550</v>
      </c>
      <c r="D116" s="230" t="s">
        <v>551</v>
      </c>
      <c r="E116" s="200" t="s">
        <v>188</v>
      </c>
      <c r="F116" s="231">
        <v>4</v>
      </c>
      <c r="G116" s="232">
        <v>1049.6500000000001</v>
      </c>
      <c r="H116" s="233">
        <f t="shared" si="31"/>
        <v>1294.01</v>
      </c>
      <c r="I116" s="240">
        <f t="shared" si="32"/>
        <v>5176.04</v>
      </c>
    </row>
    <row r="117" spans="1:72" s="238" customFormat="1" ht="66" customHeight="1" outlineLevel="1">
      <c r="A117" s="40"/>
      <c r="B117" s="57" t="s">
        <v>178</v>
      </c>
      <c r="C117" s="40" t="s">
        <v>552</v>
      </c>
      <c r="D117" s="71" t="s">
        <v>553</v>
      </c>
      <c r="E117" s="40" t="s">
        <v>167</v>
      </c>
      <c r="F117" s="24">
        <f>('MEMÓRIA DE CÁLCULO'!H754)</f>
        <v>3</v>
      </c>
      <c r="G117" s="73">
        <v>293.70999999999998</v>
      </c>
      <c r="H117" s="74">
        <f t="shared" ref="H117" si="33">ROUND((G117+(G117*$I$10)),2)</f>
        <v>362.09</v>
      </c>
      <c r="I117" s="239">
        <f t="shared" ref="I117" si="34">ROUND((F117*H117),2)</f>
        <v>1086.27</v>
      </c>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2"/>
      <c r="AW117" s="32"/>
      <c r="AX117" s="32"/>
      <c r="AY117" s="32"/>
      <c r="AZ117" s="32"/>
      <c r="BA117" s="32"/>
      <c r="BB117" s="32"/>
      <c r="BC117" s="32"/>
      <c r="BD117" s="32"/>
      <c r="BE117" s="32"/>
      <c r="BF117" s="32"/>
      <c r="BG117" s="32"/>
      <c r="BH117" s="32"/>
      <c r="BI117" s="32"/>
      <c r="BJ117" s="32"/>
      <c r="BK117" s="32"/>
      <c r="BL117" s="32"/>
      <c r="BM117" s="32"/>
      <c r="BN117" s="32"/>
      <c r="BO117" s="32"/>
      <c r="BP117" s="32"/>
      <c r="BQ117" s="32"/>
      <c r="BR117" s="32"/>
      <c r="BS117" s="32"/>
      <c r="BT117" s="32"/>
    </row>
    <row r="118" spans="1:72" s="32" customFormat="1" ht="18.75" customHeight="1" outlineLevel="1">
      <c r="A118" s="26"/>
      <c r="B118" s="234"/>
      <c r="C118" s="235"/>
      <c r="D118" s="235"/>
      <c r="E118" s="235"/>
      <c r="F118" s="236" t="s">
        <v>48</v>
      </c>
      <c r="G118" s="236"/>
      <c r="H118" s="237"/>
      <c r="I118" s="241">
        <f>SUM(I115:I117)</f>
        <v>10072.76</v>
      </c>
    </row>
    <row r="119" spans="1:72" ht="18.75" customHeight="1" outlineLevel="1">
      <c r="B119" s="62">
        <v>11</v>
      </c>
      <c r="C119" s="62"/>
      <c r="D119" s="49" t="s">
        <v>47</v>
      </c>
      <c r="E119" s="49"/>
      <c r="F119" s="30"/>
      <c r="G119" s="30"/>
      <c r="H119" s="49"/>
      <c r="I119" s="34"/>
    </row>
    <row r="120" spans="1:72" ht="33.75" customHeight="1" outlineLevel="1">
      <c r="B120" s="40" t="s">
        <v>0</v>
      </c>
      <c r="C120" s="40">
        <v>101909</v>
      </c>
      <c r="D120" s="71" t="s">
        <v>318</v>
      </c>
      <c r="E120" s="40" t="s">
        <v>188</v>
      </c>
      <c r="F120" s="24">
        <v>1</v>
      </c>
      <c r="G120" s="73">
        <v>204.81</v>
      </c>
      <c r="H120" s="74">
        <f t="shared" ref="H120:H125" si="35">ROUND((G120+(G120*$I$10)),2)</f>
        <v>252.49</v>
      </c>
      <c r="I120" s="74">
        <f t="shared" ref="I120:I125" si="36">ROUND((F120*H120),2)</f>
        <v>252.49</v>
      </c>
    </row>
    <row r="121" spans="1:72" ht="29.25" customHeight="1" outlineLevel="1">
      <c r="B121" s="40" t="s">
        <v>57</v>
      </c>
      <c r="C121" s="67">
        <v>97599</v>
      </c>
      <c r="D121" s="71" t="s">
        <v>319</v>
      </c>
      <c r="E121" s="40" t="s">
        <v>188</v>
      </c>
      <c r="F121" s="24">
        <v>4</v>
      </c>
      <c r="G121" s="73">
        <v>19.850000000000001</v>
      </c>
      <c r="H121" s="74">
        <f t="shared" si="35"/>
        <v>24.47</v>
      </c>
      <c r="I121" s="74">
        <f t="shared" si="36"/>
        <v>97.88</v>
      </c>
    </row>
    <row r="122" spans="1:72" ht="28.5" customHeight="1">
      <c r="B122" s="40" t="s">
        <v>549</v>
      </c>
      <c r="C122" s="41" t="s">
        <v>321</v>
      </c>
      <c r="D122" s="71" t="s">
        <v>322</v>
      </c>
      <c r="E122" s="40" t="s">
        <v>274</v>
      </c>
      <c r="F122" s="24">
        <v>1</v>
      </c>
      <c r="G122" s="73">
        <v>56.99</v>
      </c>
      <c r="H122" s="74">
        <f t="shared" si="35"/>
        <v>70.260000000000005</v>
      </c>
      <c r="I122" s="74">
        <f t="shared" si="36"/>
        <v>70.260000000000005</v>
      </c>
    </row>
    <row r="123" spans="1:72" s="32" customFormat="1" ht="29.25" customHeight="1">
      <c r="A123" s="26"/>
      <c r="B123" s="40" t="s">
        <v>618</v>
      </c>
      <c r="C123" s="41">
        <v>91942</v>
      </c>
      <c r="D123" s="71" t="s">
        <v>320</v>
      </c>
      <c r="E123" s="40" t="s">
        <v>188</v>
      </c>
      <c r="F123" s="24">
        <v>4</v>
      </c>
      <c r="G123" s="73">
        <v>39.14</v>
      </c>
      <c r="H123" s="74">
        <f t="shared" si="35"/>
        <v>48.25</v>
      </c>
      <c r="I123" s="74">
        <f t="shared" si="36"/>
        <v>193</v>
      </c>
    </row>
    <row r="124" spans="1:72" s="32" customFormat="1" ht="39" customHeight="1" outlineLevel="1">
      <c r="A124" s="26"/>
      <c r="B124" s="40" t="s">
        <v>619</v>
      </c>
      <c r="C124" s="31" t="s">
        <v>94</v>
      </c>
      <c r="D124" s="71" t="s">
        <v>323</v>
      </c>
      <c r="E124" s="40" t="s">
        <v>188</v>
      </c>
      <c r="F124" s="24">
        <v>4</v>
      </c>
      <c r="G124" s="73">
        <v>39.590000000000003</v>
      </c>
      <c r="H124" s="74">
        <f t="shared" si="35"/>
        <v>48.81</v>
      </c>
      <c r="I124" s="74">
        <f t="shared" si="36"/>
        <v>195.24</v>
      </c>
    </row>
    <row r="125" spans="1:72" s="32" customFormat="1" ht="20.399999999999999" customHeight="1" outlineLevel="1">
      <c r="A125" s="26"/>
      <c r="B125" s="40" t="s">
        <v>620</v>
      </c>
      <c r="C125" s="31" t="s">
        <v>572</v>
      </c>
      <c r="D125" s="71" t="s">
        <v>573</v>
      </c>
      <c r="E125" s="40" t="s">
        <v>574</v>
      </c>
      <c r="F125" s="24">
        <v>1</v>
      </c>
      <c r="G125" s="229">
        <v>1730.34</v>
      </c>
      <c r="H125" s="74">
        <f t="shared" si="35"/>
        <v>2133.16</v>
      </c>
      <c r="I125" s="74">
        <f t="shared" si="36"/>
        <v>2133.16</v>
      </c>
    </row>
    <row r="126" spans="1:72" s="32" customFormat="1" ht="18.75" customHeight="1" outlineLevel="1">
      <c r="A126" s="26"/>
      <c r="B126" s="78"/>
      <c r="C126" s="77"/>
      <c r="D126" s="77"/>
      <c r="E126" s="77"/>
      <c r="F126" s="85" t="s">
        <v>48</v>
      </c>
      <c r="G126" s="85"/>
      <c r="H126" s="90"/>
      <c r="I126" s="91">
        <f>SUM(I120:I125)</f>
        <v>2942.0299999999997</v>
      </c>
    </row>
    <row r="127" spans="1:72" s="32" customFormat="1" ht="18.75" customHeight="1" outlineLevel="1">
      <c r="A127" s="26"/>
      <c r="B127" s="62">
        <v>12</v>
      </c>
      <c r="C127" s="62"/>
      <c r="D127" s="49" t="s">
        <v>79</v>
      </c>
      <c r="E127" s="49"/>
      <c r="F127" s="30"/>
      <c r="G127" s="30"/>
      <c r="H127" s="49"/>
      <c r="I127" s="34"/>
    </row>
    <row r="128" spans="1:72" s="32" customFormat="1" ht="118.2" customHeight="1" outlineLevel="1">
      <c r="A128" s="26"/>
      <c r="B128" s="64" t="s">
        <v>1</v>
      </c>
      <c r="C128" s="119" t="s">
        <v>554</v>
      </c>
      <c r="D128" s="120" t="s">
        <v>639</v>
      </c>
      <c r="E128" s="40" t="s">
        <v>188</v>
      </c>
      <c r="F128" s="84">
        <v>5</v>
      </c>
      <c r="G128" s="73">
        <v>10.97</v>
      </c>
      <c r="H128" s="74">
        <f t="shared" ref="H128:H143" si="37">ROUND((G128+(G128*$I$10)),2)</f>
        <v>13.52</v>
      </c>
      <c r="I128" s="74">
        <f t="shared" ref="I128:I143" si="38">ROUND((F128*H128),2)</f>
        <v>67.599999999999994</v>
      </c>
    </row>
    <row r="129" spans="1:9" s="32" customFormat="1" ht="27.6" customHeight="1" outlineLevel="1">
      <c r="A129" s="26"/>
      <c r="B129" s="64" t="s">
        <v>2</v>
      </c>
      <c r="C129" s="119">
        <v>91952</v>
      </c>
      <c r="D129" s="120" t="s">
        <v>170</v>
      </c>
      <c r="E129" s="40" t="s">
        <v>188</v>
      </c>
      <c r="F129" s="84">
        <v>5</v>
      </c>
      <c r="G129" s="73">
        <v>20.46</v>
      </c>
      <c r="H129" s="74">
        <f t="shared" ref="H129" si="39">ROUND((G129+(G129*$I$10)),2)</f>
        <v>25.22</v>
      </c>
      <c r="I129" s="74">
        <f t="shared" ref="I129" si="40">ROUND((F129*H129),2)</f>
        <v>126.1</v>
      </c>
    </row>
    <row r="130" spans="1:9" s="32" customFormat="1" ht="89.4" customHeight="1" outlineLevel="1">
      <c r="A130" s="26"/>
      <c r="B130" s="64" t="s">
        <v>95</v>
      </c>
      <c r="C130" s="119" t="s">
        <v>555</v>
      </c>
      <c r="D130" s="120" t="s">
        <v>556</v>
      </c>
      <c r="E130" s="40" t="s">
        <v>188</v>
      </c>
      <c r="F130" s="84">
        <v>17</v>
      </c>
      <c r="G130" s="73">
        <v>115.23</v>
      </c>
      <c r="H130" s="74">
        <f t="shared" ref="H130:H132" si="41">ROUND((G130+(G130*$I$10)),2)</f>
        <v>142.06</v>
      </c>
      <c r="I130" s="74">
        <f t="shared" ref="I130:I132" si="42">ROUND((F130*H130),2)</f>
        <v>2415.02</v>
      </c>
    </row>
    <row r="131" spans="1:9" s="32" customFormat="1" ht="42.6" customHeight="1" outlineLevel="1">
      <c r="A131" s="26"/>
      <c r="B131" s="64" t="s">
        <v>96</v>
      </c>
      <c r="C131" s="165" t="s">
        <v>270</v>
      </c>
      <c r="D131" s="126" t="s">
        <v>640</v>
      </c>
      <c r="E131" s="40" t="s">
        <v>188</v>
      </c>
      <c r="F131" s="84">
        <v>17</v>
      </c>
      <c r="G131" s="73">
        <v>60.47</v>
      </c>
      <c r="H131" s="74">
        <f t="shared" si="41"/>
        <v>74.55</v>
      </c>
      <c r="I131" s="74">
        <f t="shared" si="42"/>
        <v>1267.3499999999999</v>
      </c>
    </row>
    <row r="132" spans="1:9" s="32" customFormat="1" ht="36.6" customHeight="1" outlineLevel="1">
      <c r="A132" s="26"/>
      <c r="B132" s="64" t="s">
        <v>97</v>
      </c>
      <c r="C132" s="119" t="s">
        <v>173</v>
      </c>
      <c r="D132" s="120" t="s">
        <v>174</v>
      </c>
      <c r="E132" s="40" t="s">
        <v>188</v>
      </c>
      <c r="F132" s="84">
        <v>17</v>
      </c>
      <c r="G132" s="73">
        <v>18.21</v>
      </c>
      <c r="H132" s="74">
        <f t="shared" si="41"/>
        <v>22.45</v>
      </c>
      <c r="I132" s="74">
        <f t="shared" si="42"/>
        <v>381.65</v>
      </c>
    </row>
    <row r="133" spans="1:9" s="32" customFormat="1" ht="117.6" customHeight="1" outlineLevel="1">
      <c r="A133" s="26"/>
      <c r="B133" s="64" t="s">
        <v>571</v>
      </c>
      <c r="C133" s="165" t="s">
        <v>557</v>
      </c>
      <c r="D133" s="126" t="s">
        <v>558</v>
      </c>
      <c r="E133" s="40" t="s">
        <v>188</v>
      </c>
      <c r="F133" s="84">
        <v>40</v>
      </c>
      <c r="G133" s="73">
        <v>298.48</v>
      </c>
      <c r="H133" s="74">
        <f t="shared" ref="H133:H137" si="43">ROUND((G133+(G133*$I$10)),2)</f>
        <v>367.97</v>
      </c>
      <c r="I133" s="74">
        <f t="shared" ref="I133:I137" si="44">ROUND((F133*H133),2)</f>
        <v>14718.8</v>
      </c>
    </row>
    <row r="134" spans="1:9" s="32" customFormat="1" ht="49.8" customHeight="1" outlineLevel="1">
      <c r="A134" s="26"/>
      <c r="B134" s="64" t="s">
        <v>621</v>
      </c>
      <c r="C134" s="119" t="s">
        <v>171</v>
      </c>
      <c r="D134" s="120" t="s">
        <v>172</v>
      </c>
      <c r="E134" s="40" t="s">
        <v>188</v>
      </c>
      <c r="F134" s="84">
        <v>40</v>
      </c>
      <c r="G134" s="73">
        <v>15.51</v>
      </c>
      <c r="H134" s="74">
        <f t="shared" si="43"/>
        <v>19.12</v>
      </c>
      <c r="I134" s="74">
        <f t="shared" si="44"/>
        <v>764.8</v>
      </c>
    </row>
    <row r="135" spans="1:9" s="32" customFormat="1" ht="34.5" customHeight="1" outlineLevel="1">
      <c r="A135" s="26"/>
      <c r="B135" s="64" t="s">
        <v>622</v>
      </c>
      <c r="C135" s="154" t="s">
        <v>559</v>
      </c>
      <c r="D135" s="155" t="s">
        <v>562</v>
      </c>
      <c r="E135" s="57" t="s">
        <v>188</v>
      </c>
      <c r="F135" s="156">
        <v>1</v>
      </c>
      <c r="G135" s="157">
        <v>117.59</v>
      </c>
      <c r="H135" s="74">
        <f t="shared" si="43"/>
        <v>144.96</v>
      </c>
      <c r="I135" s="74">
        <f t="shared" si="44"/>
        <v>144.96</v>
      </c>
    </row>
    <row r="136" spans="1:9" s="32" customFormat="1" ht="49.8" customHeight="1" outlineLevel="1">
      <c r="A136" s="26"/>
      <c r="B136" s="64" t="s">
        <v>623</v>
      </c>
      <c r="C136" s="119" t="s">
        <v>560</v>
      </c>
      <c r="D136" s="120" t="s">
        <v>561</v>
      </c>
      <c r="E136" s="82" t="s">
        <v>167</v>
      </c>
      <c r="F136" s="84">
        <v>35</v>
      </c>
      <c r="G136" s="73">
        <v>18.89</v>
      </c>
      <c r="H136" s="74">
        <f t="shared" si="43"/>
        <v>23.29</v>
      </c>
      <c r="I136" s="74">
        <f t="shared" si="44"/>
        <v>815.15</v>
      </c>
    </row>
    <row r="137" spans="1:9" s="32" customFormat="1" ht="54" customHeight="1" outlineLevel="1">
      <c r="A137" s="26"/>
      <c r="B137" s="64" t="s">
        <v>624</v>
      </c>
      <c r="C137" s="154" t="s">
        <v>265</v>
      </c>
      <c r="D137" s="155" t="s">
        <v>266</v>
      </c>
      <c r="E137" s="57" t="s">
        <v>167</v>
      </c>
      <c r="F137" s="156">
        <v>70</v>
      </c>
      <c r="G137" s="157">
        <v>18.579999999999998</v>
      </c>
      <c r="H137" s="74">
        <f t="shared" si="43"/>
        <v>22.91</v>
      </c>
      <c r="I137" s="74">
        <f t="shared" si="44"/>
        <v>1603.7</v>
      </c>
    </row>
    <row r="138" spans="1:9" s="32" customFormat="1" ht="37.5" customHeight="1">
      <c r="A138" s="26"/>
      <c r="B138" s="64" t="s">
        <v>625</v>
      </c>
      <c r="C138" s="119" t="s">
        <v>165</v>
      </c>
      <c r="D138" s="120" t="s">
        <v>166</v>
      </c>
      <c r="E138" s="82" t="s">
        <v>167</v>
      </c>
      <c r="F138" s="84">
        <v>220</v>
      </c>
      <c r="G138" s="73">
        <v>3.62</v>
      </c>
      <c r="H138" s="74">
        <f t="shared" si="37"/>
        <v>4.46</v>
      </c>
      <c r="I138" s="74">
        <f t="shared" si="38"/>
        <v>981.2</v>
      </c>
    </row>
    <row r="139" spans="1:9" s="32" customFormat="1" ht="39.75" customHeight="1">
      <c r="A139" s="26"/>
      <c r="B139" s="64" t="s">
        <v>626</v>
      </c>
      <c r="C139" s="119" t="s">
        <v>168</v>
      </c>
      <c r="D139" s="120" t="s">
        <v>169</v>
      </c>
      <c r="E139" s="82" t="s">
        <v>167</v>
      </c>
      <c r="F139" s="84">
        <v>280</v>
      </c>
      <c r="G139" s="73">
        <v>3.94</v>
      </c>
      <c r="H139" s="74">
        <f t="shared" si="37"/>
        <v>4.8600000000000003</v>
      </c>
      <c r="I139" s="74">
        <f t="shared" si="38"/>
        <v>1360.8</v>
      </c>
    </row>
    <row r="140" spans="1:9" s="32" customFormat="1" ht="33.75" customHeight="1" outlineLevel="1">
      <c r="A140" s="26"/>
      <c r="B140" s="64" t="s">
        <v>627</v>
      </c>
      <c r="C140" s="119" t="s">
        <v>563</v>
      </c>
      <c r="D140" s="120" t="s">
        <v>564</v>
      </c>
      <c r="E140" s="40" t="s">
        <v>188</v>
      </c>
      <c r="F140" s="84">
        <v>6</v>
      </c>
      <c r="G140" s="73">
        <v>49.94</v>
      </c>
      <c r="H140" s="74">
        <f t="shared" si="37"/>
        <v>61.57</v>
      </c>
      <c r="I140" s="74">
        <f t="shared" si="38"/>
        <v>369.42</v>
      </c>
    </row>
    <row r="141" spans="1:9" ht="30" customHeight="1" outlineLevel="1">
      <c r="B141" s="64" t="s">
        <v>628</v>
      </c>
      <c r="C141" s="119" t="s">
        <v>566</v>
      </c>
      <c r="D141" s="120" t="s">
        <v>565</v>
      </c>
      <c r="E141" s="40" t="s">
        <v>188</v>
      </c>
      <c r="F141" s="84">
        <v>2</v>
      </c>
      <c r="G141" s="73">
        <v>4.8099999999999996</v>
      </c>
      <c r="H141" s="74">
        <f t="shared" si="37"/>
        <v>5.93</v>
      </c>
      <c r="I141" s="74">
        <f t="shared" si="38"/>
        <v>11.86</v>
      </c>
    </row>
    <row r="142" spans="1:9" s="32" customFormat="1" ht="26.4" customHeight="1" outlineLevel="1">
      <c r="A142" s="26"/>
      <c r="B142" s="64" t="s">
        <v>629</v>
      </c>
      <c r="C142" s="154" t="s">
        <v>263</v>
      </c>
      <c r="D142" s="155" t="s">
        <v>264</v>
      </c>
      <c r="E142" s="57" t="s">
        <v>188</v>
      </c>
      <c r="F142" s="156">
        <v>1</v>
      </c>
      <c r="G142" s="157">
        <v>325.08999999999997</v>
      </c>
      <c r="H142" s="74">
        <f t="shared" si="37"/>
        <v>400.77</v>
      </c>
      <c r="I142" s="74">
        <f t="shared" si="38"/>
        <v>400.77</v>
      </c>
    </row>
    <row r="143" spans="1:9" s="32" customFormat="1" ht="18.75" customHeight="1" outlineLevel="1">
      <c r="A143" s="26"/>
      <c r="B143" s="64" t="s">
        <v>630</v>
      </c>
      <c r="C143" s="119" t="s">
        <v>567</v>
      </c>
      <c r="D143" s="120" t="s">
        <v>568</v>
      </c>
      <c r="E143" s="40" t="s">
        <v>574</v>
      </c>
      <c r="F143" s="84">
        <v>2</v>
      </c>
      <c r="G143" s="73">
        <v>1808.2</v>
      </c>
      <c r="H143" s="74">
        <f t="shared" si="37"/>
        <v>2229.15</v>
      </c>
      <c r="I143" s="74">
        <f t="shared" si="38"/>
        <v>4458.3</v>
      </c>
    </row>
    <row r="144" spans="1:9" ht="18.75" customHeight="1" outlineLevel="1">
      <c r="B144" s="78"/>
      <c r="C144" s="77"/>
      <c r="D144" s="77"/>
      <c r="E144" s="77"/>
      <c r="F144" s="85" t="s">
        <v>48</v>
      </c>
      <c r="G144" s="85"/>
      <c r="H144" s="90"/>
      <c r="I144" s="91">
        <f>SUM(I128:I143)</f>
        <v>29887.479999999996</v>
      </c>
    </row>
    <row r="145" spans="1:9" s="32" customFormat="1" ht="18.75" customHeight="1" outlineLevel="1">
      <c r="A145" s="26"/>
      <c r="B145" s="62">
        <v>13</v>
      </c>
      <c r="C145" s="28"/>
      <c r="D145" s="49" t="s">
        <v>7</v>
      </c>
      <c r="E145" s="49"/>
      <c r="F145" s="30"/>
      <c r="G145" s="30"/>
      <c r="H145" s="49"/>
      <c r="I145" s="34"/>
    </row>
    <row r="146" spans="1:9" s="32" customFormat="1" ht="31.5" customHeight="1" outlineLevel="1">
      <c r="A146" s="26"/>
      <c r="B146" s="40" t="s">
        <v>9</v>
      </c>
      <c r="C146" s="40" t="s">
        <v>89</v>
      </c>
      <c r="D146" s="58" t="s">
        <v>342</v>
      </c>
      <c r="E146" s="38" t="s">
        <v>167</v>
      </c>
      <c r="F146" s="24">
        <v>3.5</v>
      </c>
      <c r="G146" s="73">
        <v>21.14</v>
      </c>
      <c r="H146" s="74">
        <f t="shared" ref="H146:H154" si="45">ROUND((G146+(G146*$I$10)),2)</f>
        <v>26.06</v>
      </c>
      <c r="I146" s="74">
        <f t="shared" ref="I146:I154" si="46">ROUND((F146*H146),2)</f>
        <v>91.21</v>
      </c>
    </row>
    <row r="147" spans="1:9" s="32" customFormat="1" ht="18.75" customHeight="1" outlineLevel="1">
      <c r="A147" s="26"/>
      <c r="B147" s="40" t="s">
        <v>3</v>
      </c>
      <c r="C147" s="69">
        <v>104746</v>
      </c>
      <c r="D147" s="63" t="s">
        <v>350</v>
      </c>
      <c r="E147" s="40" t="s">
        <v>188</v>
      </c>
      <c r="F147" s="24">
        <v>4</v>
      </c>
      <c r="G147" s="73">
        <v>28.27</v>
      </c>
      <c r="H147" s="74">
        <f t="shared" si="45"/>
        <v>34.85</v>
      </c>
      <c r="I147" s="74">
        <f t="shared" si="46"/>
        <v>139.4</v>
      </c>
    </row>
    <row r="148" spans="1:9" s="32" customFormat="1" ht="31.5" customHeight="1">
      <c r="A148" s="26"/>
      <c r="B148" s="40" t="s">
        <v>98</v>
      </c>
      <c r="C148" s="40">
        <v>96985</v>
      </c>
      <c r="D148" s="211" t="s">
        <v>344</v>
      </c>
      <c r="E148" s="40" t="s">
        <v>188</v>
      </c>
      <c r="F148" s="24">
        <v>4</v>
      </c>
      <c r="G148" s="73">
        <v>105.34</v>
      </c>
      <c r="H148" s="74">
        <f t="shared" si="45"/>
        <v>129.86000000000001</v>
      </c>
      <c r="I148" s="74">
        <f t="shared" si="46"/>
        <v>519.44000000000005</v>
      </c>
    </row>
    <row r="149" spans="1:9" ht="29.25" customHeight="1">
      <c r="B149" s="40" t="s">
        <v>99</v>
      </c>
      <c r="C149" s="40">
        <v>96973</v>
      </c>
      <c r="D149" s="71" t="s">
        <v>345</v>
      </c>
      <c r="E149" s="38" t="s">
        <v>167</v>
      </c>
      <c r="F149" s="24">
        <v>39.82</v>
      </c>
      <c r="G149" s="73">
        <v>76.78</v>
      </c>
      <c r="H149" s="74">
        <f t="shared" si="45"/>
        <v>94.65</v>
      </c>
      <c r="I149" s="74">
        <f t="shared" si="46"/>
        <v>3768.96</v>
      </c>
    </row>
    <row r="150" spans="1:9" ht="28.5" customHeight="1" outlineLevel="1">
      <c r="B150" s="40" t="s">
        <v>100</v>
      </c>
      <c r="C150" s="40">
        <v>96974</v>
      </c>
      <c r="D150" s="58" t="s">
        <v>346</v>
      </c>
      <c r="E150" s="38" t="s">
        <v>167</v>
      </c>
      <c r="F150" s="24">
        <v>41.43</v>
      </c>
      <c r="G150" s="73">
        <v>99.21</v>
      </c>
      <c r="H150" s="74">
        <f t="shared" si="45"/>
        <v>122.31</v>
      </c>
      <c r="I150" s="74">
        <f t="shared" si="46"/>
        <v>5067.3</v>
      </c>
    </row>
    <row r="151" spans="1:9" ht="30.75" customHeight="1" outlineLevel="1">
      <c r="B151" s="40" t="s">
        <v>179</v>
      </c>
      <c r="C151" s="61">
        <v>93358</v>
      </c>
      <c r="D151" s="71" t="s">
        <v>347</v>
      </c>
      <c r="E151" s="31" t="s">
        <v>109</v>
      </c>
      <c r="F151" s="24">
        <v>6.21</v>
      </c>
      <c r="G151" s="73">
        <v>95.92</v>
      </c>
      <c r="H151" s="74">
        <f t="shared" si="45"/>
        <v>118.25</v>
      </c>
      <c r="I151" s="74">
        <f t="shared" si="46"/>
        <v>734.33</v>
      </c>
    </row>
    <row r="152" spans="1:9" s="32" customFormat="1" ht="30.75" customHeight="1" outlineLevel="1">
      <c r="A152" s="26"/>
      <c r="B152" s="40" t="s">
        <v>180</v>
      </c>
      <c r="C152" s="60">
        <v>93382</v>
      </c>
      <c r="D152" s="71" t="s">
        <v>348</v>
      </c>
      <c r="E152" s="31" t="s">
        <v>109</v>
      </c>
      <c r="F152" s="24">
        <v>6.21</v>
      </c>
      <c r="G152" s="73">
        <v>28.95</v>
      </c>
      <c r="H152" s="74">
        <f t="shared" si="45"/>
        <v>35.69</v>
      </c>
      <c r="I152" s="74">
        <f t="shared" si="46"/>
        <v>221.63</v>
      </c>
    </row>
    <row r="153" spans="1:9" s="32" customFormat="1" ht="30" customHeight="1" outlineLevel="1">
      <c r="A153" s="26"/>
      <c r="B153" s="40" t="s">
        <v>181</v>
      </c>
      <c r="C153" s="40">
        <v>98111</v>
      </c>
      <c r="D153" s="58" t="s">
        <v>349</v>
      </c>
      <c r="E153" s="31" t="s">
        <v>188</v>
      </c>
      <c r="F153" s="24">
        <v>4</v>
      </c>
      <c r="G153" s="73">
        <v>58.4</v>
      </c>
      <c r="H153" s="74">
        <f t="shared" si="45"/>
        <v>72</v>
      </c>
      <c r="I153" s="74">
        <f t="shared" si="46"/>
        <v>288</v>
      </c>
    </row>
    <row r="154" spans="1:9" s="32" customFormat="1" ht="18.75" customHeight="1" outlineLevel="1">
      <c r="A154" s="26"/>
      <c r="B154" s="40" t="s">
        <v>182</v>
      </c>
      <c r="C154" s="40" t="s">
        <v>90</v>
      </c>
      <c r="D154" s="63" t="s">
        <v>343</v>
      </c>
      <c r="E154" s="57" t="s">
        <v>188</v>
      </c>
      <c r="F154" s="24">
        <v>40</v>
      </c>
      <c r="G154" s="73">
        <v>21.9</v>
      </c>
      <c r="H154" s="74">
        <f t="shared" si="45"/>
        <v>27</v>
      </c>
      <c r="I154" s="74">
        <f t="shared" si="46"/>
        <v>1080</v>
      </c>
    </row>
    <row r="155" spans="1:9" s="32" customFormat="1" ht="16.2" customHeight="1" outlineLevel="1">
      <c r="A155" s="26"/>
      <c r="B155" s="40" t="s">
        <v>183</v>
      </c>
      <c r="C155" s="40" t="s">
        <v>70</v>
      </c>
      <c r="D155" s="65" t="str">
        <f>UPPER("Solda exotermica")</f>
        <v>SOLDA EXOTERMICA</v>
      </c>
      <c r="E155" s="57" t="s">
        <v>188</v>
      </c>
      <c r="F155" s="24">
        <v>4</v>
      </c>
      <c r="G155" s="73">
        <v>172.3</v>
      </c>
      <c r="H155" s="74">
        <f t="shared" ref="H155:H156" si="47">(G155*1.2288)</f>
        <v>211.72224</v>
      </c>
      <c r="I155" s="74">
        <f t="shared" ref="I155:I156" si="48">(F155*H155)</f>
        <v>846.88896</v>
      </c>
    </row>
    <row r="156" spans="1:9" s="32" customFormat="1" ht="20.100000000000001" customHeight="1" outlineLevel="1">
      <c r="A156" s="26"/>
      <c r="B156" s="40" t="s">
        <v>184</v>
      </c>
      <c r="C156" s="40" t="s">
        <v>569</v>
      </c>
      <c r="D156" s="238" t="s">
        <v>570</v>
      </c>
      <c r="E156" s="40" t="s">
        <v>574</v>
      </c>
      <c r="F156" s="24">
        <v>1</v>
      </c>
      <c r="G156" s="73">
        <v>1372</v>
      </c>
      <c r="H156" s="74">
        <f t="shared" si="47"/>
        <v>1685.9135999999999</v>
      </c>
      <c r="I156" s="74">
        <f t="shared" si="48"/>
        <v>1685.9135999999999</v>
      </c>
    </row>
    <row r="157" spans="1:9" s="32" customFormat="1" ht="20.100000000000001" customHeight="1" outlineLevel="1">
      <c r="A157" s="26"/>
      <c r="B157" s="78"/>
      <c r="C157" s="77"/>
      <c r="D157" s="77"/>
      <c r="E157" s="77"/>
      <c r="F157" s="85" t="s">
        <v>48</v>
      </c>
      <c r="G157" s="85"/>
      <c r="H157" s="90"/>
      <c r="I157" s="91">
        <f>SUM(I146:I156)</f>
        <v>14443.072560000001</v>
      </c>
    </row>
    <row r="158" spans="1:9" s="32" customFormat="1" ht="20.100000000000001" customHeight="1" outlineLevel="1">
      <c r="A158" s="26"/>
      <c r="B158" s="62">
        <v>14</v>
      </c>
      <c r="C158" s="62"/>
      <c r="D158" s="49" t="s">
        <v>575</v>
      </c>
      <c r="E158" s="49"/>
      <c r="F158" s="30"/>
      <c r="G158" s="30"/>
      <c r="H158" s="49"/>
      <c r="I158" s="34"/>
    </row>
    <row r="159" spans="1:9" s="32" customFormat="1" ht="63.6" customHeight="1" outlineLevel="1">
      <c r="A159" s="26"/>
      <c r="B159" s="64" t="s">
        <v>4</v>
      </c>
      <c r="C159" s="64" t="s">
        <v>576</v>
      </c>
      <c r="D159" s="58" t="s">
        <v>577</v>
      </c>
      <c r="E159" s="64" t="s">
        <v>188</v>
      </c>
      <c r="F159" s="242">
        <v>5</v>
      </c>
      <c r="G159" s="73">
        <v>233</v>
      </c>
      <c r="H159" s="74">
        <f t="shared" ref="H159:H169" si="49">(G159*1.2288)</f>
        <v>286.31039999999996</v>
      </c>
      <c r="I159" s="74">
        <f t="shared" ref="I159:I169" si="50">(F159*H159)</f>
        <v>1431.5519999999997</v>
      </c>
    </row>
    <row r="160" spans="1:9" s="32" customFormat="1" ht="31.2" customHeight="1" outlineLevel="1">
      <c r="A160" s="26"/>
      <c r="B160" s="64" t="s">
        <v>5</v>
      </c>
      <c r="C160" s="64" t="s">
        <v>580</v>
      </c>
      <c r="D160" s="58" t="s">
        <v>581</v>
      </c>
      <c r="E160" s="64" t="s">
        <v>167</v>
      </c>
      <c r="F160" s="242">
        <v>20</v>
      </c>
      <c r="G160" s="73">
        <v>38.85</v>
      </c>
      <c r="H160" s="74">
        <f t="shared" si="49"/>
        <v>47.738879999999995</v>
      </c>
      <c r="I160" s="74">
        <f t="shared" si="50"/>
        <v>954.77759999999989</v>
      </c>
    </row>
    <row r="161" spans="1:9" s="32" customFormat="1" ht="31.2" customHeight="1" outlineLevel="1">
      <c r="A161" s="26"/>
      <c r="B161" s="64" t="s">
        <v>58</v>
      </c>
      <c r="C161" s="64" t="s">
        <v>586</v>
      </c>
      <c r="D161" s="58" t="s">
        <v>587</v>
      </c>
      <c r="E161" s="64" t="s">
        <v>188</v>
      </c>
      <c r="F161" s="242">
        <v>1</v>
      </c>
      <c r="G161" s="73">
        <v>51.75</v>
      </c>
      <c r="H161" s="74">
        <f t="shared" ref="H161" si="51">(G161*1.2288)</f>
        <v>63.590399999999995</v>
      </c>
      <c r="I161" s="74">
        <f t="shared" ref="I161" si="52">(F161*H161)</f>
        <v>63.590399999999995</v>
      </c>
    </row>
    <row r="162" spans="1:9" s="32" customFormat="1" ht="54" customHeight="1" outlineLevel="1">
      <c r="A162" s="26"/>
      <c r="B162" s="64" t="s">
        <v>59</v>
      </c>
      <c r="C162" s="64" t="s">
        <v>578</v>
      </c>
      <c r="D162" s="58" t="s">
        <v>579</v>
      </c>
      <c r="E162" s="64" t="s">
        <v>188</v>
      </c>
      <c r="F162" s="242">
        <v>5</v>
      </c>
      <c r="G162" s="73">
        <v>202.8</v>
      </c>
      <c r="H162" s="74">
        <f t="shared" si="49"/>
        <v>249.20063999999999</v>
      </c>
      <c r="I162" s="74">
        <f t="shared" si="50"/>
        <v>1246.0031999999999</v>
      </c>
    </row>
    <row r="163" spans="1:9" s="32" customFormat="1" ht="34.200000000000003" customHeight="1" outlineLevel="1">
      <c r="A163" s="26"/>
      <c r="B163" s="64" t="s">
        <v>49</v>
      </c>
      <c r="C163" s="64" t="s">
        <v>582</v>
      </c>
      <c r="D163" s="58" t="s">
        <v>583</v>
      </c>
      <c r="E163" s="64" t="s">
        <v>167</v>
      </c>
      <c r="F163" s="242">
        <v>40</v>
      </c>
      <c r="G163" s="73">
        <v>40.4</v>
      </c>
      <c r="H163" s="74">
        <f t="shared" si="49"/>
        <v>49.643519999999995</v>
      </c>
      <c r="I163" s="74">
        <f t="shared" si="50"/>
        <v>1985.7407999999998</v>
      </c>
    </row>
    <row r="164" spans="1:9" s="32" customFormat="1" ht="48.6" customHeight="1" outlineLevel="1">
      <c r="A164" s="26"/>
      <c r="B164" s="64" t="s">
        <v>50</v>
      </c>
      <c r="C164" s="64" t="s">
        <v>584</v>
      </c>
      <c r="D164" s="58" t="s">
        <v>585</v>
      </c>
      <c r="E164" s="64" t="s">
        <v>188</v>
      </c>
      <c r="F164" s="242">
        <v>1</v>
      </c>
      <c r="G164" s="73">
        <v>1974.7</v>
      </c>
      <c r="H164" s="74">
        <f t="shared" si="49"/>
        <v>2426.51136</v>
      </c>
      <c r="I164" s="74">
        <f t="shared" si="50"/>
        <v>2426.51136</v>
      </c>
    </row>
    <row r="165" spans="1:9" s="32" customFormat="1" ht="60.6" customHeight="1" outlineLevel="1">
      <c r="A165" s="26"/>
      <c r="B165" s="64" t="s">
        <v>51</v>
      </c>
      <c r="C165" s="64" t="s">
        <v>588</v>
      </c>
      <c r="D165" s="58" t="s">
        <v>589</v>
      </c>
      <c r="E165" s="64" t="s">
        <v>188</v>
      </c>
      <c r="F165" s="242">
        <v>2</v>
      </c>
      <c r="G165" s="73">
        <v>851.87</v>
      </c>
      <c r="H165" s="74">
        <f t="shared" ref="H165" si="53">(G165*1.2288)</f>
        <v>1046.7778559999999</v>
      </c>
      <c r="I165" s="74">
        <f t="shared" ref="I165" si="54">(F165*H165)</f>
        <v>2093.5557119999999</v>
      </c>
    </row>
    <row r="166" spans="1:9" s="32" customFormat="1" ht="20.100000000000001" customHeight="1" outlineLevel="1">
      <c r="A166" s="26"/>
      <c r="B166" s="64" t="s">
        <v>52</v>
      </c>
      <c r="C166" s="64" t="s">
        <v>590</v>
      </c>
      <c r="D166" s="58" t="s">
        <v>591</v>
      </c>
      <c r="E166" s="64" t="s">
        <v>188</v>
      </c>
      <c r="F166" s="242">
        <v>3</v>
      </c>
      <c r="G166" s="73">
        <v>98.48</v>
      </c>
      <c r="H166" s="74">
        <f t="shared" si="49"/>
        <v>121.01222399999999</v>
      </c>
      <c r="I166" s="74">
        <f t="shared" si="50"/>
        <v>363.03667199999995</v>
      </c>
    </row>
    <row r="167" spans="1:9" s="32" customFormat="1" ht="20.100000000000001" customHeight="1" outlineLevel="1">
      <c r="A167" s="26"/>
      <c r="B167" s="64" t="s">
        <v>53</v>
      </c>
      <c r="C167" s="64" t="s">
        <v>592</v>
      </c>
      <c r="D167" s="58" t="s">
        <v>593</v>
      </c>
      <c r="E167" s="64" t="s">
        <v>188</v>
      </c>
      <c r="F167" s="242">
        <v>2</v>
      </c>
      <c r="G167" s="73">
        <v>211.99</v>
      </c>
      <c r="H167" s="74">
        <f t="shared" si="49"/>
        <v>260.493312</v>
      </c>
      <c r="I167" s="74">
        <f t="shared" si="50"/>
        <v>520.98662400000001</v>
      </c>
    </row>
    <row r="168" spans="1:9" s="32" customFormat="1" ht="44.4" customHeight="1" outlineLevel="1">
      <c r="A168" s="26"/>
      <c r="B168" s="64" t="s">
        <v>54</v>
      </c>
      <c r="C168" s="64" t="s">
        <v>642</v>
      </c>
      <c r="D168" s="58" t="s">
        <v>643</v>
      </c>
      <c r="E168" s="64" t="s">
        <v>188</v>
      </c>
      <c r="F168" s="242">
        <v>1</v>
      </c>
      <c r="G168" s="73">
        <v>101.61</v>
      </c>
      <c r="H168" s="74">
        <f t="shared" si="49"/>
        <v>124.85836799999998</v>
      </c>
      <c r="I168" s="74">
        <f t="shared" si="50"/>
        <v>124.85836799999998</v>
      </c>
    </row>
    <row r="169" spans="1:9" s="32" customFormat="1" ht="20.100000000000001" customHeight="1" outlineLevel="1">
      <c r="A169" s="26"/>
      <c r="B169" s="64" t="s">
        <v>641</v>
      </c>
      <c r="C169" s="64" t="s">
        <v>594</v>
      </c>
      <c r="D169" s="58" t="s">
        <v>595</v>
      </c>
      <c r="E169" s="64" t="s">
        <v>574</v>
      </c>
      <c r="F169" s="242">
        <v>1</v>
      </c>
      <c r="G169" s="73">
        <v>1730.34</v>
      </c>
      <c r="H169" s="74">
        <f t="shared" si="49"/>
        <v>2126.2417919999998</v>
      </c>
      <c r="I169" s="74">
        <f t="shared" si="50"/>
        <v>2126.2417919999998</v>
      </c>
    </row>
    <row r="170" spans="1:9" s="32" customFormat="1" ht="20.100000000000001" customHeight="1" outlineLevel="1">
      <c r="A170" s="26"/>
      <c r="B170" s="78"/>
      <c r="C170" s="77"/>
      <c r="D170" s="77"/>
      <c r="E170" s="77"/>
      <c r="F170" s="85" t="s">
        <v>48</v>
      </c>
      <c r="G170" s="85"/>
      <c r="H170" s="90"/>
      <c r="I170" s="91">
        <f>SUM(I159:I169)</f>
        <v>13336.854527999996</v>
      </c>
    </row>
    <row r="171" spans="1:9" s="32" customFormat="1" ht="20.100000000000001" customHeight="1" outlineLevel="1">
      <c r="A171" s="26"/>
      <c r="B171" s="62">
        <v>15</v>
      </c>
      <c r="C171" s="62"/>
      <c r="D171" s="49" t="s">
        <v>46</v>
      </c>
      <c r="E171" s="49"/>
      <c r="F171" s="30"/>
      <c r="G171" s="30"/>
      <c r="H171" s="49"/>
      <c r="I171" s="34"/>
    </row>
    <row r="172" spans="1:9" ht="47.4" customHeight="1">
      <c r="B172" s="64" t="s">
        <v>10</v>
      </c>
      <c r="C172" s="40" t="s">
        <v>86</v>
      </c>
      <c r="D172" s="71" t="s">
        <v>600</v>
      </c>
      <c r="E172" s="64" t="s">
        <v>123</v>
      </c>
      <c r="F172" s="24">
        <f>('MEMÓRIA DE CÁLCULO'!H814)</f>
        <v>6.2279999999999998</v>
      </c>
      <c r="G172" s="73">
        <v>303.51</v>
      </c>
      <c r="H172" s="74">
        <f t="shared" ref="H172" si="55">ROUND((G172+(G172*$I$10)),2)</f>
        <v>374.17</v>
      </c>
      <c r="I172" s="74">
        <f t="shared" ref="I172" si="56">ROUND((F172*H172),2)</f>
        <v>2330.33</v>
      </c>
    </row>
    <row r="173" spans="1:9" ht="54.6" customHeight="1">
      <c r="B173" s="64" t="s">
        <v>11</v>
      </c>
      <c r="C173" s="40">
        <v>100674</v>
      </c>
      <c r="D173" s="71" t="s">
        <v>601</v>
      </c>
      <c r="E173" s="64" t="s">
        <v>123</v>
      </c>
      <c r="F173" s="24">
        <f>('MEMÓRIA DE CÁLCULO'!H822)</f>
        <v>6.1739999999999995</v>
      </c>
      <c r="G173" s="229">
        <v>662.63</v>
      </c>
      <c r="H173" s="74">
        <f t="shared" ref="H173" si="57">ROUND((G173+(G173*$I$10)),2)</f>
        <v>816.89</v>
      </c>
      <c r="I173" s="74">
        <f t="shared" ref="I173" si="58">ROUND((F173*H173),2)</f>
        <v>5043.4799999999996</v>
      </c>
    </row>
    <row r="174" spans="1:9" ht="18.75" customHeight="1">
      <c r="B174" s="64"/>
      <c r="C174" s="40"/>
      <c r="D174" s="71"/>
      <c r="E174" s="64"/>
      <c r="F174" s="24"/>
      <c r="G174" s="229"/>
      <c r="H174" s="74"/>
      <c r="I174" s="74"/>
    </row>
    <row r="175" spans="1:9" ht="18.75" customHeight="1">
      <c r="B175" s="64"/>
      <c r="C175" s="40"/>
      <c r="D175" s="71"/>
      <c r="E175" s="64"/>
      <c r="F175" s="24"/>
      <c r="G175" s="229"/>
      <c r="H175" s="74"/>
      <c r="I175" s="74"/>
    </row>
    <row r="176" spans="1:9" ht="18.75" customHeight="1" outlineLevel="1">
      <c r="B176" s="78"/>
      <c r="C176" s="77"/>
      <c r="D176" s="77"/>
      <c r="E176" s="77"/>
      <c r="F176" s="85" t="s">
        <v>48</v>
      </c>
      <c r="G176" s="85"/>
      <c r="H176" s="90"/>
      <c r="I176" s="91">
        <f>SUM(I172:I175)</f>
        <v>7373.8099999999995</v>
      </c>
    </row>
    <row r="177" spans="1:9" ht="18.75" customHeight="1" outlineLevel="1">
      <c r="B177" s="62">
        <v>16</v>
      </c>
      <c r="C177" s="62"/>
      <c r="D177" s="49" t="s">
        <v>8</v>
      </c>
      <c r="E177" s="49"/>
      <c r="F177" s="30"/>
      <c r="G177" s="30"/>
      <c r="H177" s="49"/>
      <c r="I177" s="34"/>
    </row>
    <row r="178" spans="1:9" ht="18.75" customHeight="1" outlineLevel="1">
      <c r="B178" s="40" t="s">
        <v>55</v>
      </c>
      <c r="C178" s="70" t="s">
        <v>85</v>
      </c>
      <c r="D178" s="42" t="s">
        <v>195</v>
      </c>
      <c r="E178" s="64" t="s">
        <v>123</v>
      </c>
      <c r="F178" s="24">
        <f>('MEMÓRIA DE CÁLCULO'!H831)</f>
        <v>215.57</v>
      </c>
      <c r="G178" s="73">
        <v>8.32</v>
      </c>
      <c r="H178" s="74">
        <f t="shared" ref="H178" si="59">ROUND((G178+(G178*$I$10)),2)</f>
        <v>10.26</v>
      </c>
      <c r="I178" s="74">
        <f t="shared" ref="I178" si="60">ROUND((F178*H178),2)</f>
        <v>2211.75</v>
      </c>
    </row>
    <row r="179" spans="1:9" ht="18.75" customHeight="1" outlineLevel="1">
      <c r="B179" s="40"/>
      <c r="C179" s="70"/>
      <c r="D179" s="216"/>
      <c r="E179" s="64"/>
      <c r="F179" s="24"/>
      <c r="G179" s="73"/>
      <c r="H179" s="74"/>
      <c r="I179" s="74"/>
    </row>
    <row r="180" spans="1:9" ht="18.75" customHeight="1" outlineLevel="1">
      <c r="B180" s="78"/>
      <c r="C180" s="77"/>
      <c r="D180" s="77"/>
      <c r="E180" s="77"/>
      <c r="F180" s="85" t="s">
        <v>48</v>
      </c>
      <c r="G180" s="85"/>
      <c r="H180" s="90"/>
      <c r="I180" s="91">
        <f>SUM(I178:I179)</f>
        <v>2211.75</v>
      </c>
    </row>
    <row r="181" spans="1:9" ht="18.75" customHeight="1" outlineLevel="1">
      <c r="B181" s="26"/>
      <c r="C181" s="26"/>
      <c r="F181" s="9"/>
      <c r="G181" s="8"/>
      <c r="I181" s="33"/>
    </row>
    <row r="182" spans="1:9" s="32" customFormat="1" ht="18.75" customHeight="1">
      <c r="A182" s="26"/>
      <c r="B182" s="20"/>
      <c r="C182" s="21"/>
      <c r="D182" s="21"/>
      <c r="E182" s="21"/>
      <c r="F182" s="22" t="s">
        <v>189</v>
      </c>
      <c r="G182" s="22"/>
      <c r="H182" s="13"/>
      <c r="I182" s="131">
        <f>(I21+I46+I62+I69+I73+I84+I94+I105+I113+I118+I126+I144+I157+I176+I180)</f>
        <v>579488.78255999996</v>
      </c>
    </row>
    <row r="183" spans="1:9" ht="18.75" customHeight="1">
      <c r="B183" s="78"/>
      <c r="C183" s="77"/>
      <c r="D183" s="77"/>
      <c r="E183" s="77"/>
      <c r="F183" s="85"/>
      <c r="G183" s="85"/>
      <c r="H183" s="90"/>
      <c r="I183" s="88"/>
    </row>
    <row r="184" spans="1:9" ht="35.4" customHeight="1"/>
    <row r="185" spans="1:9" ht="18.75" customHeight="1">
      <c r="D185" s="1"/>
      <c r="F185" s="304"/>
      <c r="G185" s="304"/>
      <c r="H185" s="304"/>
    </row>
    <row r="186" spans="1:9" ht="18.75" customHeight="1">
      <c r="B186" s="302" t="s">
        <v>193</v>
      </c>
      <c r="C186" s="302"/>
      <c r="D186" s="302"/>
      <c r="E186" s="51"/>
      <c r="F186" s="301" t="s">
        <v>366</v>
      </c>
      <c r="G186" s="301"/>
      <c r="H186" s="301"/>
      <c r="I186" s="7"/>
    </row>
    <row r="187" spans="1:9" ht="18.75" customHeight="1">
      <c r="B187" s="303" t="s">
        <v>191</v>
      </c>
      <c r="C187" s="303"/>
      <c r="D187" s="303"/>
      <c r="E187" s="51"/>
      <c r="F187" s="301" t="s">
        <v>192</v>
      </c>
      <c r="G187" s="301"/>
      <c r="H187" s="301"/>
      <c r="I187" s="7"/>
    </row>
  </sheetData>
  <mergeCells count="15">
    <mergeCell ref="F186:H186"/>
    <mergeCell ref="F187:H187"/>
    <mergeCell ref="B186:D186"/>
    <mergeCell ref="B187:D187"/>
    <mergeCell ref="F185:H185"/>
    <mergeCell ref="B1:I3"/>
    <mergeCell ref="B8:E8"/>
    <mergeCell ref="B10:E10"/>
    <mergeCell ref="B9:E9"/>
    <mergeCell ref="G9:G10"/>
    <mergeCell ref="F9:F10"/>
    <mergeCell ref="B6:F6"/>
    <mergeCell ref="B7:F7"/>
    <mergeCell ref="F8:I8"/>
    <mergeCell ref="B4:I4"/>
  </mergeCells>
  <phoneticPr fontId="32" type="noConversion"/>
  <conditionalFormatting sqref="F12:H12">
    <cfRule type="cellIs" dxfId="15" priority="60" stopIfTrue="1" operator="equal">
      <formula>0</formula>
    </cfRule>
  </conditionalFormatting>
  <conditionalFormatting sqref="F158:H158">
    <cfRule type="cellIs" dxfId="14" priority="1" stopIfTrue="1" operator="equal">
      <formula>0</formula>
    </cfRule>
  </conditionalFormatting>
  <conditionalFormatting sqref="F171:H171">
    <cfRule type="cellIs" dxfId="13" priority="105" stopIfTrue="1" operator="equal">
      <formula>0</formula>
    </cfRule>
  </conditionalFormatting>
  <conditionalFormatting sqref="F177:H177 H183">
    <cfRule type="cellIs" dxfId="12" priority="245" stopIfTrue="1" operator="equal">
      <formula>0</formula>
    </cfRule>
  </conditionalFormatting>
  <conditionalFormatting sqref="H69">
    <cfRule type="cellIs" dxfId="11" priority="241" stopIfTrue="1" operator="equal">
      <formula>0</formula>
    </cfRule>
  </conditionalFormatting>
  <conditionalFormatting sqref="H73">
    <cfRule type="cellIs" dxfId="10" priority="240" stopIfTrue="1" operator="equal">
      <formula>0</formula>
    </cfRule>
  </conditionalFormatting>
  <conditionalFormatting sqref="H84">
    <cfRule type="cellIs" dxfId="9" priority="239" stopIfTrue="1" operator="equal">
      <formula>0</formula>
    </cfRule>
  </conditionalFormatting>
  <conditionalFormatting sqref="H94">
    <cfRule type="cellIs" dxfId="8" priority="237" stopIfTrue="1" operator="equal">
      <formula>0</formula>
    </cfRule>
  </conditionalFormatting>
  <conditionalFormatting sqref="H105">
    <cfRule type="cellIs" dxfId="7" priority="236" stopIfTrue="1" operator="equal">
      <formula>0</formula>
    </cfRule>
  </conditionalFormatting>
  <conditionalFormatting sqref="H113">
    <cfRule type="cellIs" dxfId="6" priority="235" stopIfTrue="1" operator="equal">
      <formula>0</formula>
    </cfRule>
  </conditionalFormatting>
  <conditionalFormatting sqref="H118">
    <cfRule type="cellIs" dxfId="5" priority="233" stopIfTrue="1" operator="equal">
      <formula>0</formula>
    </cfRule>
  </conditionalFormatting>
  <conditionalFormatting sqref="H126">
    <cfRule type="cellIs" dxfId="4" priority="231" stopIfTrue="1" operator="equal">
      <formula>0</formula>
    </cfRule>
  </conditionalFormatting>
  <conditionalFormatting sqref="H144">
    <cfRule type="cellIs" dxfId="3" priority="230" stopIfTrue="1" operator="equal">
      <formula>0</formula>
    </cfRule>
  </conditionalFormatting>
  <conditionalFormatting sqref="H157 H170">
    <cfRule type="cellIs" dxfId="2" priority="228" stopIfTrue="1" operator="equal">
      <formula>0</formula>
    </cfRule>
  </conditionalFormatting>
  <conditionalFormatting sqref="H176">
    <cfRule type="cellIs" dxfId="1" priority="104" stopIfTrue="1" operator="equal">
      <formula>0</formula>
    </cfRule>
  </conditionalFormatting>
  <conditionalFormatting sqref="H180">
    <cfRule type="cellIs" dxfId="0" priority="227" stopIfTrue="1" operator="equal">
      <formula>0</formula>
    </cfRule>
  </conditionalFormatting>
  <printOptions horizontalCentered="1"/>
  <pageMargins left="0.27559055118110237" right="0.35433070866141736" top="1.1811023622047245" bottom="0.31496062992125984" header="0.35433070866141736" footer="0.19685039370078741"/>
  <pageSetup paperSize="9" scale="59" fitToHeight="0" orientation="portrait" r:id="rId1"/>
  <headerFooter alignWithMargins="0">
    <oddHeader xml:space="preserve">&amp;CMinistério da Educação
Fundo Nacional de Desenvolvimento da Educação
Coordenação Geral de Infra-Estrutura - CGEST
&amp;"Arial,Negrito"Planilha Orçamentária - Projeto Padrão Tipo B&amp;"Arial,Normal"
</oddHeader>
    <oddFooter>Página &amp;P de &amp;N</oddFooter>
  </headerFooter>
  <rowBreaks count="2" manualBreakCount="2">
    <brk id="138" min="1" max="8" man="1"/>
    <brk id="169" min="1"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837"/>
  <sheetViews>
    <sheetView view="pageBreakPreview" zoomScale="115" zoomScaleNormal="96" zoomScaleSheetLayoutView="115" workbookViewId="0">
      <selection activeCell="H663" sqref="H663:H666"/>
    </sheetView>
  </sheetViews>
  <sheetFormatPr defaultRowHeight="13.8"/>
  <cols>
    <col min="1" max="1" width="21.59765625" customWidth="1"/>
    <col min="2" max="2" width="11.3984375" customWidth="1"/>
    <col min="3" max="3" width="9" customWidth="1"/>
    <col min="4" max="4" width="10.59765625" customWidth="1"/>
    <col min="5" max="5" width="11.59765625" customWidth="1"/>
    <col min="6" max="6" width="11.09765625" customWidth="1"/>
    <col min="7" max="7" width="12.09765625" customWidth="1"/>
    <col min="8" max="8" width="10.69921875" customWidth="1"/>
  </cols>
  <sheetData>
    <row r="1" spans="1:10" ht="30.75" customHeight="1">
      <c r="A1" s="331" t="s">
        <v>372</v>
      </c>
      <c r="B1" s="332"/>
      <c r="C1" s="332"/>
      <c r="D1" s="332"/>
      <c r="E1" s="332"/>
      <c r="F1" s="332"/>
      <c r="G1" s="332"/>
      <c r="H1" s="332"/>
      <c r="I1" s="333"/>
      <c r="J1" s="247"/>
    </row>
    <row r="2" spans="1:10" ht="63" customHeight="1" thickBot="1">
      <c r="A2" s="334"/>
      <c r="B2" s="335"/>
      <c r="C2" s="335"/>
      <c r="D2" s="335"/>
      <c r="E2" s="335"/>
      <c r="F2" s="335"/>
      <c r="G2" s="335"/>
      <c r="H2" s="335"/>
      <c r="I2" s="336"/>
      <c r="J2" s="247"/>
    </row>
    <row r="3" spans="1:10" ht="15" customHeight="1" thickBot="1">
      <c r="A3" s="337" t="s">
        <v>196</v>
      </c>
      <c r="B3" s="338"/>
      <c r="C3" s="338"/>
      <c r="D3" s="338"/>
      <c r="E3" s="338"/>
      <c r="F3" s="338"/>
      <c r="G3" s="338"/>
      <c r="H3" s="338"/>
      <c r="I3" s="339"/>
      <c r="J3" s="248"/>
    </row>
    <row r="4" spans="1:10" ht="14.4" thickBot="1">
      <c r="A4" s="340"/>
      <c r="B4" s="341"/>
      <c r="C4" s="341"/>
      <c r="D4" s="341"/>
      <c r="E4" s="341"/>
      <c r="F4" s="341"/>
      <c r="G4" s="341"/>
      <c r="H4" s="341"/>
      <c r="I4" s="342"/>
    </row>
    <row r="5" spans="1:10" ht="14.4" thickBot="1">
      <c r="A5" s="321" t="s">
        <v>368</v>
      </c>
      <c r="B5" s="322"/>
      <c r="C5" s="322"/>
      <c r="D5" s="322"/>
      <c r="E5" s="322"/>
      <c r="F5" s="323"/>
      <c r="G5" s="337"/>
      <c r="H5" s="338"/>
      <c r="I5" s="339"/>
      <c r="J5" s="248"/>
    </row>
    <row r="6" spans="1:10" ht="14.4" thickBot="1">
      <c r="A6" s="324" t="s">
        <v>369</v>
      </c>
      <c r="B6" s="325"/>
      <c r="C6" s="325"/>
      <c r="D6" s="325"/>
      <c r="E6" s="325"/>
      <c r="F6" s="326"/>
      <c r="G6" s="337"/>
      <c r="H6" s="338"/>
      <c r="I6" s="339"/>
      <c r="J6" s="249"/>
    </row>
    <row r="7" spans="1:10" ht="14.4" thickBot="1">
      <c r="A7" s="215" t="s">
        <v>370</v>
      </c>
      <c r="B7" s="152"/>
      <c r="C7" s="152"/>
      <c r="D7" s="153"/>
      <c r="E7" s="151"/>
      <c r="F7" s="151"/>
      <c r="G7" s="193" t="s">
        <v>326</v>
      </c>
      <c r="H7" s="343">
        <f ca="1">TODAY()</f>
        <v>46069</v>
      </c>
      <c r="I7" s="344"/>
      <c r="J7" s="248"/>
    </row>
    <row r="8" spans="1:10">
      <c r="A8" s="250"/>
      <c r="B8" s="133"/>
      <c r="C8" s="133"/>
      <c r="D8" s="133"/>
      <c r="E8" s="133"/>
      <c r="F8" s="133"/>
      <c r="G8" s="133"/>
      <c r="H8" s="133"/>
      <c r="I8" s="251"/>
      <c r="J8" s="133"/>
    </row>
    <row r="9" spans="1:10" ht="14.4" thickBot="1">
      <c r="A9" s="197"/>
      <c r="B9" s="198"/>
      <c r="C9" s="198"/>
      <c r="D9" s="198"/>
      <c r="E9" s="198"/>
      <c r="F9" s="198"/>
      <c r="G9" s="198"/>
      <c r="H9" s="198"/>
      <c r="I9" s="199"/>
    </row>
    <row r="10" spans="1:10" ht="14.4" thickBot="1">
      <c r="A10" s="345" t="s">
        <v>241</v>
      </c>
      <c r="B10" s="346"/>
      <c r="C10" s="346"/>
      <c r="D10" s="346"/>
      <c r="E10" s="346"/>
      <c r="F10" s="346"/>
      <c r="G10" s="346"/>
      <c r="H10" s="346"/>
      <c r="I10" s="347"/>
    </row>
    <row r="11" spans="1:10">
      <c r="A11" s="223"/>
      <c r="B11" s="252"/>
      <c r="C11" s="225"/>
      <c r="D11" s="225"/>
      <c r="E11" s="225"/>
      <c r="F11" s="225"/>
      <c r="G11" s="225"/>
      <c r="H11" s="225"/>
      <c r="I11" s="226"/>
    </row>
    <row r="12" spans="1:10" ht="16.5" customHeight="1">
      <c r="A12" s="224">
        <v>1</v>
      </c>
      <c r="B12" s="309" t="s">
        <v>71</v>
      </c>
      <c r="C12" s="309"/>
      <c r="D12" s="309"/>
      <c r="E12" s="309"/>
      <c r="F12" s="309"/>
      <c r="G12" s="309"/>
      <c r="H12" s="309"/>
      <c r="I12" s="309"/>
    </row>
    <row r="14" spans="1:10" ht="61.5" customHeight="1">
      <c r="A14" s="166" t="s">
        <v>17</v>
      </c>
      <c r="B14" s="307" t="s">
        <v>202</v>
      </c>
      <c r="C14" s="307"/>
      <c r="D14" s="307"/>
      <c r="E14" s="307"/>
      <c r="F14" s="307"/>
      <c r="G14" s="307"/>
      <c r="H14" s="307"/>
      <c r="I14" s="307"/>
    </row>
    <row r="16" spans="1:10">
      <c r="B16" s="260" t="s">
        <v>203</v>
      </c>
      <c r="C16" s="260"/>
      <c r="D16" s="260"/>
      <c r="E16" s="308"/>
      <c r="F16" s="310"/>
      <c r="G16" s="261"/>
      <c r="H16" s="75">
        <v>1</v>
      </c>
      <c r="I16" s="75" t="s">
        <v>188</v>
      </c>
    </row>
    <row r="18" spans="1:9" ht="54.75" customHeight="1">
      <c r="A18" s="166" t="s">
        <v>30</v>
      </c>
      <c r="B18" s="307" t="s">
        <v>204</v>
      </c>
      <c r="C18" s="307"/>
      <c r="D18" s="307"/>
      <c r="E18" s="307"/>
      <c r="F18" s="307"/>
      <c r="G18" s="307"/>
      <c r="H18" s="307"/>
      <c r="I18" s="307"/>
    </row>
    <row r="20" spans="1:9">
      <c r="A20" s="75"/>
      <c r="B20" s="260"/>
      <c r="C20" s="260"/>
      <c r="D20" s="260"/>
      <c r="E20" s="260"/>
      <c r="F20" s="75" t="s">
        <v>331</v>
      </c>
      <c r="G20" s="75" t="s">
        <v>206</v>
      </c>
      <c r="H20" s="75" t="s">
        <v>186</v>
      </c>
      <c r="I20" s="75" t="s">
        <v>188</v>
      </c>
    </row>
    <row r="21" spans="1:9" ht="16.5" customHeight="1">
      <c r="A21" s="306"/>
      <c r="B21" s="306"/>
      <c r="F21" s="76">
        <v>1.1000000000000001</v>
      </c>
      <c r="G21" s="76">
        <v>2.2000000000000002</v>
      </c>
      <c r="H21" s="76">
        <f>ROUND((F21*G21),2)</f>
        <v>2.42</v>
      </c>
      <c r="I21" s="124" t="s">
        <v>123</v>
      </c>
    </row>
    <row r="22" spans="1:9" ht="16.5" customHeight="1">
      <c r="F22" s="136"/>
      <c r="G22" s="136"/>
      <c r="H22" s="136"/>
      <c r="I22" s="135"/>
    </row>
    <row r="23" spans="1:9">
      <c r="B23" s="260" t="s">
        <v>203</v>
      </c>
      <c r="C23" s="260"/>
      <c r="D23" s="260"/>
      <c r="E23" s="260"/>
      <c r="F23" s="260"/>
      <c r="G23" s="260"/>
      <c r="H23" s="76">
        <f>SUM(H21)</f>
        <v>2.42</v>
      </c>
      <c r="I23" s="75" t="s">
        <v>123</v>
      </c>
    </row>
    <row r="24" spans="1:9">
      <c r="B24" s="133"/>
      <c r="C24" s="133"/>
      <c r="D24" s="133"/>
      <c r="E24" s="133"/>
      <c r="F24" s="133"/>
      <c r="G24" s="133"/>
      <c r="H24" s="136"/>
    </row>
    <row r="25" spans="1:9" ht="55.5" customHeight="1">
      <c r="A25" s="166" t="s">
        <v>31</v>
      </c>
      <c r="B25" s="307" t="s">
        <v>330</v>
      </c>
      <c r="C25" s="307"/>
      <c r="D25" s="307"/>
      <c r="E25" s="307"/>
      <c r="F25" s="307"/>
      <c r="G25" s="307"/>
      <c r="H25" s="307"/>
      <c r="I25" s="307"/>
    </row>
    <row r="27" spans="1:9">
      <c r="A27" s="75"/>
      <c r="B27" s="260"/>
      <c r="C27" s="260"/>
      <c r="D27" s="260"/>
      <c r="E27" s="260"/>
      <c r="F27" s="75" t="s">
        <v>331</v>
      </c>
      <c r="G27" s="75" t="s">
        <v>206</v>
      </c>
      <c r="H27" s="75" t="s">
        <v>186</v>
      </c>
      <c r="I27" s="75" t="s">
        <v>188</v>
      </c>
    </row>
    <row r="28" spans="1:9">
      <c r="A28" s="306"/>
      <c r="B28" s="306"/>
      <c r="F28" s="76">
        <v>18</v>
      </c>
      <c r="G28" s="76">
        <v>2.2000000000000002</v>
      </c>
      <c r="H28" s="76">
        <f>ROUND((F28*G28),2)</f>
        <v>39.6</v>
      </c>
      <c r="I28" s="124" t="s">
        <v>123</v>
      </c>
    </row>
    <row r="29" spans="1:9">
      <c r="F29" s="136"/>
      <c r="G29" s="136"/>
      <c r="H29" s="136"/>
      <c r="I29" s="135"/>
    </row>
    <row r="30" spans="1:9">
      <c r="F30" s="136"/>
      <c r="G30" s="136"/>
      <c r="H30" s="136"/>
      <c r="I30" s="135"/>
    </row>
    <row r="31" spans="1:9">
      <c r="B31" s="260" t="s">
        <v>203</v>
      </c>
      <c r="C31" s="260"/>
      <c r="D31" s="260"/>
      <c r="E31" s="260"/>
      <c r="F31" s="260"/>
      <c r="G31" s="260"/>
      <c r="H31" s="76">
        <f>SUM(H28)</f>
        <v>39.6</v>
      </c>
      <c r="I31" s="75" t="s">
        <v>123</v>
      </c>
    </row>
    <row r="33" spans="1:9" ht="42.75" customHeight="1">
      <c r="A33" s="166" t="s">
        <v>32</v>
      </c>
      <c r="B33" s="327" t="s">
        <v>210</v>
      </c>
      <c r="C33" s="327"/>
      <c r="D33" s="327"/>
      <c r="E33" s="327"/>
      <c r="F33" s="327"/>
      <c r="G33" s="327"/>
      <c r="H33" s="327"/>
      <c r="I33" s="327"/>
    </row>
    <row r="34" spans="1:9" ht="15" customHeight="1"/>
    <row r="35" spans="1:9">
      <c r="A35" s="75"/>
      <c r="B35" s="260"/>
      <c r="C35" s="260"/>
      <c r="D35" s="260"/>
      <c r="E35" s="260"/>
      <c r="F35" s="260"/>
      <c r="G35" s="75" t="s">
        <v>208</v>
      </c>
      <c r="H35" s="75" t="s">
        <v>186</v>
      </c>
      <c r="I35" s="75" t="s">
        <v>188</v>
      </c>
    </row>
    <row r="36" spans="1:9">
      <c r="A36" s="134"/>
      <c r="B36" s="133"/>
      <c r="C36" s="133"/>
      <c r="D36" s="133"/>
      <c r="E36" s="133"/>
      <c r="G36" s="132">
        <v>21.75</v>
      </c>
      <c r="H36" s="75">
        <f t="shared" ref="H36:H39" si="0">G36</f>
        <v>21.75</v>
      </c>
      <c r="I36" s="75" t="s">
        <v>167</v>
      </c>
    </row>
    <row r="37" spans="1:9">
      <c r="B37" s="133"/>
      <c r="C37" s="133"/>
      <c r="D37" s="133"/>
      <c r="E37" s="133"/>
      <c r="G37" s="76">
        <v>21.75</v>
      </c>
      <c r="H37" s="76">
        <f t="shared" si="0"/>
        <v>21.75</v>
      </c>
      <c r="I37" s="75" t="s">
        <v>167</v>
      </c>
    </row>
    <row r="38" spans="1:9">
      <c r="B38" s="133"/>
      <c r="C38" s="133"/>
      <c r="D38" s="133"/>
      <c r="E38" s="133"/>
      <c r="G38" s="76">
        <v>9.3000000000000007</v>
      </c>
      <c r="H38" s="76">
        <f t="shared" si="0"/>
        <v>9.3000000000000007</v>
      </c>
      <c r="I38" s="75" t="s">
        <v>167</v>
      </c>
    </row>
    <row r="39" spans="1:9">
      <c r="B39" s="133"/>
      <c r="C39" s="133"/>
      <c r="D39" s="133"/>
      <c r="E39" s="133"/>
      <c r="G39" s="76">
        <v>9.3000000000000007</v>
      </c>
      <c r="H39" s="76">
        <f t="shared" si="0"/>
        <v>9.3000000000000007</v>
      </c>
      <c r="I39" s="75" t="s">
        <v>167</v>
      </c>
    </row>
    <row r="40" spans="1:9">
      <c r="B40" s="260" t="s">
        <v>203</v>
      </c>
      <c r="C40" s="260"/>
      <c r="D40" s="260"/>
      <c r="E40" s="260"/>
      <c r="F40" s="260"/>
      <c r="G40" s="260"/>
      <c r="H40" s="76">
        <f>SUM(H36:H39)</f>
        <v>62.099999999999994</v>
      </c>
      <c r="I40" s="75" t="s">
        <v>167</v>
      </c>
    </row>
    <row r="41" spans="1:9" ht="16.5" customHeight="1"/>
    <row r="42" spans="1:9">
      <c r="A42" s="166" t="s">
        <v>327</v>
      </c>
      <c r="B42" s="327" t="s">
        <v>207</v>
      </c>
      <c r="C42" s="327"/>
      <c r="D42" s="327"/>
      <c r="E42" s="327"/>
      <c r="F42" s="327"/>
      <c r="G42" s="327"/>
      <c r="H42" s="327"/>
      <c r="I42" s="327"/>
    </row>
    <row r="44" spans="1:9" ht="16.350000000000001" customHeight="1">
      <c r="A44" s="75"/>
      <c r="B44" s="137"/>
      <c r="C44" s="125"/>
      <c r="D44" s="125"/>
      <c r="E44" s="125"/>
      <c r="F44" s="75" t="s">
        <v>267</v>
      </c>
      <c r="G44" s="139" t="s">
        <v>268</v>
      </c>
      <c r="H44" s="75" t="s">
        <v>186</v>
      </c>
      <c r="I44" s="75" t="s">
        <v>188</v>
      </c>
    </row>
    <row r="45" spans="1:9">
      <c r="A45" s="305"/>
      <c r="B45" s="306"/>
      <c r="F45" s="76">
        <v>26</v>
      </c>
      <c r="G45" s="76">
        <v>12</v>
      </c>
      <c r="H45" s="76">
        <f>ROUND((F45*G45),2)</f>
        <v>312</v>
      </c>
      <c r="I45" s="124" t="s">
        <v>123</v>
      </c>
    </row>
    <row r="46" spans="1:9">
      <c r="F46" s="136"/>
      <c r="G46" s="182"/>
      <c r="H46" s="76"/>
      <c r="I46" s="124"/>
    </row>
    <row r="47" spans="1:9">
      <c r="B47" s="260" t="s">
        <v>203</v>
      </c>
      <c r="C47" s="260"/>
      <c r="D47" s="260"/>
      <c r="E47" s="260"/>
      <c r="F47" s="260"/>
      <c r="G47" s="260"/>
      <c r="H47" s="76">
        <f>SUM(H45)</f>
        <v>312</v>
      </c>
      <c r="I47" s="75" t="s">
        <v>123</v>
      </c>
    </row>
    <row r="49" spans="1:9">
      <c r="A49" s="224">
        <v>2</v>
      </c>
      <c r="B49" s="309" t="s">
        <v>102</v>
      </c>
      <c r="C49" s="309"/>
      <c r="D49" s="309"/>
      <c r="E49" s="309"/>
      <c r="F49" s="309"/>
      <c r="G49" s="309"/>
      <c r="H49" s="309"/>
      <c r="I49" s="309"/>
    </row>
    <row r="50" spans="1:9">
      <c r="A50" s="224" t="s">
        <v>18</v>
      </c>
      <c r="B50" s="309" t="s">
        <v>384</v>
      </c>
      <c r="C50" s="309"/>
      <c r="D50" s="309"/>
      <c r="E50" s="309"/>
      <c r="F50" s="309"/>
      <c r="G50" s="309"/>
      <c r="H50" s="309"/>
      <c r="I50" s="309"/>
    </row>
    <row r="53" spans="1:9" ht="39.75" customHeight="1">
      <c r="A53" s="166" t="s">
        <v>103</v>
      </c>
      <c r="B53" s="307" t="s">
        <v>108</v>
      </c>
      <c r="C53" s="307"/>
      <c r="D53" s="307"/>
      <c r="E53" s="307"/>
      <c r="F53" s="307"/>
      <c r="G53" s="307"/>
      <c r="H53" s="307"/>
      <c r="I53" s="307"/>
    </row>
    <row r="55" spans="1:9" ht="13.5" customHeight="1">
      <c r="A55" s="75"/>
      <c r="B55" s="308"/>
      <c r="C55" s="310"/>
      <c r="D55" s="310"/>
      <c r="E55" s="75" t="s">
        <v>15</v>
      </c>
      <c r="F55" s="75" t="s">
        <v>208</v>
      </c>
      <c r="G55" s="75" t="s">
        <v>198</v>
      </c>
      <c r="H55" s="75" t="s">
        <v>186</v>
      </c>
      <c r="I55" s="75" t="s">
        <v>188</v>
      </c>
    </row>
    <row r="56" spans="1:9">
      <c r="A56" s="305"/>
      <c r="B56" s="305"/>
      <c r="C56" s="134"/>
      <c r="E56" s="76">
        <v>62</v>
      </c>
      <c r="F56" s="76">
        <v>3</v>
      </c>
      <c r="G56" s="76">
        <f>(3.14*0.25^2)/4</f>
        <v>4.9062500000000002E-2</v>
      </c>
      <c r="H56" s="76">
        <f>ROUND((G56*F56*E56),2)</f>
        <v>9.1300000000000008</v>
      </c>
      <c r="I56" s="124" t="s">
        <v>109</v>
      </c>
    </row>
    <row r="57" spans="1:9">
      <c r="F57" s="136"/>
      <c r="G57" s="136"/>
      <c r="H57" s="136"/>
      <c r="I57" s="135"/>
    </row>
    <row r="58" spans="1:9">
      <c r="E58">
        <f>(E56*F56)</f>
        <v>186</v>
      </c>
      <c r="F58" s="320"/>
      <c r="G58" s="320"/>
      <c r="H58" s="320"/>
      <c r="I58" s="320"/>
    </row>
    <row r="59" spans="1:9">
      <c r="F59" s="136"/>
      <c r="G59" s="136"/>
      <c r="H59" s="136"/>
      <c r="I59" s="135"/>
    </row>
    <row r="60" spans="1:9">
      <c r="B60" s="260" t="s">
        <v>203</v>
      </c>
      <c r="C60" s="260"/>
      <c r="D60" s="260"/>
      <c r="E60" s="260"/>
      <c r="F60" s="260"/>
      <c r="G60" s="260"/>
      <c r="H60" s="76">
        <f>SUM(H56)</f>
        <v>9.1300000000000008</v>
      </c>
      <c r="I60" s="75" t="s">
        <v>109</v>
      </c>
    </row>
    <row r="62" spans="1:9" ht="33" customHeight="1">
      <c r="A62" s="166" t="s">
        <v>105</v>
      </c>
      <c r="B62" s="307" t="s">
        <v>112</v>
      </c>
      <c r="C62" s="307"/>
      <c r="D62" s="307"/>
      <c r="E62" s="307"/>
      <c r="F62" s="307"/>
      <c r="G62" s="307"/>
      <c r="H62" s="307"/>
      <c r="I62" s="307"/>
    </row>
    <row r="64" spans="1:9">
      <c r="A64" s="75"/>
      <c r="B64" s="308"/>
      <c r="C64" s="310"/>
      <c r="D64" s="310"/>
      <c r="E64" s="75" t="s">
        <v>15</v>
      </c>
      <c r="F64" s="75" t="s">
        <v>208</v>
      </c>
      <c r="G64" s="75" t="s">
        <v>198</v>
      </c>
      <c r="H64" s="75" t="s">
        <v>186</v>
      </c>
      <c r="I64" s="75" t="s">
        <v>188</v>
      </c>
    </row>
    <row r="65" spans="1:9">
      <c r="A65" s="305"/>
      <c r="B65" s="305"/>
      <c r="C65" s="134"/>
      <c r="E65" s="76">
        <v>62</v>
      </c>
      <c r="F65" s="76">
        <v>3</v>
      </c>
      <c r="G65" s="76">
        <f>(3.14*0.25^2)/4</f>
        <v>4.9062500000000002E-2</v>
      </c>
      <c r="H65" s="76">
        <f>ROUND((G65*F65*E65),2)</f>
        <v>9.1300000000000008</v>
      </c>
      <c r="I65" s="124" t="s">
        <v>109</v>
      </c>
    </row>
    <row r="66" spans="1:9">
      <c r="F66" s="136"/>
      <c r="G66" s="136"/>
      <c r="H66" s="136"/>
      <c r="I66" s="135"/>
    </row>
    <row r="67" spans="1:9">
      <c r="F67" s="320"/>
      <c r="G67" s="320"/>
      <c r="H67" s="320"/>
      <c r="I67" s="320"/>
    </row>
    <row r="68" spans="1:9">
      <c r="F68" s="136"/>
      <c r="G68" s="136"/>
      <c r="H68" s="136"/>
      <c r="I68" s="135"/>
    </row>
    <row r="69" spans="1:9">
      <c r="B69" s="260" t="s">
        <v>203</v>
      </c>
      <c r="C69" s="260"/>
      <c r="D69" s="260"/>
      <c r="E69" s="260"/>
      <c r="F69" s="260"/>
      <c r="G69" s="260"/>
      <c r="H69" s="76">
        <f>SUM(H65)</f>
        <v>9.1300000000000008</v>
      </c>
      <c r="I69" s="75" t="s">
        <v>109</v>
      </c>
    </row>
    <row r="71" spans="1:9" ht="54" customHeight="1">
      <c r="A71" s="166" t="s">
        <v>106</v>
      </c>
      <c r="B71" s="307" t="s">
        <v>113</v>
      </c>
      <c r="C71" s="307"/>
      <c r="D71" s="307"/>
      <c r="E71" s="307"/>
      <c r="F71" s="307"/>
      <c r="G71" s="307"/>
      <c r="H71" s="307"/>
      <c r="I71" s="307"/>
    </row>
    <row r="73" spans="1:9">
      <c r="A73" s="75"/>
      <c r="B73" s="308"/>
      <c r="C73" s="310"/>
      <c r="D73" s="310"/>
      <c r="E73" s="75" t="s">
        <v>15</v>
      </c>
      <c r="F73" s="75" t="s">
        <v>208</v>
      </c>
      <c r="G73" s="75" t="s">
        <v>198</v>
      </c>
      <c r="H73" s="75" t="s">
        <v>186</v>
      </c>
      <c r="I73" s="75" t="s">
        <v>188</v>
      </c>
    </row>
    <row r="74" spans="1:9">
      <c r="A74" s="305"/>
      <c r="B74" s="305"/>
      <c r="C74" s="134"/>
      <c r="E74" s="76">
        <v>62</v>
      </c>
      <c r="F74" s="76">
        <v>3</v>
      </c>
      <c r="G74" s="76">
        <f>(3.14*0.25^2)/4</f>
        <v>4.9062500000000002E-2</v>
      </c>
      <c r="H74" s="76">
        <f>ROUND((G74*F74*E74),2)</f>
        <v>9.1300000000000008</v>
      </c>
      <c r="I74" s="124" t="s">
        <v>109</v>
      </c>
    </row>
    <row r="75" spans="1:9">
      <c r="F75" s="136"/>
      <c r="G75" s="136"/>
      <c r="H75" s="136"/>
      <c r="I75" s="135"/>
    </row>
    <row r="76" spans="1:9">
      <c r="B76" s="260" t="s">
        <v>203</v>
      </c>
      <c r="C76" s="260"/>
      <c r="D76" s="260"/>
      <c r="E76" s="260"/>
      <c r="F76" s="260"/>
      <c r="G76" s="260"/>
      <c r="H76" s="76">
        <f>SUM(H74)</f>
        <v>9.1300000000000008</v>
      </c>
      <c r="I76" s="75" t="s">
        <v>109</v>
      </c>
    </row>
    <row r="78" spans="1:9" ht="23.85" customHeight="1">
      <c r="A78" s="166" t="s">
        <v>110</v>
      </c>
      <c r="B78" s="307" t="s">
        <v>275</v>
      </c>
      <c r="C78" s="307"/>
      <c r="D78" s="307"/>
      <c r="E78" s="307"/>
      <c r="F78" s="307"/>
      <c r="G78" s="307"/>
      <c r="H78" s="307"/>
      <c r="I78" s="307"/>
    </row>
    <row r="79" spans="1:9" ht="15.6" customHeight="1">
      <c r="B79" s="183"/>
      <c r="C79" s="183"/>
      <c r="D79" s="183"/>
      <c r="E79" s="183"/>
      <c r="F79" s="183"/>
      <c r="G79" s="183"/>
      <c r="H79" s="183"/>
      <c r="I79" s="183"/>
    </row>
    <row r="80" spans="1:9">
      <c r="A80" s="75"/>
      <c r="B80" s="260"/>
      <c r="C80" s="260"/>
      <c r="D80" s="75" t="s">
        <v>267</v>
      </c>
      <c r="E80" s="75" t="s">
        <v>15</v>
      </c>
      <c r="F80" s="75" t="s">
        <v>213</v>
      </c>
      <c r="G80" s="75"/>
      <c r="H80" s="75" t="s">
        <v>186</v>
      </c>
      <c r="I80" s="75" t="s">
        <v>188</v>
      </c>
    </row>
    <row r="81" spans="1:10">
      <c r="B81" s="168"/>
      <c r="D81" s="76">
        <v>1.5</v>
      </c>
      <c r="E81" s="76">
        <v>186</v>
      </c>
      <c r="F81" s="76">
        <v>0.245</v>
      </c>
      <c r="G81" s="167" t="s">
        <v>302</v>
      </c>
      <c r="H81" s="76">
        <f>ROUND((D81*E81*F81*1.1),2)</f>
        <v>75.19</v>
      </c>
      <c r="I81" s="124" t="s">
        <v>127</v>
      </c>
      <c r="J81" s="136"/>
    </row>
    <row r="83" spans="1:10">
      <c r="B83" s="260" t="s">
        <v>203</v>
      </c>
      <c r="C83" s="260"/>
      <c r="D83" s="260"/>
      <c r="E83" s="260"/>
      <c r="F83" s="260"/>
      <c r="G83" s="260"/>
      <c r="H83" s="76">
        <f>SUM(H81:H81)</f>
        <v>75.19</v>
      </c>
      <c r="I83" s="75" t="s">
        <v>127</v>
      </c>
    </row>
    <row r="85" spans="1:10">
      <c r="A85" s="224" t="s">
        <v>33</v>
      </c>
      <c r="B85" s="309" t="s">
        <v>114</v>
      </c>
      <c r="C85" s="309"/>
      <c r="D85" s="309"/>
      <c r="E85" s="309"/>
      <c r="F85" s="309"/>
      <c r="G85" s="309"/>
      <c r="H85" s="309"/>
      <c r="I85" s="309"/>
    </row>
    <row r="87" spans="1:10" ht="35.25" customHeight="1">
      <c r="A87" s="166" t="s">
        <v>115</v>
      </c>
      <c r="B87" s="307" t="s">
        <v>116</v>
      </c>
      <c r="C87" s="307"/>
      <c r="D87" s="307"/>
      <c r="E87" s="307"/>
      <c r="F87" s="307"/>
      <c r="G87" s="307"/>
      <c r="H87" s="307"/>
      <c r="I87" s="307"/>
    </row>
    <row r="89" spans="1:10">
      <c r="A89" s="75"/>
      <c r="B89" s="75"/>
      <c r="C89" s="75"/>
      <c r="D89" s="75" t="s">
        <v>235</v>
      </c>
      <c r="E89" s="75" t="s">
        <v>385</v>
      </c>
      <c r="F89" s="75" t="s">
        <v>385</v>
      </c>
      <c r="G89" s="75" t="s">
        <v>386</v>
      </c>
      <c r="H89" s="75" t="s">
        <v>186</v>
      </c>
      <c r="I89" s="75" t="s">
        <v>188</v>
      </c>
    </row>
    <row r="90" spans="1:10">
      <c r="A90" s="305" t="s">
        <v>212</v>
      </c>
      <c r="B90" s="306"/>
      <c r="D90" s="76">
        <v>16</v>
      </c>
      <c r="E90" s="76">
        <v>0.6</v>
      </c>
      <c r="F90" s="76">
        <v>0.6</v>
      </c>
      <c r="G90" s="76">
        <v>0.3</v>
      </c>
      <c r="H90" s="76">
        <f t="shared" ref="H90:H92" si="1">ROUND((G90*F90*E90*D90),2)</f>
        <v>1.73</v>
      </c>
      <c r="I90" s="124" t="s">
        <v>109</v>
      </c>
    </row>
    <row r="91" spans="1:10">
      <c r="D91" s="76">
        <v>15</v>
      </c>
      <c r="E91" s="76">
        <v>0.6</v>
      </c>
      <c r="F91" s="76">
        <v>1.2</v>
      </c>
      <c r="G91" s="76">
        <v>0.3</v>
      </c>
      <c r="H91" s="76">
        <f t="shared" si="1"/>
        <v>3.24</v>
      </c>
      <c r="I91" s="124" t="s">
        <v>109</v>
      </c>
    </row>
    <row r="92" spans="1:10">
      <c r="D92" s="76">
        <v>4</v>
      </c>
      <c r="E92" s="76">
        <v>1.2</v>
      </c>
      <c r="F92" s="76">
        <v>1.2</v>
      </c>
      <c r="G92" s="76">
        <v>0.3</v>
      </c>
      <c r="H92" s="76">
        <f t="shared" si="1"/>
        <v>1.73</v>
      </c>
      <c r="I92" s="124" t="s">
        <v>109</v>
      </c>
    </row>
    <row r="93" spans="1:10">
      <c r="F93" s="136"/>
      <c r="G93" s="136"/>
      <c r="H93" s="136"/>
      <c r="I93" s="135"/>
    </row>
    <row r="94" spans="1:10">
      <c r="B94" s="260" t="s">
        <v>203</v>
      </c>
      <c r="C94" s="260"/>
      <c r="D94" s="260"/>
      <c r="E94" s="260"/>
      <c r="F94" s="260"/>
      <c r="G94" s="260"/>
      <c r="H94" s="76">
        <f>SUM(H90:H93)</f>
        <v>6.7000000000000011</v>
      </c>
      <c r="I94" s="75" t="s">
        <v>109</v>
      </c>
    </row>
    <row r="96" spans="1:10" ht="19.5" customHeight="1">
      <c r="A96" s="166" t="s">
        <v>117</v>
      </c>
      <c r="B96" s="307" t="s">
        <v>119</v>
      </c>
      <c r="C96" s="307"/>
      <c r="D96" s="307"/>
      <c r="E96" s="307"/>
      <c r="F96" s="307"/>
      <c r="G96" s="307"/>
      <c r="H96" s="307"/>
      <c r="I96" s="307"/>
    </row>
    <row r="98" spans="1:9">
      <c r="A98" s="75"/>
      <c r="B98" s="75"/>
      <c r="C98" s="75"/>
      <c r="D98" s="75" t="s">
        <v>235</v>
      </c>
      <c r="E98" s="75" t="s">
        <v>385</v>
      </c>
      <c r="F98" s="75" t="s">
        <v>385</v>
      </c>
      <c r="G98" s="75" t="s">
        <v>386</v>
      </c>
      <c r="H98" s="75" t="s">
        <v>186</v>
      </c>
      <c r="I98" s="75" t="s">
        <v>188</v>
      </c>
    </row>
    <row r="99" spans="1:9">
      <c r="A99" s="305" t="s">
        <v>212</v>
      </c>
      <c r="B99" s="306"/>
      <c r="D99" s="76">
        <v>16</v>
      </c>
      <c r="E99" s="76">
        <v>0.8</v>
      </c>
      <c r="F99" s="76">
        <v>0.8</v>
      </c>
      <c r="G99" s="76">
        <v>0.35</v>
      </c>
      <c r="H99" s="76">
        <f t="shared" ref="H99:H101" si="2">ROUND((G99*F99*E99*D99),2)</f>
        <v>3.58</v>
      </c>
      <c r="I99" s="124" t="s">
        <v>109</v>
      </c>
    </row>
    <row r="100" spans="1:9">
      <c r="D100" s="76">
        <v>15</v>
      </c>
      <c r="E100" s="76">
        <v>0.8</v>
      </c>
      <c r="F100" s="76">
        <v>1.4</v>
      </c>
      <c r="G100" s="76">
        <v>0.35</v>
      </c>
      <c r="H100" s="76">
        <f t="shared" si="2"/>
        <v>5.88</v>
      </c>
      <c r="I100" s="124" t="s">
        <v>109</v>
      </c>
    </row>
    <row r="101" spans="1:9">
      <c r="D101" s="76">
        <v>4</v>
      </c>
      <c r="E101" s="76">
        <v>1.4</v>
      </c>
      <c r="F101" s="76">
        <v>1.4</v>
      </c>
      <c r="G101" s="76">
        <v>0.35</v>
      </c>
      <c r="H101" s="76">
        <f t="shared" si="2"/>
        <v>2.74</v>
      </c>
      <c r="I101" s="124" t="s">
        <v>109</v>
      </c>
    </row>
    <row r="102" spans="1:9">
      <c r="F102" s="136"/>
      <c r="G102" s="136"/>
      <c r="H102" s="136"/>
      <c r="I102" s="135"/>
    </row>
    <row r="103" spans="1:9">
      <c r="B103" s="260" t="s">
        <v>203</v>
      </c>
      <c r="C103" s="260"/>
      <c r="D103" s="260"/>
      <c r="E103" s="260"/>
      <c r="F103" s="260"/>
      <c r="G103" s="260"/>
      <c r="H103" s="76">
        <f>SUM(H99:H102)</f>
        <v>12.200000000000001</v>
      </c>
      <c r="I103" s="75" t="s">
        <v>109</v>
      </c>
    </row>
    <row r="105" spans="1:9" ht="30" customHeight="1">
      <c r="A105" s="166" t="s">
        <v>120</v>
      </c>
      <c r="B105" s="307" t="s">
        <v>122</v>
      </c>
      <c r="C105" s="307"/>
      <c r="D105" s="307"/>
      <c r="E105" s="307"/>
      <c r="F105" s="307"/>
      <c r="G105" s="307"/>
      <c r="H105" s="307"/>
      <c r="I105" s="307"/>
    </row>
    <row r="107" spans="1:9" ht="27.6">
      <c r="A107" s="75"/>
      <c r="B107" s="75"/>
      <c r="C107" s="75"/>
      <c r="D107" s="142" t="s">
        <v>387</v>
      </c>
      <c r="E107" s="142" t="s">
        <v>388</v>
      </c>
      <c r="F107" s="75" t="s">
        <v>385</v>
      </c>
      <c r="G107" s="75" t="s">
        <v>386</v>
      </c>
      <c r="H107" s="75" t="s">
        <v>186</v>
      </c>
      <c r="I107" s="75" t="s">
        <v>188</v>
      </c>
    </row>
    <row r="108" spans="1:9" ht="15" customHeight="1">
      <c r="A108" s="305" t="s">
        <v>212</v>
      </c>
      <c r="B108" s="306"/>
      <c r="D108" s="76">
        <v>16</v>
      </c>
      <c r="E108" s="76">
        <v>4</v>
      </c>
      <c r="F108" s="76">
        <v>0.6</v>
      </c>
      <c r="G108" s="76">
        <v>0.3</v>
      </c>
      <c r="H108" s="76">
        <f t="shared" ref="H108:H111" si="3">ROUND((G108*F108*E108*D108),2)</f>
        <v>11.52</v>
      </c>
      <c r="I108" s="124" t="s">
        <v>123</v>
      </c>
    </row>
    <row r="109" spans="1:9" ht="11.25" customHeight="1">
      <c r="D109" s="76">
        <v>15</v>
      </c>
      <c r="E109" s="76">
        <v>2</v>
      </c>
      <c r="F109" s="76">
        <v>0.6</v>
      </c>
      <c r="G109" s="76">
        <v>0.3</v>
      </c>
      <c r="H109" s="76">
        <f t="shared" si="3"/>
        <v>5.4</v>
      </c>
      <c r="I109" s="124" t="s">
        <v>123</v>
      </c>
    </row>
    <row r="110" spans="1:9" ht="11.25" customHeight="1">
      <c r="D110" s="76">
        <v>15</v>
      </c>
      <c r="E110" s="76">
        <v>2</v>
      </c>
      <c r="F110" s="76">
        <v>1.2</v>
      </c>
      <c r="G110" s="76">
        <v>0.3</v>
      </c>
      <c r="H110" s="76">
        <f t="shared" si="3"/>
        <v>10.8</v>
      </c>
      <c r="I110" s="124" t="s">
        <v>123</v>
      </c>
    </row>
    <row r="111" spans="1:9" ht="11.25" customHeight="1">
      <c r="D111" s="76">
        <v>4</v>
      </c>
      <c r="E111" s="76">
        <v>4</v>
      </c>
      <c r="F111" s="76">
        <v>1.2</v>
      </c>
      <c r="G111" s="76">
        <v>0.3</v>
      </c>
      <c r="H111" s="76">
        <f t="shared" si="3"/>
        <v>5.76</v>
      </c>
      <c r="I111" s="124" t="s">
        <v>123</v>
      </c>
    </row>
    <row r="112" spans="1:9">
      <c r="F112" s="136"/>
      <c r="G112" s="136"/>
      <c r="H112" s="136"/>
      <c r="I112" s="135"/>
    </row>
    <row r="113" spans="1:9">
      <c r="B113" s="260" t="s">
        <v>203</v>
      </c>
      <c r="C113" s="260"/>
      <c r="D113" s="260"/>
      <c r="E113" s="260"/>
      <c r="F113" s="260"/>
      <c r="G113" s="260"/>
      <c r="H113" s="76">
        <f>SUM(H108:H112)</f>
        <v>33.480000000000004</v>
      </c>
      <c r="I113" s="75" t="s">
        <v>123</v>
      </c>
    </row>
    <row r="115" spans="1:9" ht="22.5" customHeight="1">
      <c r="A115" s="166" t="s">
        <v>124</v>
      </c>
      <c r="B115" s="307" t="s">
        <v>126</v>
      </c>
      <c r="C115" s="307"/>
      <c r="D115" s="307"/>
      <c r="E115" s="307"/>
      <c r="F115" s="307"/>
      <c r="G115" s="307"/>
      <c r="H115" s="307"/>
      <c r="I115" s="307"/>
    </row>
    <row r="117" spans="1:9" ht="27.6">
      <c r="A117" s="75"/>
      <c r="B117" s="75"/>
      <c r="C117" s="75"/>
      <c r="D117" s="142" t="s">
        <v>387</v>
      </c>
      <c r="E117" s="142" t="s">
        <v>389</v>
      </c>
      <c r="F117" s="142" t="s">
        <v>390</v>
      </c>
      <c r="G117" s="75" t="s">
        <v>213</v>
      </c>
      <c r="H117" s="75" t="s">
        <v>186</v>
      </c>
      <c r="I117" s="75" t="s">
        <v>188</v>
      </c>
    </row>
    <row r="118" spans="1:9">
      <c r="A118" s="305" t="s">
        <v>212</v>
      </c>
      <c r="B118" s="306"/>
      <c r="D118" s="76">
        <v>16</v>
      </c>
      <c r="E118" s="76">
        <v>6</v>
      </c>
      <c r="F118" s="76">
        <v>1.78</v>
      </c>
      <c r="G118" s="76">
        <v>0.624</v>
      </c>
      <c r="H118" s="76">
        <f>ROUND((G118*F118*E118*D118),2)</f>
        <v>106.63</v>
      </c>
      <c r="I118" s="124" t="s">
        <v>127</v>
      </c>
    </row>
    <row r="119" spans="1:9">
      <c r="D119" s="76">
        <v>15</v>
      </c>
      <c r="E119" s="76">
        <v>7</v>
      </c>
      <c r="F119" s="76">
        <v>1.78</v>
      </c>
      <c r="G119" s="76">
        <v>0.624</v>
      </c>
      <c r="H119" s="76">
        <f t="shared" ref="H119:H121" si="4">ROUND((G119*F119*E119*D119),2)</f>
        <v>116.63</v>
      </c>
      <c r="I119" s="124" t="s">
        <v>127</v>
      </c>
    </row>
    <row r="120" spans="1:9">
      <c r="D120" s="76">
        <v>15</v>
      </c>
      <c r="E120" s="76">
        <v>5</v>
      </c>
      <c r="F120" s="76">
        <v>2.98</v>
      </c>
      <c r="G120" s="76">
        <v>0.624</v>
      </c>
      <c r="H120" s="76">
        <f t="shared" si="4"/>
        <v>139.46</v>
      </c>
      <c r="I120" s="124" t="s">
        <v>127</v>
      </c>
    </row>
    <row r="121" spans="1:9">
      <c r="D121" s="76">
        <v>4</v>
      </c>
      <c r="E121" s="76">
        <v>18</v>
      </c>
      <c r="F121" s="76">
        <v>2.98</v>
      </c>
      <c r="G121" s="76">
        <v>0.624</v>
      </c>
      <c r="H121" s="76">
        <f t="shared" si="4"/>
        <v>133.88999999999999</v>
      </c>
      <c r="I121" s="124" t="s">
        <v>127</v>
      </c>
    </row>
    <row r="122" spans="1:9">
      <c r="B122" s="260" t="s">
        <v>203</v>
      </c>
      <c r="C122" s="260"/>
      <c r="D122" s="260"/>
      <c r="E122" s="260"/>
      <c r="F122" s="260"/>
      <c r="G122" s="260"/>
      <c r="H122" s="76">
        <f>SUM(H118:H121)</f>
        <v>496.61</v>
      </c>
      <c r="I122" s="75" t="s">
        <v>127</v>
      </c>
    </row>
    <row r="124" spans="1:9" ht="37.200000000000003" customHeight="1">
      <c r="A124" s="166" t="s">
        <v>128</v>
      </c>
      <c r="B124" s="307" t="str">
        <f>('PLANILHA ORÇAMENTÁRIA'!D33)</f>
        <v>REVESTIMENTO COM IMPERMEABILIZANTE EM DUAS (2) CAMADAS SOBREPOSTAS DE ARGAMASSA, TRAÇO 1:3 (CIMENTO E AREIA) COM ADITIVO IMPERMEABILIZANTE, ESP. 20MM, INCLUSIVE PINTURA COM DUAS (2) DEMÃOS COM EMULSÃO ASFÁLTICA</v>
      </c>
      <c r="C124" s="307"/>
      <c r="D124" s="307"/>
      <c r="E124" s="307"/>
      <c r="F124" s="307"/>
      <c r="G124" s="307"/>
      <c r="H124" s="307"/>
      <c r="I124" s="307"/>
    </row>
    <row r="126" spans="1:9">
      <c r="A126" s="75"/>
      <c r="B126" s="75"/>
      <c r="C126" s="75"/>
      <c r="D126" s="75"/>
      <c r="E126" s="75" t="s">
        <v>15</v>
      </c>
      <c r="F126" s="75" t="s">
        <v>385</v>
      </c>
      <c r="G126" s="75" t="s">
        <v>385</v>
      </c>
      <c r="H126" s="75" t="s">
        <v>186</v>
      </c>
      <c r="I126" s="75" t="s">
        <v>188</v>
      </c>
    </row>
    <row r="127" spans="1:9" ht="14.25" customHeight="1">
      <c r="A127" s="305" t="s">
        <v>212</v>
      </c>
      <c r="B127" s="306"/>
      <c r="E127" s="76">
        <v>16</v>
      </c>
      <c r="F127" s="76">
        <v>0.6</v>
      </c>
      <c r="G127" s="76">
        <v>0.6</v>
      </c>
      <c r="H127" s="76">
        <f t="shared" ref="H127:H132" si="5">ROUND((G127*F127*E127),2)</f>
        <v>5.76</v>
      </c>
      <c r="I127" s="124" t="s">
        <v>123</v>
      </c>
    </row>
    <row r="128" spans="1:9">
      <c r="E128" s="76">
        <v>16</v>
      </c>
      <c r="F128" s="76">
        <v>2.4</v>
      </c>
      <c r="G128" s="76">
        <v>0.2</v>
      </c>
      <c r="H128" s="76">
        <f t="shared" si="5"/>
        <v>7.68</v>
      </c>
      <c r="I128" s="124" t="s">
        <v>123</v>
      </c>
    </row>
    <row r="129" spans="1:9">
      <c r="E129" s="76">
        <v>15</v>
      </c>
      <c r="F129" s="76">
        <v>0.6</v>
      </c>
      <c r="G129" s="76">
        <v>1.2</v>
      </c>
      <c r="H129" s="76">
        <f t="shared" si="5"/>
        <v>10.8</v>
      </c>
      <c r="I129" s="124" t="s">
        <v>123</v>
      </c>
    </row>
    <row r="130" spans="1:9">
      <c r="E130" s="76">
        <v>15</v>
      </c>
      <c r="F130" s="167">
        <v>3.6</v>
      </c>
      <c r="G130" s="167">
        <v>1.2</v>
      </c>
      <c r="H130" s="76">
        <f t="shared" si="5"/>
        <v>64.8</v>
      </c>
      <c r="I130" s="124" t="s">
        <v>123</v>
      </c>
    </row>
    <row r="131" spans="1:9">
      <c r="E131" s="76">
        <v>4</v>
      </c>
      <c r="F131" s="76">
        <v>1.2</v>
      </c>
      <c r="G131" s="76">
        <v>1.2</v>
      </c>
      <c r="H131" s="76">
        <f t="shared" si="5"/>
        <v>5.76</v>
      </c>
      <c r="I131" s="124" t="s">
        <v>123</v>
      </c>
    </row>
    <row r="132" spans="1:9">
      <c r="E132" s="76">
        <v>4</v>
      </c>
      <c r="F132" s="76">
        <v>4.8</v>
      </c>
      <c r="G132" s="76">
        <v>0.2</v>
      </c>
      <c r="H132" s="76">
        <f t="shared" si="5"/>
        <v>3.84</v>
      </c>
      <c r="I132" s="124" t="s">
        <v>123</v>
      </c>
    </row>
    <row r="133" spans="1:9">
      <c r="B133" s="260" t="s">
        <v>203</v>
      </c>
      <c r="C133" s="260"/>
      <c r="D133" s="260"/>
      <c r="E133" s="260"/>
      <c r="F133" s="260"/>
      <c r="G133" s="260"/>
      <c r="H133" s="76">
        <f>SUM(H127:H132)</f>
        <v>98.64</v>
      </c>
      <c r="I133" s="75" t="s">
        <v>123</v>
      </c>
    </row>
    <row r="135" spans="1:9" ht="28.5" customHeight="1">
      <c r="A135" s="166" t="s">
        <v>129</v>
      </c>
      <c r="B135" s="307" t="s">
        <v>131</v>
      </c>
      <c r="C135" s="307"/>
      <c r="D135" s="307"/>
      <c r="E135" s="307"/>
      <c r="F135" s="307"/>
      <c r="G135" s="307"/>
      <c r="H135" s="307"/>
      <c r="I135" s="307"/>
    </row>
    <row r="137" spans="1:9">
      <c r="A137" s="75" t="s">
        <v>197</v>
      </c>
      <c r="B137" s="137"/>
      <c r="C137" s="125"/>
      <c r="D137" s="164" t="s">
        <v>214</v>
      </c>
      <c r="E137" s="164"/>
      <c r="F137" s="176" t="s">
        <v>215</v>
      </c>
      <c r="G137" s="177"/>
      <c r="H137" s="75" t="s">
        <v>186</v>
      </c>
      <c r="I137" s="75" t="s">
        <v>188</v>
      </c>
    </row>
    <row r="138" spans="1:9">
      <c r="A138" s="305" t="s">
        <v>212</v>
      </c>
      <c r="B138" s="306"/>
      <c r="D138" s="178">
        <f>(H103)</f>
        <v>12.200000000000001</v>
      </c>
      <c r="E138" s="178"/>
      <c r="F138" s="179">
        <f>(H94)</f>
        <v>6.7000000000000011</v>
      </c>
      <c r="G138" s="180"/>
      <c r="H138" s="138">
        <f>(D138-F138)</f>
        <v>5.5</v>
      </c>
      <c r="I138" s="124" t="s">
        <v>109</v>
      </c>
    </row>
    <row r="139" spans="1:9">
      <c r="F139" s="136"/>
      <c r="G139" s="136"/>
      <c r="H139" s="136"/>
      <c r="I139" s="135"/>
    </row>
    <row r="140" spans="1:9">
      <c r="F140" s="329" t="s">
        <v>211</v>
      </c>
      <c r="G140" s="329"/>
      <c r="H140" s="329"/>
      <c r="I140" s="329"/>
    </row>
    <row r="141" spans="1:9">
      <c r="F141" s="136"/>
      <c r="G141" s="136"/>
      <c r="H141" s="136"/>
      <c r="I141" s="135"/>
    </row>
    <row r="142" spans="1:9">
      <c r="B142" s="260" t="s">
        <v>203</v>
      </c>
      <c r="C142" s="260"/>
      <c r="D142" s="260"/>
      <c r="E142" s="260"/>
      <c r="F142" s="260"/>
      <c r="G142" s="260"/>
      <c r="H142" s="76">
        <f>(H138)</f>
        <v>5.5</v>
      </c>
      <c r="I142" s="75" t="s">
        <v>109</v>
      </c>
    </row>
    <row r="144" spans="1:9" ht="18.75" customHeight="1">
      <c r="A144" s="166" t="s">
        <v>132</v>
      </c>
      <c r="B144" s="307" t="s">
        <v>134</v>
      </c>
      <c r="C144" s="307"/>
      <c r="D144" s="307"/>
      <c r="E144" s="307"/>
      <c r="F144" s="307"/>
      <c r="G144" s="307"/>
      <c r="H144" s="307"/>
      <c r="I144" s="307"/>
    </row>
    <row r="146" spans="1:9">
      <c r="A146" s="75"/>
      <c r="B146" s="75"/>
      <c r="C146" s="75"/>
      <c r="D146" s="75"/>
      <c r="E146" s="75" t="s">
        <v>15</v>
      </c>
      <c r="F146" s="75" t="s">
        <v>385</v>
      </c>
      <c r="G146" s="75" t="s">
        <v>385</v>
      </c>
      <c r="H146" s="75" t="s">
        <v>186</v>
      </c>
      <c r="I146" s="75" t="s">
        <v>188</v>
      </c>
    </row>
    <row r="147" spans="1:9">
      <c r="A147" s="305" t="s">
        <v>212</v>
      </c>
      <c r="B147" s="306"/>
      <c r="E147" s="76">
        <v>16</v>
      </c>
      <c r="F147" s="76">
        <v>0.6</v>
      </c>
      <c r="G147" s="76">
        <v>0.6</v>
      </c>
      <c r="H147" s="76">
        <f t="shared" ref="H147:H149" si="6">ROUND((G147*F147*E147),2)</f>
        <v>5.76</v>
      </c>
      <c r="I147" s="124" t="s">
        <v>123</v>
      </c>
    </row>
    <row r="148" spans="1:9">
      <c r="E148" s="76">
        <v>15</v>
      </c>
      <c r="F148" s="76">
        <v>0.6</v>
      </c>
      <c r="G148" s="76">
        <v>1.2</v>
      </c>
      <c r="H148" s="76">
        <f t="shared" si="6"/>
        <v>10.8</v>
      </c>
      <c r="I148" s="124" t="s">
        <v>123</v>
      </c>
    </row>
    <row r="149" spans="1:9">
      <c r="E149" s="76">
        <v>4</v>
      </c>
      <c r="F149" s="76">
        <v>1.2</v>
      </c>
      <c r="G149" s="76">
        <v>1.2</v>
      </c>
      <c r="H149" s="76">
        <f t="shared" si="6"/>
        <v>5.76</v>
      </c>
      <c r="I149" s="124" t="s">
        <v>123</v>
      </c>
    </row>
    <row r="150" spans="1:9">
      <c r="F150" s="136"/>
      <c r="G150" s="136"/>
      <c r="H150" s="136"/>
      <c r="I150" s="135"/>
    </row>
    <row r="151" spans="1:9">
      <c r="B151" s="260" t="s">
        <v>203</v>
      </c>
      <c r="C151" s="260"/>
      <c r="D151" s="260"/>
      <c r="E151" s="260"/>
      <c r="F151" s="260"/>
      <c r="G151" s="260"/>
      <c r="H151" s="76">
        <f>SUM(H147:H150)</f>
        <v>22.32</v>
      </c>
      <c r="I151" s="75" t="s">
        <v>123</v>
      </c>
    </row>
    <row r="153" spans="1:9" ht="30" customHeight="1">
      <c r="A153" s="166" t="s">
        <v>135</v>
      </c>
      <c r="B153" s="307" t="s">
        <v>137</v>
      </c>
      <c r="C153" s="307"/>
      <c r="D153" s="307"/>
      <c r="E153" s="307"/>
      <c r="F153" s="307"/>
      <c r="G153" s="307"/>
      <c r="H153" s="307"/>
      <c r="I153" s="307"/>
    </row>
    <row r="155" spans="1:9">
      <c r="A155" s="75"/>
      <c r="B155" s="308"/>
      <c r="C155" s="310"/>
      <c r="D155" s="310"/>
      <c r="E155" s="310"/>
      <c r="F155" s="75" t="s">
        <v>198</v>
      </c>
      <c r="G155" s="75" t="s">
        <v>216</v>
      </c>
      <c r="H155" s="75" t="s">
        <v>186</v>
      </c>
      <c r="I155" s="75" t="s">
        <v>188</v>
      </c>
    </row>
    <row r="156" spans="1:9">
      <c r="A156" s="305" t="s">
        <v>212</v>
      </c>
      <c r="B156" s="306"/>
      <c r="E156" s="136"/>
      <c r="F156" s="76">
        <f>(H151)</f>
        <v>22.32</v>
      </c>
      <c r="G156" s="76">
        <v>0.05</v>
      </c>
      <c r="H156" s="76">
        <f>ROUND((F156*G156),2)</f>
        <v>1.1200000000000001</v>
      </c>
      <c r="I156" s="124" t="s">
        <v>109</v>
      </c>
    </row>
    <row r="157" spans="1:9">
      <c r="F157" s="136"/>
      <c r="G157" s="136"/>
      <c r="H157" s="136"/>
      <c r="I157" s="135"/>
    </row>
    <row r="158" spans="1:9">
      <c r="B158" s="260" t="s">
        <v>203</v>
      </c>
      <c r="C158" s="260"/>
      <c r="D158" s="260"/>
      <c r="E158" s="260"/>
      <c r="F158" s="260"/>
      <c r="G158" s="260"/>
      <c r="H158" s="76">
        <f>SUM(H156)</f>
        <v>1.1200000000000001</v>
      </c>
      <c r="I158" s="75" t="s">
        <v>109</v>
      </c>
    </row>
    <row r="160" spans="1:9">
      <c r="A160" s="224" t="s">
        <v>34</v>
      </c>
      <c r="B160" s="309" t="s">
        <v>138</v>
      </c>
      <c r="C160" s="309"/>
      <c r="D160" s="309"/>
      <c r="E160" s="309"/>
      <c r="F160" s="309"/>
      <c r="G160" s="309"/>
      <c r="H160" s="309"/>
      <c r="I160" s="309"/>
    </row>
    <row r="162" spans="1:10" ht="26.25" customHeight="1">
      <c r="A162" s="166" t="s">
        <v>139</v>
      </c>
      <c r="B162" s="307" t="s">
        <v>116</v>
      </c>
      <c r="C162" s="307"/>
      <c r="D162" s="307"/>
      <c r="E162" s="307"/>
      <c r="F162" s="307"/>
      <c r="G162" s="307"/>
      <c r="H162" s="307"/>
      <c r="I162" s="307"/>
    </row>
    <row r="164" spans="1:10">
      <c r="A164" s="134" t="s">
        <v>409</v>
      </c>
      <c r="B164" s="137"/>
      <c r="C164" s="125"/>
      <c r="D164" s="75" t="s">
        <v>15</v>
      </c>
      <c r="E164" s="75" t="s">
        <v>267</v>
      </c>
      <c r="F164" s="75" t="s">
        <v>408</v>
      </c>
      <c r="G164" s="75" t="s">
        <v>206</v>
      </c>
      <c r="H164" s="75" t="s">
        <v>186</v>
      </c>
      <c r="I164" s="75" t="s">
        <v>188</v>
      </c>
      <c r="J164" s="75"/>
    </row>
    <row r="165" spans="1:10">
      <c r="A165" s="75" t="s">
        <v>391</v>
      </c>
      <c r="D165" s="75"/>
      <c r="E165" s="76">
        <v>6.35</v>
      </c>
      <c r="F165" s="76">
        <v>0.2</v>
      </c>
      <c r="G165" s="76">
        <v>0.3</v>
      </c>
      <c r="H165" s="76">
        <f t="shared" ref="H165:H180" si="7">ROUND((E165*F165*G165),2)</f>
        <v>0.38</v>
      </c>
      <c r="I165" s="124" t="s">
        <v>109</v>
      </c>
      <c r="J165" s="75"/>
    </row>
    <row r="166" spans="1:10">
      <c r="A166" s="75" t="s">
        <v>392</v>
      </c>
      <c r="D166" s="75"/>
      <c r="E166" s="76">
        <v>6.4</v>
      </c>
      <c r="F166" s="76">
        <v>0.2</v>
      </c>
      <c r="G166" s="76">
        <v>0.3</v>
      </c>
      <c r="H166" s="76">
        <f t="shared" si="7"/>
        <v>0.38</v>
      </c>
      <c r="I166" s="124" t="s">
        <v>109</v>
      </c>
      <c r="J166" s="75"/>
    </row>
    <row r="167" spans="1:10">
      <c r="A167" s="75" t="s">
        <v>393</v>
      </c>
      <c r="D167" s="75"/>
      <c r="E167" s="76">
        <v>6.35</v>
      </c>
      <c r="F167" s="76">
        <v>0.2</v>
      </c>
      <c r="G167" s="76">
        <v>0.3</v>
      </c>
      <c r="H167" s="76">
        <f t="shared" si="7"/>
        <v>0.38</v>
      </c>
      <c r="I167" s="124" t="s">
        <v>109</v>
      </c>
      <c r="J167" s="75"/>
    </row>
    <row r="168" spans="1:10">
      <c r="A168" s="75" t="s">
        <v>394</v>
      </c>
      <c r="D168" s="75"/>
      <c r="E168" s="76">
        <v>3.35</v>
      </c>
      <c r="F168" s="76">
        <v>0.2</v>
      </c>
      <c r="G168" s="76">
        <v>0.3</v>
      </c>
      <c r="H168" s="76">
        <f t="shared" si="7"/>
        <v>0.2</v>
      </c>
      <c r="I168" s="124" t="s">
        <v>109</v>
      </c>
      <c r="J168" s="75"/>
    </row>
    <row r="169" spans="1:10">
      <c r="A169" s="75" t="s">
        <v>395</v>
      </c>
      <c r="D169" s="75"/>
      <c r="E169" s="76">
        <v>3.35</v>
      </c>
      <c r="F169" s="76">
        <v>0.2</v>
      </c>
      <c r="G169" s="76">
        <v>0.3</v>
      </c>
      <c r="H169" s="76">
        <f t="shared" si="7"/>
        <v>0.2</v>
      </c>
      <c r="I169" s="124" t="s">
        <v>109</v>
      </c>
      <c r="J169" s="75"/>
    </row>
    <row r="170" spans="1:10">
      <c r="A170" s="75" t="s">
        <v>396</v>
      </c>
      <c r="D170" s="75"/>
      <c r="E170" s="76">
        <v>6.35</v>
      </c>
      <c r="F170" s="76">
        <v>0.2</v>
      </c>
      <c r="G170" s="76">
        <v>0.3</v>
      </c>
      <c r="H170" s="76">
        <f t="shared" si="7"/>
        <v>0.38</v>
      </c>
      <c r="I170" s="124" t="s">
        <v>109</v>
      </c>
      <c r="J170" s="75"/>
    </row>
    <row r="171" spans="1:10">
      <c r="A171" s="75" t="s">
        <v>397</v>
      </c>
      <c r="D171" s="75"/>
      <c r="E171" s="76">
        <v>6.4</v>
      </c>
      <c r="F171" s="76">
        <v>0.2</v>
      </c>
      <c r="G171" s="76">
        <v>0.3</v>
      </c>
      <c r="H171" s="76">
        <f t="shared" si="7"/>
        <v>0.38</v>
      </c>
      <c r="I171" s="124" t="s">
        <v>109</v>
      </c>
      <c r="J171" s="75"/>
    </row>
    <row r="172" spans="1:10">
      <c r="A172" s="75" t="s">
        <v>398</v>
      </c>
      <c r="D172" s="75"/>
      <c r="E172" s="76">
        <v>6.35</v>
      </c>
      <c r="F172" s="76">
        <v>0.2</v>
      </c>
      <c r="G172" s="76">
        <v>0.3</v>
      </c>
      <c r="H172" s="76">
        <f t="shared" si="7"/>
        <v>0.38</v>
      </c>
      <c r="I172" s="124" t="s">
        <v>109</v>
      </c>
      <c r="J172" s="75"/>
    </row>
    <row r="173" spans="1:10">
      <c r="A173" s="75" t="s">
        <v>399</v>
      </c>
      <c r="D173" s="75"/>
      <c r="E173" s="76">
        <v>6.35</v>
      </c>
      <c r="F173" s="76">
        <v>0.2</v>
      </c>
      <c r="G173" s="76">
        <v>0.3</v>
      </c>
      <c r="H173" s="76">
        <f t="shared" si="7"/>
        <v>0.38</v>
      </c>
      <c r="I173" s="124" t="s">
        <v>109</v>
      </c>
      <c r="J173" s="75"/>
    </row>
    <row r="174" spans="1:10">
      <c r="A174" s="75" t="s">
        <v>400</v>
      </c>
      <c r="D174" s="75"/>
      <c r="E174" s="76">
        <v>6.4</v>
      </c>
      <c r="F174" s="76">
        <v>0.2</v>
      </c>
      <c r="G174" s="76">
        <v>0.3</v>
      </c>
      <c r="H174" s="76">
        <f t="shared" si="7"/>
        <v>0.38</v>
      </c>
      <c r="I174" s="124" t="s">
        <v>109</v>
      </c>
      <c r="J174" s="75"/>
    </row>
    <row r="175" spans="1:10">
      <c r="A175" s="75" t="s">
        <v>401</v>
      </c>
      <c r="D175" s="75"/>
      <c r="E175" s="76">
        <v>6.35</v>
      </c>
      <c r="F175" s="76">
        <v>0.2</v>
      </c>
      <c r="G175" s="76">
        <v>0.3</v>
      </c>
      <c r="H175" s="76">
        <f t="shared" si="7"/>
        <v>0.38</v>
      </c>
      <c r="I175" s="124" t="s">
        <v>109</v>
      </c>
      <c r="J175" s="75"/>
    </row>
    <row r="176" spans="1:10">
      <c r="A176" s="75" t="s">
        <v>402</v>
      </c>
      <c r="D176" s="75"/>
      <c r="E176" s="76">
        <v>3.35</v>
      </c>
      <c r="F176" s="76">
        <v>0.2</v>
      </c>
      <c r="G176" s="76">
        <v>0.3</v>
      </c>
      <c r="H176" s="76">
        <f t="shared" si="7"/>
        <v>0.2</v>
      </c>
      <c r="I176" s="124" t="s">
        <v>109</v>
      </c>
      <c r="J176" s="75"/>
    </row>
    <row r="177" spans="1:10">
      <c r="A177" s="75" t="s">
        <v>403</v>
      </c>
      <c r="D177" s="75"/>
      <c r="E177" s="76">
        <v>9.3000000000000007</v>
      </c>
      <c r="F177" s="76">
        <v>0.2</v>
      </c>
      <c r="G177" s="76">
        <v>0.3</v>
      </c>
      <c r="H177" s="76">
        <f t="shared" si="7"/>
        <v>0.56000000000000005</v>
      </c>
      <c r="I177" s="124" t="s">
        <v>109</v>
      </c>
      <c r="J177" s="75"/>
    </row>
    <row r="178" spans="1:10">
      <c r="A178" s="75" t="s">
        <v>404</v>
      </c>
      <c r="D178" s="75"/>
      <c r="E178" s="76">
        <v>9.3000000000000007</v>
      </c>
      <c r="F178" s="76">
        <v>0.2</v>
      </c>
      <c r="G178" s="76">
        <v>0.3</v>
      </c>
      <c r="H178" s="76">
        <f t="shared" si="7"/>
        <v>0.56000000000000005</v>
      </c>
      <c r="I178" s="124" t="s">
        <v>109</v>
      </c>
      <c r="J178" s="75"/>
    </row>
    <row r="179" spans="1:10">
      <c r="A179" s="75" t="s">
        <v>405</v>
      </c>
      <c r="D179" s="75"/>
      <c r="E179" s="76">
        <v>9.3000000000000007</v>
      </c>
      <c r="F179" s="76">
        <v>0.2</v>
      </c>
      <c r="G179" s="76">
        <v>0.3</v>
      </c>
      <c r="H179" s="76">
        <f t="shared" si="7"/>
        <v>0.56000000000000005</v>
      </c>
      <c r="I179" s="124" t="s">
        <v>109</v>
      </c>
      <c r="J179" s="75"/>
    </row>
    <row r="180" spans="1:10">
      <c r="A180" s="222" t="s">
        <v>406</v>
      </c>
      <c r="D180" s="222"/>
      <c r="E180" s="76">
        <v>9.3000000000000007</v>
      </c>
      <c r="F180" s="76">
        <v>0.2</v>
      </c>
      <c r="G180" s="76">
        <v>0.3</v>
      </c>
      <c r="H180" s="76">
        <f t="shared" si="7"/>
        <v>0.56000000000000005</v>
      </c>
      <c r="I180" s="124" t="s">
        <v>109</v>
      </c>
      <c r="J180" s="75"/>
    </row>
    <row r="181" spans="1:10">
      <c r="A181" s="223" t="s">
        <v>407</v>
      </c>
      <c r="D181" s="223"/>
      <c r="E181" s="76">
        <v>9.3000000000000007</v>
      </c>
      <c r="F181" s="76">
        <v>0.2</v>
      </c>
      <c r="G181" s="76">
        <v>0.3</v>
      </c>
      <c r="H181" s="76">
        <f t="shared" ref="H181" si="8">ROUND((E181*F181*G181),2)</f>
        <v>0.56000000000000005</v>
      </c>
      <c r="I181" s="124" t="s">
        <v>109</v>
      </c>
      <c r="J181" s="75"/>
    </row>
    <row r="182" spans="1:10">
      <c r="A182" s="328" t="s">
        <v>424</v>
      </c>
      <c r="B182" s="328"/>
      <c r="C182" s="328"/>
      <c r="D182" s="328"/>
      <c r="E182" s="76">
        <f>SUM(E165:E181)</f>
        <v>113.84999999999998</v>
      </c>
      <c r="F182" s="76"/>
      <c r="G182" s="76"/>
      <c r="H182" s="76"/>
      <c r="I182" s="124"/>
      <c r="J182" s="76">
        <f>(H180+H179+H178+H177+H176+H175+H174+H173+H172+H171+H170+H169+H168+H167+H166+H165)</f>
        <v>6.26</v>
      </c>
    </row>
    <row r="183" spans="1:10">
      <c r="J183" s="75"/>
    </row>
    <row r="184" spans="1:10">
      <c r="A184" s="75" t="s">
        <v>410</v>
      </c>
      <c r="D184" s="76">
        <v>2</v>
      </c>
      <c r="E184" s="75">
        <v>6.35</v>
      </c>
      <c r="F184" s="76">
        <v>0.2</v>
      </c>
      <c r="G184" s="76">
        <v>0.2</v>
      </c>
      <c r="H184" s="76">
        <f>ROUND((G184*F184*E184*D184),2)</f>
        <v>0.51</v>
      </c>
      <c r="I184" s="124" t="s">
        <v>109</v>
      </c>
      <c r="J184" s="75"/>
    </row>
    <row r="185" spans="1:10">
      <c r="A185" s="75" t="s">
        <v>411</v>
      </c>
      <c r="D185" s="76">
        <v>2</v>
      </c>
      <c r="E185" s="76">
        <v>6.4</v>
      </c>
      <c r="F185" s="76">
        <v>0.2</v>
      </c>
      <c r="G185" s="76">
        <v>0.2</v>
      </c>
      <c r="H185" s="76">
        <f t="shared" ref="H185:H196" si="9">ROUND((G185*F185*E185*D185),2)</f>
        <v>0.51</v>
      </c>
      <c r="I185" s="124" t="s">
        <v>109</v>
      </c>
      <c r="J185" s="75"/>
    </row>
    <row r="186" spans="1:10">
      <c r="A186" s="75" t="s">
        <v>412</v>
      </c>
      <c r="D186" s="76"/>
      <c r="E186" s="75">
        <v>6.35</v>
      </c>
      <c r="F186" s="76">
        <v>0.2</v>
      </c>
      <c r="G186" s="76">
        <v>0.2</v>
      </c>
      <c r="H186" s="76">
        <f t="shared" si="9"/>
        <v>0</v>
      </c>
      <c r="I186" s="124" t="s">
        <v>109</v>
      </c>
      <c r="J186" s="75"/>
    </row>
    <row r="187" spans="1:10">
      <c r="A187" s="75" t="s">
        <v>413</v>
      </c>
      <c r="D187" s="76">
        <v>2</v>
      </c>
      <c r="E187" s="75">
        <v>6.35</v>
      </c>
      <c r="F187" s="76">
        <v>0.2</v>
      </c>
      <c r="G187" s="76">
        <v>0.2</v>
      </c>
      <c r="H187" s="76">
        <f t="shared" si="9"/>
        <v>0.51</v>
      </c>
      <c r="I187" s="124" t="s">
        <v>109</v>
      </c>
      <c r="J187" s="75"/>
    </row>
    <row r="188" spans="1:10">
      <c r="A188" s="75" t="s">
        <v>414</v>
      </c>
      <c r="D188" s="76">
        <v>2</v>
      </c>
      <c r="E188" s="76">
        <v>6.4</v>
      </c>
      <c r="F188" s="76">
        <v>0.2</v>
      </c>
      <c r="G188" s="76">
        <v>0.2</v>
      </c>
      <c r="H188" s="76">
        <f t="shared" si="9"/>
        <v>0.51</v>
      </c>
      <c r="I188" s="124" t="s">
        <v>109</v>
      </c>
      <c r="J188" s="75"/>
    </row>
    <row r="189" spans="1:10">
      <c r="A189" s="75" t="s">
        <v>415</v>
      </c>
      <c r="D189" s="76"/>
      <c r="E189" s="75">
        <v>6.35</v>
      </c>
      <c r="F189" s="76">
        <v>0.2</v>
      </c>
      <c r="G189" s="76">
        <v>0.2</v>
      </c>
      <c r="H189" s="76">
        <f t="shared" si="9"/>
        <v>0</v>
      </c>
      <c r="I189" s="124" t="s">
        <v>109</v>
      </c>
      <c r="J189" s="75"/>
    </row>
    <row r="190" spans="1:10">
      <c r="A190" s="75" t="s">
        <v>416</v>
      </c>
      <c r="D190" s="76">
        <v>2</v>
      </c>
      <c r="E190" s="75">
        <v>6.35</v>
      </c>
      <c r="F190" s="76">
        <v>0.2</v>
      </c>
      <c r="G190" s="76">
        <v>0.2</v>
      </c>
      <c r="H190" s="76">
        <f t="shared" si="9"/>
        <v>0.51</v>
      </c>
      <c r="I190" s="124" t="s">
        <v>109</v>
      </c>
      <c r="J190" s="75"/>
    </row>
    <row r="191" spans="1:10">
      <c r="A191" s="75" t="s">
        <v>417</v>
      </c>
      <c r="D191" s="76">
        <v>2</v>
      </c>
      <c r="E191" s="76">
        <v>6.4</v>
      </c>
      <c r="F191" s="76">
        <v>0.2</v>
      </c>
      <c r="G191" s="76">
        <v>0.2</v>
      </c>
      <c r="H191" s="76">
        <f t="shared" si="9"/>
        <v>0.51</v>
      </c>
      <c r="I191" s="124" t="s">
        <v>109</v>
      </c>
      <c r="J191" s="75"/>
    </row>
    <row r="192" spans="1:10">
      <c r="A192" s="75" t="s">
        <v>418</v>
      </c>
      <c r="D192" s="76"/>
      <c r="E192" s="75">
        <v>6.35</v>
      </c>
      <c r="F192" s="76">
        <v>0.2</v>
      </c>
      <c r="G192" s="76">
        <v>0.2</v>
      </c>
      <c r="H192" s="76">
        <f t="shared" si="9"/>
        <v>0</v>
      </c>
      <c r="I192" s="124" t="s">
        <v>109</v>
      </c>
      <c r="J192" s="75"/>
    </row>
    <row r="193" spans="1:10">
      <c r="A193" s="75" t="s">
        <v>419</v>
      </c>
      <c r="D193" s="76">
        <v>2</v>
      </c>
      <c r="E193" s="76">
        <v>9.3000000000000007</v>
      </c>
      <c r="F193" s="76">
        <v>0.2</v>
      </c>
      <c r="G193" s="76">
        <v>0.2</v>
      </c>
      <c r="H193" s="76">
        <f t="shared" si="9"/>
        <v>0.74</v>
      </c>
      <c r="I193" s="124" t="s">
        <v>109</v>
      </c>
      <c r="J193" s="75"/>
    </row>
    <row r="194" spans="1:10">
      <c r="A194" s="75" t="s">
        <v>420</v>
      </c>
      <c r="D194" s="76">
        <v>2</v>
      </c>
      <c r="E194" s="76">
        <v>9.3000000000000007</v>
      </c>
      <c r="F194" s="76">
        <v>0.2</v>
      </c>
      <c r="G194" s="76">
        <v>0.2</v>
      </c>
      <c r="H194" s="76">
        <f t="shared" si="9"/>
        <v>0.74</v>
      </c>
      <c r="I194" s="124" t="s">
        <v>109</v>
      </c>
      <c r="J194" s="75"/>
    </row>
    <row r="195" spans="1:10">
      <c r="A195" s="75" t="s">
        <v>421</v>
      </c>
      <c r="D195" s="76">
        <v>2</v>
      </c>
      <c r="E195" s="76">
        <v>9.3000000000000007</v>
      </c>
      <c r="F195" s="76">
        <v>0.2</v>
      </c>
      <c r="G195" s="76">
        <v>0.2</v>
      </c>
      <c r="H195" s="76">
        <f t="shared" si="9"/>
        <v>0.74</v>
      </c>
      <c r="I195" s="124" t="s">
        <v>109</v>
      </c>
      <c r="J195" s="75"/>
    </row>
    <row r="196" spans="1:10">
      <c r="A196" s="75" t="s">
        <v>422</v>
      </c>
      <c r="D196" s="76">
        <v>2</v>
      </c>
      <c r="E196" s="76">
        <v>9.3000000000000007</v>
      </c>
      <c r="F196" s="76">
        <v>0.2</v>
      </c>
      <c r="G196" s="76">
        <v>0.2</v>
      </c>
      <c r="H196" s="76">
        <f t="shared" si="9"/>
        <v>0.74</v>
      </c>
      <c r="I196" s="124" t="s">
        <v>109</v>
      </c>
      <c r="J196" s="75"/>
    </row>
    <row r="197" spans="1:10">
      <c r="A197" s="328" t="s">
        <v>424</v>
      </c>
      <c r="B197" s="328"/>
      <c r="C197" s="328"/>
      <c r="D197" s="328"/>
      <c r="E197">
        <f>(D184*E184)+(D185*E185)+E186+(D187*E187)+(D188*E188)+E189+(D190*E190)+(D191*E191)+E192+(E193*4*2)</f>
        <v>169.95</v>
      </c>
      <c r="F197" s="136"/>
      <c r="G197" s="136"/>
      <c r="H197" s="136"/>
      <c r="I197" s="135"/>
    </row>
    <row r="198" spans="1:10">
      <c r="B198" s="260" t="s">
        <v>203</v>
      </c>
      <c r="C198" s="260"/>
      <c r="D198" s="260"/>
      <c r="E198" s="260"/>
      <c r="F198" s="260"/>
      <c r="G198" s="260"/>
      <c r="H198" s="76">
        <f>SUM(H165:H197)</f>
        <v>12.840000000000002</v>
      </c>
      <c r="I198" s="75" t="s">
        <v>109</v>
      </c>
    </row>
    <row r="201" spans="1:10" ht="27.75" customHeight="1">
      <c r="A201" s="166" t="s">
        <v>140</v>
      </c>
      <c r="B201" s="307" t="s">
        <v>122</v>
      </c>
      <c r="C201" s="307"/>
      <c r="D201" s="307"/>
      <c r="E201" s="307"/>
      <c r="F201" s="307"/>
      <c r="G201" s="307"/>
      <c r="H201" s="307"/>
      <c r="I201" s="307"/>
    </row>
    <row r="203" spans="1:10">
      <c r="A203" s="75"/>
      <c r="B203" s="139"/>
      <c r="C203" s="75"/>
      <c r="D203" s="75"/>
      <c r="E203" s="75" t="s">
        <v>267</v>
      </c>
      <c r="F203" s="75" t="s">
        <v>385</v>
      </c>
      <c r="G203" s="75" t="s">
        <v>206</v>
      </c>
      <c r="H203" s="75" t="s">
        <v>186</v>
      </c>
      <c r="I203" s="75" t="s">
        <v>188</v>
      </c>
    </row>
    <row r="204" spans="1:10">
      <c r="A204" s="75" t="s">
        <v>423</v>
      </c>
      <c r="E204" s="76">
        <f>(E182)</f>
        <v>113.84999999999998</v>
      </c>
      <c r="F204" s="76">
        <v>2</v>
      </c>
      <c r="G204" s="76">
        <v>0.3</v>
      </c>
      <c r="H204" s="76">
        <f t="shared" ref="H204" si="10">ROUND((E204*F204*G204),2)</f>
        <v>68.31</v>
      </c>
      <c r="I204" s="124" t="s">
        <v>123</v>
      </c>
    </row>
    <row r="205" spans="1:10">
      <c r="A205" s="75" t="s">
        <v>425</v>
      </c>
      <c r="E205" s="75">
        <f>(E197)</f>
        <v>169.95</v>
      </c>
      <c r="F205" s="76">
        <v>2</v>
      </c>
      <c r="G205" s="76">
        <v>0.2</v>
      </c>
      <c r="H205" s="76">
        <f>(G205*F205*E205)</f>
        <v>67.98</v>
      </c>
      <c r="I205" s="124" t="s">
        <v>123</v>
      </c>
    </row>
    <row r="206" spans="1:10">
      <c r="F206" s="136"/>
      <c r="G206" s="136"/>
      <c r="H206" s="136"/>
      <c r="I206" s="135"/>
    </row>
    <row r="207" spans="1:10">
      <c r="B207" s="260" t="s">
        <v>203</v>
      </c>
      <c r="C207" s="260"/>
      <c r="D207" s="260"/>
      <c r="E207" s="260"/>
      <c r="F207" s="260"/>
      <c r="G207" s="260"/>
      <c r="H207" s="76">
        <f>SUM(H204:H206)</f>
        <v>136.29000000000002</v>
      </c>
      <c r="I207" s="75" t="s">
        <v>123</v>
      </c>
    </row>
    <row r="209" spans="1:9" ht="21.75" customHeight="1">
      <c r="A209" s="166" t="s">
        <v>141</v>
      </c>
      <c r="B209" s="307" t="s">
        <v>119</v>
      </c>
      <c r="C209" s="307"/>
      <c r="D209" s="307"/>
      <c r="E209" s="307"/>
      <c r="F209" s="307"/>
      <c r="G209" s="307"/>
      <c r="H209" s="307"/>
      <c r="I209" s="307"/>
    </row>
    <row r="211" spans="1:9">
      <c r="A211" s="75" t="s">
        <v>197</v>
      </c>
      <c r="B211" s="137"/>
      <c r="C211" s="125"/>
      <c r="D211" s="125"/>
      <c r="E211" s="75" t="s">
        <v>267</v>
      </c>
      <c r="F211" s="75" t="s">
        <v>268</v>
      </c>
      <c r="G211" s="75" t="s">
        <v>386</v>
      </c>
      <c r="H211" s="75" t="s">
        <v>186</v>
      </c>
      <c r="I211" s="75" t="s">
        <v>188</v>
      </c>
    </row>
    <row r="212" spans="1:9">
      <c r="A212" s="75" t="s">
        <v>423</v>
      </c>
      <c r="B212" s="134"/>
      <c r="E212" s="76">
        <f>(E204)</f>
        <v>113.84999999999998</v>
      </c>
      <c r="F212" s="76">
        <v>0.3</v>
      </c>
      <c r="G212" s="76">
        <v>0.35</v>
      </c>
      <c r="H212" s="76">
        <f t="shared" ref="H212" si="11">ROUND((E212*F212*G212),2)</f>
        <v>11.95</v>
      </c>
      <c r="I212" s="124" t="s">
        <v>109</v>
      </c>
    </row>
    <row r="213" spans="1:9">
      <c r="F213" s="329"/>
      <c r="G213" s="329"/>
      <c r="H213" s="329"/>
      <c r="I213" s="329"/>
    </row>
    <row r="214" spans="1:9">
      <c r="B214" s="260" t="s">
        <v>203</v>
      </c>
      <c r="C214" s="260"/>
      <c r="D214" s="260"/>
      <c r="E214" s="260"/>
      <c r="F214" s="260"/>
      <c r="G214" s="260"/>
      <c r="H214" s="76">
        <f>SUM(H212)</f>
        <v>11.95</v>
      </c>
      <c r="I214" s="75" t="s">
        <v>109</v>
      </c>
    </row>
    <row r="216" spans="1:9">
      <c r="A216" s="166" t="s">
        <v>142</v>
      </c>
      <c r="B216" s="307" t="s">
        <v>134</v>
      </c>
      <c r="C216" s="307"/>
      <c r="D216" s="307"/>
      <c r="E216" s="307"/>
      <c r="F216" s="307"/>
      <c r="G216" s="307"/>
      <c r="H216" s="307"/>
      <c r="I216" s="307"/>
    </row>
    <row r="218" spans="1:9">
      <c r="A218" s="75" t="s">
        <v>197</v>
      </c>
      <c r="B218" s="308"/>
      <c r="C218" s="310"/>
      <c r="D218" s="310"/>
      <c r="E218" s="310"/>
      <c r="F218" s="75" t="s">
        <v>267</v>
      </c>
      <c r="G218" s="75" t="s">
        <v>218</v>
      </c>
      <c r="H218" s="75" t="s">
        <v>186</v>
      </c>
      <c r="I218" s="75" t="s">
        <v>188</v>
      </c>
    </row>
    <row r="219" spans="1:9">
      <c r="A219" s="305" t="s">
        <v>217</v>
      </c>
      <c r="B219" s="306"/>
      <c r="E219" s="136"/>
      <c r="F219" s="76">
        <f>(E212)</f>
        <v>113.84999999999998</v>
      </c>
      <c r="G219" s="76">
        <v>0.3</v>
      </c>
      <c r="H219" s="76">
        <f>ROUND((F219*G219),2)</f>
        <v>34.159999999999997</v>
      </c>
      <c r="I219" s="124" t="s">
        <v>123</v>
      </c>
    </row>
    <row r="220" spans="1:9">
      <c r="F220" s="136"/>
      <c r="G220" s="136"/>
      <c r="H220" s="136"/>
      <c r="I220" s="135"/>
    </row>
    <row r="221" spans="1:9">
      <c r="B221" s="260" t="s">
        <v>203</v>
      </c>
      <c r="C221" s="260"/>
      <c r="D221" s="260"/>
      <c r="E221" s="260"/>
      <c r="F221" s="260"/>
      <c r="G221" s="260"/>
      <c r="H221" s="76">
        <f>SUM(H219)</f>
        <v>34.159999999999997</v>
      </c>
      <c r="I221" s="75" t="s">
        <v>123</v>
      </c>
    </row>
    <row r="223" spans="1:9" ht="27.75" customHeight="1">
      <c r="A223" s="166" t="s">
        <v>143</v>
      </c>
      <c r="B223" s="307" t="s">
        <v>137</v>
      </c>
      <c r="C223" s="307"/>
      <c r="D223" s="307"/>
      <c r="E223" s="307"/>
      <c r="F223" s="307"/>
      <c r="G223" s="307"/>
      <c r="H223" s="307"/>
      <c r="I223" s="307"/>
    </row>
    <row r="225" spans="1:9">
      <c r="A225" s="75" t="s">
        <v>197</v>
      </c>
      <c r="B225" s="308"/>
      <c r="C225" s="310"/>
      <c r="D225" s="310"/>
      <c r="E225" s="75" t="s">
        <v>267</v>
      </c>
      <c r="F225" s="75" t="s">
        <v>218</v>
      </c>
      <c r="G225" s="75" t="s">
        <v>216</v>
      </c>
      <c r="H225" s="75" t="s">
        <v>186</v>
      </c>
      <c r="I225" s="75" t="s">
        <v>188</v>
      </c>
    </row>
    <row r="226" spans="1:9">
      <c r="A226" s="305" t="s">
        <v>217</v>
      </c>
      <c r="B226" s="306"/>
      <c r="E226" s="76">
        <f>(F219)</f>
        <v>113.84999999999998</v>
      </c>
      <c r="F226" s="76">
        <v>0.2</v>
      </c>
      <c r="G226" s="76">
        <v>0.05</v>
      </c>
      <c r="H226" s="76">
        <f t="shared" ref="H226" si="12">ROUND((E226*F226*G226),2)</f>
        <v>1.1399999999999999</v>
      </c>
      <c r="I226" s="124" t="s">
        <v>109</v>
      </c>
    </row>
    <row r="227" spans="1:9">
      <c r="F227" s="136"/>
      <c r="G227" s="136"/>
      <c r="H227" s="136"/>
      <c r="I227" s="135"/>
    </row>
    <row r="228" spans="1:9">
      <c r="B228" s="260" t="s">
        <v>203</v>
      </c>
      <c r="C228" s="260"/>
      <c r="D228" s="260"/>
      <c r="E228" s="260"/>
      <c r="F228" s="260"/>
      <c r="G228" s="260"/>
      <c r="H228" s="76">
        <f>SUM(H226)</f>
        <v>1.1399999999999999</v>
      </c>
      <c r="I228" s="75" t="s">
        <v>109</v>
      </c>
    </row>
    <row r="230" spans="1:9">
      <c r="A230" s="166" t="s">
        <v>144</v>
      </c>
      <c r="B230" s="307" t="s">
        <v>126</v>
      </c>
      <c r="C230" s="307"/>
      <c r="D230" s="307"/>
      <c r="E230" s="307"/>
      <c r="F230" s="307"/>
      <c r="G230" s="307"/>
      <c r="H230" s="307"/>
      <c r="I230" s="307"/>
    </row>
    <row r="232" spans="1:9">
      <c r="A232" s="75" t="s">
        <v>197</v>
      </c>
      <c r="C232" s="137"/>
      <c r="D232" s="125"/>
      <c r="E232" s="75" t="s">
        <v>267</v>
      </c>
      <c r="F232" s="75" t="s">
        <v>426</v>
      </c>
      <c r="G232" s="75" t="s">
        <v>213</v>
      </c>
      <c r="H232" s="75" t="s">
        <v>186</v>
      </c>
      <c r="I232" s="75" t="s">
        <v>188</v>
      </c>
    </row>
    <row r="233" spans="1:9">
      <c r="A233" s="134" t="s">
        <v>217</v>
      </c>
      <c r="C233" s="75" t="s">
        <v>221</v>
      </c>
      <c r="D233" s="75" t="s">
        <v>219</v>
      </c>
      <c r="E233" s="76">
        <f>(E226)</f>
        <v>113.84999999999998</v>
      </c>
      <c r="F233" s="76">
        <v>5</v>
      </c>
      <c r="G233" s="76">
        <v>0.62</v>
      </c>
      <c r="H233" s="76">
        <f>ROUND((E233*F233*G233),2)</f>
        <v>352.94</v>
      </c>
      <c r="I233" s="124" t="s">
        <v>127</v>
      </c>
    </row>
    <row r="234" spans="1:9">
      <c r="C234" s="75" t="s">
        <v>269</v>
      </c>
      <c r="D234" s="75" t="s">
        <v>220</v>
      </c>
      <c r="E234" s="75">
        <v>0.98</v>
      </c>
      <c r="F234" s="75">
        <f>(104.55/0.15)+1</f>
        <v>698</v>
      </c>
      <c r="G234" s="76">
        <v>0.11</v>
      </c>
      <c r="H234" s="76">
        <f t="shared" ref="H234:H236" si="13">ROUND((E234*F234*G234),2)</f>
        <v>75.239999999999995</v>
      </c>
      <c r="I234" s="124" t="s">
        <v>127</v>
      </c>
    </row>
    <row r="235" spans="1:9">
      <c r="A235" t="s">
        <v>425</v>
      </c>
      <c r="C235" s="75" t="s">
        <v>221</v>
      </c>
      <c r="D235" s="75" t="s">
        <v>219</v>
      </c>
      <c r="E235" s="75">
        <f>(E205)</f>
        <v>169.95</v>
      </c>
      <c r="F235" s="76">
        <v>4</v>
      </c>
      <c r="G235" s="76">
        <v>0.62</v>
      </c>
      <c r="H235" s="76">
        <f t="shared" si="13"/>
        <v>421.48</v>
      </c>
      <c r="I235" s="124" t="s">
        <v>127</v>
      </c>
    </row>
    <row r="236" spans="1:9">
      <c r="C236" s="75" t="s">
        <v>269</v>
      </c>
      <c r="D236" s="75" t="s">
        <v>220</v>
      </c>
      <c r="E236" s="75">
        <v>0.78</v>
      </c>
      <c r="F236" s="167">
        <f>(E235/0.15)+1</f>
        <v>1134</v>
      </c>
      <c r="G236" s="167">
        <v>0.11</v>
      </c>
      <c r="H236" s="76">
        <f t="shared" si="13"/>
        <v>97.3</v>
      </c>
      <c r="I236" s="124" t="s">
        <v>127</v>
      </c>
    </row>
    <row r="237" spans="1:9">
      <c r="F237" s="136"/>
      <c r="G237" s="136"/>
      <c r="H237" s="136"/>
      <c r="I237" s="135"/>
    </row>
    <row r="238" spans="1:9">
      <c r="B238" s="260" t="s">
        <v>203</v>
      </c>
      <c r="C238" s="260"/>
      <c r="D238" s="260"/>
      <c r="E238" s="260"/>
      <c r="F238" s="260"/>
      <c r="G238" s="260"/>
      <c r="H238" s="76">
        <f>SUM(H233:H237)</f>
        <v>946.96</v>
      </c>
      <c r="I238" s="75" t="s">
        <v>127</v>
      </c>
    </row>
    <row r="240" spans="1:9" ht="42" customHeight="1">
      <c r="A240" s="166" t="s">
        <v>145</v>
      </c>
      <c r="B240" s="307" t="str">
        <f>('PLANILHA ORÇAMENTÁRIA'!D44)</f>
        <v>REVESTIMENTO COM IMPERMEABILIZANTE EM DUAS (2) CAMADAS SOBREPOSTAS DE ARGAMASSA, TRAÇO 1:3 (CIMENTO E AREIA) COM ADITIVO IMPERMEABILIZANTE, ESP. 20MM, INCLUSIVE PINTURA COM DUAS (2) DEMÃOS COM EMULSÃO ASFÁLTICA</v>
      </c>
      <c r="C240" s="307"/>
      <c r="D240" s="307"/>
      <c r="E240" s="307"/>
      <c r="F240" s="307"/>
      <c r="G240" s="307"/>
      <c r="H240" s="307"/>
      <c r="I240" s="307"/>
    </row>
    <row r="242" spans="1:9">
      <c r="A242" s="75" t="s">
        <v>197</v>
      </c>
      <c r="B242" s="308"/>
      <c r="C242" s="310"/>
      <c r="D242" s="310"/>
      <c r="E242" s="310"/>
      <c r="F242" s="75" t="s">
        <v>267</v>
      </c>
      <c r="G242" s="75" t="s">
        <v>271</v>
      </c>
      <c r="H242" s="75" t="s">
        <v>186</v>
      </c>
      <c r="I242" s="75" t="s">
        <v>188</v>
      </c>
    </row>
    <row r="243" spans="1:9">
      <c r="A243" s="305" t="s">
        <v>217</v>
      </c>
      <c r="B243" s="306"/>
      <c r="E243" s="136"/>
      <c r="F243" s="76">
        <f>(E233)</f>
        <v>113.84999999999998</v>
      </c>
      <c r="G243" s="76">
        <f>(0.2+0.2+0.2)</f>
        <v>0.60000000000000009</v>
      </c>
      <c r="H243" s="76">
        <f>(F243*G243)</f>
        <v>68.31</v>
      </c>
      <c r="I243" s="124" t="s">
        <v>123</v>
      </c>
    </row>
    <row r="244" spans="1:9">
      <c r="E244" s="136"/>
      <c r="F244" s="136"/>
      <c r="G244" s="136"/>
      <c r="H244" s="136"/>
      <c r="I244" s="135"/>
    </row>
    <row r="245" spans="1:9">
      <c r="E245" s="136"/>
      <c r="F245" s="136" t="s">
        <v>317</v>
      </c>
      <c r="G245" s="136"/>
      <c r="H245" s="136"/>
      <c r="I245" s="135"/>
    </row>
    <row r="246" spans="1:9">
      <c r="B246" s="260" t="s">
        <v>203</v>
      </c>
      <c r="C246" s="260"/>
      <c r="D246" s="260"/>
      <c r="E246" s="260"/>
      <c r="F246" s="260"/>
      <c r="G246" s="260"/>
      <c r="H246" s="76">
        <f>SUM(H243)</f>
        <v>68.31</v>
      </c>
      <c r="I246" s="75" t="s">
        <v>123</v>
      </c>
    </row>
    <row r="248" spans="1:9" ht="28.5" customHeight="1">
      <c r="A248" s="166" t="s">
        <v>146</v>
      </c>
      <c r="B248" s="307" t="s">
        <v>131</v>
      </c>
      <c r="C248" s="307"/>
      <c r="D248" s="307"/>
      <c r="E248" s="307"/>
      <c r="F248" s="307"/>
      <c r="G248" s="307"/>
      <c r="H248" s="307"/>
      <c r="I248" s="307"/>
    </row>
    <row r="250" spans="1:9">
      <c r="A250" s="75" t="s">
        <v>197</v>
      </c>
      <c r="B250" s="308"/>
      <c r="C250" s="310"/>
      <c r="D250" s="310"/>
      <c r="E250" s="310"/>
      <c r="F250" s="75" t="s">
        <v>222</v>
      </c>
      <c r="G250" s="75" t="s">
        <v>223</v>
      </c>
      <c r="H250" s="75" t="s">
        <v>186</v>
      </c>
      <c r="I250" s="75" t="s">
        <v>188</v>
      </c>
    </row>
    <row r="251" spans="1:9">
      <c r="A251" s="305" t="s">
        <v>226</v>
      </c>
      <c r="B251" s="306"/>
      <c r="E251" s="136"/>
      <c r="F251" s="76">
        <f>(H214)</f>
        <v>11.95</v>
      </c>
      <c r="G251" s="76">
        <f>(J182)</f>
        <v>6.26</v>
      </c>
      <c r="H251" s="76">
        <f>(F251-G251)</f>
        <v>5.6899999999999995</v>
      </c>
      <c r="I251" s="124" t="s">
        <v>109</v>
      </c>
    </row>
    <row r="252" spans="1:9">
      <c r="E252" s="136"/>
      <c r="F252" s="136"/>
      <c r="G252" s="136"/>
      <c r="H252" s="136"/>
      <c r="I252" s="135"/>
    </row>
    <row r="253" spans="1:9">
      <c r="B253" s="260" t="s">
        <v>203</v>
      </c>
      <c r="C253" s="260"/>
      <c r="D253" s="260"/>
      <c r="E253" s="260"/>
      <c r="F253" s="260"/>
      <c r="G253" s="260"/>
      <c r="H253" s="76">
        <f>SUM(H251)</f>
        <v>5.6899999999999995</v>
      </c>
      <c r="I253" s="75" t="s">
        <v>109</v>
      </c>
    </row>
    <row r="255" spans="1:9">
      <c r="A255" s="224">
        <v>3</v>
      </c>
      <c r="B255" s="309" t="s">
        <v>224</v>
      </c>
      <c r="C255" s="309"/>
      <c r="D255" s="309"/>
      <c r="E255" s="309"/>
      <c r="F255" s="309"/>
      <c r="G255" s="309"/>
      <c r="H255" s="309"/>
      <c r="I255" s="309"/>
    </row>
    <row r="256" spans="1:9">
      <c r="A256" s="224" t="s">
        <v>19</v>
      </c>
      <c r="B256" s="309" t="s">
        <v>147</v>
      </c>
      <c r="C256" s="309"/>
      <c r="D256" s="309"/>
      <c r="E256" s="309"/>
      <c r="F256" s="309"/>
      <c r="G256" s="309"/>
      <c r="H256" s="309"/>
      <c r="I256" s="309"/>
    </row>
    <row r="258" spans="1:9" ht="29.25" customHeight="1">
      <c r="A258" s="166" t="s">
        <v>61</v>
      </c>
      <c r="B258" s="307" t="s">
        <v>225</v>
      </c>
      <c r="C258" s="307"/>
      <c r="D258" s="307"/>
      <c r="E258" s="307"/>
      <c r="F258" s="307"/>
      <c r="G258" s="307"/>
      <c r="H258" s="307"/>
      <c r="I258" s="307"/>
    </row>
    <row r="260" spans="1:9">
      <c r="A260" s="315" t="s">
        <v>427</v>
      </c>
      <c r="B260" s="315"/>
      <c r="C260" s="316"/>
      <c r="D260" s="75" t="s">
        <v>15</v>
      </c>
      <c r="E260" s="75" t="s">
        <v>206</v>
      </c>
      <c r="F260" s="76" t="s">
        <v>360</v>
      </c>
      <c r="G260" s="76" t="s">
        <v>361</v>
      </c>
      <c r="H260" s="76" t="s">
        <v>186</v>
      </c>
      <c r="I260" s="124" t="s">
        <v>188</v>
      </c>
    </row>
    <row r="261" spans="1:9">
      <c r="A261" s="134" t="s">
        <v>428</v>
      </c>
      <c r="C261" s="136"/>
      <c r="D261" s="76">
        <v>5</v>
      </c>
      <c r="E261" s="76">
        <v>1.2</v>
      </c>
      <c r="F261" s="76">
        <v>0.2</v>
      </c>
      <c r="G261" s="76">
        <v>0.3</v>
      </c>
      <c r="H261" s="76">
        <f>ROUND((G261*F261*E261*D261),2)</f>
        <v>0.36</v>
      </c>
      <c r="I261" s="124" t="s">
        <v>109</v>
      </c>
    </row>
    <row r="262" spans="1:9">
      <c r="A262" t="s">
        <v>429</v>
      </c>
      <c r="D262" s="76">
        <v>3</v>
      </c>
      <c r="E262" s="76">
        <v>1.2</v>
      </c>
      <c r="F262" s="75">
        <v>0.15</v>
      </c>
      <c r="G262" s="76">
        <v>0.3</v>
      </c>
      <c r="H262" s="76">
        <f t="shared" ref="H262:H270" si="14">ROUND((G262*F262*E262*D262),2)</f>
        <v>0.16</v>
      </c>
      <c r="I262" s="124" t="s">
        <v>109</v>
      </c>
    </row>
    <row r="263" spans="1:9">
      <c r="A263" t="s">
        <v>430</v>
      </c>
      <c r="D263" s="76">
        <v>4</v>
      </c>
      <c r="E263" s="76">
        <v>1</v>
      </c>
      <c r="F263" s="76">
        <v>0.15</v>
      </c>
      <c r="G263" s="76">
        <v>0.3</v>
      </c>
      <c r="H263" s="76">
        <f t="shared" si="14"/>
        <v>0.18</v>
      </c>
      <c r="I263" s="124" t="s">
        <v>109</v>
      </c>
    </row>
    <row r="264" spans="1:9">
      <c r="A264" t="s">
        <v>431</v>
      </c>
      <c r="D264" s="76">
        <v>4</v>
      </c>
      <c r="E264" s="76">
        <v>0.8</v>
      </c>
      <c r="F264" s="75">
        <v>0.15</v>
      </c>
      <c r="G264" s="76">
        <v>0.3</v>
      </c>
      <c r="H264" s="76">
        <f t="shared" si="14"/>
        <v>0.14000000000000001</v>
      </c>
      <c r="I264" s="124" t="s">
        <v>109</v>
      </c>
    </row>
    <row r="265" spans="1:9">
      <c r="A265" t="s">
        <v>432</v>
      </c>
      <c r="D265" s="76">
        <v>3</v>
      </c>
      <c r="E265" s="76">
        <v>0.8</v>
      </c>
      <c r="F265" s="75">
        <v>0.15</v>
      </c>
      <c r="G265" s="76">
        <v>0.3</v>
      </c>
      <c r="H265" s="76">
        <f t="shared" si="14"/>
        <v>0.11</v>
      </c>
      <c r="I265" s="124" t="s">
        <v>109</v>
      </c>
    </row>
    <row r="266" spans="1:9">
      <c r="A266" t="s">
        <v>433</v>
      </c>
      <c r="D266" s="76">
        <v>4</v>
      </c>
      <c r="E266" s="76">
        <v>1.2</v>
      </c>
      <c r="F266" s="76">
        <v>0.2</v>
      </c>
      <c r="G266" s="76">
        <v>0.2</v>
      </c>
      <c r="H266" s="76">
        <f t="shared" si="14"/>
        <v>0.19</v>
      </c>
      <c r="I266" s="124" t="s">
        <v>109</v>
      </c>
    </row>
    <row r="267" spans="1:9">
      <c r="A267" t="s">
        <v>434</v>
      </c>
      <c r="D267" s="76">
        <v>6</v>
      </c>
      <c r="E267" s="76">
        <v>1.2</v>
      </c>
      <c r="F267" s="76">
        <v>0.2</v>
      </c>
      <c r="G267" s="76">
        <v>0.2</v>
      </c>
      <c r="H267" s="76">
        <f t="shared" si="14"/>
        <v>0.28999999999999998</v>
      </c>
      <c r="I267" s="124" t="s">
        <v>109</v>
      </c>
    </row>
    <row r="268" spans="1:9">
      <c r="A268" t="s">
        <v>435</v>
      </c>
      <c r="D268" s="76">
        <v>3</v>
      </c>
      <c r="E268" s="76">
        <v>1</v>
      </c>
      <c r="F268" s="76">
        <v>0.2</v>
      </c>
      <c r="G268" s="76">
        <v>0.2</v>
      </c>
      <c r="H268" s="76">
        <f t="shared" si="14"/>
        <v>0.12</v>
      </c>
      <c r="I268" s="124" t="s">
        <v>109</v>
      </c>
    </row>
    <row r="269" spans="1:9">
      <c r="A269" t="s">
        <v>436</v>
      </c>
      <c r="D269" s="76">
        <v>3</v>
      </c>
      <c r="E269" s="76">
        <v>0.8</v>
      </c>
      <c r="F269" s="76">
        <v>0.2</v>
      </c>
      <c r="G269" s="76">
        <v>0.2</v>
      </c>
      <c r="H269" s="76">
        <f t="shared" si="14"/>
        <v>0.1</v>
      </c>
      <c r="I269" s="124" t="s">
        <v>109</v>
      </c>
    </row>
    <row r="270" spans="1:9">
      <c r="A270" s="314" t="s">
        <v>437</v>
      </c>
      <c r="B270" s="315"/>
      <c r="C270" s="316"/>
      <c r="D270" s="76">
        <v>25</v>
      </c>
      <c r="E270" s="76">
        <v>3.7</v>
      </c>
      <c r="F270" s="76">
        <v>0.15</v>
      </c>
      <c r="G270" s="76">
        <v>0.3</v>
      </c>
      <c r="H270" s="76">
        <f t="shared" si="14"/>
        <v>4.16</v>
      </c>
      <c r="I270" s="124" t="s">
        <v>109</v>
      </c>
    </row>
    <row r="271" spans="1:9">
      <c r="F271" s="136"/>
      <c r="G271" s="136"/>
      <c r="H271" s="136"/>
      <c r="I271" s="135"/>
    </row>
    <row r="272" spans="1:9">
      <c r="F272" s="136"/>
      <c r="G272" s="136"/>
      <c r="H272" s="136"/>
      <c r="I272" s="135"/>
    </row>
    <row r="273" spans="1:9">
      <c r="B273" s="260" t="s">
        <v>203</v>
      </c>
      <c r="C273" s="260"/>
      <c r="D273" s="260"/>
      <c r="E273" s="260"/>
      <c r="F273" s="260"/>
      <c r="G273" s="260"/>
      <c r="H273" s="76">
        <f>SUM(H261:H272)</f>
        <v>5.8100000000000005</v>
      </c>
      <c r="I273" s="75" t="s">
        <v>109</v>
      </c>
    </row>
    <row r="275" spans="1:9" ht="39" customHeight="1">
      <c r="A275" s="166" t="s">
        <v>62</v>
      </c>
      <c r="B275" s="307" t="s">
        <v>150</v>
      </c>
      <c r="C275" s="307"/>
      <c r="D275" s="307"/>
      <c r="E275" s="307"/>
      <c r="F275" s="307"/>
      <c r="G275" s="307"/>
      <c r="H275" s="307"/>
      <c r="I275" s="307"/>
    </row>
    <row r="277" spans="1:9" ht="28.8" customHeight="1">
      <c r="A277" s="315" t="s">
        <v>427</v>
      </c>
      <c r="B277" s="315"/>
      <c r="C277" s="316"/>
      <c r="D277" s="142" t="s">
        <v>438</v>
      </c>
      <c r="E277" s="142" t="s">
        <v>388</v>
      </c>
      <c r="F277" s="75" t="s">
        <v>268</v>
      </c>
      <c r="G277" s="75" t="s">
        <v>386</v>
      </c>
      <c r="H277" s="75" t="s">
        <v>186</v>
      </c>
      <c r="I277" s="75" t="s">
        <v>188</v>
      </c>
    </row>
    <row r="278" spans="1:9">
      <c r="A278" s="305" t="s">
        <v>439</v>
      </c>
      <c r="B278" s="306"/>
      <c r="C278" s="136"/>
      <c r="D278" s="75">
        <v>2</v>
      </c>
      <c r="E278" s="75">
        <v>1</v>
      </c>
      <c r="F278" s="76">
        <v>0.2</v>
      </c>
      <c r="G278" s="76">
        <v>1.2</v>
      </c>
      <c r="H278" s="76">
        <f t="shared" ref="H278:H295" si="15">(D278+E278+F278+G278)</f>
        <v>4.4000000000000004</v>
      </c>
      <c r="I278" s="124" t="s">
        <v>123</v>
      </c>
    </row>
    <row r="279" spans="1:9">
      <c r="C279" s="136"/>
      <c r="D279" s="75">
        <v>2</v>
      </c>
      <c r="E279" s="75">
        <v>1</v>
      </c>
      <c r="F279" s="76">
        <v>0.3</v>
      </c>
      <c r="G279" s="76">
        <v>1.2</v>
      </c>
      <c r="H279" s="76">
        <f t="shared" si="15"/>
        <v>4.5</v>
      </c>
      <c r="I279" s="124" t="s">
        <v>123</v>
      </c>
    </row>
    <row r="280" spans="1:9">
      <c r="A280" t="s">
        <v>441</v>
      </c>
      <c r="C280" s="136"/>
      <c r="D280" s="75">
        <v>10</v>
      </c>
      <c r="E280" s="75">
        <v>2</v>
      </c>
      <c r="F280" s="76">
        <v>0.2</v>
      </c>
      <c r="G280" s="76">
        <v>1.2</v>
      </c>
      <c r="H280" s="76">
        <f t="shared" si="15"/>
        <v>13.399999999999999</v>
      </c>
      <c r="I280" s="124" t="s">
        <v>123</v>
      </c>
    </row>
    <row r="281" spans="1:9">
      <c r="A281" t="s">
        <v>443</v>
      </c>
      <c r="C281" s="136"/>
      <c r="D281" s="75">
        <v>2</v>
      </c>
      <c r="E281" s="75">
        <v>2</v>
      </c>
      <c r="F281" s="76">
        <v>0.3</v>
      </c>
      <c r="G281" s="76">
        <v>1.2</v>
      </c>
      <c r="H281" s="76">
        <f t="shared" si="15"/>
        <v>5.5</v>
      </c>
      <c r="I281" s="124" t="s">
        <v>123</v>
      </c>
    </row>
    <row r="282" spans="1:9">
      <c r="A282" t="s">
        <v>440</v>
      </c>
      <c r="C282" s="136"/>
      <c r="D282" s="75">
        <v>1</v>
      </c>
      <c r="E282" s="75">
        <v>1</v>
      </c>
      <c r="F282" s="76">
        <v>0.3</v>
      </c>
      <c r="G282" s="76">
        <v>1.2</v>
      </c>
      <c r="H282" s="76">
        <f t="shared" si="15"/>
        <v>3.5</v>
      </c>
      <c r="I282" s="124" t="s">
        <v>123</v>
      </c>
    </row>
    <row r="283" spans="1:9">
      <c r="C283" s="136"/>
      <c r="D283" s="75">
        <v>1</v>
      </c>
      <c r="E283" s="75">
        <v>1</v>
      </c>
      <c r="F283" s="76">
        <v>0.1</v>
      </c>
      <c r="G283" s="76">
        <v>1.2</v>
      </c>
      <c r="H283" s="76">
        <f t="shared" si="15"/>
        <v>3.3</v>
      </c>
      <c r="I283" s="124" t="s">
        <v>123</v>
      </c>
    </row>
    <row r="284" spans="1:9">
      <c r="A284" t="s">
        <v>442</v>
      </c>
      <c r="C284" s="136"/>
      <c r="D284" s="75">
        <v>1</v>
      </c>
      <c r="E284" s="75">
        <v>1</v>
      </c>
      <c r="F284" s="76">
        <v>0.15</v>
      </c>
      <c r="G284" s="76">
        <v>1.2</v>
      </c>
      <c r="H284" s="76">
        <f t="shared" si="15"/>
        <v>3.3499999999999996</v>
      </c>
      <c r="I284" s="124" t="s">
        <v>123</v>
      </c>
    </row>
    <row r="285" spans="1:9">
      <c r="C285" s="136"/>
      <c r="D285" s="75">
        <v>1</v>
      </c>
      <c r="E285" s="75">
        <v>2</v>
      </c>
      <c r="F285" s="76">
        <v>0.1</v>
      </c>
      <c r="G285" s="76">
        <v>1.2</v>
      </c>
      <c r="H285" s="76">
        <f t="shared" si="15"/>
        <v>4.3</v>
      </c>
      <c r="I285" s="124" t="s">
        <v>123</v>
      </c>
    </row>
    <row r="286" spans="1:9">
      <c r="A286" t="s">
        <v>444</v>
      </c>
      <c r="C286" s="136"/>
      <c r="D286" s="75">
        <v>1</v>
      </c>
      <c r="E286" s="75">
        <v>2</v>
      </c>
      <c r="F286" s="76">
        <v>0.1</v>
      </c>
      <c r="G286" s="76">
        <v>1.2</v>
      </c>
      <c r="H286" s="76">
        <f t="shared" si="15"/>
        <v>4.3</v>
      </c>
      <c r="I286" s="124" t="s">
        <v>123</v>
      </c>
    </row>
    <row r="287" spans="1:9">
      <c r="A287" t="s">
        <v>445</v>
      </c>
      <c r="C287" s="136"/>
      <c r="D287" s="75">
        <v>1</v>
      </c>
      <c r="E287" s="75">
        <v>1</v>
      </c>
      <c r="F287" s="76">
        <v>0.3</v>
      </c>
      <c r="G287" s="76">
        <v>1.2</v>
      </c>
      <c r="H287" s="76">
        <f t="shared" si="15"/>
        <v>3.5</v>
      </c>
      <c r="I287" s="124" t="s">
        <v>123</v>
      </c>
    </row>
    <row r="288" spans="1:9">
      <c r="A288" t="s">
        <v>446</v>
      </c>
      <c r="C288" s="136"/>
      <c r="D288" s="75">
        <v>3</v>
      </c>
      <c r="E288" s="75">
        <v>2</v>
      </c>
      <c r="F288" s="76">
        <v>0.2</v>
      </c>
      <c r="G288" s="76">
        <v>1</v>
      </c>
      <c r="H288" s="76">
        <f t="shared" si="15"/>
        <v>6.2</v>
      </c>
      <c r="I288" s="124" t="s">
        <v>123</v>
      </c>
    </row>
    <row r="289" spans="1:9">
      <c r="A289" t="s">
        <v>447</v>
      </c>
      <c r="C289" s="136"/>
      <c r="D289" s="75">
        <v>1</v>
      </c>
      <c r="E289" s="75">
        <v>1</v>
      </c>
      <c r="F289" s="76">
        <v>0.15</v>
      </c>
      <c r="G289" s="76">
        <v>1</v>
      </c>
      <c r="H289" s="76">
        <f t="shared" si="15"/>
        <v>3.15</v>
      </c>
      <c r="I289" s="124" t="s">
        <v>123</v>
      </c>
    </row>
    <row r="290" spans="1:9">
      <c r="C290" s="136"/>
      <c r="D290" s="75">
        <v>1</v>
      </c>
      <c r="E290" s="75">
        <v>2</v>
      </c>
      <c r="F290" s="76">
        <v>0.1</v>
      </c>
      <c r="G290" s="76">
        <v>1</v>
      </c>
      <c r="H290" s="76">
        <f t="shared" si="15"/>
        <v>4.0999999999999996</v>
      </c>
      <c r="I290" s="124" t="s">
        <v>123</v>
      </c>
    </row>
    <row r="291" spans="1:9">
      <c r="A291" t="s">
        <v>448</v>
      </c>
      <c r="C291" s="136"/>
      <c r="D291" s="75">
        <v>1</v>
      </c>
      <c r="E291" s="75">
        <v>2</v>
      </c>
      <c r="F291" s="76">
        <v>0.3</v>
      </c>
      <c r="G291" s="76">
        <v>1</v>
      </c>
      <c r="H291" s="76">
        <f t="shared" si="15"/>
        <v>4.3</v>
      </c>
      <c r="I291" s="124" t="s">
        <v>123</v>
      </c>
    </row>
    <row r="292" spans="1:9">
      <c r="A292" t="s">
        <v>449</v>
      </c>
      <c r="C292" s="136"/>
      <c r="D292" s="75">
        <v>1</v>
      </c>
      <c r="E292" s="75">
        <v>2</v>
      </c>
      <c r="F292" s="76">
        <v>0.1</v>
      </c>
      <c r="G292" s="76">
        <v>1</v>
      </c>
      <c r="H292" s="76">
        <f t="shared" si="15"/>
        <v>4.0999999999999996</v>
      </c>
      <c r="I292" s="124" t="s">
        <v>123</v>
      </c>
    </row>
    <row r="293" spans="1:9">
      <c r="A293" t="s">
        <v>450</v>
      </c>
      <c r="C293" s="136"/>
      <c r="D293" s="75">
        <v>1</v>
      </c>
      <c r="E293" s="75">
        <v>2</v>
      </c>
      <c r="F293" s="76">
        <v>0.1</v>
      </c>
      <c r="G293" s="76">
        <v>1</v>
      </c>
      <c r="H293" s="76">
        <f t="shared" si="15"/>
        <v>4.0999999999999996</v>
      </c>
      <c r="I293" s="124" t="s">
        <v>123</v>
      </c>
    </row>
    <row r="294" spans="1:9">
      <c r="C294" s="136"/>
      <c r="D294" s="75">
        <v>1</v>
      </c>
      <c r="E294" s="75">
        <v>1</v>
      </c>
      <c r="F294" s="76">
        <v>0.3</v>
      </c>
      <c r="G294" s="76">
        <v>1</v>
      </c>
      <c r="H294" s="76">
        <f t="shared" si="15"/>
        <v>3.3</v>
      </c>
      <c r="I294" s="124" t="s">
        <v>123</v>
      </c>
    </row>
    <row r="295" spans="1:9">
      <c r="A295" t="s">
        <v>451</v>
      </c>
      <c r="C295" s="136"/>
      <c r="D295" s="75">
        <v>3</v>
      </c>
      <c r="E295" s="75">
        <v>2</v>
      </c>
      <c r="F295" s="76">
        <v>0.2</v>
      </c>
      <c r="G295" s="76">
        <v>0.8</v>
      </c>
      <c r="H295" s="76">
        <f t="shared" si="15"/>
        <v>6</v>
      </c>
      <c r="I295" s="124" t="s">
        <v>123</v>
      </c>
    </row>
    <row r="296" spans="1:9">
      <c r="A296" t="s">
        <v>452</v>
      </c>
      <c r="C296" s="136"/>
      <c r="D296" s="75">
        <v>1</v>
      </c>
      <c r="E296" s="75">
        <v>1</v>
      </c>
      <c r="F296" s="76">
        <v>0.2</v>
      </c>
      <c r="G296" s="76">
        <v>0.8</v>
      </c>
      <c r="H296" s="76">
        <f t="shared" ref="H296:H301" si="16">(D296+E296+F296+G296)</f>
        <v>3</v>
      </c>
      <c r="I296" s="124" t="s">
        <v>123</v>
      </c>
    </row>
    <row r="297" spans="1:9">
      <c r="C297" s="136"/>
      <c r="D297" s="75">
        <v>1</v>
      </c>
      <c r="E297" s="75">
        <v>2</v>
      </c>
      <c r="F297" s="76">
        <v>0.1</v>
      </c>
      <c r="G297" s="76">
        <v>0.8</v>
      </c>
      <c r="H297" s="76">
        <f t="shared" si="16"/>
        <v>3.9000000000000004</v>
      </c>
      <c r="I297" s="124" t="s">
        <v>123</v>
      </c>
    </row>
    <row r="298" spans="1:9">
      <c r="A298" t="s">
        <v>453</v>
      </c>
      <c r="C298" s="136"/>
      <c r="D298" s="75">
        <v>3</v>
      </c>
      <c r="E298" s="75">
        <v>1</v>
      </c>
      <c r="F298" s="76">
        <v>0.3</v>
      </c>
      <c r="G298" s="76">
        <v>0.8</v>
      </c>
      <c r="H298" s="76">
        <f t="shared" si="16"/>
        <v>5.0999999999999996</v>
      </c>
      <c r="I298" s="124" t="s">
        <v>123</v>
      </c>
    </row>
    <row r="299" spans="1:9">
      <c r="C299" s="136"/>
      <c r="D299" s="75">
        <v>3</v>
      </c>
      <c r="E299" s="75">
        <v>1</v>
      </c>
      <c r="F299" s="76">
        <v>0.1</v>
      </c>
      <c r="G299" s="76">
        <v>0.8</v>
      </c>
      <c r="H299" s="76">
        <f t="shared" si="16"/>
        <v>4.8999999999999995</v>
      </c>
      <c r="I299" s="124" t="s">
        <v>123</v>
      </c>
    </row>
    <row r="300" spans="1:9">
      <c r="A300" t="s">
        <v>454</v>
      </c>
      <c r="D300" s="75">
        <v>3</v>
      </c>
      <c r="E300" s="75">
        <v>1</v>
      </c>
      <c r="F300" s="76">
        <v>0.2</v>
      </c>
      <c r="G300" s="76">
        <v>0.6</v>
      </c>
      <c r="H300" s="76">
        <f t="shared" si="16"/>
        <v>4.8</v>
      </c>
      <c r="I300" s="124" t="s">
        <v>123</v>
      </c>
    </row>
    <row r="301" spans="1:9">
      <c r="D301" s="75">
        <v>3</v>
      </c>
      <c r="E301" s="75">
        <v>1</v>
      </c>
      <c r="F301" s="76">
        <v>0.3</v>
      </c>
      <c r="G301" s="76">
        <v>0.6</v>
      </c>
      <c r="H301" s="76">
        <f t="shared" si="16"/>
        <v>4.8999999999999995</v>
      </c>
      <c r="I301" s="124" t="s">
        <v>123</v>
      </c>
    </row>
    <row r="302" spans="1:9">
      <c r="A302" s="317" t="s">
        <v>437</v>
      </c>
      <c r="B302" s="318"/>
      <c r="C302" s="319"/>
      <c r="D302" s="75"/>
      <c r="E302" s="75"/>
      <c r="F302" s="76"/>
      <c r="G302" s="76"/>
      <c r="H302" s="76"/>
      <c r="I302" s="124"/>
    </row>
    <row r="303" spans="1:9">
      <c r="A303" t="s">
        <v>520</v>
      </c>
      <c r="D303" s="75">
        <v>14</v>
      </c>
      <c r="E303" s="75">
        <v>1</v>
      </c>
      <c r="F303" s="76">
        <v>0.6</v>
      </c>
      <c r="G303" s="76">
        <v>3.7</v>
      </c>
      <c r="H303" s="76">
        <f t="shared" ref="H303:H316" si="17">(D303+E303+F303+G303)</f>
        <v>19.3</v>
      </c>
      <c r="I303" s="124" t="s">
        <v>123</v>
      </c>
    </row>
    <row r="304" spans="1:9">
      <c r="A304" t="s">
        <v>521</v>
      </c>
      <c r="D304" s="75"/>
      <c r="E304" s="75"/>
      <c r="F304" s="76"/>
      <c r="G304" s="76"/>
      <c r="H304" s="76"/>
      <c r="I304" s="124"/>
    </row>
    <row r="305" spans="1:9">
      <c r="A305" t="s">
        <v>522</v>
      </c>
      <c r="D305" s="75">
        <v>6</v>
      </c>
      <c r="E305" s="75">
        <v>1</v>
      </c>
      <c r="F305" s="76">
        <v>0.45</v>
      </c>
      <c r="G305" s="76">
        <v>3.7</v>
      </c>
      <c r="H305" s="76">
        <f t="shared" si="17"/>
        <v>11.15</v>
      </c>
      <c r="I305" s="124" t="s">
        <v>123</v>
      </c>
    </row>
    <row r="306" spans="1:9">
      <c r="D306" s="75"/>
      <c r="E306" s="75"/>
      <c r="F306" s="76"/>
      <c r="G306" s="76"/>
      <c r="H306" s="76"/>
      <c r="I306" s="124"/>
    </row>
    <row r="307" spans="1:9">
      <c r="A307" t="s">
        <v>523</v>
      </c>
      <c r="D307" s="75">
        <v>1</v>
      </c>
      <c r="E307" s="75">
        <v>1</v>
      </c>
      <c r="F307" s="76">
        <v>0.45</v>
      </c>
      <c r="G307" s="76">
        <v>3.7</v>
      </c>
      <c r="H307" s="76">
        <f t="shared" si="17"/>
        <v>6.15</v>
      </c>
      <c r="I307" s="124" t="s">
        <v>123</v>
      </c>
    </row>
    <row r="308" spans="1:9">
      <c r="D308" s="75">
        <v>1</v>
      </c>
      <c r="E308" s="75">
        <v>1</v>
      </c>
      <c r="F308" s="76">
        <v>0.45</v>
      </c>
      <c r="G308" s="76">
        <v>2.7</v>
      </c>
      <c r="H308" s="76">
        <f t="shared" si="17"/>
        <v>5.15</v>
      </c>
      <c r="I308" s="124" t="s">
        <v>123</v>
      </c>
    </row>
    <row r="309" spans="1:9">
      <c r="D309" s="75"/>
      <c r="E309" s="75"/>
      <c r="F309" s="76"/>
      <c r="G309" s="76"/>
      <c r="H309" s="76"/>
      <c r="I309" s="124"/>
    </row>
    <row r="310" spans="1:9">
      <c r="A310" t="s">
        <v>524</v>
      </c>
      <c r="D310" s="75">
        <v>2</v>
      </c>
      <c r="E310" s="75">
        <v>1</v>
      </c>
      <c r="F310" s="76">
        <v>0.6</v>
      </c>
      <c r="G310" s="76">
        <v>3.7</v>
      </c>
      <c r="H310" s="76">
        <f t="shared" si="17"/>
        <v>7.3000000000000007</v>
      </c>
      <c r="I310" s="124" t="s">
        <v>123</v>
      </c>
    </row>
    <row r="311" spans="1:9">
      <c r="D311" s="75">
        <v>2</v>
      </c>
      <c r="E311" s="75">
        <v>1</v>
      </c>
      <c r="F311" s="76">
        <v>0.3</v>
      </c>
      <c r="G311" s="76">
        <v>2.7</v>
      </c>
      <c r="H311" s="76">
        <f t="shared" si="17"/>
        <v>6</v>
      </c>
      <c r="I311" s="124" t="s">
        <v>123</v>
      </c>
    </row>
    <row r="312" spans="1:9">
      <c r="D312" s="75"/>
      <c r="E312" s="75"/>
      <c r="F312" s="76"/>
      <c r="G312" s="76"/>
      <c r="H312" s="76"/>
      <c r="I312" s="124"/>
    </row>
    <row r="313" spans="1:9">
      <c r="A313" t="s">
        <v>449</v>
      </c>
      <c r="D313" s="75">
        <v>1</v>
      </c>
      <c r="E313" s="75">
        <v>1</v>
      </c>
      <c r="F313" s="76">
        <v>0.75</v>
      </c>
      <c r="G313" s="76">
        <v>3.7</v>
      </c>
      <c r="H313" s="76">
        <f t="shared" si="17"/>
        <v>6.45</v>
      </c>
      <c r="I313" s="124" t="s">
        <v>123</v>
      </c>
    </row>
    <row r="314" spans="1:9">
      <c r="D314" s="75">
        <v>1</v>
      </c>
      <c r="E314" s="75">
        <v>1</v>
      </c>
      <c r="F314" s="76">
        <v>0.15</v>
      </c>
      <c r="G314" s="76">
        <v>2.7</v>
      </c>
      <c r="H314" s="76">
        <f t="shared" si="17"/>
        <v>4.8499999999999996</v>
      </c>
      <c r="I314" s="124" t="s">
        <v>123</v>
      </c>
    </row>
    <row r="315" spans="1:9">
      <c r="D315" s="75"/>
      <c r="E315" s="75"/>
      <c r="F315" s="76"/>
      <c r="G315" s="76"/>
      <c r="H315" s="76"/>
      <c r="I315" s="124"/>
    </row>
    <row r="316" spans="1:9">
      <c r="A316" t="s">
        <v>525</v>
      </c>
      <c r="D316" s="75">
        <v>1</v>
      </c>
      <c r="E316" s="75">
        <v>1</v>
      </c>
      <c r="F316" s="76">
        <v>0.9</v>
      </c>
      <c r="G316" s="76">
        <v>3.7</v>
      </c>
      <c r="H316" s="76">
        <f t="shared" si="17"/>
        <v>6.6</v>
      </c>
      <c r="I316" s="124" t="s">
        <v>123</v>
      </c>
    </row>
    <row r="317" spans="1:9">
      <c r="D317" s="75"/>
      <c r="E317" s="75"/>
      <c r="F317" s="76"/>
      <c r="G317" s="76"/>
      <c r="H317" s="76"/>
      <c r="I317" s="124"/>
    </row>
    <row r="318" spans="1:9">
      <c r="B318" s="260" t="s">
        <v>203</v>
      </c>
      <c r="C318" s="260"/>
      <c r="D318" s="260"/>
      <c r="E318" s="260"/>
      <c r="F318" s="260"/>
      <c r="G318" s="260"/>
      <c r="H318" s="76">
        <f>SUM(H278:H317)</f>
        <v>184.85</v>
      </c>
      <c r="I318" s="75" t="s">
        <v>123</v>
      </c>
    </row>
    <row r="320" spans="1:9">
      <c r="A320" s="166" t="s">
        <v>63</v>
      </c>
      <c r="B320" s="307" t="s">
        <v>126</v>
      </c>
      <c r="C320" s="307"/>
      <c r="D320" s="307"/>
      <c r="E320" s="307"/>
      <c r="F320" s="307"/>
      <c r="G320" s="307"/>
      <c r="H320" s="307"/>
      <c r="I320" s="307"/>
    </row>
    <row r="322" spans="1:13">
      <c r="D322" s="75" t="s">
        <v>362</v>
      </c>
      <c r="E322" s="75" t="s">
        <v>15</v>
      </c>
      <c r="F322" s="75" t="s">
        <v>206</v>
      </c>
      <c r="G322" s="76" t="s">
        <v>213</v>
      </c>
      <c r="H322" s="75" t="s">
        <v>186</v>
      </c>
      <c r="I322" s="75" t="s">
        <v>188</v>
      </c>
    </row>
    <row r="323" spans="1:13">
      <c r="A323" t="s">
        <v>147</v>
      </c>
      <c r="D323" s="76">
        <v>25</v>
      </c>
      <c r="E323" s="76">
        <v>6</v>
      </c>
      <c r="F323" s="76">
        <v>3.8</v>
      </c>
      <c r="G323" s="163">
        <v>0.624</v>
      </c>
      <c r="H323" s="76">
        <f>(D323*E323*F323*G323)</f>
        <v>355.68</v>
      </c>
      <c r="I323" s="124" t="s">
        <v>127</v>
      </c>
    </row>
    <row r="324" spans="1:13">
      <c r="A324" t="s">
        <v>269</v>
      </c>
      <c r="D324" s="76">
        <v>25</v>
      </c>
      <c r="E324" s="76">
        <v>25</v>
      </c>
      <c r="F324" s="76">
        <v>0.88</v>
      </c>
      <c r="G324" s="163">
        <v>0.109</v>
      </c>
      <c r="H324" s="76">
        <f>(D324*E324*F324*G324)</f>
        <v>59.95</v>
      </c>
      <c r="I324" s="124" t="s">
        <v>127</v>
      </c>
    </row>
    <row r="325" spans="1:13">
      <c r="F325" s="136"/>
      <c r="G325" s="136"/>
      <c r="H325" s="136"/>
      <c r="I325" s="135"/>
    </row>
    <row r="326" spans="1:13">
      <c r="B326" s="260" t="s">
        <v>203</v>
      </c>
      <c r="C326" s="260"/>
      <c r="D326" s="260"/>
      <c r="E326" s="260"/>
      <c r="F326" s="260"/>
      <c r="G326" s="260"/>
      <c r="H326" s="76">
        <f>SUM(H323:H325)</f>
        <v>415.63</v>
      </c>
      <c r="I326" s="75" t="s">
        <v>127</v>
      </c>
    </row>
    <row r="328" spans="1:13">
      <c r="A328" s="224" t="s">
        <v>25</v>
      </c>
      <c r="B328" s="309" t="s">
        <v>221</v>
      </c>
      <c r="C328" s="309"/>
      <c r="D328" s="309"/>
      <c r="E328" s="309"/>
      <c r="F328" s="309"/>
      <c r="G328" s="309"/>
      <c r="H328" s="309"/>
      <c r="I328" s="309"/>
    </row>
    <row r="330" spans="1:13" ht="24.75" customHeight="1">
      <c r="A330" s="166" t="s">
        <v>64</v>
      </c>
      <c r="B330" s="307" t="s">
        <v>149</v>
      </c>
      <c r="C330" s="307"/>
      <c r="D330" s="307"/>
      <c r="E330" s="307"/>
      <c r="F330" s="307"/>
      <c r="G330" s="307"/>
      <c r="H330" s="307"/>
      <c r="I330" s="307"/>
    </row>
    <row r="332" spans="1:13">
      <c r="A332" s="75" t="s">
        <v>197</v>
      </c>
      <c r="B332" s="75"/>
      <c r="C332" s="75"/>
      <c r="D332" s="75" t="s">
        <v>15</v>
      </c>
      <c r="E332" s="75" t="s">
        <v>267</v>
      </c>
      <c r="F332" s="75" t="s">
        <v>408</v>
      </c>
      <c r="G332" s="75" t="s">
        <v>386</v>
      </c>
      <c r="H332" s="75" t="s">
        <v>186</v>
      </c>
      <c r="I332" s="75" t="s">
        <v>188</v>
      </c>
    </row>
    <row r="333" spans="1:13">
      <c r="A333" s="134"/>
      <c r="D333" s="76"/>
      <c r="E333" s="76">
        <v>83.75</v>
      </c>
      <c r="F333" s="76">
        <v>0.15</v>
      </c>
      <c r="G333" s="76">
        <v>0.3</v>
      </c>
      <c r="H333" s="76">
        <f>(E333*F333*G333)</f>
        <v>3.7687499999999998</v>
      </c>
      <c r="I333" s="124" t="s">
        <v>109</v>
      </c>
      <c r="J333" t="s">
        <v>496</v>
      </c>
      <c r="K333">
        <v>6.3</v>
      </c>
      <c r="L333" t="s">
        <v>509</v>
      </c>
      <c r="M333">
        <v>6.3</v>
      </c>
    </row>
    <row r="334" spans="1:13">
      <c r="D334" s="76"/>
      <c r="E334" s="76">
        <v>18.899999999999999</v>
      </c>
      <c r="F334" s="76">
        <v>0.2</v>
      </c>
      <c r="G334" s="76">
        <v>0.4</v>
      </c>
      <c r="H334" s="76">
        <f t="shared" ref="H334:H335" si="18">(E334*F334*G334)</f>
        <v>1.512</v>
      </c>
      <c r="I334" s="124" t="s">
        <v>109</v>
      </c>
      <c r="J334" t="s">
        <v>497</v>
      </c>
      <c r="K334">
        <v>6.3</v>
      </c>
      <c r="L334" t="s">
        <v>510</v>
      </c>
      <c r="M334">
        <v>6.3</v>
      </c>
    </row>
    <row r="335" spans="1:13">
      <c r="D335" s="76"/>
      <c r="E335" s="76">
        <v>22.3</v>
      </c>
      <c r="F335" s="76">
        <v>0.15</v>
      </c>
      <c r="G335" s="76">
        <v>0.4</v>
      </c>
      <c r="H335" s="76">
        <f t="shared" si="18"/>
        <v>1.3380000000000001</v>
      </c>
      <c r="I335" s="124" t="s">
        <v>109</v>
      </c>
      <c r="J335" t="s">
        <v>498</v>
      </c>
      <c r="K335">
        <v>9.4499999999999993</v>
      </c>
      <c r="L335" t="s">
        <v>511</v>
      </c>
      <c r="M335">
        <v>6.3</v>
      </c>
    </row>
    <row r="336" spans="1:13">
      <c r="B336" s="260" t="s">
        <v>203</v>
      </c>
      <c r="C336" s="260"/>
      <c r="D336" s="260"/>
      <c r="E336" s="76">
        <f>SUM(E333:E335)</f>
        <v>124.95</v>
      </c>
      <c r="F336" s="75"/>
      <c r="G336" s="75"/>
      <c r="H336" s="76">
        <f>SUM(H333:H335)</f>
        <v>6.6187499999999995</v>
      </c>
      <c r="I336" s="75" t="s">
        <v>109</v>
      </c>
      <c r="J336" t="s">
        <v>516</v>
      </c>
      <c r="K336">
        <v>3.3</v>
      </c>
      <c r="M336" s="228">
        <f>SUM(M333:M335)</f>
        <v>18.899999999999999</v>
      </c>
    </row>
    <row r="337" spans="1:13">
      <c r="J337" t="s">
        <v>517</v>
      </c>
      <c r="K337">
        <v>6.3</v>
      </c>
    </row>
    <row r="338" spans="1:13" ht="29.25" customHeight="1">
      <c r="A338" s="166" t="s">
        <v>65</v>
      </c>
      <c r="B338" s="307" t="s">
        <v>152</v>
      </c>
      <c r="C338" s="307"/>
      <c r="D338" s="307"/>
      <c r="E338" s="307"/>
      <c r="F338" s="307"/>
      <c r="G338" s="307"/>
      <c r="H338" s="307"/>
      <c r="I338" s="307"/>
      <c r="J338" t="s">
        <v>518</v>
      </c>
      <c r="K338">
        <v>6.3</v>
      </c>
      <c r="L338" t="s">
        <v>512</v>
      </c>
      <c r="M338">
        <v>6.35</v>
      </c>
    </row>
    <row r="339" spans="1:13">
      <c r="J339" t="s">
        <v>519</v>
      </c>
      <c r="K339">
        <v>6.3</v>
      </c>
      <c r="L339" t="s">
        <v>513</v>
      </c>
      <c r="M339">
        <v>6.45</v>
      </c>
    </row>
    <row r="340" spans="1:13">
      <c r="A340" s="75" t="s">
        <v>197</v>
      </c>
      <c r="B340" s="75"/>
      <c r="C340" s="75"/>
      <c r="D340" s="75"/>
      <c r="E340" s="75" t="s">
        <v>455</v>
      </c>
      <c r="F340" s="75" t="s">
        <v>237</v>
      </c>
      <c r="G340" s="75" t="s">
        <v>386</v>
      </c>
      <c r="H340" s="75" t="s">
        <v>186</v>
      </c>
      <c r="I340" s="75" t="s">
        <v>188</v>
      </c>
      <c r="J340" t="s">
        <v>505</v>
      </c>
      <c r="K340">
        <v>9.3000000000000007</v>
      </c>
      <c r="L340" t="s">
        <v>514</v>
      </c>
      <c r="M340">
        <v>9.5</v>
      </c>
    </row>
    <row r="341" spans="1:13">
      <c r="A341" s="305"/>
      <c r="B341" s="306"/>
      <c r="E341" s="75">
        <v>77.45</v>
      </c>
      <c r="F341" s="76">
        <v>2</v>
      </c>
      <c r="G341" s="76">
        <v>0.3</v>
      </c>
      <c r="H341" s="76">
        <f>(G341*F341*E341)</f>
        <v>46.47</v>
      </c>
      <c r="I341" s="124" t="s">
        <v>123</v>
      </c>
      <c r="J341" t="s">
        <v>506</v>
      </c>
      <c r="K341">
        <v>7.3</v>
      </c>
      <c r="M341" s="228">
        <f>SUM(M338:M340)</f>
        <v>22.3</v>
      </c>
    </row>
    <row r="342" spans="1:13">
      <c r="E342" s="75">
        <v>18.899999999999999</v>
      </c>
      <c r="F342" s="76">
        <v>2</v>
      </c>
      <c r="G342" s="76">
        <v>0.4</v>
      </c>
      <c r="H342" s="76">
        <f t="shared" ref="H342:H344" si="19">(G342*F342*E342)</f>
        <v>15.12</v>
      </c>
      <c r="I342" s="124" t="s">
        <v>123</v>
      </c>
      <c r="J342" t="s">
        <v>507</v>
      </c>
      <c r="K342">
        <v>7.3</v>
      </c>
    </row>
    <row r="343" spans="1:13">
      <c r="E343" s="75">
        <v>18.899999999999999</v>
      </c>
      <c r="F343" s="76">
        <v>1</v>
      </c>
      <c r="G343" s="76">
        <v>0.2</v>
      </c>
      <c r="H343" s="76">
        <f t="shared" si="19"/>
        <v>3.78</v>
      </c>
      <c r="I343" s="124" t="s">
        <v>123</v>
      </c>
      <c r="J343" t="s">
        <v>508</v>
      </c>
      <c r="K343">
        <v>6.3</v>
      </c>
    </row>
    <row r="344" spans="1:13">
      <c r="E344" s="75">
        <v>22.3</v>
      </c>
      <c r="F344" s="76">
        <v>2</v>
      </c>
      <c r="G344" s="76">
        <v>0.4</v>
      </c>
      <c r="H344" s="76">
        <f t="shared" si="19"/>
        <v>17.84</v>
      </c>
      <c r="I344" s="124" t="s">
        <v>123</v>
      </c>
      <c r="J344" t="s">
        <v>515</v>
      </c>
      <c r="K344">
        <v>9.3000000000000007</v>
      </c>
    </row>
    <row r="345" spans="1:13">
      <c r="E345" s="75"/>
      <c r="F345" s="76"/>
      <c r="G345" s="76"/>
      <c r="H345" s="76"/>
      <c r="I345" s="124"/>
      <c r="K345" s="228">
        <f>SUM(K333:K344)</f>
        <v>83.749999999999986</v>
      </c>
    </row>
    <row r="346" spans="1:13">
      <c r="B346" s="260" t="s">
        <v>203</v>
      </c>
      <c r="C346" s="260"/>
      <c r="D346" s="260"/>
      <c r="E346" s="260"/>
      <c r="F346" s="260"/>
      <c r="G346" s="260"/>
      <c r="H346" s="76">
        <f>SUM(H341:H344)</f>
        <v>83.21</v>
      </c>
      <c r="I346" s="75" t="s">
        <v>123</v>
      </c>
    </row>
    <row r="348" spans="1:13">
      <c r="A348" s="166" t="s">
        <v>66</v>
      </c>
      <c r="B348" s="307" t="s">
        <v>126</v>
      </c>
      <c r="C348" s="307"/>
      <c r="D348" s="307"/>
      <c r="E348" s="307"/>
      <c r="F348" s="307"/>
      <c r="G348" s="307"/>
      <c r="H348" s="307"/>
      <c r="I348" s="307"/>
    </row>
    <row r="350" spans="1:13">
      <c r="A350" s="75" t="s">
        <v>197</v>
      </c>
      <c r="B350" s="75"/>
      <c r="C350" s="75"/>
      <c r="D350" s="75"/>
      <c r="E350" s="75" t="s">
        <v>267</v>
      </c>
      <c r="F350" s="75" t="s">
        <v>426</v>
      </c>
      <c r="G350" s="75" t="s">
        <v>213</v>
      </c>
      <c r="H350" s="75" t="s">
        <v>186</v>
      </c>
      <c r="I350" s="137" t="s">
        <v>188</v>
      </c>
      <c r="J350" t="s">
        <v>496</v>
      </c>
      <c r="K350">
        <v>6.4</v>
      </c>
      <c r="L350" t="s">
        <v>509</v>
      </c>
      <c r="M350">
        <v>6.4</v>
      </c>
    </row>
    <row r="351" spans="1:13">
      <c r="A351" s="134" t="s">
        <v>151</v>
      </c>
      <c r="E351" s="75">
        <v>75.55</v>
      </c>
      <c r="F351" s="76">
        <v>3</v>
      </c>
      <c r="G351" s="76">
        <v>0.98</v>
      </c>
      <c r="H351" s="76">
        <f>(E351*F351*G351)</f>
        <v>222.11699999999996</v>
      </c>
      <c r="I351" s="227" t="s">
        <v>127</v>
      </c>
      <c r="J351" t="s">
        <v>497</v>
      </c>
      <c r="K351">
        <v>6.4</v>
      </c>
      <c r="L351" t="s">
        <v>510</v>
      </c>
      <c r="M351">
        <v>6.4</v>
      </c>
    </row>
    <row r="352" spans="1:13">
      <c r="E352" s="75">
        <v>75.55</v>
      </c>
      <c r="F352" s="76">
        <v>2</v>
      </c>
      <c r="G352" s="76">
        <v>0.624</v>
      </c>
      <c r="H352" s="76">
        <f>(E352*F352*G352)</f>
        <v>94.2864</v>
      </c>
      <c r="I352" s="227" t="s">
        <v>127</v>
      </c>
      <c r="J352" t="s">
        <v>498</v>
      </c>
      <c r="K352">
        <v>9.5500000000000007</v>
      </c>
      <c r="L352" t="s">
        <v>511</v>
      </c>
      <c r="M352">
        <v>6.4</v>
      </c>
    </row>
    <row r="353" spans="5:14">
      <c r="E353" s="223" t="s">
        <v>456</v>
      </c>
      <c r="F353" s="223" t="s">
        <v>457</v>
      </c>
      <c r="G353" s="223" t="s">
        <v>213</v>
      </c>
      <c r="H353" s="75"/>
      <c r="I353" s="137" t="s">
        <v>188</v>
      </c>
      <c r="J353" t="s">
        <v>516</v>
      </c>
      <c r="K353">
        <v>3.4</v>
      </c>
      <c r="M353">
        <f>SUM(M350:M352)</f>
        <v>19.200000000000003</v>
      </c>
    </row>
    <row r="354" spans="5:14">
      <c r="E354" s="75">
        <v>504</v>
      </c>
      <c r="F354" s="76">
        <v>0.88</v>
      </c>
      <c r="G354" s="76">
        <v>0.109</v>
      </c>
      <c r="H354" s="76">
        <f>(E354*F354*G354)</f>
        <v>48.343679999999999</v>
      </c>
      <c r="I354" s="227" t="s">
        <v>127</v>
      </c>
      <c r="J354" t="s">
        <v>517</v>
      </c>
      <c r="K354">
        <v>6.4</v>
      </c>
    </row>
    <row r="355" spans="5:14">
      <c r="E355" s="75" t="s">
        <v>267</v>
      </c>
      <c r="F355" s="75" t="s">
        <v>426</v>
      </c>
      <c r="G355" s="75" t="s">
        <v>213</v>
      </c>
      <c r="H355" s="75"/>
      <c r="I355" s="137" t="s">
        <v>188</v>
      </c>
      <c r="J355" t="s">
        <v>518</v>
      </c>
      <c r="K355">
        <v>6.4</v>
      </c>
      <c r="L355" t="s">
        <v>512</v>
      </c>
      <c r="M355">
        <v>6.45</v>
      </c>
    </row>
    <row r="356" spans="5:14">
      <c r="E356" s="76">
        <v>19.2</v>
      </c>
      <c r="F356" s="76">
        <v>10</v>
      </c>
      <c r="G356" s="76">
        <v>0.98</v>
      </c>
      <c r="H356" s="76">
        <f>(E356*F356*G356)</f>
        <v>188.16</v>
      </c>
      <c r="I356" s="227" t="s">
        <v>127</v>
      </c>
      <c r="J356" t="s">
        <v>519</v>
      </c>
      <c r="K356">
        <v>6.4</v>
      </c>
      <c r="L356" t="s">
        <v>513</v>
      </c>
      <c r="M356">
        <v>6.55</v>
      </c>
    </row>
    <row r="357" spans="5:14">
      <c r="E357" s="223" t="s">
        <v>456</v>
      </c>
      <c r="F357" s="223" t="s">
        <v>457</v>
      </c>
      <c r="G357" s="223" t="s">
        <v>213</v>
      </c>
      <c r="H357" s="75"/>
      <c r="I357" s="137" t="s">
        <v>188</v>
      </c>
      <c r="J357" t="s">
        <v>505</v>
      </c>
      <c r="K357">
        <v>9.4</v>
      </c>
      <c r="L357" t="s">
        <v>514</v>
      </c>
      <c r="M357">
        <v>9.6</v>
      </c>
    </row>
    <row r="358" spans="5:14">
      <c r="E358" s="75">
        <v>128</v>
      </c>
      <c r="F358" s="76">
        <v>0.98</v>
      </c>
      <c r="G358" s="76">
        <v>0.109</v>
      </c>
      <c r="H358" s="76">
        <f>(E358*F358*G358)</f>
        <v>13.67296</v>
      </c>
      <c r="I358" s="227" t="s">
        <v>127</v>
      </c>
      <c r="J358" t="s">
        <v>506</v>
      </c>
      <c r="K358">
        <v>7.4</v>
      </c>
      <c r="M358">
        <f>SUM(M355:M357)</f>
        <v>22.6</v>
      </c>
    </row>
    <row r="359" spans="5:14">
      <c r="E359" s="75" t="s">
        <v>267</v>
      </c>
      <c r="F359" s="75" t="s">
        <v>426</v>
      </c>
      <c r="G359" s="75" t="s">
        <v>213</v>
      </c>
      <c r="H359" s="75"/>
      <c r="I359" s="137" t="s">
        <v>188</v>
      </c>
      <c r="J359" t="s">
        <v>507</v>
      </c>
      <c r="K359">
        <v>7.4</v>
      </c>
    </row>
    <row r="360" spans="5:14">
      <c r="E360" s="75"/>
      <c r="F360" s="75"/>
      <c r="G360" s="75"/>
      <c r="H360" s="75"/>
      <c r="I360" s="75"/>
      <c r="J360" t="s">
        <v>508</v>
      </c>
      <c r="K360">
        <v>6.4</v>
      </c>
    </row>
    <row r="361" spans="5:14">
      <c r="E361" s="76">
        <v>22.6</v>
      </c>
      <c r="F361" s="76">
        <v>4</v>
      </c>
      <c r="G361" s="76">
        <v>0.98</v>
      </c>
      <c r="H361" s="76">
        <f>(E361*F361*G361)</f>
        <v>88.591999999999999</v>
      </c>
      <c r="I361" s="124" t="s">
        <v>127</v>
      </c>
      <c r="K361">
        <f>SUM(K350:K360)</f>
        <v>75.55</v>
      </c>
      <c r="N361" s="228"/>
    </row>
    <row r="362" spans="5:14">
      <c r="E362" s="76">
        <v>22.6</v>
      </c>
      <c r="F362" s="76">
        <v>2</v>
      </c>
      <c r="G362" s="76">
        <v>0.624</v>
      </c>
      <c r="H362" s="76">
        <f>(E362*F362*G362)</f>
        <v>28.204800000000002</v>
      </c>
      <c r="I362" s="124" t="s">
        <v>127</v>
      </c>
    </row>
    <row r="363" spans="5:14">
      <c r="E363" s="223" t="s">
        <v>456</v>
      </c>
      <c r="F363" s="223" t="s">
        <v>457</v>
      </c>
      <c r="G363" s="223" t="s">
        <v>213</v>
      </c>
      <c r="H363" s="75"/>
      <c r="I363" s="75" t="s">
        <v>188</v>
      </c>
    </row>
    <row r="364" spans="5:14">
      <c r="E364" s="76">
        <v>151</v>
      </c>
      <c r="F364" s="76">
        <v>0.88</v>
      </c>
      <c r="G364" s="76">
        <v>0.109</v>
      </c>
      <c r="H364" s="76">
        <f>(E364*F364*G364)</f>
        <v>14.483919999999999</v>
      </c>
      <c r="I364" s="124" t="s">
        <v>127</v>
      </c>
    </row>
    <row r="365" spans="5:14">
      <c r="E365" s="75" t="s">
        <v>267</v>
      </c>
      <c r="F365" s="75" t="s">
        <v>426</v>
      </c>
      <c r="G365" s="75" t="s">
        <v>213</v>
      </c>
      <c r="H365" s="75"/>
      <c r="I365" s="75" t="s">
        <v>188</v>
      </c>
    </row>
    <row r="366" spans="5:14">
      <c r="E366" s="76">
        <v>9.4</v>
      </c>
      <c r="F366" s="76">
        <v>4</v>
      </c>
      <c r="G366" s="76">
        <v>0.98</v>
      </c>
      <c r="H366" s="76">
        <f>(E366*F366*G366)</f>
        <v>36.847999999999999</v>
      </c>
      <c r="I366" s="124" t="s">
        <v>127</v>
      </c>
      <c r="J366" t="s">
        <v>515</v>
      </c>
      <c r="K366">
        <v>9.3000000000000007</v>
      </c>
    </row>
    <row r="367" spans="5:14">
      <c r="E367" s="76">
        <v>9.4</v>
      </c>
      <c r="F367" s="76">
        <v>2</v>
      </c>
      <c r="G367" s="76">
        <v>0.624</v>
      </c>
      <c r="H367" s="76">
        <f>(E367*F367*G367)</f>
        <v>11.731200000000001</v>
      </c>
      <c r="I367" s="124" t="s">
        <v>127</v>
      </c>
    </row>
    <row r="368" spans="5:14">
      <c r="E368" s="223" t="s">
        <v>456</v>
      </c>
      <c r="F368" s="223" t="s">
        <v>457</v>
      </c>
      <c r="G368" s="223" t="s">
        <v>213</v>
      </c>
      <c r="H368" s="75"/>
      <c r="I368" s="75" t="s">
        <v>188</v>
      </c>
    </row>
    <row r="369" spans="1:9">
      <c r="E369" s="76">
        <v>63</v>
      </c>
      <c r="F369" s="76">
        <v>0.88</v>
      </c>
      <c r="G369" s="76">
        <v>0.109</v>
      </c>
      <c r="H369" s="76">
        <f>(E369*F369*G369)</f>
        <v>6.0429599999999999</v>
      </c>
      <c r="I369" s="124" t="s">
        <v>127</v>
      </c>
    </row>
    <row r="370" spans="1:9">
      <c r="B370" s="260" t="s">
        <v>203</v>
      </c>
      <c r="C370" s="260"/>
      <c r="D370" s="260"/>
      <c r="E370" s="260"/>
      <c r="F370" s="260"/>
      <c r="G370" s="260"/>
      <c r="H370" s="76">
        <f>SUM(H351:H369)</f>
        <v>752.48291999999992</v>
      </c>
      <c r="I370" s="75" t="s">
        <v>127</v>
      </c>
    </row>
    <row r="372" spans="1:9">
      <c r="A372" s="224" t="s">
        <v>153</v>
      </c>
      <c r="B372" s="309" t="s">
        <v>154</v>
      </c>
      <c r="C372" s="309"/>
      <c r="D372" s="309"/>
      <c r="E372" s="309"/>
      <c r="F372" s="309"/>
      <c r="G372" s="309"/>
      <c r="H372" s="309"/>
      <c r="I372" s="309"/>
    </row>
    <row r="374" spans="1:9" ht="35.25" customHeight="1">
      <c r="A374" s="166" t="s">
        <v>155</v>
      </c>
      <c r="B374" s="307" t="s">
        <v>158</v>
      </c>
      <c r="C374" s="307"/>
      <c r="D374" s="307"/>
      <c r="E374" s="307"/>
      <c r="F374" s="307"/>
      <c r="G374" s="307"/>
      <c r="H374" s="307"/>
      <c r="I374" s="307"/>
    </row>
    <row r="376" spans="1:9">
      <c r="A376" s="75" t="s">
        <v>197</v>
      </c>
      <c r="B376" s="137"/>
      <c r="C376" s="125"/>
      <c r="D376" s="125"/>
      <c r="E376" s="125"/>
      <c r="F376" s="75" t="s">
        <v>267</v>
      </c>
      <c r="G376" s="75" t="s">
        <v>268</v>
      </c>
      <c r="H376" s="75" t="s">
        <v>186</v>
      </c>
      <c r="I376" s="75" t="s">
        <v>188</v>
      </c>
    </row>
    <row r="377" spans="1:9">
      <c r="A377" s="305" t="s">
        <v>154</v>
      </c>
      <c r="B377" s="306"/>
      <c r="F377" s="76">
        <v>21.75</v>
      </c>
      <c r="G377" s="76">
        <v>9.3000000000000007</v>
      </c>
      <c r="H377" s="76">
        <f>(F377*G377)</f>
        <v>202.27500000000001</v>
      </c>
      <c r="I377" s="124" t="s">
        <v>123</v>
      </c>
    </row>
    <row r="378" spans="1:9">
      <c r="F378" s="136"/>
      <c r="G378" s="136"/>
      <c r="H378" s="136"/>
      <c r="I378" s="135"/>
    </row>
    <row r="379" spans="1:9">
      <c r="B379" s="260" t="s">
        <v>203</v>
      </c>
      <c r="C379" s="260"/>
      <c r="D379" s="260"/>
      <c r="E379" s="260"/>
      <c r="F379" s="260"/>
      <c r="G379" s="260"/>
      <c r="H379" s="76">
        <f>SUM(H377)</f>
        <v>202.27500000000001</v>
      </c>
      <c r="I379" s="75" t="s">
        <v>123</v>
      </c>
    </row>
    <row r="381" spans="1:9" ht="41.25" customHeight="1">
      <c r="A381" s="166" t="s">
        <v>159</v>
      </c>
      <c r="B381" s="307" t="s">
        <v>161</v>
      </c>
      <c r="C381" s="307"/>
      <c r="D381" s="307"/>
      <c r="E381" s="307"/>
      <c r="F381" s="307"/>
      <c r="G381" s="307"/>
      <c r="H381" s="307"/>
      <c r="I381" s="307"/>
    </row>
    <row r="383" spans="1:9">
      <c r="A383" s="75" t="s">
        <v>197</v>
      </c>
      <c r="B383" s="137"/>
      <c r="C383" s="125"/>
      <c r="D383" s="125"/>
      <c r="E383" s="125"/>
      <c r="F383" s="75" t="s">
        <v>267</v>
      </c>
      <c r="G383" s="75" t="s">
        <v>268</v>
      </c>
      <c r="H383" s="75" t="s">
        <v>186</v>
      </c>
      <c r="I383" s="75" t="s">
        <v>188</v>
      </c>
    </row>
    <row r="384" spans="1:9">
      <c r="A384" s="305" t="s">
        <v>154</v>
      </c>
      <c r="B384" s="306"/>
      <c r="F384" s="76">
        <v>21.75</v>
      </c>
      <c r="G384" s="76">
        <v>9.3000000000000007</v>
      </c>
      <c r="H384" s="76">
        <f>(F384*G384)</f>
        <v>202.27500000000001</v>
      </c>
      <c r="I384" s="124" t="s">
        <v>123</v>
      </c>
    </row>
    <row r="385" spans="1:9">
      <c r="F385" s="136"/>
      <c r="G385" s="136"/>
      <c r="H385" s="136"/>
      <c r="I385" s="135"/>
    </row>
    <row r="386" spans="1:9">
      <c r="B386" s="260" t="s">
        <v>203</v>
      </c>
      <c r="C386" s="260"/>
      <c r="D386" s="260"/>
      <c r="E386" s="260"/>
      <c r="F386" s="260"/>
      <c r="G386" s="260"/>
      <c r="H386" s="76">
        <f>(H384)</f>
        <v>202.27500000000001</v>
      </c>
      <c r="I386" s="75"/>
    </row>
    <row r="388" spans="1:9" ht="57" customHeight="1">
      <c r="A388" s="166" t="s">
        <v>159</v>
      </c>
      <c r="B388" s="307" t="s">
        <v>164</v>
      </c>
      <c r="C388" s="307"/>
      <c r="D388" s="307"/>
      <c r="E388" s="307"/>
      <c r="F388" s="307"/>
      <c r="G388" s="307"/>
      <c r="H388" s="307"/>
      <c r="I388" s="307"/>
    </row>
    <row r="390" spans="1:9">
      <c r="A390" s="75" t="s">
        <v>197</v>
      </c>
      <c r="B390" s="75"/>
      <c r="C390" s="75"/>
      <c r="D390" s="75"/>
      <c r="E390" s="75"/>
      <c r="F390" s="75" t="s">
        <v>267</v>
      </c>
      <c r="G390" s="75" t="s">
        <v>268</v>
      </c>
      <c r="H390" s="75" t="s">
        <v>186</v>
      </c>
      <c r="I390" s="75" t="s">
        <v>188</v>
      </c>
    </row>
    <row r="391" spans="1:9">
      <c r="A391" s="305" t="s">
        <v>154</v>
      </c>
      <c r="B391" s="306"/>
      <c r="F391" s="76">
        <v>21.75</v>
      </c>
      <c r="G391" s="76">
        <v>9.3000000000000007</v>
      </c>
      <c r="H391" s="76">
        <f>(F391*G391)</f>
        <v>202.27500000000001</v>
      </c>
      <c r="I391" s="124" t="s">
        <v>123</v>
      </c>
    </row>
    <row r="392" spans="1:9">
      <c r="F392" s="136"/>
      <c r="G392" s="136"/>
      <c r="H392" s="136"/>
      <c r="I392" s="135"/>
    </row>
    <row r="393" spans="1:9">
      <c r="B393" s="260" t="s">
        <v>203</v>
      </c>
      <c r="C393" s="260"/>
      <c r="D393" s="260"/>
      <c r="E393" s="260"/>
      <c r="F393" s="260"/>
      <c r="G393" s="260"/>
      <c r="H393" s="76">
        <f>SUM(H391)</f>
        <v>202.27500000000001</v>
      </c>
      <c r="I393" s="75" t="s">
        <v>123</v>
      </c>
    </row>
    <row r="394" spans="1:9">
      <c r="B394" s="133"/>
      <c r="C394" s="133"/>
      <c r="D394" s="133"/>
      <c r="E394" s="133"/>
      <c r="F394" s="133"/>
      <c r="G394" s="133"/>
      <c r="H394" s="136"/>
    </row>
    <row r="395" spans="1:9">
      <c r="A395" s="75" t="s">
        <v>352</v>
      </c>
      <c r="B395" s="260" t="s">
        <v>359</v>
      </c>
      <c r="C395" s="260"/>
      <c r="D395" s="260"/>
      <c r="E395" s="260"/>
      <c r="F395" s="260"/>
      <c r="G395" s="260"/>
      <c r="H395" s="260"/>
      <c r="I395" s="260"/>
    </row>
    <row r="397" spans="1:9" ht="42.6" customHeight="1">
      <c r="A397" s="166" t="s">
        <v>351</v>
      </c>
      <c r="B397" s="307" t="s">
        <v>355</v>
      </c>
      <c r="C397" s="307"/>
      <c r="D397" s="307"/>
      <c r="E397" s="307"/>
      <c r="F397" s="307"/>
      <c r="G397" s="307"/>
      <c r="H397" s="307"/>
      <c r="I397" s="307"/>
    </row>
    <row r="399" spans="1:9">
      <c r="A399" s="75" t="s">
        <v>197</v>
      </c>
      <c r="B399" s="308"/>
      <c r="C399" s="261"/>
      <c r="D399" s="139" t="s">
        <v>356</v>
      </c>
      <c r="E399" s="75" t="s">
        <v>331</v>
      </c>
      <c r="F399" s="75" t="s">
        <v>228</v>
      </c>
      <c r="G399" s="75" t="s">
        <v>229</v>
      </c>
      <c r="H399" s="75" t="s">
        <v>186</v>
      </c>
      <c r="I399" s="75" t="s">
        <v>188</v>
      </c>
    </row>
    <row r="400" spans="1:9" ht="14.4" customHeight="1">
      <c r="A400" s="306" t="s">
        <v>461</v>
      </c>
      <c r="B400" s="306"/>
      <c r="D400" s="76">
        <v>12</v>
      </c>
      <c r="E400" s="76">
        <v>2.6</v>
      </c>
      <c r="F400" s="76">
        <v>0.1</v>
      </c>
      <c r="G400" s="76">
        <v>0.15</v>
      </c>
      <c r="H400" s="76">
        <f t="shared" ref="H400:H402" si="20">D400*E400*F400*G400</f>
        <v>0.46800000000000008</v>
      </c>
      <c r="I400" s="124" t="s">
        <v>109</v>
      </c>
    </row>
    <row r="401" spans="1:9" ht="14.4" customHeight="1">
      <c r="A401" s="306" t="s">
        <v>462</v>
      </c>
      <c r="B401" s="306"/>
      <c r="D401" s="76">
        <v>2</v>
      </c>
      <c r="E401" s="76">
        <v>1.5</v>
      </c>
      <c r="F401" s="76">
        <v>0.1</v>
      </c>
      <c r="G401" s="76">
        <v>0.15</v>
      </c>
      <c r="H401" s="76">
        <f t="shared" si="20"/>
        <v>4.5000000000000005E-2</v>
      </c>
      <c r="I401" s="124" t="s">
        <v>109</v>
      </c>
    </row>
    <row r="402" spans="1:9" ht="14.4" customHeight="1">
      <c r="A402" t="s">
        <v>463</v>
      </c>
      <c r="D402" s="76">
        <v>4</v>
      </c>
      <c r="E402" s="76">
        <v>1.5</v>
      </c>
      <c r="F402" s="76">
        <v>0.1</v>
      </c>
      <c r="G402" s="76">
        <v>0.15</v>
      </c>
      <c r="H402" s="76">
        <f t="shared" si="20"/>
        <v>9.0000000000000011E-2</v>
      </c>
      <c r="I402" s="124" t="s">
        <v>109</v>
      </c>
    </row>
    <row r="403" spans="1:9">
      <c r="B403" s="133"/>
      <c r="C403" s="133"/>
      <c r="D403" s="133"/>
      <c r="E403" s="133"/>
      <c r="F403" s="133"/>
      <c r="G403" s="133"/>
      <c r="H403" s="136"/>
    </row>
    <row r="404" spans="1:9">
      <c r="B404" s="260" t="s">
        <v>203</v>
      </c>
      <c r="C404" s="260"/>
      <c r="D404" s="260"/>
      <c r="E404" s="260"/>
      <c r="F404" s="260"/>
      <c r="G404" s="260"/>
      <c r="H404" s="76">
        <f>SUM(H400:H403)</f>
        <v>0.60300000000000009</v>
      </c>
      <c r="I404" s="75" t="s">
        <v>109</v>
      </c>
    </row>
    <row r="406" spans="1:9">
      <c r="A406" s="224">
        <v>4</v>
      </c>
      <c r="B406" s="309" t="s">
        <v>75</v>
      </c>
      <c r="C406" s="309"/>
      <c r="D406" s="309"/>
      <c r="E406" s="309"/>
      <c r="F406" s="309"/>
      <c r="G406" s="309"/>
      <c r="H406" s="309"/>
      <c r="I406" s="309"/>
    </row>
    <row r="407" spans="1:9">
      <c r="A407" s="308"/>
      <c r="B407" s="310"/>
      <c r="C407" s="310"/>
      <c r="D407" s="310"/>
      <c r="E407" s="310"/>
      <c r="F407" s="310"/>
      <c r="G407" s="310"/>
      <c r="H407" s="310"/>
      <c r="I407" s="261"/>
    </row>
    <row r="408" spans="1:9">
      <c r="A408" s="224" t="s">
        <v>20</v>
      </c>
      <c r="B408" s="309" t="s">
        <v>36</v>
      </c>
      <c r="C408" s="309"/>
      <c r="D408" s="309"/>
      <c r="E408" s="309"/>
      <c r="F408" s="309"/>
      <c r="G408" s="309"/>
      <c r="H408" s="309"/>
      <c r="I408" s="309"/>
    </row>
    <row r="410" spans="1:9" ht="30" customHeight="1">
      <c r="A410" s="166" t="s">
        <v>67</v>
      </c>
      <c r="B410" s="307" t="str">
        <f>('PLANILHA ORÇAMENTÁRIA'!D65)</f>
        <v>ALVENARIA DE VEDAÇÃO COM TIJOLO CERÂMICO FURADO, ESP.14CM, PARA REVESTIMENTO, INCLUSIVE ARGAMASSA PARA ASSENTAMENTO</v>
      </c>
      <c r="C410" s="307"/>
      <c r="D410" s="307"/>
      <c r="E410" s="307"/>
      <c r="F410" s="307"/>
      <c r="G410" s="307"/>
      <c r="H410" s="307"/>
      <c r="I410" s="307"/>
    </row>
    <row r="412" spans="1:9">
      <c r="A412" s="75"/>
      <c r="B412" s="137"/>
      <c r="C412" s="125"/>
      <c r="D412" s="139"/>
      <c r="E412" s="75" t="s">
        <v>227</v>
      </c>
      <c r="F412" s="75" t="s">
        <v>208</v>
      </c>
      <c r="G412" s="75" t="s">
        <v>228</v>
      </c>
      <c r="H412" s="75" t="s">
        <v>186</v>
      </c>
      <c r="I412" s="75" t="s">
        <v>188</v>
      </c>
    </row>
    <row r="413" spans="1:9">
      <c r="A413" s="134"/>
      <c r="E413" s="76">
        <v>1</v>
      </c>
      <c r="F413" s="76">
        <v>21.75</v>
      </c>
      <c r="G413" s="76">
        <v>2.5</v>
      </c>
      <c r="H413" s="76">
        <f>(E413*F413*G413)</f>
        <v>54.375</v>
      </c>
      <c r="I413" s="124" t="s">
        <v>123</v>
      </c>
    </row>
    <row r="414" spans="1:9">
      <c r="E414" s="76">
        <v>1</v>
      </c>
      <c r="F414" s="76">
        <v>9.3000000000000007</v>
      </c>
      <c r="G414" s="76">
        <v>2.5</v>
      </c>
      <c r="H414" s="76">
        <f t="shared" ref="H414:H418" si="21">E414*F414*G414</f>
        <v>23.25</v>
      </c>
      <c r="I414" s="124" t="s">
        <v>123</v>
      </c>
    </row>
    <row r="415" spans="1:9">
      <c r="E415" s="76">
        <v>1</v>
      </c>
      <c r="F415" s="76">
        <v>18.600000000000001</v>
      </c>
      <c r="G415" s="76">
        <v>2.5</v>
      </c>
      <c r="H415" s="76">
        <f t="shared" si="21"/>
        <v>46.5</v>
      </c>
      <c r="I415" s="124" t="s">
        <v>123</v>
      </c>
    </row>
    <row r="416" spans="1:9">
      <c r="E416" s="76">
        <v>1</v>
      </c>
      <c r="F416" s="76">
        <v>18.600000000000001</v>
      </c>
      <c r="G416" s="76">
        <v>1.1000000000000001</v>
      </c>
      <c r="H416" s="76">
        <f t="shared" si="21"/>
        <v>20.460000000000004</v>
      </c>
      <c r="I416" s="124" t="s">
        <v>123</v>
      </c>
    </row>
    <row r="417" spans="1:9">
      <c r="E417" s="76">
        <v>3</v>
      </c>
      <c r="F417" s="76">
        <v>7</v>
      </c>
      <c r="G417" s="76">
        <v>2.5</v>
      </c>
      <c r="H417" s="76">
        <f t="shared" si="21"/>
        <v>52.5</v>
      </c>
      <c r="I417" s="124" t="s">
        <v>123</v>
      </c>
    </row>
    <row r="418" spans="1:9">
      <c r="E418" s="76">
        <v>1</v>
      </c>
      <c r="F418" s="76">
        <v>4.95</v>
      </c>
      <c r="G418" s="76">
        <v>2.5</v>
      </c>
      <c r="H418" s="76">
        <f t="shared" si="21"/>
        <v>12.375</v>
      </c>
      <c r="I418" s="124" t="s">
        <v>123</v>
      </c>
    </row>
    <row r="419" spans="1:9">
      <c r="B419" s="133"/>
      <c r="C419" s="133"/>
      <c r="D419" s="133"/>
      <c r="E419" s="133"/>
      <c r="F419" s="133"/>
      <c r="G419" s="133"/>
      <c r="H419" s="136"/>
    </row>
    <row r="420" spans="1:9">
      <c r="B420" s="260" t="s">
        <v>203</v>
      </c>
      <c r="C420" s="260"/>
      <c r="D420" s="260"/>
      <c r="E420" s="260"/>
      <c r="F420" s="260"/>
      <c r="G420" s="260"/>
      <c r="H420" s="76">
        <f>SUM(H413:H418)</f>
        <v>209.46</v>
      </c>
      <c r="I420" s="75" t="s">
        <v>123</v>
      </c>
    </row>
    <row r="421" spans="1:9">
      <c r="B421" s="133"/>
      <c r="C421" s="133"/>
      <c r="D421" s="133"/>
      <c r="E421" s="133"/>
      <c r="F421" s="133"/>
      <c r="G421" s="133"/>
      <c r="H421" s="136"/>
    </row>
    <row r="422" spans="1:9" ht="45" customHeight="1">
      <c r="A422" s="166" t="s">
        <v>371</v>
      </c>
      <c r="B422" s="307" t="str">
        <f>UPPER("Encunhamento (aperto de alvenaria) com tijolos cerâmicos maciços 5,7x9x19cm em ½ vez (e= 9cm); assentamento com argamassa traço 1:2:8 (cimento, cal e areia)")</f>
        <v>ENCUNHAMENTO (APERTO DE ALVENARIA) COM TIJOLOS CERÂMICOS MACIÇOS 5,7X9X19CM EM ½ VEZ (E= 9CM); ASSENTAMENTO COM ARGAMASSA TRAÇO 1:2:8 (CIMENTO, CAL E AREIA)</v>
      </c>
      <c r="C422" s="307"/>
      <c r="D422" s="307"/>
      <c r="E422" s="307"/>
      <c r="F422" s="307"/>
      <c r="G422" s="307"/>
      <c r="H422" s="307"/>
      <c r="I422" s="307"/>
    </row>
    <row r="424" spans="1:9">
      <c r="A424" s="75"/>
      <c r="B424" s="137"/>
      <c r="C424" s="125"/>
      <c r="D424" s="139"/>
      <c r="F424" s="75" t="s">
        <v>227</v>
      </c>
      <c r="G424" s="75" t="s">
        <v>208</v>
      </c>
      <c r="H424" s="75" t="s">
        <v>186</v>
      </c>
      <c r="I424" s="75" t="s">
        <v>188</v>
      </c>
    </row>
    <row r="425" spans="1:9">
      <c r="F425" s="76">
        <v>1</v>
      </c>
      <c r="G425" s="76">
        <v>21.75</v>
      </c>
      <c r="H425" s="76">
        <f>(F425*G425)</f>
        <v>21.75</v>
      </c>
      <c r="I425" s="124" t="s">
        <v>167</v>
      </c>
    </row>
    <row r="426" spans="1:9">
      <c r="F426" s="76">
        <v>1</v>
      </c>
      <c r="G426" s="76">
        <v>9.3000000000000007</v>
      </c>
      <c r="H426" s="76">
        <f t="shared" ref="H426:H430" si="22">(F426*G426)</f>
        <v>9.3000000000000007</v>
      </c>
      <c r="I426" s="124" t="s">
        <v>167</v>
      </c>
    </row>
    <row r="427" spans="1:9">
      <c r="F427" s="76">
        <v>3</v>
      </c>
      <c r="G427" s="76">
        <v>18.600000000000001</v>
      </c>
      <c r="H427" s="76">
        <f t="shared" si="22"/>
        <v>55.800000000000004</v>
      </c>
      <c r="I427" s="124" t="s">
        <v>167</v>
      </c>
    </row>
    <row r="428" spans="1:9">
      <c r="F428" s="76">
        <v>3</v>
      </c>
      <c r="G428" s="76">
        <v>7</v>
      </c>
      <c r="H428" s="76">
        <f t="shared" si="22"/>
        <v>21</v>
      </c>
      <c r="I428" s="124" t="s">
        <v>167</v>
      </c>
    </row>
    <row r="429" spans="1:9">
      <c r="F429" s="76">
        <v>1</v>
      </c>
      <c r="G429" s="76">
        <v>3</v>
      </c>
      <c r="H429" s="76">
        <f t="shared" si="22"/>
        <v>3</v>
      </c>
      <c r="I429" s="124" t="s">
        <v>167</v>
      </c>
    </row>
    <row r="430" spans="1:9">
      <c r="B430" s="254"/>
      <c r="C430" s="254"/>
      <c r="D430" s="254"/>
      <c r="F430" s="76">
        <v>1</v>
      </c>
      <c r="G430" s="76">
        <v>4.95</v>
      </c>
      <c r="H430" s="76">
        <f t="shared" si="22"/>
        <v>4.95</v>
      </c>
      <c r="I430" s="124" t="s">
        <v>167</v>
      </c>
    </row>
    <row r="431" spans="1:9">
      <c r="B431" s="133"/>
      <c r="C431" s="133"/>
      <c r="D431" s="133"/>
      <c r="E431" s="133"/>
      <c r="F431" s="133"/>
      <c r="G431" s="133"/>
      <c r="H431" s="136"/>
    </row>
    <row r="432" spans="1:9">
      <c r="B432" s="260" t="s">
        <v>203</v>
      </c>
      <c r="C432" s="260"/>
      <c r="D432" s="260"/>
      <c r="E432" s="260"/>
      <c r="F432" s="260"/>
      <c r="G432" s="260"/>
      <c r="H432" s="76">
        <f>SUM(H425:H430)</f>
        <v>115.80000000000001</v>
      </c>
      <c r="I432" s="75" t="s">
        <v>167</v>
      </c>
    </row>
    <row r="434" spans="1:9">
      <c r="A434" s="224" t="s">
        <v>21</v>
      </c>
      <c r="B434" s="309" t="s">
        <v>466</v>
      </c>
      <c r="C434" s="309"/>
      <c r="D434" s="309"/>
      <c r="E434" s="309"/>
      <c r="F434" s="309"/>
      <c r="G434" s="309"/>
      <c r="H434" s="309"/>
      <c r="I434" s="309"/>
    </row>
    <row r="436" spans="1:9" ht="30" customHeight="1">
      <c r="A436" s="166" t="s">
        <v>68</v>
      </c>
      <c r="B436" s="307" t="str">
        <f>('PLANILHA ORÇAMENTÁRIA'!D68)</f>
        <v>ALVENARIA DE VEDAÇÃO COM BLOCO DE CONCRETO, ESP. 19CM, INCLUSIVE ARGAMASSA PARA ASSENTAMENTO</v>
      </c>
      <c r="C436" s="307"/>
      <c r="D436" s="307"/>
      <c r="E436" s="307"/>
      <c r="F436" s="307"/>
      <c r="G436" s="307"/>
      <c r="H436" s="307"/>
      <c r="I436" s="307"/>
    </row>
    <row r="438" spans="1:9">
      <c r="A438" s="75" t="s">
        <v>197</v>
      </c>
      <c r="B438" s="137"/>
      <c r="C438" s="125"/>
      <c r="D438" s="139"/>
      <c r="E438" s="75" t="s">
        <v>227</v>
      </c>
      <c r="F438" s="75" t="s">
        <v>208</v>
      </c>
      <c r="G438" s="75" t="s">
        <v>228</v>
      </c>
      <c r="H438" s="75" t="s">
        <v>186</v>
      </c>
      <c r="I438" s="75" t="s">
        <v>188</v>
      </c>
    </row>
    <row r="439" spans="1:9">
      <c r="A439" s="305"/>
      <c r="B439" s="306"/>
      <c r="E439" s="76">
        <v>3</v>
      </c>
      <c r="F439" s="76">
        <v>21.75</v>
      </c>
      <c r="G439" s="76">
        <f>(1.7+0.4)/2</f>
        <v>1.05</v>
      </c>
      <c r="H439" s="76">
        <f>(E439*F439*G439)</f>
        <v>68.512500000000003</v>
      </c>
      <c r="I439" s="124" t="s">
        <v>123</v>
      </c>
    </row>
    <row r="440" spans="1:9">
      <c r="E440" s="76">
        <v>2</v>
      </c>
      <c r="F440" s="76">
        <v>9.3000000000000007</v>
      </c>
      <c r="G440" s="76">
        <v>1.7</v>
      </c>
      <c r="H440" s="76">
        <v>16.93</v>
      </c>
      <c r="I440" s="124" t="s">
        <v>123</v>
      </c>
    </row>
    <row r="441" spans="1:9">
      <c r="E441" s="76">
        <v>2</v>
      </c>
      <c r="F441" s="76">
        <v>9.3000000000000007</v>
      </c>
      <c r="G441" s="76">
        <v>1.2</v>
      </c>
      <c r="H441" s="76">
        <v>16.93</v>
      </c>
      <c r="I441" s="124" t="s">
        <v>123</v>
      </c>
    </row>
    <row r="442" spans="1:9">
      <c r="E442" s="76">
        <v>1</v>
      </c>
      <c r="F442" s="76">
        <v>9.3000000000000007</v>
      </c>
      <c r="G442" s="76">
        <v>0.4</v>
      </c>
      <c r="H442" s="76">
        <v>16.93</v>
      </c>
      <c r="I442" s="124" t="s">
        <v>123</v>
      </c>
    </row>
    <row r="443" spans="1:9">
      <c r="B443" s="260" t="s">
        <v>203</v>
      </c>
      <c r="C443" s="260"/>
      <c r="D443" s="260"/>
      <c r="E443" s="260"/>
      <c r="F443" s="260"/>
      <c r="G443" s="260"/>
      <c r="H443" s="76">
        <f>SUM(H439:H442)</f>
        <v>119.30250000000001</v>
      </c>
      <c r="I443" s="75" t="s">
        <v>123</v>
      </c>
    </row>
    <row r="444" spans="1:9">
      <c r="E444" s="136"/>
      <c r="F444" s="136"/>
      <c r="G444" s="136"/>
      <c r="H444" s="136"/>
    </row>
    <row r="445" spans="1:9">
      <c r="A445" s="224">
        <v>5</v>
      </c>
      <c r="B445" s="309" t="s">
        <v>81</v>
      </c>
      <c r="C445" s="309"/>
      <c r="D445" s="309"/>
      <c r="E445" s="309"/>
      <c r="F445" s="309"/>
      <c r="G445" s="309"/>
      <c r="H445" s="309"/>
      <c r="I445" s="309"/>
    </row>
    <row r="447" spans="1:9" ht="36.75" customHeight="1">
      <c r="A447" s="166" t="s">
        <v>22</v>
      </c>
      <c r="B447" s="307" t="str">
        <f>('PLANILHA ORÇAMENTÁRIA'!D71)</f>
        <v>PORTA VENEZIANA EM ALUMÍNIO COMPLETA, DIMENSÃO (90X210 CM, TIPO DE ABRIR, COM UMA (1) FOLHA, LINHA 25/SUPREMA, ACABAMENTO BRANCO, INCLUSIVE PERFIS, FERRAGENS E INSTALAÇÃO</v>
      </c>
      <c r="C447" s="307"/>
      <c r="D447" s="307"/>
      <c r="E447" s="307"/>
      <c r="F447" s="307"/>
      <c r="G447" s="307"/>
      <c r="H447" s="307"/>
      <c r="I447" s="307"/>
    </row>
    <row r="449" spans="1:9">
      <c r="A449" s="75" t="s">
        <v>197</v>
      </c>
      <c r="B449" s="308"/>
      <c r="C449" s="310"/>
      <c r="D449" s="310"/>
      <c r="E449" s="310"/>
      <c r="F449" s="261"/>
      <c r="G449" s="75" t="s">
        <v>15</v>
      </c>
      <c r="H449" s="139" t="s">
        <v>186</v>
      </c>
      <c r="I449" s="75" t="s">
        <v>188</v>
      </c>
    </row>
    <row r="450" spans="1:9">
      <c r="A450" s="305" t="s">
        <v>199</v>
      </c>
      <c r="B450" s="306"/>
      <c r="E450" s="136"/>
      <c r="F450" s="136"/>
      <c r="G450" s="76">
        <v>1</v>
      </c>
      <c r="H450" s="76">
        <f>(G450)</f>
        <v>1</v>
      </c>
      <c r="I450" s="124" t="s">
        <v>188</v>
      </c>
    </row>
    <row r="451" spans="1:9">
      <c r="A451" t="s">
        <v>200</v>
      </c>
      <c r="E451" s="136"/>
      <c r="F451" s="136"/>
      <c r="G451" s="76">
        <v>1</v>
      </c>
      <c r="H451" s="76">
        <f t="shared" ref="H451:H453" si="23">(G451)</f>
        <v>1</v>
      </c>
      <c r="I451" s="124" t="s">
        <v>188</v>
      </c>
    </row>
    <row r="452" spans="1:9">
      <c r="A452" t="s">
        <v>201</v>
      </c>
      <c r="E452" s="136"/>
      <c r="F452" s="136"/>
      <c r="G452" s="76">
        <v>1</v>
      </c>
      <c r="H452" s="76">
        <f t="shared" si="23"/>
        <v>1</v>
      </c>
      <c r="I452" s="124" t="s">
        <v>188</v>
      </c>
    </row>
    <row r="453" spans="1:9">
      <c r="A453" t="s">
        <v>470</v>
      </c>
      <c r="F453" s="136"/>
      <c r="G453" s="136">
        <v>1</v>
      </c>
      <c r="H453" s="76">
        <f t="shared" si="23"/>
        <v>1</v>
      </c>
      <c r="I453" s="124" t="s">
        <v>188</v>
      </c>
    </row>
    <row r="454" spans="1:9">
      <c r="B454" s="260" t="s">
        <v>203</v>
      </c>
      <c r="C454" s="260"/>
      <c r="D454" s="260"/>
      <c r="E454" s="260"/>
      <c r="F454" s="260"/>
      <c r="G454" s="260"/>
      <c r="H454" s="76">
        <f>SUM(H450:H453)</f>
        <v>4</v>
      </c>
      <c r="I454" s="75" t="s">
        <v>188</v>
      </c>
    </row>
    <row r="455" spans="1:9">
      <c r="B455" s="133"/>
      <c r="C455" s="133"/>
      <c r="D455" s="133"/>
      <c r="E455" s="133"/>
      <c r="F455" s="133"/>
      <c r="G455" s="133"/>
      <c r="H455" s="136"/>
    </row>
    <row r="456" spans="1:9" ht="57" customHeight="1">
      <c r="A456" s="166" t="s">
        <v>23</v>
      </c>
      <c r="B456" s="307" t="str">
        <f>('PLANILHA ORÇAMENTÁRIA'!D72)</f>
        <v>JANELA DE ALUMÍNIO BRANCO, DE CORRER COM 4 FOLHAS PARA VIDROS (VIDROS TEMPERADOS 8MM INCLUSOS), COM BANDEIRA, BATENTE/REQUADRO 6 A 14 CM, ACABAMENTO COM ACETATO OU BRILHANTE, FIXAÇÃO COM PARAFUSO,  GUARNIÇÃO/ ALIZAR,  VEDAÇÃO COM SILICONE,FORNECIMENTO E INSTALAÇÃO. AF_11/2024</v>
      </c>
      <c r="C456" s="307"/>
      <c r="D456" s="307"/>
      <c r="E456" s="307"/>
      <c r="F456" s="307"/>
      <c r="G456" s="307"/>
      <c r="H456" s="307"/>
      <c r="I456" s="307"/>
    </row>
    <row r="458" spans="1:9">
      <c r="A458" s="75" t="s">
        <v>197</v>
      </c>
      <c r="B458" s="308"/>
      <c r="C458" s="310"/>
      <c r="D458" s="261"/>
      <c r="E458" s="75" t="s">
        <v>227</v>
      </c>
      <c r="F458" s="75" t="s">
        <v>229</v>
      </c>
      <c r="G458" s="75" t="s">
        <v>228</v>
      </c>
      <c r="H458" s="75" t="s">
        <v>186</v>
      </c>
      <c r="I458" s="75" t="s">
        <v>188</v>
      </c>
    </row>
    <row r="459" spans="1:9">
      <c r="A459" s="134" t="s">
        <v>461</v>
      </c>
      <c r="E459" s="76">
        <v>3</v>
      </c>
      <c r="F459" s="76">
        <v>2</v>
      </c>
      <c r="G459" s="76">
        <v>1</v>
      </c>
      <c r="H459" s="76">
        <f>(E459*F459*G459)</f>
        <v>6</v>
      </c>
      <c r="I459" s="124" t="s">
        <v>123</v>
      </c>
    </row>
    <row r="460" spans="1:9">
      <c r="A460" t="s">
        <v>462</v>
      </c>
      <c r="E460" s="76">
        <v>1</v>
      </c>
      <c r="F460" s="76">
        <v>1.5</v>
      </c>
      <c r="G460" s="76">
        <v>1</v>
      </c>
      <c r="H460" s="76">
        <f>(E460*F460*G460)</f>
        <v>1.5</v>
      </c>
      <c r="I460" s="124" t="s">
        <v>123</v>
      </c>
    </row>
    <row r="461" spans="1:9">
      <c r="B461" s="260" t="s">
        <v>203</v>
      </c>
      <c r="C461" s="260"/>
      <c r="D461" s="260"/>
      <c r="E461" s="260"/>
      <c r="F461" s="260"/>
      <c r="G461" s="260"/>
      <c r="H461" s="76">
        <f>SUM(H459:H460)</f>
        <v>7.5</v>
      </c>
      <c r="I461" s="75" t="s">
        <v>123</v>
      </c>
    </row>
    <row r="462" spans="1:9">
      <c r="E462" s="136"/>
      <c r="F462" s="136"/>
      <c r="G462" s="136"/>
      <c r="H462" s="136"/>
    </row>
    <row r="463" spans="1:9">
      <c r="A463" s="224">
        <v>6</v>
      </c>
      <c r="B463" s="309" t="s">
        <v>230</v>
      </c>
      <c r="C463" s="309"/>
      <c r="D463" s="309"/>
      <c r="E463" s="309"/>
      <c r="F463" s="309"/>
      <c r="G463" s="309"/>
      <c r="H463" s="309"/>
      <c r="I463" s="309"/>
    </row>
    <row r="465" spans="1:9" ht="32.25" customHeight="1">
      <c r="A465" s="166" t="s">
        <v>24</v>
      </c>
      <c r="B465" s="307" t="str">
        <f>UPPER("Fabricação e instalação de pontaletes de madeira não aparelhada para telhados com até 2 águas e com telha cerâmica")</f>
        <v>FABRICAÇÃO E INSTALAÇÃO DE PONTALETES DE MADEIRA NÃO APARELHADA PARA TELHADOS COM ATÉ 2 ÁGUAS E COM TELHA CERÂMICA</v>
      </c>
      <c r="C465" s="307"/>
      <c r="D465" s="307"/>
      <c r="E465" s="307"/>
      <c r="F465" s="307"/>
      <c r="G465" s="307"/>
      <c r="H465" s="307"/>
      <c r="I465" s="307"/>
    </row>
    <row r="466" spans="1:9" ht="13.5" customHeight="1"/>
    <row r="467" spans="1:9">
      <c r="A467" s="75" t="s">
        <v>197</v>
      </c>
      <c r="B467" s="308"/>
      <c r="C467" s="310"/>
      <c r="D467" s="310"/>
      <c r="E467" s="261"/>
      <c r="F467" s="75" t="s">
        <v>208</v>
      </c>
      <c r="G467" s="75" t="s">
        <v>229</v>
      </c>
      <c r="H467" s="139" t="s">
        <v>186</v>
      </c>
      <c r="I467" s="75" t="s">
        <v>188</v>
      </c>
    </row>
    <row r="468" spans="1:9">
      <c r="A468" s="305"/>
      <c r="B468" s="306"/>
      <c r="E468" s="136"/>
      <c r="F468" s="76">
        <v>21.95</v>
      </c>
      <c r="G468" s="76">
        <v>9.3000000000000007</v>
      </c>
      <c r="H468" s="76">
        <f>F468*G468</f>
        <v>204.13500000000002</v>
      </c>
      <c r="I468" s="124" t="s">
        <v>123</v>
      </c>
    </row>
    <row r="469" spans="1:9">
      <c r="F469" s="136"/>
      <c r="G469" s="136"/>
      <c r="H469" s="136"/>
      <c r="I469" s="135"/>
    </row>
    <row r="470" spans="1:9">
      <c r="B470" s="260" t="s">
        <v>203</v>
      </c>
      <c r="C470" s="260"/>
      <c r="D470" s="260"/>
      <c r="E470" s="260"/>
      <c r="F470" s="260"/>
      <c r="G470" s="260"/>
      <c r="H470" s="76">
        <f>SUM(H468)</f>
        <v>204.13500000000002</v>
      </c>
      <c r="I470" s="75" t="s">
        <v>123</v>
      </c>
    </row>
    <row r="472" spans="1:9" ht="27" customHeight="1">
      <c r="A472" s="166" t="s">
        <v>38</v>
      </c>
      <c r="B472" s="307" t="str">
        <f>UPPER("Trama de madeira composta por ripas, caibros e terças, para telhados de até 2 águas com telha de encaixe de cerâmica ou de concreto")</f>
        <v>TRAMA DE MADEIRA COMPOSTA POR RIPAS, CAIBROS E TERÇAS, PARA TELHADOS DE ATÉ 2 ÁGUAS COM TELHA DE ENCAIXE DE CERÂMICA OU DE CONCRETO</v>
      </c>
      <c r="C472" s="307"/>
      <c r="D472" s="307"/>
      <c r="E472" s="307"/>
      <c r="F472" s="307"/>
      <c r="G472" s="307"/>
      <c r="H472" s="307"/>
      <c r="I472" s="307"/>
    </row>
    <row r="474" spans="1:9">
      <c r="A474" s="75" t="s">
        <v>197</v>
      </c>
      <c r="B474" s="308"/>
      <c r="C474" s="310"/>
      <c r="D474" s="310"/>
      <c r="E474" s="261"/>
      <c r="F474" s="75" t="s">
        <v>208</v>
      </c>
      <c r="G474" s="75" t="s">
        <v>229</v>
      </c>
      <c r="H474" s="139" t="s">
        <v>186</v>
      </c>
      <c r="I474" s="75" t="s">
        <v>188</v>
      </c>
    </row>
    <row r="475" spans="1:9">
      <c r="A475" s="305"/>
      <c r="B475" s="306"/>
      <c r="E475" s="136"/>
      <c r="F475" s="76">
        <v>22.95</v>
      </c>
      <c r="G475" s="76">
        <v>10.5</v>
      </c>
      <c r="H475" s="76">
        <f>F475*G475</f>
        <v>240.97499999999999</v>
      </c>
      <c r="I475" s="124" t="s">
        <v>123</v>
      </c>
    </row>
    <row r="476" spans="1:9">
      <c r="F476" s="136"/>
      <c r="G476" s="136"/>
      <c r="H476" s="136"/>
      <c r="I476" s="135"/>
    </row>
    <row r="477" spans="1:9">
      <c r="B477" s="260" t="s">
        <v>203</v>
      </c>
      <c r="C477" s="260"/>
      <c r="D477" s="260"/>
      <c r="E477" s="260"/>
      <c r="F477" s="260"/>
      <c r="G477" s="260"/>
      <c r="H477" s="76">
        <f>SUM(H475)</f>
        <v>240.97499999999999</v>
      </c>
      <c r="I477" s="75" t="s">
        <v>123</v>
      </c>
    </row>
    <row r="478" spans="1:9">
      <c r="B478" s="133"/>
      <c r="C478" s="133"/>
      <c r="D478" s="133"/>
      <c r="E478" s="133"/>
      <c r="F478" s="133"/>
      <c r="G478" s="133"/>
      <c r="H478" s="136"/>
    </row>
    <row r="479" spans="1:9">
      <c r="A479" s="166" t="s">
        <v>42</v>
      </c>
      <c r="B479" s="307" t="str">
        <f>UPPER("Cobertura em telha cerâmica colonial")</f>
        <v>COBERTURA EM TELHA CERÂMICA COLONIAL</v>
      </c>
      <c r="C479" s="307"/>
      <c r="D479" s="307"/>
      <c r="E479" s="307"/>
      <c r="F479" s="307"/>
      <c r="G479" s="307"/>
      <c r="H479" s="307"/>
      <c r="I479" s="307"/>
    </row>
    <row r="481" spans="1:9">
      <c r="A481" s="75" t="s">
        <v>197</v>
      </c>
      <c r="B481" s="308"/>
      <c r="C481" s="310"/>
      <c r="D481" s="310"/>
      <c r="E481" s="261"/>
      <c r="F481" s="75" t="s">
        <v>208</v>
      </c>
      <c r="G481" s="75" t="s">
        <v>229</v>
      </c>
      <c r="H481" s="139" t="s">
        <v>186</v>
      </c>
      <c r="I481" s="75" t="s">
        <v>188</v>
      </c>
    </row>
    <row r="482" spans="1:9">
      <c r="A482" s="305"/>
      <c r="B482" s="306"/>
      <c r="E482" s="136"/>
      <c r="F482" s="76">
        <v>22.95</v>
      </c>
      <c r="G482" s="76">
        <v>10.5</v>
      </c>
      <c r="H482" s="76">
        <f>F482*G482</f>
        <v>240.97499999999999</v>
      </c>
      <c r="I482" s="124" t="s">
        <v>123</v>
      </c>
    </row>
    <row r="483" spans="1:9">
      <c r="F483" s="136"/>
      <c r="G483" s="136"/>
      <c r="H483" s="136"/>
      <c r="I483" s="135"/>
    </row>
    <row r="484" spans="1:9">
      <c r="B484" s="260" t="s">
        <v>203</v>
      </c>
      <c r="C484" s="260"/>
      <c r="D484" s="260"/>
      <c r="E484" s="260"/>
      <c r="F484" s="260"/>
      <c r="G484" s="260"/>
      <c r="H484" s="76">
        <f>SUM(H482)</f>
        <v>240.97499999999999</v>
      </c>
      <c r="I484" s="75" t="s">
        <v>123</v>
      </c>
    </row>
    <row r="485" spans="1:9">
      <c r="B485" s="133"/>
      <c r="C485" s="133"/>
      <c r="D485" s="133"/>
      <c r="E485" s="133"/>
      <c r="F485" s="133"/>
      <c r="G485" s="133"/>
      <c r="H485" s="136"/>
    </row>
    <row r="486" spans="1:9" ht="32.25" customHeight="1">
      <c r="A486" s="166" t="s">
        <v>175</v>
      </c>
      <c r="B486" s="307" t="str">
        <f>UPPER("Cumeeira com telha cerâmica emboçada, argamassa traço 1:2:9 (cimento, cal e areia)")</f>
        <v>CUMEEIRA COM TELHA CERÂMICA EMBOÇADA, ARGAMASSA TRAÇO 1:2:9 (CIMENTO, CAL E AREIA)</v>
      </c>
      <c r="C486" s="307"/>
      <c r="D486" s="307"/>
      <c r="E486" s="307"/>
      <c r="F486" s="307"/>
      <c r="G486" s="307"/>
      <c r="H486" s="307"/>
      <c r="I486" s="307"/>
    </row>
    <row r="488" spans="1:9">
      <c r="A488" s="75" t="s">
        <v>197</v>
      </c>
      <c r="B488" s="260"/>
      <c r="C488" s="260"/>
      <c r="D488" s="260"/>
      <c r="E488" s="260"/>
      <c r="F488" s="260"/>
      <c r="G488" s="75" t="s">
        <v>208</v>
      </c>
      <c r="H488" s="139" t="s">
        <v>186</v>
      </c>
      <c r="I488" s="75" t="s">
        <v>188</v>
      </c>
    </row>
    <row r="489" spans="1:9">
      <c r="A489" s="305"/>
      <c r="B489" s="306"/>
      <c r="E489" s="136"/>
      <c r="F489" s="136"/>
      <c r="G489" s="76">
        <v>22.95</v>
      </c>
      <c r="H489" s="76">
        <v>22.95</v>
      </c>
      <c r="I489" s="124" t="s">
        <v>167</v>
      </c>
    </row>
    <row r="490" spans="1:9" ht="14.25" customHeight="1">
      <c r="F490" s="136"/>
      <c r="G490" s="136"/>
      <c r="H490" s="136"/>
      <c r="I490" s="135"/>
    </row>
    <row r="491" spans="1:9">
      <c r="B491" s="260" t="s">
        <v>203</v>
      </c>
      <c r="C491" s="260"/>
      <c r="D491" s="260"/>
      <c r="E491" s="260"/>
      <c r="F491" s="260"/>
      <c r="G491" s="260"/>
      <c r="H491" s="76">
        <f>SUM(H489)</f>
        <v>22.95</v>
      </c>
      <c r="I491" s="75" t="s">
        <v>167</v>
      </c>
    </row>
    <row r="492" spans="1:9">
      <c r="F492" s="136"/>
      <c r="G492" s="136"/>
      <c r="H492" s="136"/>
    </row>
    <row r="493" spans="1:9" ht="28.2" customHeight="1">
      <c r="A493" s="166" t="s">
        <v>176</v>
      </c>
      <c r="B493" s="307" t="str">
        <f>('PLANILHA ORÇAMENTÁRIA'!D79)</f>
        <v>CALHA EM CHAPA GALVANIZADA, ESP. 0,5MM (GSG-26), COM DESENVOLVIMENTO DE 50CM, INCLUSIVE IÇAMENTO MANUAL VERTICAL</v>
      </c>
      <c r="C493" s="307"/>
      <c r="D493" s="307"/>
      <c r="E493" s="307"/>
      <c r="F493" s="307"/>
      <c r="G493" s="307"/>
      <c r="H493" s="307"/>
      <c r="I493" s="307"/>
    </row>
    <row r="495" spans="1:9">
      <c r="A495" s="75" t="s">
        <v>197</v>
      </c>
      <c r="B495" s="260"/>
      <c r="C495" s="260"/>
      <c r="D495" s="260"/>
      <c r="E495" s="260"/>
      <c r="F495" s="260"/>
      <c r="G495" s="75" t="s">
        <v>208</v>
      </c>
      <c r="H495" s="139" t="s">
        <v>186</v>
      </c>
      <c r="I495" s="75" t="s">
        <v>188</v>
      </c>
    </row>
    <row r="496" spans="1:9">
      <c r="A496" s="305"/>
      <c r="B496" s="306"/>
      <c r="E496" s="136"/>
      <c r="F496" s="136"/>
      <c r="G496" s="76">
        <v>22.95</v>
      </c>
      <c r="H496" s="76">
        <v>22.95</v>
      </c>
      <c r="I496" s="124" t="s">
        <v>167</v>
      </c>
    </row>
    <row r="497" spans="1:9">
      <c r="F497" s="136"/>
      <c r="G497" s="136"/>
      <c r="H497" s="136"/>
      <c r="I497" s="135"/>
    </row>
    <row r="498" spans="1:9">
      <c r="B498" s="260" t="s">
        <v>203</v>
      </c>
      <c r="C498" s="260"/>
      <c r="D498" s="260"/>
      <c r="E498" s="260"/>
      <c r="F498" s="260"/>
      <c r="G498" s="260"/>
      <c r="H498" s="76">
        <f>SUM(H496)</f>
        <v>22.95</v>
      </c>
      <c r="I498" s="75" t="s">
        <v>167</v>
      </c>
    </row>
    <row r="499" spans="1:9">
      <c r="F499" s="136"/>
      <c r="G499" s="136"/>
      <c r="H499" s="136"/>
    </row>
    <row r="500" spans="1:9" ht="27.6" customHeight="1">
      <c r="A500" s="166" t="s">
        <v>177</v>
      </c>
      <c r="B500" s="307" t="str">
        <f>('PLANILHA ORÇAMENTÁRIA'!D80)</f>
        <v>CONDUTOR DE ÁGUAS PLUVIAIS RETANGULAR EM AÇO GALVANIZADO, DIMENSÃO (43X85)MM, , ESP. 0,43MM (GSG-28), INCLUSIVE CONEXÕES E SUPORTES</v>
      </c>
      <c r="C500" s="307"/>
      <c r="D500" s="307"/>
      <c r="E500" s="307"/>
      <c r="F500" s="307"/>
      <c r="G500" s="307"/>
      <c r="H500" s="307"/>
      <c r="I500" s="307"/>
    </row>
    <row r="501" spans="1:9">
      <c r="F501" s="76" t="s">
        <v>235</v>
      </c>
      <c r="G501" s="75" t="s">
        <v>208</v>
      </c>
      <c r="H501" s="139" t="s">
        <v>186</v>
      </c>
      <c r="I501" s="75" t="s">
        <v>188</v>
      </c>
    </row>
    <row r="502" spans="1:9">
      <c r="F502" s="76">
        <v>2</v>
      </c>
      <c r="G502" s="76">
        <v>5</v>
      </c>
      <c r="H502" s="76">
        <f>(F502*G502)</f>
        <v>10</v>
      </c>
      <c r="I502" s="124" t="s">
        <v>167</v>
      </c>
    </row>
    <row r="503" spans="1:9">
      <c r="F503" s="76">
        <v>2</v>
      </c>
      <c r="G503" s="76">
        <v>4.4000000000000004</v>
      </c>
      <c r="H503" s="76">
        <f t="shared" ref="H503:H506" si="24">(F503*G503)</f>
        <v>8.8000000000000007</v>
      </c>
      <c r="I503" s="124" t="s">
        <v>167</v>
      </c>
    </row>
    <row r="504" spans="1:9">
      <c r="F504" s="76">
        <v>2</v>
      </c>
      <c r="G504" s="76">
        <v>3.95</v>
      </c>
      <c r="H504" s="76">
        <f t="shared" si="24"/>
        <v>7.9</v>
      </c>
      <c r="I504" s="124" t="s">
        <v>167</v>
      </c>
    </row>
    <row r="505" spans="1:9">
      <c r="F505" s="76">
        <v>2</v>
      </c>
      <c r="G505" s="76">
        <v>3.6</v>
      </c>
      <c r="H505" s="76">
        <f t="shared" si="24"/>
        <v>7.2</v>
      </c>
      <c r="I505" s="124" t="s">
        <v>167</v>
      </c>
    </row>
    <row r="506" spans="1:9">
      <c r="F506" s="76">
        <v>2</v>
      </c>
      <c r="G506" s="76">
        <v>3.4</v>
      </c>
      <c r="H506" s="76">
        <f t="shared" si="24"/>
        <v>6.8</v>
      </c>
      <c r="I506" s="124" t="s">
        <v>167</v>
      </c>
    </row>
    <row r="507" spans="1:9">
      <c r="B507" s="260" t="s">
        <v>203</v>
      </c>
      <c r="C507" s="260"/>
      <c r="D507" s="260"/>
      <c r="E507" s="260"/>
      <c r="F507" s="260"/>
      <c r="G507" s="260"/>
      <c r="H507" s="76">
        <f>SUM(H502:H506)</f>
        <v>40.700000000000003</v>
      </c>
      <c r="I507" s="75" t="s">
        <v>167</v>
      </c>
    </row>
    <row r="508" spans="1:9">
      <c r="F508" s="136"/>
      <c r="G508" s="136"/>
      <c r="H508" s="136"/>
    </row>
    <row r="509" spans="1:9" ht="40.799999999999997" customHeight="1">
      <c r="A509" s="166" t="s">
        <v>475</v>
      </c>
      <c r="B509" s="307" t="str">
        <f>('PLANILHA ORÇAMENTÁRIA'!D81)</f>
        <v>EMBOÇAMENTO DE TELHA CERÂMICA COM ARGAMASSA, TRAÇO
1:2:9 (CIMENTO, CAL E AREIA), COM PREPARO MECANIZADO,
EXCLUSIVE TELHA</v>
      </c>
      <c r="C509" s="307"/>
      <c r="D509" s="307"/>
      <c r="E509" s="307"/>
      <c r="F509" s="307"/>
      <c r="G509" s="307"/>
      <c r="H509" s="307"/>
      <c r="I509" s="307"/>
    </row>
    <row r="511" spans="1:9">
      <c r="A511" s="75" t="s">
        <v>197</v>
      </c>
      <c r="B511" s="75"/>
      <c r="C511" s="75"/>
      <c r="D511" s="75"/>
      <c r="E511" s="75"/>
      <c r="F511" s="75" t="s">
        <v>235</v>
      </c>
      <c r="G511" s="75" t="s">
        <v>208</v>
      </c>
      <c r="H511" s="139" t="s">
        <v>186</v>
      </c>
      <c r="I511" s="75" t="s">
        <v>188</v>
      </c>
    </row>
    <row r="512" spans="1:9">
      <c r="A512" s="305"/>
      <c r="B512" s="306"/>
      <c r="E512" s="136"/>
      <c r="F512" s="76">
        <v>4</v>
      </c>
      <c r="G512" s="76">
        <v>22.95</v>
      </c>
      <c r="H512" s="76">
        <f t="shared" ref="H512:H513" si="25">(F512*G512)</f>
        <v>91.8</v>
      </c>
      <c r="I512" s="124" t="s">
        <v>167</v>
      </c>
    </row>
    <row r="513" spans="1:9">
      <c r="F513" s="76">
        <v>2</v>
      </c>
      <c r="G513" s="76">
        <v>10.5</v>
      </c>
      <c r="H513" s="76">
        <f t="shared" si="25"/>
        <v>21</v>
      </c>
      <c r="I513" s="124" t="s">
        <v>167</v>
      </c>
    </row>
    <row r="514" spans="1:9">
      <c r="B514" s="260" t="s">
        <v>203</v>
      </c>
      <c r="C514" s="260"/>
      <c r="D514" s="260"/>
      <c r="E514" s="260"/>
      <c r="F514" s="260"/>
      <c r="G514" s="260"/>
      <c r="H514" s="76">
        <f>SUM(H512:H513)</f>
        <v>112.8</v>
      </c>
      <c r="I514" s="124" t="s">
        <v>167</v>
      </c>
    </row>
    <row r="515" spans="1:9">
      <c r="F515" s="136"/>
      <c r="G515" s="136"/>
      <c r="H515" s="136"/>
    </row>
    <row r="516" spans="1:9">
      <c r="A516" s="166" t="s">
        <v>476</v>
      </c>
      <c r="B516" s="307" t="str">
        <f>UPPER("Rufo em chapa de aço galvanizado")</f>
        <v>RUFO EM CHAPA DE AÇO GALVANIZADO</v>
      </c>
      <c r="C516" s="307"/>
      <c r="D516" s="307"/>
      <c r="E516" s="307"/>
      <c r="F516" s="307"/>
      <c r="G516" s="307"/>
      <c r="H516" s="307"/>
      <c r="I516" s="307"/>
    </row>
    <row r="518" spans="1:9">
      <c r="A518" s="75" t="s">
        <v>197</v>
      </c>
      <c r="B518" s="260"/>
      <c r="C518" s="260"/>
      <c r="D518" s="260"/>
      <c r="E518" s="260"/>
      <c r="F518" s="260"/>
      <c r="G518" s="75" t="s">
        <v>208</v>
      </c>
      <c r="H518" s="139" t="s">
        <v>186</v>
      </c>
      <c r="I518" s="75" t="s">
        <v>188</v>
      </c>
    </row>
    <row r="519" spans="1:9">
      <c r="A519" s="305"/>
      <c r="B519" s="306"/>
      <c r="E519" s="136"/>
      <c r="F519" s="136"/>
      <c r="G519" s="76">
        <v>22.95</v>
      </c>
      <c r="H519" s="76">
        <v>22.95</v>
      </c>
      <c r="I519" s="124" t="s">
        <v>167</v>
      </c>
    </row>
    <row r="520" spans="1:9">
      <c r="E520" s="136"/>
      <c r="F520" s="136"/>
      <c r="G520" s="76">
        <v>22.95</v>
      </c>
      <c r="H520" s="76">
        <v>22.95</v>
      </c>
      <c r="I520" s="124" t="s">
        <v>167</v>
      </c>
    </row>
    <row r="521" spans="1:9">
      <c r="F521" s="136"/>
      <c r="G521" s="136"/>
      <c r="H521" s="136"/>
      <c r="I521" s="135"/>
    </row>
    <row r="522" spans="1:9">
      <c r="B522" s="260" t="s">
        <v>203</v>
      </c>
      <c r="C522" s="260"/>
      <c r="D522" s="260"/>
      <c r="E522" s="260"/>
      <c r="F522" s="260"/>
      <c r="G522" s="260"/>
      <c r="H522" s="76">
        <f>(H519+H520)</f>
        <v>45.9</v>
      </c>
      <c r="I522" s="75" t="s">
        <v>167</v>
      </c>
    </row>
    <row r="523" spans="1:9">
      <c r="B523" s="133"/>
      <c r="C523" s="133"/>
      <c r="D523" s="133"/>
      <c r="E523" s="133"/>
      <c r="F523" s="133"/>
      <c r="G523" s="133"/>
      <c r="H523" s="136"/>
    </row>
    <row r="524" spans="1:9">
      <c r="A524" s="166" t="s">
        <v>545</v>
      </c>
      <c r="B524" s="307" t="str">
        <f>('PLANILHA ORÇAMENTÁRIA'!D83)</f>
        <v>COBERTURA EM POLICARBONATO INCLUSIVE ESTRUTURA EM ALUMÍNIO, EM ARCO.</v>
      </c>
      <c r="C524" s="307"/>
      <c r="D524" s="307"/>
      <c r="E524" s="307"/>
      <c r="F524" s="307"/>
      <c r="G524" s="307"/>
      <c r="H524" s="307"/>
      <c r="I524" s="307"/>
    </row>
    <row r="525" spans="1:9">
      <c r="B525" s="133"/>
      <c r="C525" s="133"/>
      <c r="D525" s="133"/>
      <c r="E525" s="133"/>
      <c r="F525" s="133" t="s">
        <v>267</v>
      </c>
      <c r="G525" s="133" t="s">
        <v>268</v>
      </c>
      <c r="H525" s="136" t="s">
        <v>186</v>
      </c>
      <c r="I525" s="133" t="s">
        <v>188</v>
      </c>
    </row>
    <row r="526" spans="1:9">
      <c r="B526" s="133"/>
      <c r="C526" s="133"/>
      <c r="D526" s="133"/>
      <c r="E526" s="133"/>
      <c r="F526" s="133">
        <v>4.63</v>
      </c>
      <c r="G526" s="133">
        <v>2.87</v>
      </c>
      <c r="H526" s="136">
        <f>(F526*G526)</f>
        <v>13.2881</v>
      </c>
      <c r="I526" t="s">
        <v>123</v>
      </c>
    </row>
    <row r="527" spans="1:9">
      <c r="B527" s="133"/>
      <c r="C527" s="133"/>
      <c r="D527" s="133"/>
      <c r="E527" s="133"/>
      <c r="F527" s="133"/>
      <c r="G527" s="133"/>
      <c r="H527" s="136"/>
    </row>
    <row r="528" spans="1:9">
      <c r="B528" s="260" t="s">
        <v>203</v>
      </c>
      <c r="C528" s="260"/>
      <c r="D528" s="260"/>
      <c r="E528" s="260"/>
      <c r="F528" s="260"/>
      <c r="G528" s="260"/>
      <c r="H528" s="76">
        <f>SUM(H526)</f>
        <v>13.2881</v>
      </c>
      <c r="I528" s="75" t="s">
        <v>123</v>
      </c>
    </row>
    <row r="530" spans="1:9">
      <c r="A530" s="224">
        <v>7</v>
      </c>
      <c r="B530" s="309" t="s">
        <v>91</v>
      </c>
      <c r="C530" s="309"/>
      <c r="D530" s="309"/>
      <c r="E530" s="309"/>
      <c r="F530" s="309"/>
      <c r="G530" s="309"/>
      <c r="H530" s="309"/>
      <c r="I530" s="309"/>
    </row>
    <row r="532" spans="1:9" ht="31.5" customHeight="1">
      <c r="A532" s="166" t="s">
        <v>26</v>
      </c>
      <c r="B532" s="307" t="str">
        <f>UPPER("Chapisco em paredes, vigas e pilares, com argamassa traço 1:3 (cimento e areia)")</f>
        <v>CHAPISCO EM PAREDES, VIGAS E PILARES, COM ARGAMASSA TRAÇO 1:3 (CIMENTO E AREIA)</v>
      </c>
      <c r="C532" s="307"/>
      <c r="D532" s="307"/>
      <c r="E532" s="307"/>
      <c r="F532" s="307"/>
      <c r="G532" s="307"/>
      <c r="H532" s="307"/>
      <c r="I532" s="307"/>
    </row>
    <row r="534" spans="1:9">
      <c r="A534" s="75" t="s">
        <v>197</v>
      </c>
      <c r="B534" s="308"/>
      <c r="C534" s="310"/>
      <c r="D534" s="310"/>
      <c r="E534" s="75" t="s">
        <v>15</v>
      </c>
      <c r="F534" s="75" t="s">
        <v>267</v>
      </c>
      <c r="G534" s="75" t="s">
        <v>231</v>
      </c>
      <c r="H534" s="139" t="s">
        <v>186</v>
      </c>
      <c r="I534" s="75" t="s">
        <v>188</v>
      </c>
    </row>
    <row r="535" spans="1:9">
      <c r="A535" s="305" t="s">
        <v>199</v>
      </c>
      <c r="B535" s="306"/>
      <c r="E535" s="76">
        <v>1</v>
      </c>
      <c r="F535" s="76">
        <v>26</v>
      </c>
      <c r="G535" s="76">
        <v>3</v>
      </c>
      <c r="H535" s="76">
        <f t="shared" ref="H535:H538" si="26">(E535*F535*G535)</f>
        <v>78</v>
      </c>
      <c r="I535" s="124" t="s">
        <v>123</v>
      </c>
    </row>
    <row r="536" spans="1:9">
      <c r="A536" t="s">
        <v>200</v>
      </c>
      <c r="E536" s="76">
        <v>1</v>
      </c>
      <c r="F536" s="76">
        <v>26</v>
      </c>
      <c r="G536" s="76">
        <v>3</v>
      </c>
      <c r="H536" s="76">
        <f t="shared" si="26"/>
        <v>78</v>
      </c>
      <c r="I536" s="124" t="s">
        <v>123</v>
      </c>
    </row>
    <row r="537" spans="1:9">
      <c r="A537" t="s">
        <v>201</v>
      </c>
      <c r="E537" s="76">
        <v>1</v>
      </c>
      <c r="F537" s="76">
        <v>26</v>
      </c>
      <c r="G537" s="76">
        <v>3</v>
      </c>
      <c r="H537" s="76">
        <f t="shared" si="26"/>
        <v>78</v>
      </c>
      <c r="I537" s="124" t="s">
        <v>123</v>
      </c>
    </row>
    <row r="538" spans="1:9">
      <c r="A538" t="s">
        <v>470</v>
      </c>
      <c r="E538" s="76">
        <v>1</v>
      </c>
      <c r="F538" s="76">
        <v>15.3</v>
      </c>
      <c r="G538" s="76">
        <v>3</v>
      </c>
      <c r="H538" s="76">
        <f t="shared" si="26"/>
        <v>45.900000000000006</v>
      </c>
      <c r="I538" s="124" t="s">
        <v>123</v>
      </c>
    </row>
    <row r="539" spans="1:9">
      <c r="A539" t="s">
        <v>489</v>
      </c>
      <c r="E539" s="76">
        <v>3</v>
      </c>
      <c r="F539" s="76">
        <v>6</v>
      </c>
      <c r="G539" s="76">
        <v>0.2</v>
      </c>
      <c r="H539" s="76">
        <f>(E539*F539*G539)</f>
        <v>3.6</v>
      </c>
      <c r="I539" s="124" t="s">
        <v>123</v>
      </c>
    </row>
    <row r="540" spans="1:9">
      <c r="E540" s="76">
        <v>6</v>
      </c>
      <c r="F540" s="76">
        <v>6</v>
      </c>
      <c r="G540" s="76">
        <v>0.3</v>
      </c>
      <c r="H540" s="76">
        <f t="shared" ref="H540:H556" si="27">(E540*F540*G540)</f>
        <v>10.799999999999999</v>
      </c>
      <c r="I540" s="124" t="s">
        <v>123</v>
      </c>
    </row>
    <row r="541" spans="1:9">
      <c r="A541" t="s">
        <v>484</v>
      </c>
      <c r="E541" s="76">
        <v>1</v>
      </c>
      <c r="F541" s="76">
        <v>21.75</v>
      </c>
      <c r="G541" s="76">
        <v>3.5</v>
      </c>
      <c r="H541" s="76">
        <f t="shared" si="27"/>
        <v>76.125</v>
      </c>
      <c r="I541" s="124" t="s">
        <v>123</v>
      </c>
    </row>
    <row r="542" spans="1:9">
      <c r="A542" t="s">
        <v>484</v>
      </c>
      <c r="C542" t="s">
        <v>485</v>
      </c>
      <c r="E542" s="76">
        <v>1</v>
      </c>
      <c r="F542" s="76">
        <v>21.75</v>
      </c>
      <c r="G542" s="76">
        <f>(1.7+0.4)/2</f>
        <v>1.05</v>
      </c>
      <c r="H542" s="76">
        <f t="shared" si="27"/>
        <v>22.837500000000002</v>
      </c>
      <c r="I542" s="124" t="s">
        <v>123</v>
      </c>
    </row>
    <row r="543" spans="1:9">
      <c r="A543" t="s">
        <v>488</v>
      </c>
      <c r="E543" s="76">
        <v>1</v>
      </c>
      <c r="F543" s="76">
        <v>9.3000000000000007</v>
      </c>
      <c r="G543" s="76">
        <v>5</v>
      </c>
      <c r="H543" s="76">
        <f t="shared" si="27"/>
        <v>46.5</v>
      </c>
      <c r="I543" s="124" t="s">
        <v>123</v>
      </c>
    </row>
    <row r="544" spans="1:9">
      <c r="A544" t="s">
        <v>488</v>
      </c>
      <c r="C544" t="s">
        <v>486</v>
      </c>
      <c r="E544" s="76">
        <v>1</v>
      </c>
      <c r="F544" s="76">
        <v>4.6500000000000004</v>
      </c>
      <c r="G544" s="76">
        <v>1.74</v>
      </c>
      <c r="H544" s="76">
        <f t="shared" si="27"/>
        <v>8.0910000000000011</v>
      </c>
      <c r="I544" s="124" t="s">
        <v>123</v>
      </c>
    </row>
    <row r="545" spans="1:9">
      <c r="A545" t="s">
        <v>487</v>
      </c>
      <c r="E545" s="76">
        <v>1</v>
      </c>
      <c r="F545" s="76">
        <v>4.6500000000000004</v>
      </c>
      <c r="G545" s="76">
        <v>5</v>
      </c>
      <c r="H545" s="76">
        <f t="shared" si="27"/>
        <v>23.25</v>
      </c>
      <c r="I545" s="124" t="s">
        <v>123</v>
      </c>
    </row>
    <row r="546" spans="1:9">
      <c r="A546" t="s">
        <v>487</v>
      </c>
      <c r="C546" t="s">
        <v>486</v>
      </c>
      <c r="E546" s="76">
        <v>1</v>
      </c>
      <c r="F546" s="76">
        <v>4.6500000000000004</v>
      </c>
      <c r="G546" s="76">
        <v>1.74</v>
      </c>
      <c r="H546" s="76">
        <f t="shared" si="27"/>
        <v>8.0910000000000011</v>
      </c>
      <c r="I546" s="124" t="s">
        <v>123</v>
      </c>
    </row>
    <row r="547" spans="1:9">
      <c r="A547" t="s">
        <v>490</v>
      </c>
      <c r="E547" s="76">
        <v>1</v>
      </c>
      <c r="F547" s="76">
        <v>18.45</v>
      </c>
      <c r="G547" s="76">
        <v>3</v>
      </c>
      <c r="H547" s="76">
        <f t="shared" si="27"/>
        <v>55.349999999999994</v>
      </c>
      <c r="I547" s="124" t="s">
        <v>123</v>
      </c>
    </row>
    <row r="548" spans="1:9">
      <c r="E548" s="76">
        <v>1</v>
      </c>
      <c r="F548" s="76">
        <v>1.85</v>
      </c>
      <c r="G548" s="76">
        <v>3</v>
      </c>
      <c r="H548" s="76">
        <f t="shared" si="27"/>
        <v>5.5500000000000007</v>
      </c>
      <c r="I548" s="124" t="s">
        <v>123</v>
      </c>
    </row>
    <row r="549" spans="1:9">
      <c r="E549" s="76">
        <v>1</v>
      </c>
      <c r="F549" s="76">
        <v>2.35</v>
      </c>
      <c r="G549" s="76">
        <v>3</v>
      </c>
      <c r="H549" s="76">
        <f t="shared" si="27"/>
        <v>7.0500000000000007</v>
      </c>
      <c r="I549" s="124" t="s">
        <v>123</v>
      </c>
    </row>
    <row r="550" spans="1:9">
      <c r="E550" s="76">
        <v>1</v>
      </c>
      <c r="F550" s="76">
        <v>3.15</v>
      </c>
      <c r="G550" s="76">
        <v>3</v>
      </c>
      <c r="H550" s="76">
        <f t="shared" si="27"/>
        <v>9.4499999999999993</v>
      </c>
      <c r="I550" s="124" t="s">
        <v>123</v>
      </c>
    </row>
    <row r="551" spans="1:9">
      <c r="A551" t="s">
        <v>492</v>
      </c>
      <c r="E551" s="76">
        <v>1</v>
      </c>
      <c r="F551" s="76">
        <v>17.649999999999999</v>
      </c>
      <c r="G551" s="76">
        <v>1.1000000000000001</v>
      </c>
      <c r="H551" s="76">
        <f t="shared" si="27"/>
        <v>19.414999999999999</v>
      </c>
      <c r="I551" s="124" t="s">
        <v>123</v>
      </c>
    </row>
    <row r="552" spans="1:9">
      <c r="A552" t="s">
        <v>491</v>
      </c>
      <c r="E552" s="76">
        <v>1</v>
      </c>
      <c r="F552" s="76">
        <v>17.649999999999999</v>
      </c>
      <c r="G552" s="76">
        <v>0.15</v>
      </c>
      <c r="H552" s="76">
        <f t="shared" si="27"/>
        <v>2.6474999999999995</v>
      </c>
      <c r="I552" s="124" t="s">
        <v>123</v>
      </c>
    </row>
    <row r="553" spans="1:9">
      <c r="A553" t="s">
        <v>493</v>
      </c>
      <c r="E553" s="76">
        <v>4</v>
      </c>
      <c r="F553" s="76">
        <v>0.9</v>
      </c>
      <c r="G553" s="76">
        <v>3</v>
      </c>
      <c r="H553" s="76">
        <f t="shared" si="27"/>
        <v>10.8</v>
      </c>
      <c r="I553" s="124" t="s">
        <v>123</v>
      </c>
    </row>
    <row r="554" spans="1:9">
      <c r="A554" t="s">
        <v>494</v>
      </c>
      <c r="E554" s="76">
        <v>1</v>
      </c>
      <c r="F554" s="76">
        <v>18.7</v>
      </c>
      <c r="G554" s="76">
        <v>2.1</v>
      </c>
      <c r="H554" s="76">
        <f t="shared" si="27"/>
        <v>39.270000000000003</v>
      </c>
      <c r="I554" s="124" t="s">
        <v>123</v>
      </c>
    </row>
    <row r="555" spans="1:9">
      <c r="A555" t="s">
        <v>495</v>
      </c>
      <c r="E555" s="76">
        <v>2</v>
      </c>
      <c r="F555" s="76">
        <v>5.85</v>
      </c>
      <c r="G555" s="76">
        <v>0.8</v>
      </c>
      <c r="H555" s="76">
        <f t="shared" si="27"/>
        <v>9.36</v>
      </c>
      <c r="I555" s="124" t="s">
        <v>123</v>
      </c>
    </row>
    <row r="556" spans="1:9">
      <c r="E556" s="76">
        <v>1</v>
      </c>
      <c r="F556" s="76">
        <v>5.95</v>
      </c>
      <c r="G556" s="76">
        <v>0.8</v>
      </c>
      <c r="H556" s="76">
        <f t="shared" si="27"/>
        <v>4.7600000000000007</v>
      </c>
      <c r="I556" s="124" t="s">
        <v>123</v>
      </c>
    </row>
    <row r="557" spans="1:9">
      <c r="F557" s="136"/>
      <c r="G557" s="136"/>
      <c r="H557" s="136"/>
      <c r="I557" s="135"/>
    </row>
    <row r="558" spans="1:9">
      <c r="B558" s="260" t="s">
        <v>203</v>
      </c>
      <c r="C558" s="260"/>
      <c r="D558" s="260"/>
      <c r="E558" s="260"/>
      <c r="F558" s="260"/>
      <c r="G558" s="260"/>
      <c r="H558" s="76">
        <f>SUM(H535:H557)</f>
        <v>642.84699999999987</v>
      </c>
      <c r="I558" s="75" t="s">
        <v>123</v>
      </c>
    </row>
    <row r="560" spans="1:9">
      <c r="A560" s="166" t="s">
        <v>27</v>
      </c>
      <c r="B560" s="307" t="str">
        <f>UPPER("Revestimento de gesso em teto, Esp. De 5mm, aplicação manual (sarrafeado)")</f>
        <v>REVESTIMENTO DE GESSO EM TETO, ESP. DE 5MM, APLICAÇÃO MANUAL (SARRAFEADO)</v>
      </c>
      <c r="C560" s="307"/>
      <c r="D560" s="307"/>
      <c r="E560" s="307"/>
      <c r="F560" s="307"/>
      <c r="G560" s="307"/>
      <c r="H560" s="307"/>
      <c r="I560" s="307"/>
    </row>
    <row r="562" spans="1:9">
      <c r="A562" s="75" t="s">
        <v>197</v>
      </c>
      <c r="B562" s="260"/>
      <c r="C562" s="260"/>
      <c r="D562" s="260"/>
      <c r="E562" s="260"/>
      <c r="F562" s="308"/>
      <c r="G562" s="75" t="s">
        <v>198</v>
      </c>
      <c r="H562" s="139" t="s">
        <v>186</v>
      </c>
      <c r="I562" s="75" t="s">
        <v>188</v>
      </c>
    </row>
    <row r="563" spans="1:9">
      <c r="A563" s="305" t="s">
        <v>199</v>
      </c>
      <c r="B563" s="306"/>
      <c r="E563" s="136"/>
      <c r="F563" s="136"/>
      <c r="G563" s="76">
        <v>42</v>
      </c>
      <c r="H563" s="76">
        <f>G563</f>
        <v>42</v>
      </c>
      <c r="I563" s="124" t="s">
        <v>123</v>
      </c>
    </row>
    <row r="564" spans="1:9">
      <c r="A564" t="s">
        <v>200</v>
      </c>
      <c r="E564" s="136"/>
      <c r="F564" s="136"/>
      <c r="G564" s="76">
        <v>42</v>
      </c>
      <c r="H564" s="76">
        <f>G564</f>
        <v>42</v>
      </c>
      <c r="I564" s="124" t="s">
        <v>123</v>
      </c>
    </row>
    <row r="565" spans="1:9">
      <c r="A565" t="s">
        <v>201</v>
      </c>
      <c r="E565" s="136"/>
      <c r="F565" s="136"/>
      <c r="G565" s="76">
        <v>42</v>
      </c>
      <c r="H565" s="76">
        <f>G565</f>
        <v>42</v>
      </c>
      <c r="I565" s="124" t="s">
        <v>123</v>
      </c>
    </row>
    <row r="566" spans="1:9">
      <c r="A566" t="s">
        <v>470</v>
      </c>
      <c r="E566" s="136"/>
      <c r="F566" s="136"/>
      <c r="G566" s="76">
        <v>13.95</v>
      </c>
      <c r="H566" s="76">
        <f>G566</f>
        <v>13.95</v>
      </c>
      <c r="I566" s="124" t="s">
        <v>123</v>
      </c>
    </row>
    <row r="567" spans="1:9">
      <c r="A567" t="s">
        <v>490</v>
      </c>
      <c r="E567" s="136"/>
      <c r="F567" s="136"/>
      <c r="G567" s="76">
        <v>47.34</v>
      </c>
      <c r="H567" s="76">
        <f>G567</f>
        <v>47.34</v>
      </c>
      <c r="I567" s="124" t="s">
        <v>123</v>
      </c>
    </row>
    <row r="568" spans="1:9">
      <c r="F568" s="136"/>
      <c r="G568" s="136"/>
      <c r="H568" s="136"/>
    </row>
    <row r="569" spans="1:9">
      <c r="B569" s="260" t="s">
        <v>203</v>
      </c>
      <c r="C569" s="260"/>
      <c r="D569" s="260"/>
      <c r="E569" s="260"/>
      <c r="F569" s="260"/>
      <c r="G569" s="260"/>
      <c r="H569" s="76">
        <f>SUM(H563:H567)</f>
        <v>187.29</v>
      </c>
      <c r="I569" s="75" t="s">
        <v>123</v>
      </c>
    </row>
    <row r="570" spans="1:9">
      <c r="F570" s="136"/>
      <c r="G570" s="136"/>
      <c r="H570" s="136"/>
    </row>
    <row r="571" spans="1:9" ht="54.6" customHeight="1">
      <c r="A571" s="166" t="s">
        <v>602</v>
      </c>
      <c r="B571" s="307" t="str">
        <f>('PLANILHA ORÇAMENTÁRIA'!D89)</f>
        <v>EMBOÇO, PARA RECEBIMENTO DE CERÂMICA, EM ARGAMASSA TRAÇO 1:2:8, PREPARO MECÂNICO COM BETONEIRA 400L, APLICADO MANUALMENTE EM FACES INTERNAS DE PAREDES, PARA AMBIENTE COM ÁREA MAIOR QUE 10M2, ESPESSURA DE 20MM, COM EXECUÇÃO DE TALISCAS. AF_06/2014</v>
      </c>
      <c r="C571" s="307"/>
      <c r="D571" s="307"/>
      <c r="E571" s="307"/>
      <c r="F571" s="307"/>
      <c r="G571" s="307"/>
      <c r="H571" s="307"/>
      <c r="I571" s="307"/>
    </row>
    <row r="573" spans="1:9">
      <c r="A573" s="75" t="s">
        <v>197</v>
      </c>
      <c r="B573" s="308"/>
      <c r="C573" s="310"/>
      <c r="D573" s="310"/>
      <c r="E573" s="261"/>
      <c r="F573" s="137" t="s">
        <v>205</v>
      </c>
      <c r="G573" s="75" t="s">
        <v>228</v>
      </c>
      <c r="H573" s="139" t="s">
        <v>186</v>
      </c>
      <c r="I573" s="75" t="s">
        <v>188</v>
      </c>
    </row>
    <row r="574" spans="1:9">
      <c r="A574" s="305" t="s">
        <v>199</v>
      </c>
      <c r="B574" s="306"/>
      <c r="E574" s="136"/>
      <c r="F574" s="76">
        <v>26</v>
      </c>
      <c r="G574" s="76">
        <v>1.1000000000000001</v>
      </c>
      <c r="H574" s="76">
        <f>F574*G574</f>
        <v>28.6</v>
      </c>
      <c r="I574" s="124" t="s">
        <v>123</v>
      </c>
    </row>
    <row r="575" spans="1:9">
      <c r="A575" t="s">
        <v>200</v>
      </c>
      <c r="E575" s="136"/>
      <c r="F575" s="76">
        <v>26</v>
      </c>
      <c r="G575" s="76">
        <v>1.1000000000000001</v>
      </c>
      <c r="H575" s="76">
        <f>F575*G575</f>
        <v>28.6</v>
      </c>
      <c r="I575" s="124" t="s">
        <v>123</v>
      </c>
    </row>
    <row r="576" spans="1:9">
      <c r="A576" t="s">
        <v>201</v>
      </c>
      <c r="E576" s="136"/>
      <c r="F576" s="76">
        <v>26</v>
      </c>
      <c r="G576" s="76">
        <v>1.1000000000000001</v>
      </c>
      <c r="H576" s="76">
        <f>F576*G576</f>
        <v>28.6</v>
      </c>
      <c r="I576" s="124" t="s">
        <v>123</v>
      </c>
    </row>
    <row r="577" spans="1:9">
      <c r="A577" t="s">
        <v>470</v>
      </c>
      <c r="F577" s="76">
        <v>15.3</v>
      </c>
      <c r="G577" s="76">
        <v>3</v>
      </c>
      <c r="H577" s="76">
        <f t="shared" ref="H577:H578" si="28">F577*G577</f>
        <v>45.900000000000006</v>
      </c>
      <c r="I577" s="124" t="s">
        <v>123</v>
      </c>
    </row>
    <row r="578" spans="1:9">
      <c r="A578" t="s">
        <v>490</v>
      </c>
      <c r="F578" s="76">
        <v>42.5</v>
      </c>
      <c r="G578" s="76">
        <v>1.1000000000000001</v>
      </c>
      <c r="H578" s="76">
        <f t="shared" si="28"/>
        <v>46.750000000000007</v>
      </c>
      <c r="I578" s="124" t="s">
        <v>123</v>
      </c>
    </row>
    <row r="579" spans="1:9">
      <c r="B579" s="260" t="s">
        <v>203</v>
      </c>
      <c r="C579" s="260"/>
      <c r="D579" s="260"/>
      <c r="E579" s="260"/>
      <c r="F579" s="260"/>
      <c r="G579" s="260"/>
      <c r="H579" s="76">
        <f>SUM(H574:H578)</f>
        <v>178.45000000000002</v>
      </c>
      <c r="I579" s="75" t="s">
        <v>123</v>
      </c>
    </row>
    <row r="581" spans="1:9">
      <c r="A581" s="166" t="s">
        <v>603</v>
      </c>
      <c r="B581" s="307" t="str">
        <f>('PLANILHA ORÇAMENTÁRIA'!D90)</f>
        <v>REBOCO COM ARGAMASSA, TRAÇO 1:2:8 (CIMENTO, CAL E AREIA) , ESP. 20MM, APLICAÇÃO MANUAL, INCLUSIVE ARGAMASSA COM PREPARO MECANIZADO, EXCLUSIVE CHAPISCO</v>
      </c>
      <c r="C581" s="307"/>
      <c r="D581" s="307"/>
      <c r="E581" s="307"/>
      <c r="F581" s="307"/>
      <c r="G581" s="307"/>
      <c r="H581" s="307"/>
      <c r="I581" s="307"/>
    </row>
    <row r="583" spans="1:9">
      <c r="A583" s="75" t="s">
        <v>197</v>
      </c>
      <c r="B583" s="137"/>
      <c r="C583" s="125"/>
      <c r="D583" s="125"/>
      <c r="E583" s="222"/>
      <c r="F583" s="137" t="s">
        <v>503</v>
      </c>
      <c r="G583" s="75" t="s">
        <v>504</v>
      </c>
      <c r="H583" s="139" t="s">
        <v>186</v>
      </c>
      <c r="I583" s="75" t="s">
        <v>188</v>
      </c>
    </row>
    <row r="584" spans="1:9">
      <c r="A584" s="305"/>
      <c r="B584" s="306"/>
      <c r="E584" s="136"/>
      <c r="F584" s="76">
        <f>(H558)</f>
        <v>642.84699999999987</v>
      </c>
      <c r="G584" s="76">
        <f>(H579)</f>
        <v>178.45000000000002</v>
      </c>
      <c r="H584" s="76">
        <f>(F584-G584)</f>
        <v>464.39699999999982</v>
      </c>
      <c r="I584" s="75" t="s">
        <v>123</v>
      </c>
    </row>
    <row r="585" spans="1:9">
      <c r="F585" s="136"/>
      <c r="G585" s="136"/>
      <c r="H585" s="136"/>
    </row>
    <row r="586" spans="1:9">
      <c r="B586" s="260" t="s">
        <v>203</v>
      </c>
      <c r="C586" s="260"/>
      <c r="D586" s="260"/>
      <c r="E586" s="260"/>
      <c r="F586" s="260"/>
      <c r="G586" s="260"/>
      <c r="H586" s="76">
        <f>SUM(H584:H585)</f>
        <v>464.39699999999982</v>
      </c>
      <c r="I586" s="75" t="s">
        <v>123</v>
      </c>
    </row>
    <row r="587" spans="1:9">
      <c r="F587" s="136"/>
      <c r="G587" s="136"/>
      <c r="H587" s="136"/>
    </row>
    <row r="588" spans="1:9" ht="30" customHeight="1">
      <c r="A588" s="166" t="s">
        <v>604</v>
      </c>
      <c r="B588" s="307" t="str">
        <f>('PLANILHA ORÇAMENTÁRIA'!D91)</f>
        <v>REVESTIMENTO DE GESSO EM PAREDE, ESP. 5MM, APLICAÇÃO MANUAL, INCLUSIVE ACABAMENTO SARRAFEADO</v>
      </c>
      <c r="C588" s="307"/>
      <c r="D588" s="307"/>
      <c r="E588" s="307"/>
      <c r="F588" s="307"/>
      <c r="G588" s="307"/>
      <c r="H588" s="307"/>
      <c r="I588" s="307"/>
    </row>
    <row r="590" spans="1:9" ht="27.6">
      <c r="A590" s="75" t="s">
        <v>197</v>
      </c>
      <c r="B590" s="260"/>
      <c r="C590" s="260"/>
      <c r="D590" s="260"/>
      <c r="E590" s="75"/>
      <c r="F590" s="142" t="s">
        <v>540</v>
      </c>
      <c r="G590" s="75" t="s">
        <v>504</v>
      </c>
      <c r="H590" s="139" t="s">
        <v>186</v>
      </c>
      <c r="I590" s="75" t="s">
        <v>188</v>
      </c>
    </row>
    <row r="591" spans="1:9">
      <c r="A591" s="305"/>
      <c r="B591" s="306"/>
      <c r="E591" s="136"/>
      <c r="F591" s="76">
        <f>(H535+H536+H537+H538+H539+H540+H547+H548+H549+H550+H551+H552+H553)</f>
        <v>404.5625</v>
      </c>
      <c r="G591" s="76">
        <f>(G584)</f>
        <v>178.45000000000002</v>
      </c>
      <c r="H591" s="76">
        <f>(F591-G591)</f>
        <v>226.11249999999998</v>
      </c>
      <c r="I591" s="75" t="s">
        <v>123</v>
      </c>
    </row>
    <row r="592" spans="1:9">
      <c r="F592" s="136"/>
      <c r="G592" s="136"/>
      <c r="H592" s="136"/>
      <c r="I592" s="135"/>
    </row>
    <row r="593" spans="1:9">
      <c r="B593" s="260" t="s">
        <v>203</v>
      </c>
      <c r="C593" s="260"/>
      <c r="D593" s="260"/>
      <c r="E593" s="260"/>
      <c r="F593" s="260"/>
      <c r="G593" s="260"/>
      <c r="H593" s="76">
        <f>SUM(H591:H591)</f>
        <v>226.11249999999998</v>
      </c>
      <c r="I593" s="75" t="s">
        <v>123</v>
      </c>
    </row>
    <row r="594" spans="1:9">
      <c r="F594" s="136"/>
      <c r="G594" s="136"/>
      <c r="H594" s="136"/>
    </row>
    <row r="595" spans="1:9" ht="27.75" customHeight="1">
      <c r="A595" s="166" t="s">
        <v>605</v>
      </c>
      <c r="B595" s="307" t="str">
        <f>UPPER("Revestimento cerâmico para paredes com placas de dimensões 30x40cm aplicadas à altura 0,90m - branca")</f>
        <v>REVESTIMENTO CERÂMICO PARA PAREDES COM PLACAS DE DIMENSÕES 30X40CM APLICADAS À ALTURA 0,90M - BRANCA</v>
      </c>
      <c r="C595" s="307"/>
      <c r="D595" s="307"/>
      <c r="E595" s="307"/>
      <c r="F595" s="307"/>
      <c r="G595" s="307"/>
      <c r="H595" s="307"/>
      <c r="I595" s="307"/>
    </row>
    <row r="597" spans="1:9">
      <c r="A597" s="75" t="s">
        <v>197</v>
      </c>
      <c r="B597" s="308"/>
      <c r="C597" s="310"/>
      <c r="D597" s="310"/>
      <c r="E597" s="261"/>
      <c r="F597" s="137" t="s">
        <v>205</v>
      </c>
      <c r="G597" s="75" t="s">
        <v>228</v>
      </c>
      <c r="H597" s="139" t="s">
        <v>186</v>
      </c>
      <c r="I597" s="75" t="s">
        <v>188</v>
      </c>
    </row>
    <row r="598" spans="1:9">
      <c r="A598" s="305" t="s">
        <v>199</v>
      </c>
      <c r="B598" s="306"/>
      <c r="E598" s="136"/>
      <c r="F598" s="76">
        <v>26</v>
      </c>
      <c r="G598" s="76">
        <v>1</v>
      </c>
      <c r="H598" s="76">
        <f>F598*G598</f>
        <v>26</v>
      </c>
      <c r="I598" s="124" t="s">
        <v>123</v>
      </c>
    </row>
    <row r="599" spans="1:9">
      <c r="A599" t="s">
        <v>200</v>
      </c>
      <c r="E599" s="136"/>
      <c r="F599" s="76">
        <v>26</v>
      </c>
      <c r="G599" s="76">
        <v>1</v>
      </c>
      <c r="H599" s="76">
        <f>F599*G599</f>
        <v>26</v>
      </c>
      <c r="I599" s="124" t="s">
        <v>123</v>
      </c>
    </row>
    <row r="600" spans="1:9">
      <c r="A600" t="s">
        <v>201</v>
      </c>
      <c r="E600" s="136"/>
      <c r="F600" s="76">
        <v>26</v>
      </c>
      <c r="G600" s="76">
        <v>1</v>
      </c>
      <c r="H600" s="76">
        <f>F600*G600</f>
        <v>26</v>
      </c>
      <c r="I600" s="124" t="s">
        <v>123</v>
      </c>
    </row>
    <row r="601" spans="1:9">
      <c r="A601" t="s">
        <v>470</v>
      </c>
      <c r="F601" s="76">
        <v>15.3</v>
      </c>
      <c r="G601" s="76">
        <v>3</v>
      </c>
      <c r="H601" s="76">
        <f t="shared" ref="H601:H602" si="29">F601*G601</f>
        <v>45.900000000000006</v>
      </c>
      <c r="I601" s="124" t="s">
        <v>123</v>
      </c>
    </row>
    <row r="602" spans="1:9">
      <c r="A602" t="s">
        <v>490</v>
      </c>
      <c r="F602" s="76">
        <v>42.5</v>
      </c>
      <c r="G602" s="76">
        <v>1</v>
      </c>
      <c r="H602" s="76">
        <f t="shared" si="29"/>
        <v>42.5</v>
      </c>
      <c r="I602" s="124" t="s">
        <v>123</v>
      </c>
    </row>
    <row r="603" spans="1:9">
      <c r="F603" s="136"/>
      <c r="G603" s="136"/>
      <c r="H603" s="136"/>
    </row>
    <row r="604" spans="1:9">
      <c r="B604" s="260" t="s">
        <v>203</v>
      </c>
      <c r="C604" s="260"/>
      <c r="D604" s="260"/>
      <c r="E604" s="260"/>
      <c r="F604" s="260"/>
      <c r="G604" s="260"/>
      <c r="H604" s="76">
        <f>SUM(H598:H602)</f>
        <v>166.4</v>
      </c>
      <c r="I604" s="75" t="s">
        <v>123</v>
      </c>
    </row>
    <row r="605" spans="1:9">
      <c r="F605" s="136"/>
      <c r="G605" s="136"/>
      <c r="H605" s="136"/>
    </row>
    <row r="606" spans="1:9">
      <c r="A606" s="166" t="s">
        <v>606</v>
      </c>
      <c r="B606" s="307" t="str">
        <f>('PLANILHA ORÇAMENTÁRIA'!D93)</f>
        <v>REVESTIMENTO COM PASTILHAS DE PORCELANA, ASSENTADO COM ARGAMASSA PRÉ-FABRICADA, INCLUSIVE REJUNTAMENTO</v>
      </c>
      <c r="C606" s="307"/>
      <c r="D606" s="307"/>
      <c r="E606" s="307"/>
      <c r="F606" s="307"/>
      <c r="G606" s="307"/>
      <c r="H606" s="307"/>
      <c r="I606" s="307"/>
    </row>
    <row r="608" spans="1:9">
      <c r="A608" s="75" t="s">
        <v>197</v>
      </c>
      <c r="B608" s="308"/>
      <c r="C608" s="310"/>
      <c r="D608" s="310"/>
      <c r="E608" s="261"/>
      <c r="F608" s="137" t="s">
        <v>205</v>
      </c>
      <c r="G608" s="75" t="s">
        <v>228</v>
      </c>
      <c r="H608" s="139" t="s">
        <v>186</v>
      </c>
      <c r="I608" s="75" t="s">
        <v>188</v>
      </c>
    </row>
    <row r="609" spans="1:9">
      <c r="A609" s="305" t="s">
        <v>199</v>
      </c>
      <c r="B609" s="306"/>
      <c r="E609" s="136"/>
      <c r="F609" s="76">
        <v>26</v>
      </c>
      <c r="G609" s="76">
        <v>0.1</v>
      </c>
      <c r="H609" s="76">
        <f>F609*G609</f>
        <v>2.6</v>
      </c>
      <c r="I609" s="124" t="s">
        <v>123</v>
      </c>
    </row>
    <row r="610" spans="1:9">
      <c r="A610" t="s">
        <v>200</v>
      </c>
      <c r="E610" s="136"/>
      <c r="F610" s="76">
        <v>26</v>
      </c>
      <c r="G610" s="76">
        <v>0.1</v>
      </c>
      <c r="H610" s="76">
        <f>F610*G610</f>
        <v>2.6</v>
      </c>
      <c r="I610" s="124" t="s">
        <v>123</v>
      </c>
    </row>
    <row r="611" spans="1:9">
      <c r="A611" t="s">
        <v>201</v>
      </c>
      <c r="E611" s="136"/>
      <c r="F611" s="76">
        <v>26</v>
      </c>
      <c r="G611" s="76">
        <v>0.1</v>
      </c>
      <c r="H611" s="76">
        <f>F611*G611</f>
        <v>2.6</v>
      </c>
      <c r="I611" s="124" t="s">
        <v>123</v>
      </c>
    </row>
    <row r="612" spans="1:9">
      <c r="A612" t="s">
        <v>490</v>
      </c>
      <c r="F612" s="76">
        <v>42.5</v>
      </c>
      <c r="G612" s="76">
        <v>0.1</v>
      </c>
      <c r="H612" s="76">
        <f t="shared" ref="H612" si="30">F612*G612</f>
        <v>4.25</v>
      </c>
      <c r="I612" s="124" t="s">
        <v>123</v>
      </c>
    </row>
    <row r="613" spans="1:9">
      <c r="F613" s="136"/>
      <c r="G613" s="136"/>
      <c r="H613" s="136"/>
    </row>
    <row r="614" spans="1:9">
      <c r="B614" s="260" t="s">
        <v>203</v>
      </c>
      <c r="C614" s="260"/>
      <c r="D614" s="260"/>
      <c r="E614" s="260"/>
      <c r="F614" s="260"/>
      <c r="G614" s="260"/>
      <c r="H614" s="76">
        <f>SUM(H609:H612)</f>
        <v>12.05</v>
      </c>
      <c r="I614" s="75" t="s">
        <v>123</v>
      </c>
    </row>
    <row r="615" spans="1:9">
      <c r="F615" s="136"/>
      <c r="G615" s="136"/>
      <c r="H615" s="136"/>
    </row>
    <row r="616" spans="1:9">
      <c r="A616" s="224">
        <v>8</v>
      </c>
      <c r="B616" s="309" t="s">
        <v>234</v>
      </c>
      <c r="C616" s="309"/>
      <c r="D616" s="309"/>
      <c r="E616" s="309"/>
      <c r="F616" s="309"/>
      <c r="G616" s="309"/>
      <c r="H616" s="309"/>
      <c r="I616" s="309"/>
    </row>
    <row r="617" spans="1:9">
      <c r="A617" s="224" t="s">
        <v>28</v>
      </c>
      <c r="B617" s="309" t="s">
        <v>72</v>
      </c>
      <c r="C617" s="309"/>
      <c r="D617" s="309"/>
      <c r="E617" s="309"/>
      <c r="F617" s="309"/>
      <c r="G617" s="309"/>
      <c r="H617" s="309"/>
      <c r="I617" s="309"/>
    </row>
    <row r="618" spans="1:9">
      <c r="F618" s="136"/>
      <c r="G618" s="136"/>
      <c r="H618" s="136"/>
    </row>
    <row r="619" spans="1:9" ht="18" customHeight="1">
      <c r="A619" s="166" t="s">
        <v>609</v>
      </c>
      <c r="B619" s="307" t="str">
        <f>UPPER("Contrapiso de concreto não-estrutural, espessura 3cm e preparo mecânico")</f>
        <v>CONTRAPISO DE CONCRETO NÃO-ESTRUTURAL, ESPESSURA 3CM E PREPARO MECÂNICO</v>
      </c>
      <c r="C619" s="307"/>
      <c r="D619" s="307"/>
      <c r="E619" s="307"/>
      <c r="F619" s="307"/>
      <c r="G619" s="307"/>
      <c r="H619" s="307"/>
      <c r="I619" s="307"/>
    </row>
    <row r="621" spans="1:9">
      <c r="A621" s="75" t="s">
        <v>197</v>
      </c>
      <c r="B621" s="260"/>
      <c r="C621" s="260"/>
      <c r="D621" s="260"/>
      <c r="E621" s="260"/>
      <c r="F621" s="308"/>
      <c r="G621" s="75" t="s">
        <v>198</v>
      </c>
      <c r="H621" s="139" t="s">
        <v>186</v>
      </c>
      <c r="I621" s="75" t="s">
        <v>188</v>
      </c>
    </row>
    <row r="622" spans="1:9">
      <c r="A622" s="305" t="s">
        <v>199</v>
      </c>
      <c r="B622" s="306"/>
      <c r="E622" s="136"/>
      <c r="F622" s="136"/>
      <c r="G622" s="76">
        <v>42</v>
      </c>
      <c r="H622" s="76">
        <f>G622</f>
        <v>42</v>
      </c>
      <c r="I622" s="124" t="s">
        <v>123</v>
      </c>
    </row>
    <row r="623" spans="1:9">
      <c r="A623" t="s">
        <v>200</v>
      </c>
      <c r="E623" s="136"/>
      <c r="F623" s="136"/>
      <c r="G623" s="76">
        <v>42</v>
      </c>
      <c r="H623" s="76">
        <f>G623</f>
        <v>42</v>
      </c>
      <c r="I623" s="124" t="s">
        <v>123</v>
      </c>
    </row>
    <row r="624" spans="1:9">
      <c r="A624" t="s">
        <v>201</v>
      </c>
      <c r="E624" s="136"/>
      <c r="F624" s="136"/>
      <c r="G624" s="76">
        <v>42</v>
      </c>
      <c r="H624" s="76">
        <f>G624</f>
        <v>42</v>
      </c>
      <c r="I624" s="124" t="s">
        <v>123</v>
      </c>
    </row>
    <row r="625" spans="1:9">
      <c r="A625" t="s">
        <v>470</v>
      </c>
      <c r="E625" s="136"/>
      <c r="F625" s="136"/>
      <c r="G625" s="76">
        <v>13.95</v>
      </c>
      <c r="H625" s="76">
        <f t="shared" ref="H625:H626" si="31">G625</f>
        <v>13.95</v>
      </c>
      <c r="I625" s="124" t="s">
        <v>123</v>
      </c>
    </row>
    <row r="626" spans="1:9" ht="14.25" customHeight="1">
      <c r="A626" t="s">
        <v>490</v>
      </c>
      <c r="F626" s="136"/>
      <c r="G626" s="76">
        <v>47.34</v>
      </c>
      <c r="H626" s="76">
        <f t="shared" si="31"/>
        <v>47.34</v>
      </c>
      <c r="I626" s="124" t="s">
        <v>123</v>
      </c>
    </row>
    <row r="627" spans="1:9">
      <c r="B627" s="260" t="s">
        <v>203</v>
      </c>
      <c r="C627" s="260"/>
      <c r="D627" s="260"/>
      <c r="E627" s="260"/>
      <c r="F627" s="260"/>
      <c r="G627" s="260"/>
      <c r="H627" s="76">
        <f>SUM(H622:H626)</f>
        <v>187.29</v>
      </c>
      <c r="I627" s="75" t="s">
        <v>123</v>
      </c>
    </row>
    <row r="628" spans="1:9">
      <c r="F628" s="136"/>
      <c r="G628" s="136"/>
      <c r="H628" s="136"/>
    </row>
    <row r="629" spans="1:9" ht="17.399999999999999" customHeight="1">
      <c r="A629" s="166" t="s">
        <v>610</v>
      </c>
      <c r="B629" s="307" t="str">
        <f>UPPER("Camada regularizadora traço 1:4 (cimento e areia) espessura 2cm")</f>
        <v>CAMADA REGULARIZADORA TRAÇO 1:4 (CIMENTO E AREIA) ESPESSURA 2CM</v>
      </c>
      <c r="C629" s="307"/>
      <c r="D629" s="307"/>
      <c r="E629" s="307"/>
      <c r="F629" s="307"/>
      <c r="G629" s="307"/>
      <c r="H629" s="307"/>
      <c r="I629" s="307"/>
    </row>
    <row r="631" spans="1:9">
      <c r="A631" s="75" t="s">
        <v>197</v>
      </c>
      <c r="B631" s="260"/>
      <c r="C631" s="260"/>
      <c r="D631" s="260"/>
      <c r="E631" s="260"/>
      <c r="F631" s="308"/>
      <c r="G631" s="75" t="s">
        <v>198</v>
      </c>
      <c r="H631" s="139" t="s">
        <v>186</v>
      </c>
      <c r="I631" s="75" t="s">
        <v>188</v>
      </c>
    </row>
    <row r="632" spans="1:9">
      <c r="A632" s="305" t="s">
        <v>199</v>
      </c>
      <c r="B632" s="306"/>
      <c r="E632" s="136"/>
      <c r="F632" s="136"/>
      <c r="G632" s="76">
        <v>42</v>
      </c>
      <c r="H632" s="76">
        <f>G632</f>
        <v>42</v>
      </c>
      <c r="I632" s="124" t="s">
        <v>123</v>
      </c>
    </row>
    <row r="633" spans="1:9">
      <c r="A633" t="s">
        <v>200</v>
      </c>
      <c r="E633" s="136"/>
      <c r="F633" s="136"/>
      <c r="G633" s="76">
        <v>42</v>
      </c>
      <c r="H633" s="76">
        <f>G633</f>
        <v>42</v>
      </c>
      <c r="I633" s="124" t="s">
        <v>123</v>
      </c>
    </row>
    <row r="634" spans="1:9">
      <c r="A634" t="s">
        <v>201</v>
      </c>
      <c r="E634" s="136"/>
      <c r="F634" s="136"/>
      <c r="G634" s="76">
        <v>42</v>
      </c>
      <c r="H634" s="76">
        <f>G634</f>
        <v>42</v>
      </c>
      <c r="I634" s="124" t="s">
        <v>123</v>
      </c>
    </row>
    <row r="635" spans="1:9">
      <c r="A635" t="s">
        <v>470</v>
      </c>
      <c r="E635" s="136"/>
      <c r="F635" s="136"/>
      <c r="G635" s="76">
        <v>13.95</v>
      </c>
      <c r="H635" s="76">
        <f t="shared" ref="H635:H636" si="32">G635</f>
        <v>13.95</v>
      </c>
      <c r="I635" s="124" t="s">
        <v>123</v>
      </c>
    </row>
    <row r="636" spans="1:9">
      <c r="A636" t="s">
        <v>490</v>
      </c>
      <c r="F636" s="136"/>
      <c r="G636" s="76">
        <v>47.34</v>
      </c>
      <c r="H636" s="76">
        <f t="shared" si="32"/>
        <v>47.34</v>
      </c>
      <c r="I636" s="124" t="s">
        <v>123</v>
      </c>
    </row>
    <row r="637" spans="1:9">
      <c r="B637" s="260" t="s">
        <v>203</v>
      </c>
      <c r="C637" s="260"/>
      <c r="D637" s="260"/>
      <c r="E637" s="260"/>
      <c r="F637" s="260"/>
      <c r="G637" s="260"/>
      <c r="H637" s="76">
        <f>SUM(H632:H636)</f>
        <v>187.29</v>
      </c>
      <c r="I637" s="75" t="s">
        <v>123</v>
      </c>
    </row>
    <row r="639" spans="1:9" ht="52.8" customHeight="1">
      <c r="A639" s="166" t="s">
        <v>611</v>
      </c>
      <c r="B639" s="307" t="str">
        <f>('PLANILHA ORÇAMENTÁRIA'!D99)</f>
        <v>REVESTIMENTO COM PORCELANATO APLICADO EM PISO, ACABAMENTO ESMALTADO ACETINADO, AMBIENTE INTERNO/EXTERNO, PADRÃO EXTRA, BORDA RETIFICADA,  ASSENTAMENTO COM ARGAMASSA INDUSTRIALIZADA, INCLUSIVE REJUNTAMENTO</v>
      </c>
      <c r="C639" s="307"/>
      <c r="D639" s="307"/>
      <c r="E639" s="307"/>
      <c r="F639" s="307"/>
      <c r="G639" s="307"/>
      <c r="H639" s="307"/>
      <c r="I639" s="307"/>
    </row>
    <row r="641" spans="1:9">
      <c r="A641" s="75" t="s">
        <v>197</v>
      </c>
      <c r="B641" s="260"/>
      <c r="C641" s="260"/>
      <c r="D641" s="260"/>
      <c r="E641" s="260"/>
      <c r="F641" s="308"/>
      <c r="G641" s="75" t="s">
        <v>198</v>
      </c>
      <c r="H641" s="139" t="s">
        <v>186</v>
      </c>
      <c r="I641" s="75" t="s">
        <v>188</v>
      </c>
    </row>
    <row r="642" spans="1:9">
      <c r="A642" s="305" t="s">
        <v>199</v>
      </c>
      <c r="B642" s="306"/>
      <c r="E642" s="136"/>
      <c r="F642" s="136"/>
      <c r="G642" s="76">
        <v>42</v>
      </c>
      <c r="H642" s="76">
        <f>G642</f>
        <v>42</v>
      </c>
      <c r="I642" s="124" t="s">
        <v>123</v>
      </c>
    </row>
    <row r="643" spans="1:9">
      <c r="A643" t="s">
        <v>200</v>
      </c>
      <c r="E643" s="136"/>
      <c r="F643" s="136"/>
      <c r="G643" s="76">
        <v>42</v>
      </c>
      <c r="H643" s="76">
        <f>G643</f>
        <v>42</v>
      </c>
      <c r="I643" s="124" t="s">
        <v>123</v>
      </c>
    </row>
    <row r="644" spans="1:9">
      <c r="A644" t="s">
        <v>201</v>
      </c>
      <c r="E644" s="136"/>
      <c r="F644" s="136"/>
      <c r="G644" s="76">
        <v>42</v>
      </c>
      <c r="H644" s="76">
        <f>G644</f>
        <v>42</v>
      </c>
      <c r="I644" s="124" t="s">
        <v>123</v>
      </c>
    </row>
    <row r="645" spans="1:9">
      <c r="A645" t="s">
        <v>470</v>
      </c>
      <c r="F645" s="136"/>
      <c r="G645" s="76">
        <v>13.95</v>
      </c>
      <c r="H645" s="76">
        <f t="shared" ref="H645:H646" si="33">G645</f>
        <v>13.95</v>
      </c>
      <c r="I645" s="124" t="s">
        <v>123</v>
      </c>
    </row>
    <row r="646" spans="1:9">
      <c r="A646" t="s">
        <v>490</v>
      </c>
      <c r="F646" s="136"/>
      <c r="G646" s="76">
        <v>47.34</v>
      </c>
      <c r="H646" s="76">
        <f t="shared" si="33"/>
        <v>47.34</v>
      </c>
      <c r="I646" s="124" t="s">
        <v>123</v>
      </c>
    </row>
    <row r="647" spans="1:9">
      <c r="B647" s="260" t="s">
        <v>203</v>
      </c>
      <c r="C647" s="260"/>
      <c r="D647" s="260"/>
      <c r="E647" s="260"/>
      <c r="F647" s="260"/>
      <c r="G647" s="260"/>
      <c r="H647" s="76">
        <f>SUM(H642:H646)</f>
        <v>187.29</v>
      </c>
      <c r="I647" s="75" t="s">
        <v>123</v>
      </c>
    </row>
    <row r="649" spans="1:9">
      <c r="A649" s="166" t="s">
        <v>612</v>
      </c>
      <c r="B649" s="307" t="s">
        <v>303</v>
      </c>
      <c r="C649" s="307"/>
      <c r="D649" s="307"/>
      <c r="E649" s="307"/>
      <c r="F649" s="307"/>
      <c r="G649" s="307"/>
      <c r="H649" s="307"/>
      <c r="I649" s="307"/>
    </row>
    <row r="651" spans="1:9">
      <c r="A651" s="75" t="s">
        <v>197</v>
      </c>
      <c r="B651" s="308"/>
      <c r="C651" s="310"/>
      <c r="D651" s="261"/>
      <c r="E651" s="75" t="s">
        <v>235</v>
      </c>
      <c r="F651" s="137" t="s">
        <v>208</v>
      </c>
      <c r="G651" s="75" t="s">
        <v>229</v>
      </c>
      <c r="H651" s="139" t="s">
        <v>186</v>
      </c>
      <c r="I651" s="75" t="s">
        <v>188</v>
      </c>
    </row>
    <row r="652" spans="1:9">
      <c r="A652" s="305" t="s">
        <v>199</v>
      </c>
      <c r="B652" s="306"/>
      <c r="E652" s="76">
        <v>1</v>
      </c>
      <c r="F652" s="76">
        <v>0.9</v>
      </c>
      <c r="G652" s="76">
        <v>0.17</v>
      </c>
      <c r="H652" s="76">
        <f t="shared" ref="H652:H657" si="34">E652*F652*G652</f>
        <v>0.15300000000000002</v>
      </c>
      <c r="I652" s="124" t="s">
        <v>123</v>
      </c>
    </row>
    <row r="653" spans="1:9">
      <c r="A653" t="s">
        <v>200</v>
      </c>
      <c r="E653" s="76">
        <v>1</v>
      </c>
      <c r="F653" s="76">
        <v>0.9</v>
      </c>
      <c r="G653" s="76">
        <v>0.17</v>
      </c>
      <c r="H653" s="76">
        <f t="shared" si="34"/>
        <v>0.15300000000000002</v>
      </c>
      <c r="I653" s="124" t="s">
        <v>123</v>
      </c>
    </row>
    <row r="654" spans="1:9">
      <c r="A654" t="s">
        <v>201</v>
      </c>
      <c r="E654" s="76">
        <v>1</v>
      </c>
      <c r="F654" s="76">
        <v>0.9</v>
      </c>
      <c r="G654" s="76">
        <v>0.17</v>
      </c>
      <c r="H654" s="76">
        <f t="shared" si="34"/>
        <v>0.15300000000000002</v>
      </c>
      <c r="I654" s="124" t="s">
        <v>123</v>
      </c>
    </row>
    <row r="655" spans="1:9">
      <c r="A655" t="s">
        <v>470</v>
      </c>
      <c r="E655" s="76">
        <v>1</v>
      </c>
      <c r="F655" s="76">
        <v>0.9</v>
      </c>
      <c r="G655" s="76">
        <v>0.17</v>
      </c>
      <c r="H655" s="76">
        <f t="shared" si="34"/>
        <v>0.15300000000000002</v>
      </c>
      <c r="I655" s="124" t="s">
        <v>123</v>
      </c>
    </row>
    <row r="656" spans="1:9">
      <c r="A656" t="s">
        <v>490</v>
      </c>
      <c r="E656" s="76">
        <v>1</v>
      </c>
      <c r="F656" s="76">
        <v>2.9</v>
      </c>
      <c r="G656" s="76">
        <v>0.17</v>
      </c>
      <c r="H656" s="76">
        <f t="shared" si="34"/>
        <v>0.49299999999999999</v>
      </c>
      <c r="I656" s="124" t="s">
        <v>123</v>
      </c>
    </row>
    <row r="657" spans="1:9">
      <c r="A657" t="s">
        <v>490</v>
      </c>
      <c r="E657" s="76">
        <v>1</v>
      </c>
      <c r="F657" s="76">
        <v>4.05</v>
      </c>
      <c r="G657" s="76">
        <v>0.17</v>
      </c>
      <c r="H657" s="76">
        <f t="shared" si="34"/>
        <v>0.6885</v>
      </c>
      <c r="I657" s="124" t="s">
        <v>123</v>
      </c>
    </row>
    <row r="658" spans="1:9">
      <c r="B658" s="260" t="s">
        <v>203</v>
      </c>
      <c r="C658" s="260"/>
      <c r="D658" s="260"/>
      <c r="E658" s="260"/>
      <c r="F658" s="260"/>
      <c r="G658" s="260"/>
      <c r="H658" s="76">
        <f>SUM(H652:H657)</f>
        <v>1.7934999999999999</v>
      </c>
      <c r="I658" s="75" t="s">
        <v>123</v>
      </c>
    </row>
    <row r="659" spans="1:9">
      <c r="B659" s="133"/>
      <c r="C659" s="133"/>
      <c r="D659" s="133"/>
      <c r="E659" s="133"/>
      <c r="F659" s="133"/>
      <c r="G659" s="133"/>
      <c r="H659" s="136"/>
    </row>
    <row r="660" spans="1:9">
      <c r="A660" s="166" t="s">
        <v>634</v>
      </c>
      <c r="B660" s="307" t="str">
        <f>('PLANILHA ORÇAMENTÁRIA'!D101)</f>
        <v>REVESTIMENTO COM PORCELANATO APLICADO EM PISO, PARA RODAPÉ</v>
      </c>
      <c r="C660" s="307"/>
      <c r="D660" s="307"/>
      <c r="E660" s="307"/>
      <c r="F660" s="307"/>
      <c r="G660" s="307"/>
      <c r="H660" s="307"/>
      <c r="I660" s="307"/>
    </row>
    <row r="661" spans="1:9">
      <c r="B661" s="133"/>
      <c r="C661" s="133"/>
      <c r="D661" s="133"/>
      <c r="E661" s="133"/>
      <c r="F661" s="133"/>
      <c r="G661" s="133"/>
      <c r="H661" s="136"/>
    </row>
    <row r="662" spans="1:9">
      <c r="B662" s="133"/>
      <c r="C662" s="133"/>
      <c r="D662" s="133"/>
      <c r="E662" s="75" t="s">
        <v>235</v>
      </c>
      <c r="F662" s="137" t="s">
        <v>208</v>
      </c>
      <c r="G662" s="75" t="s">
        <v>206</v>
      </c>
      <c r="H662" s="139" t="s">
        <v>186</v>
      </c>
      <c r="I662" s="75" t="s">
        <v>188</v>
      </c>
    </row>
    <row r="663" spans="1:9">
      <c r="A663" t="s">
        <v>636</v>
      </c>
      <c r="B663" s="133"/>
      <c r="C663" s="133"/>
      <c r="D663" s="133"/>
      <c r="E663" s="178">
        <v>6</v>
      </c>
      <c r="F663" s="178">
        <v>7</v>
      </c>
      <c r="G663" s="178">
        <v>0.1</v>
      </c>
      <c r="H663" s="76">
        <f t="shared" ref="H663:H665" si="35">E663*F663*G663</f>
        <v>4.2</v>
      </c>
      <c r="I663" s="124" t="s">
        <v>123</v>
      </c>
    </row>
    <row r="664" spans="1:9">
      <c r="B664" s="133"/>
      <c r="C664" s="133"/>
      <c r="D664" s="133"/>
      <c r="E664" s="178">
        <v>6</v>
      </c>
      <c r="F664" s="178">
        <v>6</v>
      </c>
      <c r="G664" s="178">
        <v>0.1</v>
      </c>
      <c r="H664" s="76">
        <f t="shared" si="35"/>
        <v>3.6</v>
      </c>
      <c r="I664" s="124" t="s">
        <v>123</v>
      </c>
    </row>
    <row r="665" spans="1:9">
      <c r="A665" t="s">
        <v>490</v>
      </c>
      <c r="B665" s="133"/>
      <c r="C665" s="133"/>
      <c r="D665" s="133"/>
      <c r="E665" s="178">
        <v>1</v>
      </c>
      <c r="F665" s="178">
        <v>45.39</v>
      </c>
      <c r="G665" s="178">
        <v>0.1</v>
      </c>
      <c r="H665" s="76">
        <f t="shared" si="35"/>
        <v>4.5390000000000006</v>
      </c>
      <c r="I665" s="124" t="s">
        <v>123</v>
      </c>
    </row>
    <row r="666" spans="1:9">
      <c r="B666" s="260" t="s">
        <v>203</v>
      </c>
      <c r="C666" s="260"/>
      <c r="D666" s="260"/>
      <c r="E666" s="260"/>
      <c r="F666" s="260"/>
      <c r="G666" s="260"/>
      <c r="H666" s="76">
        <f>SUM(H663:H665)</f>
        <v>12.339000000000002</v>
      </c>
      <c r="I666" s="75" t="s">
        <v>123</v>
      </c>
    </row>
    <row r="667" spans="1:9">
      <c r="B667" s="133"/>
      <c r="C667" s="133"/>
      <c r="D667" s="133"/>
      <c r="E667" s="133"/>
      <c r="F667" s="133"/>
      <c r="G667" s="133"/>
      <c r="H667" s="136"/>
    </row>
    <row r="668" spans="1:9">
      <c r="A668" s="75" t="s">
        <v>69</v>
      </c>
      <c r="B668" s="260" t="s">
        <v>43</v>
      </c>
      <c r="C668" s="260"/>
      <c r="D668" s="260"/>
      <c r="E668" s="260"/>
      <c r="F668" s="260"/>
      <c r="G668" s="260"/>
      <c r="H668" s="260"/>
      <c r="I668" s="260"/>
    </row>
    <row r="669" spans="1:9">
      <c r="B669" s="133"/>
      <c r="C669" s="133"/>
      <c r="D669" s="133"/>
      <c r="E669" s="133"/>
      <c r="F669" s="133"/>
      <c r="G669" s="133"/>
      <c r="H669" s="136"/>
    </row>
    <row r="670" spans="1:9">
      <c r="A670" s="166" t="s">
        <v>608</v>
      </c>
      <c r="B670" s="307" t="str">
        <f>UPPER("Contrapiso de concreto não-estrutural, espessura 3cm e preparo mecânico")</f>
        <v>CONTRAPISO DE CONCRETO NÃO-ESTRUTURAL, ESPESSURA 3CM E PREPARO MECÂNICO</v>
      </c>
      <c r="C670" s="307"/>
      <c r="D670" s="307"/>
      <c r="E670" s="307"/>
      <c r="F670" s="307"/>
      <c r="G670" s="307"/>
      <c r="H670" s="307"/>
      <c r="I670" s="307"/>
    </row>
    <row r="672" spans="1:9">
      <c r="A672" s="75" t="s">
        <v>197</v>
      </c>
      <c r="B672" s="75"/>
      <c r="C672" s="75"/>
      <c r="D672" s="75"/>
      <c r="E672" s="75"/>
      <c r="F672" s="137" t="s">
        <v>267</v>
      </c>
      <c r="G672" s="75" t="s">
        <v>268</v>
      </c>
      <c r="H672" s="139" t="s">
        <v>186</v>
      </c>
      <c r="I672" s="75" t="s">
        <v>188</v>
      </c>
    </row>
    <row r="673" spans="1:9">
      <c r="A673" s="305" t="s">
        <v>232</v>
      </c>
      <c r="B673" s="306"/>
      <c r="E673" s="136"/>
      <c r="F673" s="136">
        <v>4.63</v>
      </c>
      <c r="G673" s="76">
        <v>2.87</v>
      </c>
      <c r="H673" s="76">
        <f>(F673*G673)</f>
        <v>13.2881</v>
      </c>
      <c r="I673" s="124" t="s">
        <v>123</v>
      </c>
    </row>
    <row r="674" spans="1:9">
      <c r="E674" s="136"/>
      <c r="F674" s="136">
        <v>18.98</v>
      </c>
      <c r="G674" s="76">
        <v>1.1499999999999999</v>
      </c>
      <c r="H674" s="76">
        <f t="shared" ref="H674:H676" si="36">(F674*G674)</f>
        <v>21.826999999999998</v>
      </c>
      <c r="I674" s="124" t="s">
        <v>123</v>
      </c>
    </row>
    <row r="675" spans="1:9">
      <c r="A675" t="s">
        <v>233</v>
      </c>
      <c r="E675" s="136"/>
      <c r="F675" s="136">
        <v>21.75</v>
      </c>
      <c r="G675" s="76">
        <v>1.6</v>
      </c>
      <c r="H675" s="76">
        <f t="shared" si="36"/>
        <v>34.800000000000004</v>
      </c>
      <c r="I675" s="124" t="s">
        <v>123</v>
      </c>
    </row>
    <row r="676" spans="1:9">
      <c r="A676" t="s">
        <v>530</v>
      </c>
      <c r="E676" s="136"/>
      <c r="F676" s="136">
        <v>18.600000000000001</v>
      </c>
      <c r="G676" s="76">
        <v>1.6</v>
      </c>
      <c r="H676" s="76">
        <f t="shared" si="36"/>
        <v>29.760000000000005</v>
      </c>
      <c r="I676" s="124" t="s">
        <v>123</v>
      </c>
    </row>
    <row r="677" spans="1:9">
      <c r="F677" s="136"/>
      <c r="G677" s="136"/>
      <c r="H677" s="136"/>
    </row>
    <row r="678" spans="1:9">
      <c r="B678" s="260" t="s">
        <v>203</v>
      </c>
      <c r="C678" s="260"/>
      <c r="D678" s="260"/>
      <c r="E678" s="260"/>
      <c r="F678" s="260"/>
      <c r="G678" s="260"/>
      <c r="H678" s="76">
        <f>SUM(H673:H677)</f>
        <v>99.6751</v>
      </c>
      <c r="I678" s="75" t="s">
        <v>123</v>
      </c>
    </row>
    <row r="680" spans="1:9" ht="33.75" customHeight="1">
      <c r="A680" s="166" t="s">
        <v>613</v>
      </c>
      <c r="B680" s="307" t="str">
        <f>UPPER("Piso cimentado desempenado com acabamento liso espessura 2,0cm com junta plastica acabada 1,2m")</f>
        <v>PISO CIMENTADO DESEMPENADO COM ACABAMENTO LISO ESPESSURA 2,0CM COM JUNTA PLASTICA ACABADA 1,2M</v>
      </c>
      <c r="C680" s="307"/>
      <c r="D680" s="307"/>
      <c r="E680" s="307"/>
      <c r="F680" s="307"/>
      <c r="G680" s="307"/>
      <c r="H680" s="307"/>
      <c r="I680" s="307"/>
    </row>
    <row r="682" spans="1:9">
      <c r="A682" s="75" t="s">
        <v>197</v>
      </c>
      <c r="B682" s="260"/>
      <c r="C682" s="260"/>
      <c r="D682" s="260"/>
      <c r="E682" s="260"/>
      <c r="F682" s="308"/>
      <c r="G682" s="75" t="s">
        <v>198</v>
      </c>
      <c r="H682" s="139" t="s">
        <v>186</v>
      </c>
      <c r="I682" s="75" t="s">
        <v>188</v>
      </c>
    </row>
    <row r="683" spans="1:9" ht="14.25" customHeight="1">
      <c r="A683" s="305" t="s">
        <v>232</v>
      </c>
      <c r="B683" s="306"/>
      <c r="E683" s="136"/>
      <c r="F683" s="136">
        <v>4.63</v>
      </c>
      <c r="G683" s="76">
        <v>2.87</v>
      </c>
      <c r="H683" s="76">
        <f>(F683*G683)</f>
        <v>13.2881</v>
      </c>
      <c r="I683" s="124" t="s">
        <v>123</v>
      </c>
    </row>
    <row r="684" spans="1:9">
      <c r="E684" s="136"/>
      <c r="F684" s="136">
        <v>18.98</v>
      </c>
      <c r="G684" s="76">
        <v>1.1499999999999999</v>
      </c>
      <c r="H684" s="76">
        <f t="shared" ref="H684:H686" si="37">(F684*G684)</f>
        <v>21.826999999999998</v>
      </c>
      <c r="I684" s="124" t="s">
        <v>123</v>
      </c>
    </row>
    <row r="685" spans="1:9">
      <c r="A685" t="s">
        <v>233</v>
      </c>
      <c r="E685" s="136"/>
      <c r="F685" s="136">
        <v>21.75</v>
      </c>
      <c r="G685" s="76">
        <v>1.6</v>
      </c>
      <c r="H685" s="76">
        <f t="shared" si="37"/>
        <v>34.800000000000004</v>
      </c>
      <c r="I685" s="124" t="s">
        <v>123</v>
      </c>
    </row>
    <row r="686" spans="1:9">
      <c r="A686" t="s">
        <v>530</v>
      </c>
      <c r="E686" s="136"/>
      <c r="F686" s="136">
        <v>18.600000000000001</v>
      </c>
      <c r="G686" s="76">
        <v>1.6</v>
      </c>
      <c r="H686" s="76">
        <f t="shared" si="37"/>
        <v>29.760000000000005</v>
      </c>
      <c r="I686" s="124" t="s">
        <v>123</v>
      </c>
    </row>
    <row r="687" spans="1:9">
      <c r="F687" s="136"/>
      <c r="G687" s="136"/>
      <c r="H687" s="136"/>
    </row>
    <row r="688" spans="1:9">
      <c r="B688" s="260" t="s">
        <v>203</v>
      </c>
      <c r="C688" s="260"/>
      <c r="D688" s="260"/>
      <c r="E688" s="260"/>
      <c r="F688" s="260"/>
      <c r="G688" s="260"/>
      <c r="H688" s="76">
        <f>SUM(H683:H687)</f>
        <v>99.6751</v>
      </c>
      <c r="I688" s="75" t="s">
        <v>123</v>
      </c>
    </row>
    <row r="689" spans="1:9">
      <c r="B689" s="133"/>
      <c r="C689" s="133"/>
      <c r="D689" s="133"/>
      <c r="E689" s="133"/>
      <c r="F689" s="133"/>
      <c r="G689" s="133"/>
      <c r="H689" s="136"/>
    </row>
    <row r="690" spans="1:9">
      <c r="A690" s="224">
        <v>9</v>
      </c>
      <c r="B690" s="309" t="s">
        <v>236</v>
      </c>
      <c r="C690" s="309"/>
      <c r="D690" s="309"/>
      <c r="E690" s="309"/>
      <c r="F690" s="309"/>
      <c r="G690" s="309"/>
      <c r="H690" s="309"/>
      <c r="I690" s="309"/>
    </row>
    <row r="691" spans="1:9">
      <c r="F691" s="136"/>
      <c r="G691" s="136"/>
      <c r="H691" s="136"/>
    </row>
    <row r="692" spans="1:9" ht="28.5" customHeight="1">
      <c r="A692" s="166" t="s">
        <v>39</v>
      </c>
      <c r="B692" s="307" t="str">
        <f>('PLANILHA ORÇAMENTÁRIA'!D107)</f>
        <v>LIXAMENTO MANUAL EM PAREDE (INTERNAS )</v>
      </c>
      <c r="C692" s="307"/>
      <c r="D692" s="307"/>
      <c r="E692" s="307"/>
      <c r="F692" s="307"/>
      <c r="G692" s="307"/>
      <c r="H692" s="307"/>
      <c r="I692" s="307"/>
    </row>
    <row r="694" spans="1:9">
      <c r="A694" s="75" t="s">
        <v>197</v>
      </c>
      <c r="B694" s="308"/>
      <c r="C694" s="310"/>
      <c r="D694" s="310"/>
      <c r="E694" s="261"/>
      <c r="F694" s="137" t="s">
        <v>537</v>
      </c>
      <c r="G694" s="75" t="s">
        <v>504</v>
      </c>
      <c r="H694" s="139" t="s">
        <v>186</v>
      </c>
      <c r="I694" s="75" t="s">
        <v>188</v>
      </c>
    </row>
    <row r="695" spans="1:9">
      <c r="A695" s="305" t="s">
        <v>539</v>
      </c>
      <c r="B695" s="306"/>
      <c r="E695" s="136"/>
      <c r="F695" s="76">
        <f>(F591)</f>
        <v>404.5625</v>
      </c>
      <c r="G695" s="76">
        <f>(G591)</f>
        <v>178.45000000000002</v>
      </c>
      <c r="H695" s="76">
        <f>(F695-G695)</f>
        <v>226.11249999999998</v>
      </c>
      <c r="I695" s="124" t="s">
        <v>123</v>
      </c>
    </row>
    <row r="696" spans="1:9">
      <c r="F696" s="136"/>
      <c r="G696" s="136"/>
      <c r="H696" s="136"/>
    </row>
    <row r="697" spans="1:9">
      <c r="B697" s="260" t="s">
        <v>203</v>
      </c>
      <c r="C697" s="260"/>
      <c r="D697" s="260"/>
      <c r="E697" s="260"/>
      <c r="F697" s="260"/>
      <c r="G697" s="260"/>
      <c r="H697" s="76">
        <f>SUM(H695:H695)</f>
        <v>226.11249999999998</v>
      </c>
      <c r="I697" s="75" t="s">
        <v>123</v>
      </c>
    </row>
    <row r="699" spans="1:9" ht="28.5" customHeight="1">
      <c r="A699" s="166" t="s">
        <v>56</v>
      </c>
      <c r="B699" s="307" t="str">
        <f>('PLANILHA ORÇAMENTÁRIA'!D108)</f>
        <v>LIXAMENTO MANUAL EM TETO</v>
      </c>
      <c r="C699" s="307"/>
      <c r="D699" s="307"/>
      <c r="E699" s="307"/>
      <c r="F699" s="307"/>
      <c r="G699" s="307"/>
      <c r="H699" s="307"/>
      <c r="I699" s="307"/>
    </row>
    <row r="701" spans="1:9">
      <c r="A701" s="75" t="s">
        <v>197</v>
      </c>
      <c r="B701" s="260"/>
      <c r="C701" s="260"/>
      <c r="D701" s="260"/>
      <c r="E701" s="260"/>
      <c r="F701" s="308"/>
      <c r="G701" s="75" t="s">
        <v>198</v>
      </c>
      <c r="H701" s="139" t="s">
        <v>186</v>
      </c>
      <c r="I701" s="75" t="s">
        <v>188</v>
      </c>
    </row>
    <row r="702" spans="1:9">
      <c r="A702" s="305" t="s">
        <v>538</v>
      </c>
      <c r="B702" s="306"/>
      <c r="E702" s="136"/>
      <c r="F702" s="136"/>
      <c r="G702" s="76">
        <f>(H569)</f>
        <v>187.29</v>
      </c>
      <c r="H702" s="76">
        <f>G702</f>
        <v>187.29</v>
      </c>
      <c r="I702" s="124" t="s">
        <v>123</v>
      </c>
    </row>
    <row r="703" spans="1:9">
      <c r="F703" s="136"/>
      <c r="G703" s="136"/>
      <c r="H703" s="136"/>
    </row>
    <row r="704" spans="1:9">
      <c r="B704" s="260" t="s">
        <v>203</v>
      </c>
      <c r="C704" s="260"/>
      <c r="D704" s="260"/>
      <c r="E704" s="260"/>
      <c r="F704" s="260"/>
      <c r="G704" s="260"/>
      <c r="H704" s="76">
        <f>SUM(H702:H702)</f>
        <v>187.29</v>
      </c>
      <c r="I704" s="75" t="s">
        <v>123</v>
      </c>
    </row>
    <row r="706" spans="1:11" ht="28.5" customHeight="1">
      <c r="A706" s="166" t="s">
        <v>614</v>
      </c>
      <c r="B706" s="307" t="str">
        <f>UPPER("Emassamento de paredes externas com massa acrilica, 1 demãos, incluve lixamento para pintura")</f>
        <v>EMASSAMENTO DE PAREDES EXTERNAS COM MASSA ACRILICA, 1 DEMÃOS, INCLUVE LIXAMENTO PARA PINTURA</v>
      </c>
      <c r="C706" s="307"/>
      <c r="D706" s="307"/>
      <c r="E706" s="307"/>
      <c r="F706" s="307"/>
      <c r="G706" s="307"/>
      <c r="H706" s="307"/>
      <c r="I706" s="307"/>
    </row>
    <row r="708" spans="1:11">
      <c r="A708" s="75" t="s">
        <v>197</v>
      </c>
      <c r="B708" s="308"/>
      <c r="C708" s="310"/>
      <c r="D708" s="261"/>
      <c r="E708" s="75"/>
      <c r="F708" s="308" t="s">
        <v>541</v>
      </c>
      <c r="G708" s="261"/>
      <c r="H708" s="139" t="s">
        <v>186</v>
      </c>
      <c r="I708" s="75" t="s">
        <v>188</v>
      </c>
    </row>
    <row r="709" spans="1:11">
      <c r="A709" s="305"/>
      <c r="B709" s="306"/>
      <c r="E709" s="76"/>
      <c r="F709" s="76"/>
      <c r="G709" s="76">
        <f>(H541+H542+H543+H544+H545+H546+H554+H555+H556)</f>
        <v>238.28450000000004</v>
      </c>
      <c r="H709" s="76">
        <f>(G709)</f>
        <v>238.28450000000004</v>
      </c>
      <c r="I709" s="124" t="s">
        <v>123</v>
      </c>
      <c r="K709" s="136"/>
    </row>
    <row r="710" spans="1:11">
      <c r="E710" s="76"/>
      <c r="F710" s="76"/>
      <c r="G710" s="76"/>
      <c r="H710" s="76"/>
      <c r="I710" s="124"/>
      <c r="K710" s="136"/>
    </row>
    <row r="711" spans="1:11">
      <c r="B711" s="260" t="s">
        <v>203</v>
      </c>
      <c r="C711" s="260"/>
      <c r="D711" s="260"/>
      <c r="E711" s="260"/>
      <c r="F711" s="260"/>
      <c r="G711" s="260"/>
      <c r="H711" s="76">
        <f>SUM(H709:H709)</f>
        <v>238.28450000000004</v>
      </c>
      <c r="I711" s="75" t="s">
        <v>123</v>
      </c>
    </row>
    <row r="713" spans="1:11">
      <c r="A713" s="166" t="s">
        <v>615</v>
      </c>
      <c r="B713" s="307" t="str">
        <f>('PLANILHA ORÇAMENTÁRIA'!D110)</f>
        <v>PREPARAÇÃO PARA EMASSAMENTO OU PINTURA (LÁTEX/ACRÍLICA) EM PAREDE, INCLUSIVE UMA (1) DEMÃO DE SELADOR ACRÍLICO</v>
      </c>
      <c r="C713" s="307"/>
      <c r="D713" s="307"/>
      <c r="E713" s="307"/>
      <c r="F713" s="307"/>
      <c r="G713" s="307"/>
      <c r="H713" s="307"/>
      <c r="I713" s="307"/>
    </row>
    <row r="714" spans="1:11">
      <c r="F714" s="260" t="s">
        <v>544</v>
      </c>
      <c r="G714" s="260"/>
      <c r="H714" s="76" t="s">
        <v>186</v>
      </c>
      <c r="I714" s="75" t="s">
        <v>188</v>
      </c>
    </row>
    <row r="715" spans="1:11">
      <c r="F715" s="75"/>
      <c r="G715" s="76">
        <f>(H711)</f>
        <v>238.28450000000004</v>
      </c>
      <c r="H715" s="76">
        <f>(H709)</f>
        <v>238.28450000000004</v>
      </c>
      <c r="I715" s="124" t="s">
        <v>123</v>
      </c>
    </row>
    <row r="716" spans="1:11">
      <c r="B716" s="260" t="s">
        <v>203</v>
      </c>
      <c r="C716" s="260"/>
      <c r="D716" s="260"/>
      <c r="E716" s="260"/>
      <c r="F716" s="260"/>
      <c r="G716" s="260"/>
      <c r="H716" s="76">
        <f>SUM(H715)</f>
        <v>238.28450000000004</v>
      </c>
      <c r="I716" s="75" t="s">
        <v>123</v>
      </c>
    </row>
    <row r="718" spans="1:11">
      <c r="A718" s="166" t="s">
        <v>616</v>
      </c>
      <c r="B718" s="307" t="str">
        <f>('PLANILHA ORÇAMENTÁRIA'!D111)</f>
        <v>PINTURA LÁTEX ACRÍLICA PREMIUM, APLICAÇÃO MANUAL EM PAREDES, DUAS DEMÃOS. AF_04/2023 (INTERNA E EXTERNAS)</v>
      </c>
      <c r="C718" s="307"/>
      <c r="D718" s="307"/>
      <c r="E718" s="307"/>
      <c r="F718" s="307"/>
      <c r="G718" s="307"/>
      <c r="H718" s="307"/>
      <c r="I718" s="307"/>
    </row>
    <row r="720" spans="1:11" ht="27.6">
      <c r="A720" s="75" t="s">
        <v>197</v>
      </c>
      <c r="B720" s="308"/>
      <c r="C720" s="310"/>
      <c r="D720" s="310"/>
      <c r="E720" s="75"/>
      <c r="F720" s="75" t="s">
        <v>503</v>
      </c>
      <c r="G720" s="142" t="s">
        <v>543</v>
      </c>
      <c r="H720" s="139" t="s">
        <v>186</v>
      </c>
      <c r="I720" s="75" t="s">
        <v>188</v>
      </c>
    </row>
    <row r="721" spans="1:9">
      <c r="A721" s="305"/>
      <c r="B721" s="306"/>
      <c r="E721" s="76"/>
      <c r="F721" s="76">
        <f>(H558)</f>
        <v>642.84699999999987</v>
      </c>
      <c r="G721" s="76">
        <f>(H604+H614)</f>
        <v>178.45000000000002</v>
      </c>
      <c r="H721" s="76">
        <f>(F721-G721)</f>
        <v>464.39699999999982</v>
      </c>
      <c r="I721" s="124" t="s">
        <v>123</v>
      </c>
    </row>
    <row r="722" spans="1:9">
      <c r="F722" s="136"/>
      <c r="G722" s="136"/>
      <c r="H722" s="136"/>
      <c r="I722" s="135"/>
    </row>
    <row r="723" spans="1:9">
      <c r="B723" s="260" t="s">
        <v>203</v>
      </c>
      <c r="C723" s="260"/>
      <c r="D723" s="260"/>
      <c r="E723" s="260"/>
      <c r="F723" s="260"/>
      <c r="G723" s="260"/>
      <c r="H723" s="76">
        <f>SUM(H721:H721)</f>
        <v>464.39699999999982</v>
      </c>
      <c r="I723" s="75" t="s">
        <v>123</v>
      </c>
    </row>
    <row r="724" spans="1:9">
      <c r="H724" s="136"/>
    </row>
    <row r="725" spans="1:9">
      <c r="A725" s="166" t="s">
        <v>617</v>
      </c>
      <c r="B725" s="307" t="str">
        <f>UPPER("Pintura em látex PVA sobre teto, 2 demãos")</f>
        <v>PINTURA EM LÁTEX PVA SOBRE TETO, 2 DEMÃOS</v>
      </c>
      <c r="C725" s="307"/>
      <c r="D725" s="307"/>
      <c r="E725" s="307"/>
      <c r="F725" s="307"/>
      <c r="G725" s="307"/>
      <c r="H725" s="307"/>
      <c r="I725" s="307"/>
    </row>
    <row r="727" spans="1:9">
      <c r="A727" s="75" t="s">
        <v>197</v>
      </c>
      <c r="B727" s="260"/>
      <c r="C727" s="260"/>
      <c r="D727" s="260"/>
      <c r="E727" s="260"/>
      <c r="F727" s="308"/>
      <c r="G727" s="75" t="s">
        <v>198</v>
      </c>
      <c r="H727" s="139" t="s">
        <v>186</v>
      </c>
      <c r="I727" s="75" t="s">
        <v>188</v>
      </c>
    </row>
    <row r="728" spans="1:9">
      <c r="A728" s="305" t="s">
        <v>538</v>
      </c>
      <c r="B728" s="306"/>
      <c r="E728" s="136"/>
      <c r="F728" s="136"/>
      <c r="G728" s="76">
        <f>(H569)</f>
        <v>187.29</v>
      </c>
      <c r="H728" s="76">
        <f>G728</f>
        <v>187.29</v>
      </c>
      <c r="I728" s="124" t="s">
        <v>123</v>
      </c>
    </row>
    <row r="729" spans="1:9">
      <c r="F729" s="136"/>
      <c r="G729" s="136"/>
      <c r="H729" s="136"/>
    </row>
    <row r="730" spans="1:9">
      <c r="B730" s="260" t="s">
        <v>203</v>
      </c>
      <c r="C730" s="260"/>
      <c r="D730" s="260"/>
      <c r="E730" s="260"/>
      <c r="F730" s="260"/>
      <c r="G730" s="260"/>
      <c r="H730" s="76">
        <f>SUM(H728:H728)</f>
        <v>187.29</v>
      </c>
      <c r="I730" s="75" t="s">
        <v>123</v>
      </c>
    </row>
    <row r="731" spans="1:9">
      <c r="F731" s="136"/>
      <c r="G731" s="136"/>
      <c r="H731" s="136"/>
    </row>
    <row r="732" spans="1:9">
      <c r="F732" s="136"/>
      <c r="G732" s="136"/>
      <c r="H732" s="136"/>
    </row>
    <row r="733" spans="1:9">
      <c r="A733" s="224">
        <v>10</v>
      </c>
      <c r="B733" s="309" t="s">
        <v>240</v>
      </c>
      <c r="C733" s="309"/>
      <c r="D733" s="309"/>
      <c r="E733" s="309"/>
      <c r="F733" s="309"/>
      <c r="G733" s="309"/>
      <c r="H733" s="309"/>
      <c r="I733" s="309"/>
    </row>
    <row r="735" spans="1:9" ht="27.75" customHeight="1">
      <c r="A735" s="166" t="s">
        <v>40</v>
      </c>
      <c r="B735" s="311" t="s">
        <v>324</v>
      </c>
      <c r="C735" s="312"/>
      <c r="D735" s="312"/>
      <c r="E735" s="312"/>
      <c r="F735" s="312"/>
      <c r="G735" s="312"/>
      <c r="H735" s="312"/>
      <c r="I735" s="313"/>
    </row>
    <row r="737" spans="1:9">
      <c r="A737" s="75" t="s">
        <v>197</v>
      </c>
      <c r="B737" s="75"/>
      <c r="C737" s="75"/>
      <c r="D737" s="75"/>
      <c r="E737" s="75"/>
      <c r="F737" s="75"/>
      <c r="G737" s="137" t="s">
        <v>267</v>
      </c>
      <c r="H737" s="75"/>
      <c r="I737" s="75" t="s">
        <v>188</v>
      </c>
    </row>
    <row r="738" spans="1:9">
      <c r="A738" s="306" t="s">
        <v>363</v>
      </c>
      <c r="B738" s="306"/>
      <c r="C738" t="s">
        <v>548</v>
      </c>
      <c r="F738" s="76"/>
      <c r="G738" s="76">
        <f>(10+22.5+15)</f>
        <v>47.5</v>
      </c>
      <c r="H738" s="76">
        <f>(G738)</f>
        <v>47.5</v>
      </c>
      <c r="I738" s="124" t="s">
        <v>167</v>
      </c>
    </row>
    <row r="739" spans="1:9">
      <c r="F739" s="76"/>
      <c r="G739" s="76"/>
      <c r="H739" s="136"/>
      <c r="I739" t="s">
        <v>167</v>
      </c>
    </row>
    <row r="740" spans="1:9">
      <c r="B740" s="260" t="s">
        <v>203</v>
      </c>
      <c r="C740" s="260"/>
      <c r="D740" s="260"/>
      <c r="E740" s="260"/>
      <c r="F740" s="260"/>
      <c r="G740" s="260"/>
      <c r="H740" s="76">
        <f>SUM(H738:H739)</f>
        <v>47.5</v>
      </c>
      <c r="I740" s="75" t="s">
        <v>167</v>
      </c>
    </row>
    <row r="741" spans="1:9">
      <c r="F741" s="136"/>
      <c r="G741" s="136"/>
      <c r="H741" s="136"/>
    </row>
    <row r="742" spans="1:9" ht="54.75" customHeight="1">
      <c r="A742" s="166" t="s">
        <v>41</v>
      </c>
      <c r="B742" s="307" t="s">
        <v>325</v>
      </c>
      <c r="C742" s="307"/>
      <c r="D742" s="307"/>
      <c r="E742" s="307"/>
      <c r="F742" s="307"/>
      <c r="G742" s="307"/>
      <c r="H742" s="307"/>
      <c r="I742" s="307"/>
    </row>
    <row r="744" spans="1:9">
      <c r="A744" s="75" t="s">
        <v>197</v>
      </c>
      <c r="B744" s="260"/>
      <c r="C744" s="260"/>
      <c r="D744" s="260"/>
      <c r="E744" s="260"/>
      <c r="F744" s="308"/>
      <c r="G744" s="75" t="s">
        <v>235</v>
      </c>
      <c r="H744" s="139" t="s">
        <v>186</v>
      </c>
      <c r="I744" s="75" t="s">
        <v>188</v>
      </c>
    </row>
    <row r="745" spans="1:9">
      <c r="A745" s="305" t="s">
        <v>238</v>
      </c>
      <c r="B745" s="306"/>
      <c r="E745" s="136"/>
      <c r="F745" s="136"/>
      <c r="G745" s="76">
        <v>3</v>
      </c>
      <c r="H745" s="76">
        <f>G745</f>
        <v>3</v>
      </c>
      <c r="I745" s="124" t="s">
        <v>187</v>
      </c>
    </row>
    <row r="746" spans="1:9">
      <c r="F746" s="136"/>
      <c r="G746" s="136"/>
      <c r="H746" s="136"/>
    </row>
    <row r="747" spans="1:9">
      <c r="B747" s="260" t="s">
        <v>203</v>
      </c>
      <c r="C747" s="260"/>
      <c r="D747" s="260"/>
      <c r="E747" s="260"/>
      <c r="F747" s="260"/>
      <c r="G747" s="260"/>
      <c r="H747" s="76">
        <f>SUM(H745)</f>
        <v>3</v>
      </c>
      <c r="I747" s="75" t="s">
        <v>187</v>
      </c>
    </row>
    <row r="748" spans="1:9">
      <c r="B748" s="133"/>
      <c r="C748" s="133"/>
      <c r="D748" s="133"/>
      <c r="E748" s="133"/>
      <c r="F748" s="133"/>
      <c r="G748" s="133"/>
      <c r="H748" s="136"/>
    </row>
    <row r="749" spans="1:9">
      <c r="A749" s="166" t="s">
        <v>178</v>
      </c>
      <c r="B749" s="307" t="str">
        <f>('PLANILHA ORÇAMENTÁRIA'!D117)</f>
        <v>CANALETA PARA DRENAGEM, EM CONCRETO COM FCK 15MPA, MOLDADA IN LOCO, SEÇÃO 30X30CM, FORMA EM MADEIRA, COM TAMPA EM CONCRETO COM FUROS, PARA TRÂNSITO DE PEDESTRE, INCLUSIVE ESCAVAÇÃO, REATERRO COM TRANSPORTE E RETIRADA DO MATERIAL ESCAVADO (EM CAÇAMBA</v>
      </c>
      <c r="C749" s="307"/>
      <c r="D749" s="307"/>
      <c r="E749" s="307"/>
      <c r="F749" s="307"/>
      <c r="G749" s="307"/>
      <c r="H749" s="307"/>
      <c r="I749" s="307"/>
    </row>
    <row r="750" spans="1:9">
      <c r="B750" s="133"/>
      <c r="C750" s="133"/>
      <c r="D750" s="133"/>
      <c r="E750" s="133"/>
      <c r="F750" s="133"/>
      <c r="G750" s="133"/>
      <c r="H750" s="136"/>
    </row>
    <row r="751" spans="1:9">
      <c r="A751" s="75" t="s">
        <v>197</v>
      </c>
      <c r="B751" s="260"/>
      <c r="C751" s="260"/>
      <c r="D751" s="260"/>
      <c r="E751" s="260"/>
      <c r="F751" s="308"/>
      <c r="G751" s="75" t="s">
        <v>455</v>
      </c>
      <c r="H751" s="139" t="s">
        <v>186</v>
      </c>
      <c r="I751" s="75" t="s">
        <v>188</v>
      </c>
    </row>
    <row r="752" spans="1:9">
      <c r="A752" s="305" t="s">
        <v>238</v>
      </c>
      <c r="B752" s="306"/>
      <c r="E752" s="136"/>
      <c r="F752" s="136"/>
      <c r="G752" s="76">
        <v>3</v>
      </c>
      <c r="H752" s="76">
        <f>G752</f>
        <v>3</v>
      </c>
      <c r="I752" s="124" t="s">
        <v>187</v>
      </c>
    </row>
    <row r="753" spans="1:9">
      <c r="F753" s="136"/>
      <c r="G753" s="136"/>
      <c r="H753" s="136"/>
    </row>
    <row r="754" spans="1:9" ht="14.25" customHeight="1">
      <c r="B754" s="260" t="s">
        <v>203</v>
      </c>
      <c r="C754" s="260"/>
      <c r="D754" s="260"/>
      <c r="E754" s="260"/>
      <c r="F754" s="260"/>
      <c r="G754" s="260"/>
      <c r="H754" s="76">
        <f>SUM(H752)</f>
        <v>3</v>
      </c>
      <c r="I754" s="75" t="s">
        <v>187</v>
      </c>
    </row>
    <row r="755" spans="1:9" ht="14.25" customHeight="1">
      <c r="A755" s="224">
        <v>11</v>
      </c>
      <c r="B755" s="309" t="s">
        <v>47</v>
      </c>
      <c r="C755" s="309"/>
      <c r="D755" s="309"/>
      <c r="E755" s="309"/>
      <c r="F755" s="309"/>
      <c r="G755" s="309"/>
      <c r="H755" s="309"/>
      <c r="I755" s="309"/>
    </row>
    <row r="756" spans="1:9" ht="17.25" customHeight="1">
      <c r="F756" s="136"/>
      <c r="G756" s="136"/>
      <c r="H756" s="136"/>
    </row>
    <row r="757" spans="1:9" ht="30" customHeight="1">
      <c r="A757" s="166" t="s">
        <v>0</v>
      </c>
      <c r="B757" s="307" t="s">
        <v>318</v>
      </c>
      <c r="C757" s="307"/>
      <c r="D757" s="307"/>
      <c r="E757" s="307"/>
      <c r="F757" s="307"/>
      <c r="G757" s="307"/>
      <c r="H757" s="307"/>
      <c r="I757" s="307"/>
    </row>
    <row r="758" spans="1:9" ht="14.25" customHeight="1"/>
    <row r="759" spans="1:9" ht="14.25" customHeight="1">
      <c r="A759" s="75" t="s">
        <v>197</v>
      </c>
      <c r="B759" s="260"/>
      <c r="C759" s="260"/>
      <c r="D759" s="260"/>
      <c r="E759" s="260"/>
      <c r="F759" s="308"/>
      <c r="G759" s="75" t="s">
        <v>15</v>
      </c>
      <c r="H759" s="139" t="s">
        <v>186</v>
      </c>
      <c r="I759" s="75" t="s">
        <v>188</v>
      </c>
    </row>
    <row r="760" spans="1:9" ht="14.25" customHeight="1">
      <c r="A760" s="305" t="s">
        <v>238</v>
      </c>
      <c r="B760" s="306"/>
      <c r="E760" s="136"/>
      <c r="F760" s="136"/>
      <c r="G760" s="76">
        <v>1</v>
      </c>
      <c r="H760" s="76">
        <f>G760</f>
        <v>1</v>
      </c>
      <c r="I760" s="124" t="s">
        <v>187</v>
      </c>
    </row>
    <row r="761" spans="1:9" ht="14.25" customHeight="1">
      <c r="F761" s="136"/>
      <c r="G761" s="136"/>
      <c r="H761" s="136"/>
    </row>
    <row r="762" spans="1:9">
      <c r="B762" s="260" t="s">
        <v>203</v>
      </c>
      <c r="C762" s="260"/>
      <c r="D762" s="260"/>
      <c r="E762" s="260"/>
      <c r="F762" s="260"/>
      <c r="G762" s="260"/>
      <c r="H762" s="76">
        <f>SUM(H760)</f>
        <v>1</v>
      </c>
      <c r="I762" s="75" t="s">
        <v>187</v>
      </c>
    </row>
    <row r="763" spans="1:9">
      <c r="H763" s="136"/>
    </row>
    <row r="764" spans="1:9" ht="27.75" customHeight="1">
      <c r="A764" s="166" t="s">
        <v>57</v>
      </c>
      <c r="B764" s="307" t="s">
        <v>319</v>
      </c>
      <c r="C764" s="307"/>
      <c r="D764" s="307"/>
      <c r="E764" s="307"/>
      <c r="F764" s="307"/>
      <c r="G764" s="307"/>
      <c r="H764" s="307"/>
      <c r="I764" s="307"/>
    </row>
    <row r="766" spans="1:9">
      <c r="A766" s="75" t="s">
        <v>197</v>
      </c>
      <c r="B766" s="260"/>
      <c r="C766" s="260"/>
      <c r="D766" s="260"/>
      <c r="E766" s="260"/>
      <c r="F766" s="308"/>
      <c r="G766" s="75" t="s">
        <v>15</v>
      </c>
      <c r="H766" s="139" t="s">
        <v>186</v>
      </c>
      <c r="I766" s="75" t="s">
        <v>188</v>
      </c>
    </row>
    <row r="767" spans="1:9">
      <c r="A767" s="305" t="s">
        <v>238</v>
      </c>
      <c r="B767" s="306"/>
      <c r="E767" s="136"/>
      <c r="F767" s="136"/>
      <c r="G767" s="76">
        <v>4</v>
      </c>
      <c r="H767" s="76">
        <f>G767</f>
        <v>4</v>
      </c>
      <c r="I767" s="124" t="s">
        <v>187</v>
      </c>
    </row>
    <row r="768" spans="1:9" ht="14.25" customHeight="1">
      <c r="F768" s="136"/>
      <c r="G768" s="136"/>
      <c r="H768" s="136"/>
    </row>
    <row r="769" spans="1:9">
      <c r="B769" s="260" t="s">
        <v>203</v>
      </c>
      <c r="C769" s="260"/>
      <c r="D769" s="260"/>
      <c r="E769" s="260"/>
      <c r="F769" s="260"/>
      <c r="G769" s="260"/>
      <c r="H769" s="76">
        <f>SUM(H767)</f>
        <v>4</v>
      </c>
      <c r="I769" s="75" t="s">
        <v>187</v>
      </c>
    </row>
    <row r="770" spans="1:9">
      <c r="H770" s="136"/>
    </row>
    <row r="771" spans="1:9" ht="27.75" customHeight="1">
      <c r="A771" s="166" t="s">
        <v>549</v>
      </c>
      <c r="B771" s="307" t="s">
        <v>322</v>
      </c>
      <c r="C771" s="307"/>
      <c r="D771" s="307"/>
      <c r="E771" s="307"/>
      <c r="F771" s="307"/>
      <c r="G771" s="307"/>
      <c r="H771" s="307"/>
      <c r="I771" s="307"/>
    </row>
    <row r="773" spans="1:9">
      <c r="A773" s="75" t="s">
        <v>197</v>
      </c>
      <c r="B773" s="308"/>
      <c r="C773" s="310"/>
      <c r="D773" s="261"/>
      <c r="E773" s="75" t="s">
        <v>227</v>
      </c>
      <c r="F773" s="137" t="s">
        <v>208</v>
      </c>
      <c r="G773" s="75" t="s">
        <v>229</v>
      </c>
      <c r="H773" s="139" t="s">
        <v>186</v>
      </c>
      <c r="I773" s="75" t="s">
        <v>188</v>
      </c>
    </row>
    <row r="774" spans="1:9">
      <c r="A774" s="305"/>
      <c r="B774" s="306"/>
      <c r="E774" s="76">
        <v>1</v>
      </c>
      <c r="F774" s="76">
        <v>1</v>
      </c>
      <c r="G774" s="76">
        <v>1</v>
      </c>
      <c r="H774" s="76">
        <f>E774*F774*G774</f>
        <v>1</v>
      </c>
      <c r="I774" s="124" t="s">
        <v>274</v>
      </c>
    </row>
    <row r="775" spans="1:9">
      <c r="F775" s="136"/>
      <c r="G775" s="136"/>
      <c r="H775" s="136"/>
    </row>
    <row r="776" spans="1:9">
      <c r="B776" s="260" t="s">
        <v>203</v>
      </c>
      <c r="C776" s="260"/>
      <c r="D776" s="260"/>
      <c r="E776" s="260"/>
      <c r="F776" s="260"/>
      <c r="G776" s="260"/>
      <c r="H776" s="76">
        <f>SUM(H774)</f>
        <v>1</v>
      </c>
      <c r="I776" s="75" t="s">
        <v>274</v>
      </c>
    </row>
    <row r="777" spans="1:9" ht="14.25" customHeight="1">
      <c r="B777" s="141"/>
      <c r="C777" s="141"/>
      <c r="D777" s="141"/>
      <c r="E777" s="141"/>
      <c r="F777" s="141"/>
      <c r="G777" s="141"/>
      <c r="H777" s="141"/>
      <c r="I777" s="141"/>
    </row>
    <row r="778" spans="1:9" ht="30.75" customHeight="1">
      <c r="A778" s="166" t="s">
        <v>618</v>
      </c>
      <c r="B778" s="307" t="s">
        <v>320</v>
      </c>
      <c r="C778" s="307"/>
      <c r="D778" s="307"/>
      <c r="E778" s="307"/>
      <c r="F778" s="307"/>
      <c r="G778" s="307"/>
      <c r="H778" s="307"/>
      <c r="I778" s="307"/>
    </row>
    <row r="779" spans="1:9" ht="14.25" customHeight="1"/>
    <row r="780" spans="1:9" ht="14.25" customHeight="1">
      <c r="A780" s="75" t="s">
        <v>197</v>
      </c>
      <c r="B780" s="260"/>
      <c r="C780" s="260"/>
      <c r="D780" s="260"/>
      <c r="E780" s="260"/>
      <c r="F780" s="308"/>
      <c r="G780" s="75" t="s">
        <v>15</v>
      </c>
      <c r="H780" s="139" t="s">
        <v>186</v>
      </c>
      <c r="I780" s="75" t="s">
        <v>188</v>
      </c>
    </row>
    <row r="781" spans="1:9">
      <c r="A781" s="305" t="s">
        <v>238</v>
      </c>
      <c r="B781" s="306"/>
      <c r="E781" s="136"/>
      <c r="F781" s="136"/>
      <c r="G781" s="76">
        <v>4</v>
      </c>
      <c r="H781" s="76">
        <f>G781</f>
        <v>4</v>
      </c>
      <c r="I781" s="124" t="s">
        <v>187</v>
      </c>
    </row>
    <row r="782" spans="1:9">
      <c r="F782" s="136"/>
      <c r="G782" s="136"/>
      <c r="H782" s="136"/>
    </row>
    <row r="783" spans="1:9">
      <c r="B783" s="260" t="s">
        <v>203</v>
      </c>
      <c r="C783" s="260"/>
      <c r="D783" s="260"/>
      <c r="E783" s="260"/>
      <c r="F783" s="260"/>
      <c r="G783" s="260"/>
      <c r="H783" s="76">
        <f>SUM(H781)</f>
        <v>4</v>
      </c>
      <c r="I783" s="75" t="s">
        <v>187</v>
      </c>
    </row>
    <row r="785" spans="1:9" ht="33.75" customHeight="1">
      <c r="A785" s="166" t="s">
        <v>619</v>
      </c>
      <c r="B785" s="307" t="s">
        <v>323</v>
      </c>
      <c r="C785" s="307"/>
      <c r="D785" s="307"/>
      <c r="E785" s="307"/>
      <c r="F785" s="307"/>
      <c r="G785" s="307"/>
      <c r="H785" s="307"/>
      <c r="I785" s="307"/>
    </row>
    <row r="787" spans="1:9">
      <c r="A787" s="75" t="s">
        <v>197</v>
      </c>
      <c r="B787" s="260"/>
      <c r="C787" s="260"/>
      <c r="D787" s="260"/>
      <c r="E787" s="260"/>
      <c r="F787" s="308"/>
      <c r="G787" s="75" t="s">
        <v>15</v>
      </c>
      <c r="H787" s="139" t="s">
        <v>186</v>
      </c>
      <c r="I787" s="75" t="s">
        <v>188</v>
      </c>
    </row>
    <row r="788" spans="1:9">
      <c r="A788" s="305" t="s">
        <v>238</v>
      </c>
      <c r="B788" s="306"/>
      <c r="E788" s="136"/>
      <c r="F788" s="136"/>
      <c r="G788" s="76">
        <v>4</v>
      </c>
      <c r="H788" s="76">
        <f>G788</f>
        <v>4</v>
      </c>
      <c r="I788" s="124" t="s">
        <v>187</v>
      </c>
    </row>
    <row r="789" spans="1:9">
      <c r="F789" s="136"/>
      <c r="G789" s="136"/>
      <c r="H789" s="136"/>
    </row>
    <row r="790" spans="1:9">
      <c r="B790" s="260" t="s">
        <v>203</v>
      </c>
      <c r="C790" s="260"/>
      <c r="D790" s="260"/>
      <c r="E790" s="260"/>
      <c r="F790" s="260"/>
      <c r="G790" s="260"/>
      <c r="H790" s="76">
        <f>SUM(H788)</f>
        <v>4</v>
      </c>
      <c r="I790" s="75" t="s">
        <v>187</v>
      </c>
    </row>
    <row r="792" spans="1:9">
      <c r="A792" s="224">
        <v>12</v>
      </c>
      <c r="B792" s="309" t="s">
        <v>239</v>
      </c>
      <c r="C792" s="309"/>
      <c r="D792" s="309"/>
      <c r="E792" s="309"/>
      <c r="F792" s="309"/>
      <c r="G792" s="309"/>
      <c r="H792" s="309"/>
      <c r="I792" s="309"/>
    </row>
    <row r="793" spans="1:9">
      <c r="F793" s="136"/>
      <c r="G793" s="136"/>
      <c r="H793" s="136"/>
    </row>
    <row r="794" spans="1:9">
      <c r="B794" s="254" t="s">
        <v>596</v>
      </c>
      <c r="C794" s="254"/>
      <c r="D794" s="254"/>
      <c r="E794" s="254"/>
      <c r="F794" s="254"/>
      <c r="G794" s="254"/>
    </row>
    <row r="796" spans="1:9">
      <c r="A796" s="224">
        <v>13</v>
      </c>
      <c r="B796" s="309" t="s">
        <v>101</v>
      </c>
      <c r="C796" s="309"/>
      <c r="D796" s="309"/>
      <c r="E796" s="309"/>
      <c r="F796" s="309"/>
      <c r="G796" s="309"/>
      <c r="H796" s="309"/>
      <c r="I796" s="309"/>
    </row>
    <row r="797" spans="1:9">
      <c r="F797" s="136"/>
      <c r="G797" s="136"/>
      <c r="H797" s="136"/>
    </row>
    <row r="798" spans="1:9">
      <c r="B798" s="254" t="s">
        <v>596</v>
      </c>
      <c r="C798" s="254"/>
      <c r="D798" s="254"/>
      <c r="E798" s="254"/>
      <c r="F798" s="254"/>
      <c r="G798" s="254"/>
    </row>
    <row r="799" spans="1:9">
      <c r="H799" s="136"/>
    </row>
    <row r="800" spans="1:9">
      <c r="A800" s="185">
        <v>14</v>
      </c>
      <c r="B800" s="330" t="s">
        <v>597</v>
      </c>
      <c r="C800" s="330"/>
      <c r="D800" s="330"/>
      <c r="E800" s="330"/>
      <c r="F800" s="330"/>
      <c r="G800" s="330"/>
      <c r="H800" s="330"/>
      <c r="I800" s="330"/>
    </row>
    <row r="801" spans="1:9">
      <c r="F801" s="136"/>
      <c r="G801" s="136"/>
      <c r="H801" s="136"/>
    </row>
    <row r="802" spans="1:9">
      <c r="B802" s="254" t="s">
        <v>596</v>
      </c>
      <c r="C802" s="254"/>
      <c r="D802" s="254"/>
      <c r="E802" s="254"/>
      <c r="F802" s="254"/>
      <c r="G802" s="254"/>
    </row>
    <row r="803" spans="1:9">
      <c r="B803" s="133"/>
      <c r="C803" s="133"/>
      <c r="D803" s="133"/>
      <c r="E803" s="133"/>
      <c r="F803" s="133"/>
      <c r="G803" s="133"/>
    </row>
    <row r="804" spans="1:9" ht="14.25" customHeight="1">
      <c r="A804" s="224">
        <v>15</v>
      </c>
      <c r="B804" s="309" t="s">
        <v>46</v>
      </c>
      <c r="C804" s="309"/>
      <c r="D804" s="309"/>
      <c r="E804" s="309"/>
      <c r="F804" s="309"/>
      <c r="G804" s="309"/>
      <c r="H804" s="309"/>
      <c r="I804" s="309"/>
    </row>
    <row r="806" spans="1:9" ht="39.75" customHeight="1">
      <c r="A806" s="166" t="s">
        <v>10</v>
      </c>
      <c r="B806" s="307" t="str">
        <f>('PLANILHA ORÇAMENTÁRIA'!D172)</f>
        <v>PEITORIL DE GRANITO, NA COR CINZA ANDORINHA, COM PINGADEIRA, ESP. 2CM, ACABAMENTO POLIDO, ASSENTAMENTO COM ARGAMASSA INDUSTRIALIZADA, INCLUSIVE REJUNTAMENTO</v>
      </c>
      <c r="C806" s="307"/>
      <c r="D806" s="307"/>
      <c r="E806" s="307"/>
      <c r="F806" s="307"/>
      <c r="G806" s="307"/>
      <c r="H806" s="307"/>
      <c r="I806" s="307"/>
    </row>
    <row r="808" spans="1:9">
      <c r="A808" s="75"/>
      <c r="B808" s="75"/>
      <c r="C808" s="75"/>
      <c r="D808" s="75"/>
      <c r="E808" s="75" t="s">
        <v>15</v>
      </c>
      <c r="F808" s="137" t="s">
        <v>267</v>
      </c>
      <c r="G808" s="75" t="s">
        <v>271</v>
      </c>
      <c r="H808" s="139" t="s">
        <v>186</v>
      </c>
      <c r="I808" s="75" t="s">
        <v>188</v>
      </c>
    </row>
    <row r="809" spans="1:9">
      <c r="A809" s="305" t="s">
        <v>598</v>
      </c>
      <c r="B809" s="306"/>
      <c r="E809" s="76">
        <v>6</v>
      </c>
      <c r="F809" s="76">
        <v>2</v>
      </c>
      <c r="G809" s="76">
        <v>0.2</v>
      </c>
      <c r="H809" s="76">
        <f>(E809*F809*G809)</f>
        <v>2.4000000000000004</v>
      </c>
      <c r="I809" s="124" t="s">
        <v>123</v>
      </c>
    </row>
    <row r="810" spans="1:9">
      <c r="A810" t="s">
        <v>599</v>
      </c>
      <c r="E810" s="76">
        <v>1</v>
      </c>
      <c r="F810" s="76">
        <v>1.5</v>
      </c>
      <c r="G810" s="76">
        <v>0.2</v>
      </c>
      <c r="H810" s="76">
        <f t="shared" ref="H810:H812" si="38">(E810*F810*G810)</f>
        <v>0.30000000000000004</v>
      </c>
      <c r="I810" s="124" t="s">
        <v>123</v>
      </c>
    </row>
    <row r="811" spans="1:9">
      <c r="A811" t="s">
        <v>490</v>
      </c>
      <c r="E811" s="76">
        <v>1</v>
      </c>
      <c r="F811" s="76">
        <v>5.94</v>
      </c>
      <c r="G811" s="76">
        <v>0.2</v>
      </c>
      <c r="H811" s="76">
        <f t="shared" si="38"/>
        <v>1.1880000000000002</v>
      </c>
      <c r="I811" s="124" t="s">
        <v>123</v>
      </c>
    </row>
    <row r="812" spans="1:9">
      <c r="E812" s="76">
        <v>2</v>
      </c>
      <c r="F812" s="76">
        <v>5.85</v>
      </c>
      <c r="G812" s="76">
        <v>0.2</v>
      </c>
      <c r="H812" s="76">
        <f t="shared" si="38"/>
        <v>2.34</v>
      </c>
      <c r="I812" s="124" t="s">
        <v>123</v>
      </c>
    </row>
    <row r="813" spans="1:9">
      <c r="E813" s="76"/>
      <c r="F813" s="76"/>
      <c r="G813" s="76"/>
      <c r="H813" s="76"/>
      <c r="I813" s="124"/>
    </row>
    <row r="814" spans="1:9">
      <c r="B814" s="260" t="s">
        <v>203</v>
      </c>
      <c r="C814" s="260"/>
      <c r="D814" s="260"/>
      <c r="E814" s="260"/>
      <c r="F814" s="260"/>
      <c r="G814" s="260"/>
      <c r="H814" s="76">
        <f>SUM(H809:H813)</f>
        <v>6.2279999999999998</v>
      </c>
      <c r="I814" s="124" t="s">
        <v>123</v>
      </c>
    </row>
    <row r="816" spans="1:9" ht="41.4" customHeight="1">
      <c r="A816" s="166" t="s">
        <v>11</v>
      </c>
      <c r="B816" s="307" t="str">
        <f>('PLANILHA ORÇAMENTÁRIA'!D173)</f>
        <v>CAIXILHO FIXO DE ALUMÍNIO BRANCO PARA VIDRO (VIDRO TEMPERADO 6MM INCLUSO), BATENTE/ REQUADRO DE 4 A 14 CM, SEM GUARNIÇÃO/ ALIZAR, FIXAÇÃO COM PARAFUSOS, VEDAÇÃO COM SILICONE, EXCLUSIVE CONTRAMARCO - FORNECIMENTO E INSTALAÇÃO. AF_11/2024</v>
      </c>
      <c r="C816" s="307"/>
      <c r="D816" s="307"/>
      <c r="E816" s="307"/>
      <c r="F816" s="307"/>
      <c r="G816" s="307"/>
      <c r="H816" s="307"/>
      <c r="I816" s="307"/>
    </row>
    <row r="818" spans="1:9">
      <c r="A818" s="75" t="s">
        <v>197</v>
      </c>
      <c r="B818" s="308"/>
      <c r="C818" s="310"/>
      <c r="D818" s="261"/>
      <c r="E818" s="75" t="s">
        <v>15</v>
      </c>
      <c r="F818" s="137" t="s">
        <v>208</v>
      </c>
      <c r="G818" s="75" t="s">
        <v>228</v>
      </c>
      <c r="H818" s="139" t="s">
        <v>186</v>
      </c>
      <c r="I818" s="75" t="s">
        <v>188</v>
      </c>
    </row>
    <row r="819" spans="1:9">
      <c r="A819" s="305" t="s">
        <v>490</v>
      </c>
      <c r="B819" s="306"/>
      <c r="E819" s="76">
        <v>1</v>
      </c>
      <c r="F819" s="76">
        <v>5.94</v>
      </c>
      <c r="G819" s="140">
        <v>0.35</v>
      </c>
      <c r="H819" s="76">
        <f t="shared" ref="H819:H820" si="39">E819*F819*G819</f>
        <v>2.0790000000000002</v>
      </c>
      <c r="I819" s="124" t="s">
        <v>123</v>
      </c>
    </row>
    <row r="820" spans="1:9">
      <c r="E820" s="76">
        <v>2</v>
      </c>
      <c r="F820" s="76">
        <v>5.85</v>
      </c>
      <c r="G820" s="140">
        <v>0.35</v>
      </c>
      <c r="H820" s="76">
        <f t="shared" si="39"/>
        <v>4.0949999999999998</v>
      </c>
      <c r="I820" s="124" t="s">
        <v>123</v>
      </c>
    </row>
    <row r="821" spans="1:9">
      <c r="F821" s="136"/>
      <c r="G821" s="136"/>
      <c r="H821" s="136"/>
    </row>
    <row r="822" spans="1:9">
      <c r="B822" s="260" t="s">
        <v>203</v>
      </c>
      <c r="C822" s="260"/>
      <c r="D822" s="260"/>
      <c r="E822" s="260"/>
      <c r="F822" s="260"/>
      <c r="G822" s="260"/>
      <c r="H822" s="76">
        <f>SUM(H819:H820)</f>
        <v>6.1739999999999995</v>
      </c>
      <c r="I822" s="75" t="s">
        <v>123</v>
      </c>
    </row>
    <row r="823" spans="1:9">
      <c r="F823" s="136"/>
      <c r="G823" s="136"/>
      <c r="H823" s="136"/>
    </row>
    <row r="824" spans="1:9">
      <c r="A824" s="224">
        <v>16</v>
      </c>
      <c r="B824" s="309" t="s">
        <v>8</v>
      </c>
      <c r="C824" s="309"/>
      <c r="D824" s="309"/>
      <c r="E824" s="309"/>
      <c r="F824" s="309"/>
      <c r="G824" s="309"/>
      <c r="H824" s="309"/>
      <c r="I824" s="309"/>
    </row>
    <row r="826" spans="1:9">
      <c r="A826" s="166" t="s">
        <v>55</v>
      </c>
      <c r="B826" s="307" t="s">
        <v>195</v>
      </c>
      <c r="C826" s="307"/>
      <c r="D826" s="307"/>
      <c r="E826" s="307"/>
      <c r="F826" s="307"/>
      <c r="G826" s="307"/>
      <c r="H826" s="307"/>
      <c r="I826" s="307"/>
    </row>
    <row r="828" spans="1:9">
      <c r="A828" s="75" t="s">
        <v>197</v>
      </c>
      <c r="B828" s="260"/>
      <c r="C828" s="260"/>
      <c r="D828" s="260"/>
      <c r="E828" s="260"/>
      <c r="F828" s="308"/>
      <c r="G828" s="75" t="s">
        <v>198</v>
      </c>
      <c r="H828" s="139" t="s">
        <v>186</v>
      </c>
      <c r="I828" s="75" t="s">
        <v>188</v>
      </c>
    </row>
    <row r="829" spans="1:9">
      <c r="A829" s="305"/>
      <c r="B829" s="306"/>
      <c r="E829" s="136"/>
      <c r="F829" s="136"/>
      <c r="G829" s="76">
        <v>215.57</v>
      </c>
      <c r="H829" s="76">
        <f>G829</f>
        <v>215.57</v>
      </c>
      <c r="I829" s="124" t="s">
        <v>123</v>
      </c>
    </row>
    <row r="831" spans="1:9">
      <c r="B831" s="260" t="s">
        <v>203</v>
      </c>
      <c r="C831" s="260"/>
      <c r="D831" s="260"/>
      <c r="E831" s="260"/>
      <c r="F831" s="260"/>
      <c r="G831" s="260"/>
      <c r="H831" s="76">
        <f>SUM(H829)</f>
        <v>215.57</v>
      </c>
      <c r="I831" s="75" t="s">
        <v>123</v>
      </c>
    </row>
    <row r="833" spans="2:8">
      <c r="B833" s="133"/>
      <c r="C833" s="133"/>
      <c r="D833" s="133"/>
      <c r="E833" s="133"/>
      <c r="F833" s="133"/>
      <c r="G833" s="133"/>
      <c r="H833" s="136"/>
    </row>
    <row r="834" spans="2:8">
      <c r="B834" s="133"/>
      <c r="C834" s="133"/>
      <c r="D834" s="133"/>
      <c r="E834" s="133"/>
      <c r="F834" s="133"/>
      <c r="G834" s="133"/>
      <c r="H834" s="136"/>
    </row>
    <row r="835" spans="2:8">
      <c r="B835" s="133"/>
      <c r="C835" s="133"/>
      <c r="D835" s="133"/>
      <c r="E835" s="133"/>
      <c r="F835" s="133"/>
      <c r="G835" s="133"/>
      <c r="H835" s="136"/>
    </row>
    <row r="836" spans="2:8">
      <c r="D836" s="255" t="s">
        <v>272</v>
      </c>
      <c r="E836" s="255"/>
      <c r="F836" s="255"/>
    </row>
    <row r="837" spans="2:8">
      <c r="D837" s="255" t="s">
        <v>273</v>
      </c>
      <c r="E837" s="255"/>
      <c r="F837" s="255"/>
    </row>
  </sheetData>
  <mergeCells count="403">
    <mergeCell ref="A1:I2"/>
    <mergeCell ref="A3:I3"/>
    <mergeCell ref="A4:I4"/>
    <mergeCell ref="G5:I5"/>
    <mergeCell ref="G6:I6"/>
    <mergeCell ref="H7:I7"/>
    <mergeCell ref="A10:I10"/>
    <mergeCell ref="A609:B609"/>
    <mergeCell ref="B614:D614"/>
    <mergeCell ref="E614:G614"/>
    <mergeCell ref="A574:B574"/>
    <mergeCell ref="B579:D579"/>
    <mergeCell ref="E579:G579"/>
    <mergeCell ref="B573:E573"/>
    <mergeCell ref="B588:I588"/>
    <mergeCell ref="B216:I216"/>
    <mergeCell ref="E214:G214"/>
    <mergeCell ref="B255:I255"/>
    <mergeCell ref="B256:I256"/>
    <mergeCell ref="B606:I606"/>
    <mergeCell ref="B135:I135"/>
    <mergeCell ref="A138:B138"/>
    <mergeCell ref="F140:I140"/>
    <mergeCell ref="B142:D142"/>
    <mergeCell ref="D836:F836"/>
    <mergeCell ref="D837:F837"/>
    <mergeCell ref="B701:F701"/>
    <mergeCell ref="B706:I706"/>
    <mergeCell ref="A709:B709"/>
    <mergeCell ref="B725:I725"/>
    <mergeCell ref="A728:B728"/>
    <mergeCell ref="B730:D730"/>
    <mergeCell ref="E730:G730"/>
    <mergeCell ref="E723:G723"/>
    <mergeCell ref="B727:F727"/>
    <mergeCell ref="A702:B702"/>
    <mergeCell ref="B718:I718"/>
    <mergeCell ref="B744:F744"/>
    <mergeCell ref="A745:B745"/>
    <mergeCell ref="B762:D762"/>
    <mergeCell ref="B733:I733"/>
    <mergeCell ref="A738:B738"/>
    <mergeCell ref="B740:D740"/>
    <mergeCell ref="E740:G740"/>
    <mergeCell ref="F708:G708"/>
    <mergeCell ref="B713:I713"/>
    <mergeCell ref="F714:G714"/>
    <mergeCell ref="B716:D716"/>
    <mergeCell ref="B778:I778"/>
    <mergeCell ref="B747:D747"/>
    <mergeCell ref="E747:G747"/>
    <mergeCell ref="B755:I755"/>
    <mergeCell ref="B757:I757"/>
    <mergeCell ref="B759:F759"/>
    <mergeCell ref="B742:I742"/>
    <mergeCell ref="B806:I806"/>
    <mergeCell ref="A809:B809"/>
    <mergeCell ref="E769:G769"/>
    <mergeCell ref="B771:I771"/>
    <mergeCell ref="A774:B774"/>
    <mergeCell ref="B776:D776"/>
    <mergeCell ref="A760:B760"/>
    <mergeCell ref="B783:D783"/>
    <mergeCell ref="E783:G783"/>
    <mergeCell ref="B800:I800"/>
    <mergeCell ref="B802:G802"/>
    <mergeCell ref="B773:D773"/>
    <mergeCell ref="A781:B781"/>
    <mergeCell ref="B769:D769"/>
    <mergeCell ref="B764:I764"/>
    <mergeCell ref="B766:F766"/>
    <mergeCell ref="A767:B767"/>
    <mergeCell ref="B395:I395"/>
    <mergeCell ref="B397:I397"/>
    <mergeCell ref="A341:B341"/>
    <mergeCell ref="B346:D346"/>
    <mergeCell ref="E346:G346"/>
    <mergeCell ref="B348:I348"/>
    <mergeCell ref="B688:D688"/>
    <mergeCell ref="E688:G688"/>
    <mergeCell ref="B694:E694"/>
    <mergeCell ref="A468:B468"/>
    <mergeCell ref="B470:D470"/>
    <mergeCell ref="E470:G470"/>
    <mergeCell ref="B467:E467"/>
    <mergeCell ref="B447:I447"/>
    <mergeCell ref="A450:B450"/>
    <mergeCell ref="B434:I434"/>
    <mergeCell ref="B408:I408"/>
    <mergeCell ref="A407:I407"/>
    <mergeCell ref="A439:B439"/>
    <mergeCell ref="B445:I445"/>
    <mergeCell ref="E142:G142"/>
    <mergeCell ref="B198:D198"/>
    <mergeCell ref="B649:I649"/>
    <mergeCell ref="B668:I668"/>
    <mergeCell ref="B639:I639"/>
    <mergeCell ref="B214:D214"/>
    <mergeCell ref="F213:I213"/>
    <mergeCell ref="B151:D151"/>
    <mergeCell ref="A156:B156"/>
    <mergeCell ref="B158:D158"/>
    <mergeCell ref="E158:G158"/>
    <mergeCell ref="B155:E155"/>
    <mergeCell ref="B330:I330"/>
    <mergeCell ref="B336:D336"/>
    <mergeCell ref="E318:G318"/>
    <mergeCell ref="B320:I320"/>
    <mergeCell ref="B326:D326"/>
    <mergeCell ref="E326:G326"/>
    <mergeCell ref="A391:B391"/>
    <mergeCell ref="A260:C260"/>
    <mergeCell ref="B275:I275"/>
    <mergeCell ref="B246:D246"/>
    <mergeCell ref="B372:I372"/>
    <mergeCell ref="B338:I338"/>
    <mergeCell ref="E393:G393"/>
    <mergeCell ref="A377:B377"/>
    <mergeCell ref="B379:D379"/>
    <mergeCell ref="E379:G379"/>
    <mergeCell ref="B328:I328"/>
    <mergeCell ref="B209:I209"/>
    <mergeCell ref="B374:I374"/>
    <mergeCell ref="B273:D273"/>
    <mergeCell ref="E273:G273"/>
    <mergeCell ref="B160:I160"/>
    <mergeCell ref="E198:G198"/>
    <mergeCell ref="B201:I201"/>
    <mergeCell ref="B162:I162"/>
    <mergeCell ref="A182:D182"/>
    <mergeCell ref="A197:D197"/>
    <mergeCell ref="B218:E218"/>
    <mergeCell ref="A243:B243"/>
    <mergeCell ref="B386:D386"/>
    <mergeCell ref="E386:G386"/>
    <mergeCell ref="B242:E242"/>
    <mergeCell ref="B124:I124"/>
    <mergeCell ref="A127:B127"/>
    <mergeCell ref="B133:D133"/>
    <mergeCell ref="E133:G133"/>
    <mergeCell ref="B105:I105"/>
    <mergeCell ref="B94:D94"/>
    <mergeCell ref="E94:G94"/>
    <mergeCell ref="B207:D207"/>
    <mergeCell ref="E207:G207"/>
    <mergeCell ref="A147:B147"/>
    <mergeCell ref="B96:I96"/>
    <mergeCell ref="B115:I115"/>
    <mergeCell ref="A118:B118"/>
    <mergeCell ref="B122:D122"/>
    <mergeCell ref="E122:G122"/>
    <mergeCell ref="E113:G113"/>
    <mergeCell ref="A99:B99"/>
    <mergeCell ref="B144:I144"/>
    <mergeCell ref="A108:B108"/>
    <mergeCell ref="B113:D113"/>
    <mergeCell ref="B103:D103"/>
    <mergeCell ref="E103:G103"/>
    <mergeCell ref="E151:G151"/>
    <mergeCell ref="B153:I153"/>
    <mergeCell ref="B69:D69"/>
    <mergeCell ref="E69:G69"/>
    <mergeCell ref="A56:B56"/>
    <mergeCell ref="F58:I58"/>
    <mergeCell ref="B60:D60"/>
    <mergeCell ref="E60:G60"/>
    <mergeCell ref="B85:I85"/>
    <mergeCell ref="B87:I87"/>
    <mergeCell ref="A90:B90"/>
    <mergeCell ref="B71:I71"/>
    <mergeCell ref="B73:D73"/>
    <mergeCell ref="A74:B74"/>
    <mergeCell ref="B76:D76"/>
    <mergeCell ref="E76:G76"/>
    <mergeCell ref="B78:I78"/>
    <mergeCell ref="E83:G83"/>
    <mergeCell ref="B80:C80"/>
    <mergeCell ref="B83:D83"/>
    <mergeCell ref="A5:F5"/>
    <mergeCell ref="A6:F6"/>
    <mergeCell ref="B42:I42"/>
    <mergeCell ref="B40:D40"/>
    <mergeCell ref="E40:G40"/>
    <mergeCell ref="B16:D16"/>
    <mergeCell ref="B18:I18"/>
    <mergeCell ref="B20:E20"/>
    <mergeCell ref="A21:B21"/>
    <mergeCell ref="B23:D23"/>
    <mergeCell ref="E23:G23"/>
    <mergeCell ref="B33:I33"/>
    <mergeCell ref="E16:G16"/>
    <mergeCell ref="B35:F35"/>
    <mergeCell ref="B25:I25"/>
    <mergeCell ref="B27:E27"/>
    <mergeCell ref="A28:B28"/>
    <mergeCell ref="B31:D31"/>
    <mergeCell ref="B12:I12"/>
    <mergeCell ref="B14:I14"/>
    <mergeCell ref="A45:B45"/>
    <mergeCell ref="B47:D47"/>
    <mergeCell ref="E47:G47"/>
    <mergeCell ref="E31:G31"/>
    <mergeCell ref="B53:I53"/>
    <mergeCell ref="B49:I49"/>
    <mergeCell ref="B50:I50"/>
    <mergeCell ref="B55:D55"/>
    <mergeCell ref="B240:I240"/>
    <mergeCell ref="A219:B219"/>
    <mergeCell ref="B221:D221"/>
    <mergeCell ref="E221:G221"/>
    <mergeCell ref="B223:I223"/>
    <mergeCell ref="A226:B226"/>
    <mergeCell ref="B228:D228"/>
    <mergeCell ref="E228:G228"/>
    <mergeCell ref="B225:D225"/>
    <mergeCell ref="B230:I230"/>
    <mergeCell ref="B238:D238"/>
    <mergeCell ref="E238:G238"/>
    <mergeCell ref="B62:I62"/>
    <mergeCell ref="B64:D64"/>
    <mergeCell ref="A65:B65"/>
    <mergeCell ref="F67:I67"/>
    <mergeCell ref="A278:B278"/>
    <mergeCell ref="B318:D318"/>
    <mergeCell ref="B370:D370"/>
    <mergeCell ref="B258:I258"/>
    <mergeCell ref="E370:G370"/>
    <mergeCell ref="E246:G246"/>
    <mergeCell ref="B248:I248"/>
    <mergeCell ref="B250:E250"/>
    <mergeCell ref="A251:B251"/>
    <mergeCell ref="B253:D253"/>
    <mergeCell ref="E253:G253"/>
    <mergeCell ref="A270:C270"/>
    <mergeCell ref="A277:C277"/>
    <mergeCell ref="A302:C302"/>
    <mergeCell ref="B381:I381"/>
    <mergeCell ref="A384:B384"/>
    <mergeCell ref="A401:B401"/>
    <mergeCell ref="B399:C399"/>
    <mergeCell ref="B472:I472"/>
    <mergeCell ref="B410:I410"/>
    <mergeCell ref="E432:G432"/>
    <mergeCell ref="B420:D420"/>
    <mergeCell ref="E420:G420"/>
    <mergeCell ref="B422:I422"/>
    <mergeCell ref="B430:D430"/>
    <mergeCell ref="B432:D432"/>
    <mergeCell ref="B456:I456"/>
    <mergeCell ref="B458:D458"/>
    <mergeCell ref="B461:D461"/>
    <mergeCell ref="E461:G461"/>
    <mergeCell ref="B436:I436"/>
    <mergeCell ref="B443:D443"/>
    <mergeCell ref="E443:G443"/>
    <mergeCell ref="B406:I406"/>
    <mergeCell ref="B404:D404"/>
    <mergeCell ref="B388:I388"/>
    <mergeCell ref="A400:B400"/>
    <mergeCell ref="B393:D393"/>
    <mergeCell ref="E404:G404"/>
    <mergeCell ref="B463:I463"/>
    <mergeCell ref="B465:I465"/>
    <mergeCell ref="B474:E474"/>
    <mergeCell ref="A475:B475"/>
    <mergeCell ref="B477:D477"/>
    <mergeCell ref="E477:G477"/>
    <mergeCell ref="B479:I479"/>
    <mergeCell ref="B481:E481"/>
    <mergeCell ref="B454:D454"/>
    <mergeCell ref="E454:G454"/>
    <mergeCell ref="B449:F449"/>
    <mergeCell ref="A482:B482"/>
    <mergeCell ref="B484:D484"/>
    <mergeCell ref="E484:G484"/>
    <mergeCell ref="B486:I486"/>
    <mergeCell ref="A489:B489"/>
    <mergeCell ref="B491:D491"/>
    <mergeCell ref="E491:G491"/>
    <mergeCell ref="B488:F488"/>
    <mergeCell ref="B509:I509"/>
    <mergeCell ref="A512:B512"/>
    <mergeCell ref="B514:D514"/>
    <mergeCell ref="E514:G514"/>
    <mergeCell ref="B493:I493"/>
    <mergeCell ref="B495:F495"/>
    <mergeCell ref="A496:B496"/>
    <mergeCell ref="B498:D498"/>
    <mergeCell ref="E498:G498"/>
    <mergeCell ref="B500:I500"/>
    <mergeCell ref="B507:D507"/>
    <mergeCell ref="E507:G507"/>
    <mergeCell ref="B516:I516"/>
    <mergeCell ref="B518:F518"/>
    <mergeCell ref="A519:B519"/>
    <mergeCell ref="B522:D522"/>
    <mergeCell ref="E522:G522"/>
    <mergeCell ref="B524:I524"/>
    <mergeCell ref="B528:D528"/>
    <mergeCell ref="E528:G528"/>
    <mergeCell ref="B560:I560"/>
    <mergeCell ref="B532:I532"/>
    <mergeCell ref="A535:B535"/>
    <mergeCell ref="B558:D558"/>
    <mergeCell ref="E558:G558"/>
    <mergeCell ref="B534:D534"/>
    <mergeCell ref="B530:I530"/>
    <mergeCell ref="A563:B563"/>
    <mergeCell ref="B562:F562"/>
    <mergeCell ref="B569:D569"/>
    <mergeCell ref="E569:G569"/>
    <mergeCell ref="B571:I571"/>
    <mergeCell ref="B590:D590"/>
    <mergeCell ref="A591:B591"/>
    <mergeCell ref="B593:D593"/>
    <mergeCell ref="E593:G593"/>
    <mergeCell ref="B608:E608"/>
    <mergeCell ref="A622:B622"/>
    <mergeCell ref="B627:D627"/>
    <mergeCell ref="E627:G627"/>
    <mergeCell ref="B621:F621"/>
    <mergeCell ref="B629:I629"/>
    <mergeCell ref="E658:G658"/>
    <mergeCell ref="B651:D651"/>
    <mergeCell ref="E647:G647"/>
    <mergeCell ref="A652:B652"/>
    <mergeCell ref="B616:I616"/>
    <mergeCell ref="B581:I581"/>
    <mergeCell ref="A584:B584"/>
    <mergeCell ref="B586:D586"/>
    <mergeCell ref="E586:G586"/>
    <mergeCell ref="B595:I595"/>
    <mergeCell ref="B597:E597"/>
    <mergeCell ref="A598:B598"/>
    <mergeCell ref="B604:D604"/>
    <mergeCell ref="E604:G604"/>
    <mergeCell ref="B751:F751"/>
    <mergeCell ref="A752:B752"/>
    <mergeCell ref="B754:D754"/>
    <mergeCell ref="E754:G754"/>
    <mergeCell ref="B670:I670"/>
    <mergeCell ref="A673:B673"/>
    <mergeCell ref="B678:D678"/>
    <mergeCell ref="E678:G678"/>
    <mergeCell ref="B682:F682"/>
    <mergeCell ref="B692:I692"/>
    <mergeCell ref="A695:B695"/>
    <mergeCell ref="B697:D697"/>
    <mergeCell ref="E697:G697"/>
    <mergeCell ref="B723:D723"/>
    <mergeCell ref="E704:G704"/>
    <mergeCell ref="B699:I699"/>
    <mergeCell ref="B680:I680"/>
    <mergeCell ref="B690:I690"/>
    <mergeCell ref="B704:D704"/>
    <mergeCell ref="B711:D711"/>
    <mergeCell ref="E711:G711"/>
    <mergeCell ref="E716:G716"/>
    <mergeCell ref="B735:I735"/>
    <mergeCell ref="B720:D720"/>
    <mergeCell ref="A721:B721"/>
    <mergeCell ref="B708:D708"/>
    <mergeCell ref="B749:I749"/>
    <mergeCell ref="B617:I617"/>
    <mergeCell ref="B619:I619"/>
    <mergeCell ref="A683:B683"/>
    <mergeCell ref="E776:G776"/>
    <mergeCell ref="B814:D814"/>
    <mergeCell ref="B790:D790"/>
    <mergeCell ref="E790:G790"/>
    <mergeCell ref="B780:F780"/>
    <mergeCell ref="B660:I660"/>
    <mergeCell ref="B666:D666"/>
    <mergeCell ref="E666:G666"/>
    <mergeCell ref="B658:D658"/>
    <mergeCell ref="B792:I792"/>
    <mergeCell ref="B794:G794"/>
    <mergeCell ref="B796:I796"/>
    <mergeCell ref="B798:G798"/>
    <mergeCell ref="B631:F631"/>
    <mergeCell ref="A632:B632"/>
    <mergeCell ref="B637:D637"/>
    <mergeCell ref="E637:G637"/>
    <mergeCell ref="B641:F641"/>
    <mergeCell ref="A642:B642"/>
    <mergeCell ref="B647:D647"/>
    <mergeCell ref="E762:G762"/>
    <mergeCell ref="A829:B829"/>
    <mergeCell ref="B831:D831"/>
    <mergeCell ref="E831:G831"/>
    <mergeCell ref="B785:I785"/>
    <mergeCell ref="B787:F787"/>
    <mergeCell ref="A788:B788"/>
    <mergeCell ref="E814:G814"/>
    <mergeCell ref="B824:I824"/>
    <mergeCell ref="B826:I826"/>
    <mergeCell ref="B828:F828"/>
    <mergeCell ref="A819:B819"/>
    <mergeCell ref="B818:D818"/>
    <mergeCell ref="B822:D822"/>
    <mergeCell ref="E822:G822"/>
    <mergeCell ref="B804:I804"/>
    <mergeCell ref="B816:I816"/>
  </mergeCells>
  <phoneticPr fontId="32" type="noConversion"/>
  <pageMargins left="0.7" right="0.7" top="0.75" bottom="0.75" header="0.3" footer="0.3"/>
  <pageSetup paperSize="9" scale="53" orientation="portrait" r:id="rId1"/>
  <rowBreaks count="2" manualBreakCount="2">
    <brk id="61" min="1" max="8" man="1"/>
    <brk id="149" max="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N53"/>
  <sheetViews>
    <sheetView showGridLines="0" view="pageBreakPreview" zoomScale="80" zoomScaleNormal="80" zoomScaleSheetLayoutView="80" workbookViewId="0">
      <selection activeCell="H35" sqref="H35"/>
    </sheetView>
  </sheetViews>
  <sheetFormatPr defaultRowHeight="13.2"/>
  <cols>
    <col min="1" max="1" width="2.59765625" style="19" customWidth="1"/>
    <col min="2" max="3" width="7.09765625" style="19" customWidth="1"/>
    <col min="4" max="4" width="56.59765625" style="19" customWidth="1"/>
    <col min="5" max="5" width="15.8984375" style="19" customWidth="1"/>
    <col min="6" max="6" width="11.09765625" style="19" customWidth="1"/>
    <col min="7" max="7" width="17" style="19" customWidth="1"/>
    <col min="8" max="8" width="15.09765625" style="19" customWidth="1"/>
    <col min="9" max="9" width="15" style="19" customWidth="1"/>
    <col min="10" max="10" width="14.59765625" style="19" customWidth="1"/>
    <col min="11" max="11" width="15" style="19" customWidth="1"/>
    <col min="12" max="12" width="14.8984375" style="19" customWidth="1"/>
    <col min="13" max="13" width="14" style="19" customWidth="1"/>
    <col min="14" max="14" width="10.59765625" style="19" bestFit="1" customWidth="1"/>
    <col min="15" max="261" width="9" style="19"/>
    <col min="262" max="262" width="60" style="19" customWidth="1"/>
    <col min="263" max="263" width="14" style="19" customWidth="1"/>
    <col min="264" max="264" width="9.09765625" style="19" bestFit="1" customWidth="1"/>
    <col min="265" max="265" width="11.09765625" style="19" customWidth="1"/>
    <col min="266" max="268" width="12.59765625" style="19" customWidth="1"/>
    <col min="269" max="269" width="10.5" style="19" customWidth="1"/>
    <col min="270" max="517" width="9" style="19"/>
    <col min="518" max="518" width="60" style="19" customWidth="1"/>
    <col min="519" max="519" width="14" style="19" customWidth="1"/>
    <col min="520" max="520" width="9.09765625" style="19" bestFit="1" customWidth="1"/>
    <col min="521" max="521" width="11.09765625" style="19" customWidth="1"/>
    <col min="522" max="524" width="12.59765625" style="19" customWidth="1"/>
    <col min="525" max="525" width="10.5" style="19" customWidth="1"/>
    <col min="526" max="773" width="9" style="19"/>
    <col min="774" max="774" width="60" style="19" customWidth="1"/>
    <col min="775" max="775" width="14" style="19" customWidth="1"/>
    <col min="776" max="776" width="9.09765625" style="19" bestFit="1" customWidth="1"/>
    <col min="777" max="777" width="11.09765625" style="19" customWidth="1"/>
    <col min="778" max="780" width="12.59765625" style="19" customWidth="1"/>
    <col min="781" max="781" width="10.5" style="19" customWidth="1"/>
    <col min="782" max="1029" width="9" style="19"/>
    <col min="1030" max="1030" width="60" style="19" customWidth="1"/>
    <col min="1031" max="1031" width="14" style="19" customWidth="1"/>
    <col min="1032" max="1032" width="9.09765625" style="19" bestFit="1" customWidth="1"/>
    <col min="1033" max="1033" width="11.09765625" style="19" customWidth="1"/>
    <col min="1034" max="1036" width="12.59765625" style="19" customWidth="1"/>
    <col min="1037" max="1037" width="10.5" style="19" customWidth="1"/>
    <col min="1038" max="1285" width="9" style="19"/>
    <col min="1286" max="1286" width="60" style="19" customWidth="1"/>
    <col min="1287" max="1287" width="14" style="19" customWidth="1"/>
    <col min="1288" max="1288" width="9.09765625" style="19" bestFit="1" customWidth="1"/>
    <col min="1289" max="1289" width="11.09765625" style="19" customWidth="1"/>
    <col min="1290" max="1292" width="12.59765625" style="19" customWidth="1"/>
    <col min="1293" max="1293" width="10.5" style="19" customWidth="1"/>
    <col min="1294" max="1541" width="9" style="19"/>
    <col min="1542" max="1542" width="60" style="19" customWidth="1"/>
    <col min="1543" max="1543" width="14" style="19" customWidth="1"/>
    <col min="1544" max="1544" width="9.09765625" style="19" bestFit="1" customWidth="1"/>
    <col min="1545" max="1545" width="11.09765625" style="19" customWidth="1"/>
    <col min="1546" max="1548" width="12.59765625" style="19" customWidth="1"/>
    <col min="1549" max="1549" width="10.5" style="19" customWidth="1"/>
    <col min="1550" max="1797" width="9" style="19"/>
    <col min="1798" max="1798" width="60" style="19" customWidth="1"/>
    <col min="1799" max="1799" width="14" style="19" customWidth="1"/>
    <col min="1800" max="1800" width="9.09765625" style="19" bestFit="1" customWidth="1"/>
    <col min="1801" max="1801" width="11.09765625" style="19" customWidth="1"/>
    <col min="1802" max="1804" width="12.59765625" style="19" customWidth="1"/>
    <col min="1805" max="1805" width="10.5" style="19" customWidth="1"/>
    <col min="1806" max="2053" width="9" style="19"/>
    <col min="2054" max="2054" width="60" style="19" customWidth="1"/>
    <col min="2055" max="2055" width="14" style="19" customWidth="1"/>
    <col min="2056" max="2056" width="9.09765625" style="19" bestFit="1" customWidth="1"/>
    <col min="2057" max="2057" width="11.09765625" style="19" customWidth="1"/>
    <col min="2058" max="2060" width="12.59765625" style="19" customWidth="1"/>
    <col min="2061" max="2061" width="10.5" style="19" customWidth="1"/>
    <col min="2062" max="2309" width="9" style="19"/>
    <col min="2310" max="2310" width="60" style="19" customWidth="1"/>
    <col min="2311" max="2311" width="14" style="19" customWidth="1"/>
    <col min="2312" max="2312" width="9.09765625" style="19" bestFit="1" customWidth="1"/>
    <col min="2313" max="2313" width="11.09765625" style="19" customWidth="1"/>
    <col min="2314" max="2316" width="12.59765625" style="19" customWidth="1"/>
    <col min="2317" max="2317" width="10.5" style="19" customWidth="1"/>
    <col min="2318" max="2565" width="9" style="19"/>
    <col min="2566" max="2566" width="60" style="19" customWidth="1"/>
    <col min="2567" max="2567" width="14" style="19" customWidth="1"/>
    <col min="2568" max="2568" width="9.09765625" style="19" bestFit="1" customWidth="1"/>
    <col min="2569" max="2569" width="11.09765625" style="19" customWidth="1"/>
    <col min="2570" max="2572" width="12.59765625" style="19" customWidth="1"/>
    <col min="2573" max="2573" width="10.5" style="19" customWidth="1"/>
    <col min="2574" max="2821" width="9" style="19"/>
    <col min="2822" max="2822" width="60" style="19" customWidth="1"/>
    <col min="2823" max="2823" width="14" style="19" customWidth="1"/>
    <col min="2824" max="2824" width="9.09765625" style="19" bestFit="1" customWidth="1"/>
    <col min="2825" max="2825" width="11.09765625" style="19" customWidth="1"/>
    <col min="2826" max="2828" width="12.59765625" style="19" customWidth="1"/>
    <col min="2829" max="2829" width="10.5" style="19" customWidth="1"/>
    <col min="2830" max="3077" width="9" style="19"/>
    <col min="3078" max="3078" width="60" style="19" customWidth="1"/>
    <col min="3079" max="3079" width="14" style="19" customWidth="1"/>
    <col min="3080" max="3080" width="9.09765625" style="19" bestFit="1" customWidth="1"/>
    <col min="3081" max="3081" width="11.09765625" style="19" customWidth="1"/>
    <col min="3082" max="3084" width="12.59765625" style="19" customWidth="1"/>
    <col min="3085" max="3085" width="10.5" style="19" customWidth="1"/>
    <col min="3086" max="3333" width="9" style="19"/>
    <col min="3334" max="3334" width="60" style="19" customWidth="1"/>
    <col min="3335" max="3335" width="14" style="19" customWidth="1"/>
    <col min="3336" max="3336" width="9.09765625" style="19" bestFit="1" customWidth="1"/>
    <col min="3337" max="3337" width="11.09765625" style="19" customWidth="1"/>
    <col min="3338" max="3340" width="12.59765625" style="19" customWidth="1"/>
    <col min="3341" max="3341" width="10.5" style="19" customWidth="1"/>
    <col min="3342" max="3589" width="9" style="19"/>
    <col min="3590" max="3590" width="60" style="19" customWidth="1"/>
    <col min="3591" max="3591" width="14" style="19" customWidth="1"/>
    <col min="3592" max="3592" width="9.09765625" style="19" bestFit="1" customWidth="1"/>
    <col min="3593" max="3593" width="11.09765625" style="19" customWidth="1"/>
    <col min="3594" max="3596" width="12.59765625" style="19" customWidth="1"/>
    <col min="3597" max="3597" width="10.5" style="19" customWidth="1"/>
    <col min="3598" max="3845" width="9" style="19"/>
    <col min="3846" max="3846" width="60" style="19" customWidth="1"/>
    <col min="3847" max="3847" width="14" style="19" customWidth="1"/>
    <col min="3848" max="3848" width="9.09765625" style="19" bestFit="1" customWidth="1"/>
    <col min="3849" max="3849" width="11.09765625" style="19" customWidth="1"/>
    <col min="3850" max="3852" width="12.59765625" style="19" customWidth="1"/>
    <col min="3853" max="3853" width="10.5" style="19" customWidth="1"/>
    <col min="3854" max="4101" width="9" style="19"/>
    <col min="4102" max="4102" width="60" style="19" customWidth="1"/>
    <col min="4103" max="4103" width="14" style="19" customWidth="1"/>
    <col min="4104" max="4104" width="9.09765625" style="19" bestFit="1" customWidth="1"/>
    <col min="4105" max="4105" width="11.09765625" style="19" customWidth="1"/>
    <col min="4106" max="4108" width="12.59765625" style="19" customWidth="1"/>
    <col min="4109" max="4109" width="10.5" style="19" customWidth="1"/>
    <col min="4110" max="4357" width="9" style="19"/>
    <col min="4358" max="4358" width="60" style="19" customWidth="1"/>
    <col min="4359" max="4359" width="14" style="19" customWidth="1"/>
    <col min="4360" max="4360" width="9.09765625" style="19" bestFit="1" customWidth="1"/>
    <col min="4361" max="4361" width="11.09765625" style="19" customWidth="1"/>
    <col min="4362" max="4364" width="12.59765625" style="19" customWidth="1"/>
    <col min="4365" max="4365" width="10.5" style="19" customWidth="1"/>
    <col min="4366" max="4613" width="9" style="19"/>
    <col min="4614" max="4614" width="60" style="19" customWidth="1"/>
    <col min="4615" max="4615" width="14" style="19" customWidth="1"/>
    <col min="4616" max="4616" width="9.09765625" style="19" bestFit="1" customWidth="1"/>
    <col min="4617" max="4617" width="11.09765625" style="19" customWidth="1"/>
    <col min="4618" max="4620" width="12.59765625" style="19" customWidth="1"/>
    <col min="4621" max="4621" width="10.5" style="19" customWidth="1"/>
    <col min="4622" max="4869" width="9" style="19"/>
    <col min="4870" max="4870" width="60" style="19" customWidth="1"/>
    <col min="4871" max="4871" width="14" style="19" customWidth="1"/>
    <col min="4872" max="4872" width="9.09765625" style="19" bestFit="1" customWidth="1"/>
    <col min="4873" max="4873" width="11.09765625" style="19" customWidth="1"/>
    <col min="4874" max="4876" width="12.59765625" style="19" customWidth="1"/>
    <col min="4877" max="4877" width="10.5" style="19" customWidth="1"/>
    <col min="4878" max="5125" width="9" style="19"/>
    <col min="5126" max="5126" width="60" style="19" customWidth="1"/>
    <col min="5127" max="5127" width="14" style="19" customWidth="1"/>
    <col min="5128" max="5128" width="9.09765625" style="19" bestFit="1" customWidth="1"/>
    <col min="5129" max="5129" width="11.09765625" style="19" customWidth="1"/>
    <col min="5130" max="5132" width="12.59765625" style="19" customWidth="1"/>
    <col min="5133" max="5133" width="10.5" style="19" customWidth="1"/>
    <col min="5134" max="5381" width="9" style="19"/>
    <col min="5382" max="5382" width="60" style="19" customWidth="1"/>
    <col min="5383" max="5383" width="14" style="19" customWidth="1"/>
    <col min="5384" max="5384" width="9.09765625" style="19" bestFit="1" customWidth="1"/>
    <col min="5385" max="5385" width="11.09765625" style="19" customWidth="1"/>
    <col min="5386" max="5388" width="12.59765625" style="19" customWidth="1"/>
    <col min="5389" max="5389" width="10.5" style="19" customWidth="1"/>
    <col min="5390" max="5637" width="9" style="19"/>
    <col min="5638" max="5638" width="60" style="19" customWidth="1"/>
    <col min="5639" max="5639" width="14" style="19" customWidth="1"/>
    <col min="5640" max="5640" width="9.09765625" style="19" bestFit="1" customWidth="1"/>
    <col min="5641" max="5641" width="11.09765625" style="19" customWidth="1"/>
    <col min="5642" max="5644" width="12.59765625" style="19" customWidth="1"/>
    <col min="5645" max="5645" width="10.5" style="19" customWidth="1"/>
    <col min="5646" max="5893" width="9" style="19"/>
    <col min="5894" max="5894" width="60" style="19" customWidth="1"/>
    <col min="5895" max="5895" width="14" style="19" customWidth="1"/>
    <col min="5896" max="5896" width="9.09765625" style="19" bestFit="1" customWidth="1"/>
    <col min="5897" max="5897" width="11.09765625" style="19" customWidth="1"/>
    <col min="5898" max="5900" width="12.59765625" style="19" customWidth="1"/>
    <col min="5901" max="5901" width="10.5" style="19" customWidth="1"/>
    <col min="5902" max="6149" width="9" style="19"/>
    <col min="6150" max="6150" width="60" style="19" customWidth="1"/>
    <col min="6151" max="6151" width="14" style="19" customWidth="1"/>
    <col min="6152" max="6152" width="9.09765625" style="19" bestFit="1" customWidth="1"/>
    <col min="6153" max="6153" width="11.09765625" style="19" customWidth="1"/>
    <col min="6154" max="6156" width="12.59765625" style="19" customWidth="1"/>
    <col min="6157" max="6157" width="10.5" style="19" customWidth="1"/>
    <col min="6158" max="6405" width="9" style="19"/>
    <col min="6406" max="6406" width="60" style="19" customWidth="1"/>
    <col min="6407" max="6407" width="14" style="19" customWidth="1"/>
    <col min="6408" max="6408" width="9.09765625" style="19" bestFit="1" customWidth="1"/>
    <col min="6409" max="6409" width="11.09765625" style="19" customWidth="1"/>
    <col min="6410" max="6412" width="12.59765625" style="19" customWidth="1"/>
    <col min="6413" max="6413" width="10.5" style="19" customWidth="1"/>
    <col min="6414" max="6661" width="9" style="19"/>
    <col min="6662" max="6662" width="60" style="19" customWidth="1"/>
    <col min="6663" max="6663" width="14" style="19" customWidth="1"/>
    <col min="6664" max="6664" width="9.09765625" style="19" bestFit="1" customWidth="1"/>
    <col min="6665" max="6665" width="11.09765625" style="19" customWidth="1"/>
    <col min="6666" max="6668" width="12.59765625" style="19" customWidth="1"/>
    <col min="6669" max="6669" width="10.5" style="19" customWidth="1"/>
    <col min="6670" max="6917" width="9" style="19"/>
    <col min="6918" max="6918" width="60" style="19" customWidth="1"/>
    <col min="6919" max="6919" width="14" style="19" customWidth="1"/>
    <col min="6920" max="6920" width="9.09765625" style="19" bestFit="1" customWidth="1"/>
    <col min="6921" max="6921" width="11.09765625" style="19" customWidth="1"/>
    <col min="6922" max="6924" width="12.59765625" style="19" customWidth="1"/>
    <col min="6925" max="6925" width="10.5" style="19" customWidth="1"/>
    <col min="6926" max="7173" width="9" style="19"/>
    <col min="7174" max="7174" width="60" style="19" customWidth="1"/>
    <col min="7175" max="7175" width="14" style="19" customWidth="1"/>
    <col min="7176" max="7176" width="9.09765625" style="19" bestFit="1" customWidth="1"/>
    <col min="7177" max="7177" width="11.09765625" style="19" customWidth="1"/>
    <col min="7178" max="7180" width="12.59765625" style="19" customWidth="1"/>
    <col min="7181" max="7181" width="10.5" style="19" customWidth="1"/>
    <col min="7182" max="7429" width="9" style="19"/>
    <col min="7430" max="7430" width="60" style="19" customWidth="1"/>
    <col min="7431" max="7431" width="14" style="19" customWidth="1"/>
    <col min="7432" max="7432" width="9.09765625" style="19" bestFit="1" customWidth="1"/>
    <col min="7433" max="7433" width="11.09765625" style="19" customWidth="1"/>
    <col min="7434" max="7436" width="12.59765625" style="19" customWidth="1"/>
    <col min="7437" max="7437" width="10.5" style="19" customWidth="1"/>
    <col min="7438" max="7685" width="9" style="19"/>
    <col min="7686" max="7686" width="60" style="19" customWidth="1"/>
    <col min="7687" max="7687" width="14" style="19" customWidth="1"/>
    <col min="7688" max="7688" width="9.09765625" style="19" bestFit="1" customWidth="1"/>
    <col min="7689" max="7689" width="11.09765625" style="19" customWidth="1"/>
    <col min="7690" max="7692" width="12.59765625" style="19" customWidth="1"/>
    <col min="7693" max="7693" width="10.5" style="19" customWidth="1"/>
    <col min="7694" max="7941" width="9" style="19"/>
    <col min="7942" max="7942" width="60" style="19" customWidth="1"/>
    <col min="7943" max="7943" width="14" style="19" customWidth="1"/>
    <col min="7944" max="7944" width="9.09765625" style="19" bestFit="1" customWidth="1"/>
    <col min="7945" max="7945" width="11.09765625" style="19" customWidth="1"/>
    <col min="7946" max="7948" width="12.59765625" style="19" customWidth="1"/>
    <col min="7949" max="7949" width="10.5" style="19" customWidth="1"/>
    <col min="7950" max="8197" width="9" style="19"/>
    <col min="8198" max="8198" width="60" style="19" customWidth="1"/>
    <col min="8199" max="8199" width="14" style="19" customWidth="1"/>
    <col min="8200" max="8200" width="9.09765625" style="19" bestFit="1" customWidth="1"/>
    <col min="8201" max="8201" width="11.09765625" style="19" customWidth="1"/>
    <col min="8202" max="8204" width="12.59765625" style="19" customWidth="1"/>
    <col min="8205" max="8205" width="10.5" style="19" customWidth="1"/>
    <col min="8206" max="8453" width="9" style="19"/>
    <col min="8454" max="8454" width="60" style="19" customWidth="1"/>
    <col min="8455" max="8455" width="14" style="19" customWidth="1"/>
    <col min="8456" max="8456" width="9.09765625" style="19" bestFit="1" customWidth="1"/>
    <col min="8457" max="8457" width="11.09765625" style="19" customWidth="1"/>
    <col min="8458" max="8460" width="12.59765625" style="19" customWidth="1"/>
    <col min="8461" max="8461" width="10.5" style="19" customWidth="1"/>
    <col min="8462" max="8709" width="9" style="19"/>
    <col min="8710" max="8710" width="60" style="19" customWidth="1"/>
    <col min="8711" max="8711" width="14" style="19" customWidth="1"/>
    <col min="8712" max="8712" width="9.09765625" style="19" bestFit="1" customWidth="1"/>
    <col min="8713" max="8713" width="11.09765625" style="19" customWidth="1"/>
    <col min="8714" max="8716" width="12.59765625" style="19" customWidth="1"/>
    <col min="8717" max="8717" width="10.5" style="19" customWidth="1"/>
    <col min="8718" max="8965" width="9" style="19"/>
    <col min="8966" max="8966" width="60" style="19" customWidth="1"/>
    <col min="8967" max="8967" width="14" style="19" customWidth="1"/>
    <col min="8968" max="8968" width="9.09765625" style="19" bestFit="1" customWidth="1"/>
    <col min="8969" max="8969" width="11.09765625" style="19" customWidth="1"/>
    <col min="8970" max="8972" width="12.59765625" style="19" customWidth="1"/>
    <col min="8973" max="8973" width="10.5" style="19" customWidth="1"/>
    <col min="8974" max="9221" width="9" style="19"/>
    <col min="9222" max="9222" width="60" style="19" customWidth="1"/>
    <col min="9223" max="9223" width="14" style="19" customWidth="1"/>
    <col min="9224" max="9224" width="9.09765625" style="19" bestFit="1" customWidth="1"/>
    <col min="9225" max="9225" width="11.09765625" style="19" customWidth="1"/>
    <col min="9226" max="9228" width="12.59765625" style="19" customWidth="1"/>
    <col min="9229" max="9229" width="10.5" style="19" customWidth="1"/>
    <col min="9230" max="9477" width="9" style="19"/>
    <col min="9478" max="9478" width="60" style="19" customWidth="1"/>
    <col min="9479" max="9479" width="14" style="19" customWidth="1"/>
    <col min="9480" max="9480" width="9.09765625" style="19" bestFit="1" customWidth="1"/>
    <col min="9481" max="9481" width="11.09765625" style="19" customWidth="1"/>
    <col min="9482" max="9484" width="12.59765625" style="19" customWidth="1"/>
    <col min="9485" max="9485" width="10.5" style="19" customWidth="1"/>
    <col min="9486" max="9733" width="9" style="19"/>
    <col min="9734" max="9734" width="60" style="19" customWidth="1"/>
    <col min="9735" max="9735" width="14" style="19" customWidth="1"/>
    <col min="9736" max="9736" width="9.09765625" style="19" bestFit="1" customWidth="1"/>
    <col min="9737" max="9737" width="11.09765625" style="19" customWidth="1"/>
    <col min="9738" max="9740" width="12.59765625" style="19" customWidth="1"/>
    <col min="9741" max="9741" width="10.5" style="19" customWidth="1"/>
    <col min="9742" max="9989" width="9" style="19"/>
    <col min="9990" max="9990" width="60" style="19" customWidth="1"/>
    <col min="9991" max="9991" width="14" style="19" customWidth="1"/>
    <col min="9992" max="9992" width="9.09765625" style="19" bestFit="1" customWidth="1"/>
    <col min="9993" max="9993" width="11.09765625" style="19" customWidth="1"/>
    <col min="9994" max="9996" width="12.59765625" style="19" customWidth="1"/>
    <col min="9997" max="9997" width="10.5" style="19" customWidth="1"/>
    <col min="9998" max="10245" width="9" style="19"/>
    <col min="10246" max="10246" width="60" style="19" customWidth="1"/>
    <col min="10247" max="10247" width="14" style="19" customWidth="1"/>
    <col min="10248" max="10248" width="9.09765625" style="19" bestFit="1" customWidth="1"/>
    <col min="10249" max="10249" width="11.09765625" style="19" customWidth="1"/>
    <col min="10250" max="10252" width="12.59765625" style="19" customWidth="1"/>
    <col min="10253" max="10253" width="10.5" style="19" customWidth="1"/>
    <col min="10254" max="10501" width="9" style="19"/>
    <col min="10502" max="10502" width="60" style="19" customWidth="1"/>
    <col min="10503" max="10503" width="14" style="19" customWidth="1"/>
    <col min="10504" max="10504" width="9.09765625" style="19" bestFit="1" customWidth="1"/>
    <col min="10505" max="10505" width="11.09765625" style="19" customWidth="1"/>
    <col min="10506" max="10508" width="12.59765625" style="19" customWidth="1"/>
    <col min="10509" max="10509" width="10.5" style="19" customWidth="1"/>
    <col min="10510" max="10757" width="9" style="19"/>
    <col min="10758" max="10758" width="60" style="19" customWidth="1"/>
    <col min="10759" max="10759" width="14" style="19" customWidth="1"/>
    <col min="10760" max="10760" width="9.09765625" style="19" bestFit="1" customWidth="1"/>
    <col min="10761" max="10761" width="11.09765625" style="19" customWidth="1"/>
    <col min="10762" max="10764" width="12.59765625" style="19" customWidth="1"/>
    <col min="10765" max="10765" width="10.5" style="19" customWidth="1"/>
    <col min="10766" max="11013" width="9" style="19"/>
    <col min="11014" max="11014" width="60" style="19" customWidth="1"/>
    <col min="11015" max="11015" width="14" style="19" customWidth="1"/>
    <col min="11016" max="11016" width="9.09765625" style="19" bestFit="1" customWidth="1"/>
    <col min="11017" max="11017" width="11.09765625" style="19" customWidth="1"/>
    <col min="11018" max="11020" width="12.59765625" style="19" customWidth="1"/>
    <col min="11021" max="11021" width="10.5" style="19" customWidth="1"/>
    <col min="11022" max="11269" width="9" style="19"/>
    <col min="11270" max="11270" width="60" style="19" customWidth="1"/>
    <col min="11271" max="11271" width="14" style="19" customWidth="1"/>
    <col min="11272" max="11272" width="9.09765625" style="19" bestFit="1" customWidth="1"/>
    <col min="11273" max="11273" width="11.09765625" style="19" customWidth="1"/>
    <col min="11274" max="11276" width="12.59765625" style="19" customWidth="1"/>
    <col min="11277" max="11277" width="10.5" style="19" customWidth="1"/>
    <col min="11278" max="11525" width="9" style="19"/>
    <col min="11526" max="11526" width="60" style="19" customWidth="1"/>
    <col min="11527" max="11527" width="14" style="19" customWidth="1"/>
    <col min="11528" max="11528" width="9.09765625" style="19" bestFit="1" customWidth="1"/>
    <col min="11529" max="11529" width="11.09765625" style="19" customWidth="1"/>
    <col min="11530" max="11532" width="12.59765625" style="19" customWidth="1"/>
    <col min="11533" max="11533" width="10.5" style="19" customWidth="1"/>
    <col min="11534" max="11781" width="9" style="19"/>
    <col min="11782" max="11782" width="60" style="19" customWidth="1"/>
    <col min="11783" max="11783" width="14" style="19" customWidth="1"/>
    <col min="11784" max="11784" width="9.09765625" style="19" bestFit="1" customWidth="1"/>
    <col min="11785" max="11785" width="11.09765625" style="19" customWidth="1"/>
    <col min="11786" max="11788" width="12.59765625" style="19" customWidth="1"/>
    <col min="11789" max="11789" width="10.5" style="19" customWidth="1"/>
    <col min="11790" max="12037" width="9" style="19"/>
    <col min="12038" max="12038" width="60" style="19" customWidth="1"/>
    <col min="12039" max="12039" width="14" style="19" customWidth="1"/>
    <col min="12040" max="12040" width="9.09765625" style="19" bestFit="1" customWidth="1"/>
    <col min="12041" max="12041" width="11.09765625" style="19" customWidth="1"/>
    <col min="12042" max="12044" width="12.59765625" style="19" customWidth="1"/>
    <col min="12045" max="12045" width="10.5" style="19" customWidth="1"/>
    <col min="12046" max="12293" width="9" style="19"/>
    <col min="12294" max="12294" width="60" style="19" customWidth="1"/>
    <col min="12295" max="12295" width="14" style="19" customWidth="1"/>
    <col min="12296" max="12296" width="9.09765625" style="19" bestFit="1" customWidth="1"/>
    <col min="12297" max="12297" width="11.09765625" style="19" customWidth="1"/>
    <col min="12298" max="12300" width="12.59765625" style="19" customWidth="1"/>
    <col min="12301" max="12301" width="10.5" style="19" customWidth="1"/>
    <col min="12302" max="12549" width="9" style="19"/>
    <col min="12550" max="12550" width="60" style="19" customWidth="1"/>
    <col min="12551" max="12551" width="14" style="19" customWidth="1"/>
    <col min="12552" max="12552" width="9.09765625" style="19" bestFit="1" customWidth="1"/>
    <col min="12553" max="12553" width="11.09765625" style="19" customWidth="1"/>
    <col min="12554" max="12556" width="12.59765625" style="19" customWidth="1"/>
    <col min="12557" max="12557" width="10.5" style="19" customWidth="1"/>
    <col min="12558" max="12805" width="9" style="19"/>
    <col min="12806" max="12806" width="60" style="19" customWidth="1"/>
    <col min="12807" max="12807" width="14" style="19" customWidth="1"/>
    <col min="12808" max="12808" width="9.09765625" style="19" bestFit="1" customWidth="1"/>
    <col min="12809" max="12809" width="11.09765625" style="19" customWidth="1"/>
    <col min="12810" max="12812" width="12.59765625" style="19" customWidth="1"/>
    <col min="12813" max="12813" width="10.5" style="19" customWidth="1"/>
    <col min="12814" max="13061" width="9" style="19"/>
    <col min="13062" max="13062" width="60" style="19" customWidth="1"/>
    <col min="13063" max="13063" width="14" style="19" customWidth="1"/>
    <col min="13064" max="13064" width="9.09765625" style="19" bestFit="1" customWidth="1"/>
    <col min="13065" max="13065" width="11.09765625" style="19" customWidth="1"/>
    <col min="13066" max="13068" width="12.59765625" style="19" customWidth="1"/>
    <col min="13069" max="13069" width="10.5" style="19" customWidth="1"/>
    <col min="13070" max="13317" width="9" style="19"/>
    <col min="13318" max="13318" width="60" style="19" customWidth="1"/>
    <col min="13319" max="13319" width="14" style="19" customWidth="1"/>
    <col min="13320" max="13320" width="9.09765625" style="19" bestFit="1" customWidth="1"/>
    <col min="13321" max="13321" width="11.09765625" style="19" customWidth="1"/>
    <col min="13322" max="13324" width="12.59765625" style="19" customWidth="1"/>
    <col min="13325" max="13325" width="10.5" style="19" customWidth="1"/>
    <col min="13326" max="13573" width="9" style="19"/>
    <col min="13574" max="13574" width="60" style="19" customWidth="1"/>
    <col min="13575" max="13575" width="14" style="19" customWidth="1"/>
    <col min="13576" max="13576" width="9.09765625" style="19" bestFit="1" customWidth="1"/>
    <col min="13577" max="13577" width="11.09765625" style="19" customWidth="1"/>
    <col min="13578" max="13580" width="12.59765625" style="19" customWidth="1"/>
    <col min="13581" max="13581" width="10.5" style="19" customWidth="1"/>
    <col min="13582" max="13829" width="9" style="19"/>
    <col min="13830" max="13830" width="60" style="19" customWidth="1"/>
    <col min="13831" max="13831" width="14" style="19" customWidth="1"/>
    <col min="13832" max="13832" width="9.09765625" style="19" bestFit="1" customWidth="1"/>
    <col min="13833" max="13833" width="11.09765625" style="19" customWidth="1"/>
    <col min="13834" max="13836" width="12.59765625" style="19" customWidth="1"/>
    <col min="13837" max="13837" width="10.5" style="19" customWidth="1"/>
    <col min="13838" max="14085" width="9" style="19"/>
    <col min="14086" max="14086" width="60" style="19" customWidth="1"/>
    <col min="14087" max="14087" width="14" style="19" customWidth="1"/>
    <col min="14088" max="14088" width="9.09765625" style="19" bestFit="1" customWidth="1"/>
    <col min="14089" max="14089" width="11.09765625" style="19" customWidth="1"/>
    <col min="14090" max="14092" width="12.59765625" style="19" customWidth="1"/>
    <col min="14093" max="14093" width="10.5" style="19" customWidth="1"/>
    <col min="14094" max="14341" width="9" style="19"/>
    <col min="14342" max="14342" width="60" style="19" customWidth="1"/>
    <col min="14343" max="14343" width="14" style="19" customWidth="1"/>
    <col min="14344" max="14344" width="9.09765625" style="19" bestFit="1" customWidth="1"/>
    <col min="14345" max="14345" width="11.09765625" style="19" customWidth="1"/>
    <col min="14346" max="14348" width="12.59765625" style="19" customWidth="1"/>
    <col min="14349" max="14349" width="10.5" style="19" customWidth="1"/>
    <col min="14350" max="14597" width="9" style="19"/>
    <col min="14598" max="14598" width="60" style="19" customWidth="1"/>
    <col min="14599" max="14599" width="14" style="19" customWidth="1"/>
    <col min="14600" max="14600" width="9.09765625" style="19" bestFit="1" customWidth="1"/>
    <col min="14601" max="14601" width="11.09765625" style="19" customWidth="1"/>
    <col min="14602" max="14604" width="12.59765625" style="19" customWidth="1"/>
    <col min="14605" max="14605" width="10.5" style="19" customWidth="1"/>
    <col min="14606" max="14853" width="9" style="19"/>
    <col min="14854" max="14854" width="60" style="19" customWidth="1"/>
    <col min="14855" max="14855" width="14" style="19" customWidth="1"/>
    <col min="14856" max="14856" width="9.09765625" style="19" bestFit="1" customWidth="1"/>
    <col min="14857" max="14857" width="11.09765625" style="19" customWidth="1"/>
    <col min="14858" max="14860" width="12.59765625" style="19" customWidth="1"/>
    <col min="14861" max="14861" width="10.5" style="19" customWidth="1"/>
    <col min="14862" max="15109" width="9" style="19"/>
    <col min="15110" max="15110" width="60" style="19" customWidth="1"/>
    <col min="15111" max="15111" width="14" style="19" customWidth="1"/>
    <col min="15112" max="15112" width="9.09765625" style="19" bestFit="1" customWidth="1"/>
    <col min="15113" max="15113" width="11.09765625" style="19" customWidth="1"/>
    <col min="15114" max="15116" width="12.59765625" style="19" customWidth="1"/>
    <col min="15117" max="15117" width="10.5" style="19" customWidth="1"/>
    <col min="15118" max="15365" width="9" style="19"/>
    <col min="15366" max="15366" width="60" style="19" customWidth="1"/>
    <col min="15367" max="15367" width="14" style="19" customWidth="1"/>
    <col min="15368" max="15368" width="9.09765625" style="19" bestFit="1" customWidth="1"/>
    <col min="15369" max="15369" width="11.09765625" style="19" customWidth="1"/>
    <col min="15370" max="15372" width="12.59765625" style="19" customWidth="1"/>
    <col min="15373" max="15373" width="10.5" style="19" customWidth="1"/>
    <col min="15374" max="15621" width="9" style="19"/>
    <col min="15622" max="15622" width="60" style="19" customWidth="1"/>
    <col min="15623" max="15623" width="14" style="19" customWidth="1"/>
    <col min="15624" max="15624" width="9.09765625" style="19" bestFit="1" customWidth="1"/>
    <col min="15625" max="15625" width="11.09765625" style="19" customWidth="1"/>
    <col min="15626" max="15628" width="12.59765625" style="19" customWidth="1"/>
    <col min="15629" max="15629" width="10.5" style="19" customWidth="1"/>
    <col min="15630" max="15877" width="9" style="19"/>
    <col min="15878" max="15878" width="60" style="19" customWidth="1"/>
    <col min="15879" max="15879" width="14" style="19" customWidth="1"/>
    <col min="15880" max="15880" width="9.09765625" style="19" bestFit="1" customWidth="1"/>
    <col min="15881" max="15881" width="11.09765625" style="19" customWidth="1"/>
    <col min="15882" max="15884" width="12.59765625" style="19" customWidth="1"/>
    <col min="15885" max="15885" width="10.5" style="19" customWidth="1"/>
    <col min="15886" max="16133" width="9" style="19"/>
    <col min="16134" max="16134" width="60" style="19" customWidth="1"/>
    <col min="16135" max="16135" width="14" style="19" customWidth="1"/>
    <col min="16136" max="16136" width="9.09765625" style="19" bestFit="1" customWidth="1"/>
    <col min="16137" max="16137" width="11.09765625" style="19" customWidth="1"/>
    <col min="16138" max="16140" width="12.59765625" style="19" customWidth="1"/>
    <col min="16141" max="16141" width="10.5" style="19" customWidth="1"/>
    <col min="16142" max="16384" width="9" style="19"/>
  </cols>
  <sheetData>
    <row r="1" spans="2:14" ht="18" customHeight="1">
      <c r="B1" s="350" t="s">
        <v>375</v>
      </c>
      <c r="C1" s="350"/>
      <c r="D1" s="350"/>
      <c r="E1" s="350"/>
      <c r="F1" s="350"/>
      <c r="G1" s="350"/>
      <c r="H1" s="350"/>
      <c r="I1" s="350"/>
      <c r="J1" s="350"/>
      <c r="K1" s="350"/>
      <c r="L1" s="350"/>
      <c r="M1" s="350"/>
    </row>
    <row r="2" spans="2:14" ht="55.5" customHeight="1">
      <c r="B2" s="350"/>
      <c r="C2" s="350"/>
      <c r="D2" s="350"/>
      <c r="E2" s="350"/>
      <c r="F2" s="350"/>
      <c r="G2" s="350"/>
      <c r="H2" s="350"/>
      <c r="I2" s="350"/>
      <c r="J2" s="350"/>
      <c r="K2" s="350"/>
      <c r="L2" s="350"/>
      <c r="M2" s="350"/>
    </row>
    <row r="3" spans="2:14" ht="48.75" customHeight="1">
      <c r="B3" s="350"/>
      <c r="C3" s="350"/>
      <c r="D3" s="350"/>
      <c r="E3" s="350"/>
      <c r="F3" s="350"/>
      <c r="G3" s="350"/>
      <c r="H3" s="350"/>
      <c r="I3" s="350"/>
      <c r="J3" s="350"/>
      <c r="K3" s="350"/>
      <c r="L3" s="350"/>
      <c r="M3" s="350"/>
    </row>
    <row r="4" spans="2:14" ht="15" customHeight="1">
      <c r="B4" s="351"/>
      <c r="C4" s="352"/>
      <c r="D4" s="352"/>
      <c r="E4" s="352"/>
      <c r="F4" s="352"/>
      <c r="G4" s="352"/>
      <c r="H4" s="352"/>
      <c r="I4" s="352"/>
      <c r="J4" s="352"/>
      <c r="K4" s="352"/>
      <c r="L4" s="352"/>
      <c r="M4" s="352"/>
    </row>
    <row r="5" spans="2:14" ht="15" customHeight="1">
      <c r="B5" s="353" t="s">
        <v>250</v>
      </c>
      <c r="C5" s="353"/>
      <c r="D5" s="353"/>
      <c r="E5" s="353"/>
      <c r="F5" s="353"/>
      <c r="G5" s="353"/>
      <c r="H5" s="353"/>
      <c r="I5" s="353"/>
      <c r="J5" s="353"/>
      <c r="K5" s="353"/>
      <c r="L5" s="353"/>
      <c r="M5" s="353"/>
    </row>
    <row r="6" spans="2:14" ht="15" customHeight="1">
      <c r="B6" s="355" t="s">
        <v>376</v>
      </c>
      <c r="C6" s="355"/>
      <c r="D6" s="355"/>
      <c r="E6" s="355"/>
      <c r="F6" s="355" t="s">
        <v>377</v>
      </c>
      <c r="G6" s="355"/>
      <c r="H6" s="355"/>
      <c r="I6" s="355"/>
      <c r="J6" s="355"/>
      <c r="K6" s="209" t="s">
        <v>332</v>
      </c>
      <c r="L6" s="210">
        <f ca="1">TODAY()</f>
        <v>46069</v>
      </c>
      <c r="M6" s="209"/>
    </row>
    <row r="7" spans="2:14">
      <c r="B7" s="355" t="s">
        <v>369</v>
      </c>
      <c r="C7" s="355"/>
      <c r="D7" s="355"/>
      <c r="E7" s="355"/>
      <c r="F7" s="355" t="s">
        <v>333</v>
      </c>
      <c r="G7" s="355"/>
      <c r="H7" s="355"/>
      <c r="I7" s="201" t="s">
        <v>316</v>
      </c>
      <c r="J7" s="202">
        <f>(E41)</f>
        <v>579488.78255999996</v>
      </c>
      <c r="K7" s="15"/>
      <c r="L7" s="15"/>
      <c r="M7" s="15"/>
    </row>
    <row r="8" spans="2:14">
      <c r="B8" s="203" t="s">
        <v>12</v>
      </c>
      <c r="C8" s="203" t="s">
        <v>13</v>
      </c>
      <c r="D8" s="203" t="s">
        <v>251</v>
      </c>
      <c r="E8" s="204" t="s">
        <v>16</v>
      </c>
      <c r="F8" s="203" t="s">
        <v>60</v>
      </c>
      <c r="G8" s="207">
        <v>1</v>
      </c>
      <c r="H8" s="207">
        <v>2</v>
      </c>
      <c r="I8" s="207">
        <v>3</v>
      </c>
      <c r="J8" s="207">
        <v>4</v>
      </c>
      <c r="K8" s="207">
        <v>5</v>
      </c>
      <c r="L8" s="207">
        <v>6</v>
      </c>
      <c r="M8" s="208">
        <v>7</v>
      </c>
    </row>
    <row r="9" spans="2:14" ht="15" customHeight="1">
      <c r="B9" s="354" t="s">
        <v>304</v>
      </c>
      <c r="C9" s="354"/>
      <c r="D9" s="354"/>
      <c r="E9" s="354"/>
      <c r="F9" s="354"/>
      <c r="G9" s="354"/>
      <c r="H9" s="354"/>
      <c r="I9" s="354"/>
      <c r="J9" s="354"/>
      <c r="K9" s="354"/>
      <c r="L9" s="354"/>
      <c r="M9" s="354"/>
    </row>
    <row r="10" spans="2:14" ht="13.8">
      <c r="B10" s="205">
        <v>1</v>
      </c>
      <c r="C10" s="205"/>
      <c r="D10" s="72" t="s">
        <v>71</v>
      </c>
      <c r="E10" s="94"/>
      <c r="F10" s="89">
        <f>(E11/E41)</f>
        <v>2.0769789445844559E-2</v>
      </c>
      <c r="G10" s="17">
        <v>1</v>
      </c>
      <c r="H10" s="89"/>
      <c r="I10" s="17"/>
      <c r="J10" s="89"/>
      <c r="K10" s="95"/>
      <c r="L10" s="95"/>
      <c r="M10" s="95"/>
    </row>
    <row r="11" spans="2:14" ht="13.8">
      <c r="B11" s="205"/>
      <c r="C11" s="205"/>
      <c r="D11" s="15"/>
      <c r="E11" s="190">
        <f>('PLANILHA ORÇAMENTÁRIA'!I21)</f>
        <v>12035.86</v>
      </c>
      <c r="F11" s="14"/>
      <c r="G11" s="192">
        <f>(E11*G10)</f>
        <v>12035.86</v>
      </c>
      <c r="H11" s="16"/>
      <c r="I11" s="192"/>
      <c r="J11" s="16"/>
      <c r="K11" s="15"/>
      <c r="L11" s="15"/>
      <c r="M11" s="15"/>
      <c r="N11" s="121"/>
    </row>
    <row r="12" spans="2:14" ht="13.8">
      <c r="B12" s="205">
        <v>2</v>
      </c>
      <c r="C12" s="205"/>
      <c r="D12" s="15" t="s">
        <v>44</v>
      </c>
      <c r="E12" s="94"/>
      <c r="F12" s="89">
        <f>(E13/E41)</f>
        <v>0.15812640858239982</v>
      </c>
      <c r="G12" s="17">
        <v>0.5</v>
      </c>
      <c r="H12" s="92">
        <v>0.5</v>
      </c>
      <c r="I12" s="17"/>
      <c r="J12" s="92"/>
      <c r="K12" s="89"/>
      <c r="L12" s="95"/>
      <c r="M12" s="95"/>
    </row>
    <row r="13" spans="2:14" ht="13.8">
      <c r="B13" s="205"/>
      <c r="C13" s="205"/>
      <c r="D13" s="15"/>
      <c r="E13" s="190">
        <f>('PLANILHA ORÇAMENTÁRIA'!I46)</f>
        <v>91632.48</v>
      </c>
      <c r="F13" s="14"/>
      <c r="G13" s="192">
        <f>(E13*G12)</f>
        <v>45816.24</v>
      </c>
      <c r="H13" s="16">
        <f>(E13*H12)</f>
        <v>45816.24</v>
      </c>
      <c r="I13" s="192"/>
      <c r="J13" s="16"/>
      <c r="K13" s="16"/>
      <c r="L13" s="15"/>
      <c r="M13" s="206"/>
      <c r="N13" s="121"/>
    </row>
    <row r="14" spans="2:14" ht="13.8">
      <c r="B14" s="205">
        <v>3</v>
      </c>
      <c r="C14" s="205"/>
      <c r="D14" s="15" t="s">
        <v>35</v>
      </c>
      <c r="E14" s="94"/>
      <c r="F14" s="89">
        <f>(E15/E41)</f>
        <v>0.20722665151428779</v>
      </c>
      <c r="G14" s="17"/>
      <c r="H14" s="17">
        <v>0.4</v>
      </c>
      <c r="I14" s="17">
        <v>0.6</v>
      </c>
      <c r="J14" s="92"/>
      <c r="K14" s="92"/>
      <c r="L14" s="95"/>
      <c r="M14" s="95"/>
    </row>
    <row r="15" spans="2:14" ht="13.8">
      <c r="B15" s="205"/>
      <c r="C15" s="205"/>
      <c r="D15" s="15"/>
      <c r="E15" s="190">
        <f>('PLANILHA ORÇAMENTÁRIA'!I62)</f>
        <v>120085.52</v>
      </c>
      <c r="F15" s="14"/>
      <c r="G15" s="192"/>
      <c r="H15" s="192">
        <f>(E15*H14)</f>
        <v>48034.208000000006</v>
      </c>
      <c r="I15" s="192">
        <f>(I14*E15)</f>
        <v>72051.312000000005</v>
      </c>
      <c r="J15" s="16"/>
      <c r="K15" s="16"/>
      <c r="L15" s="15"/>
      <c r="M15" s="206"/>
      <c r="N15" s="121"/>
    </row>
    <row r="16" spans="2:14" ht="13.8">
      <c r="B16" s="205">
        <v>4</v>
      </c>
      <c r="C16" s="205"/>
      <c r="D16" s="15" t="s">
        <v>80</v>
      </c>
      <c r="E16" s="94"/>
      <c r="F16" s="89">
        <f>E17/E41</f>
        <v>6.3846033113107312E-2</v>
      </c>
      <c r="G16" s="118"/>
      <c r="H16" s="17"/>
      <c r="I16" s="118">
        <v>0.2</v>
      </c>
      <c r="J16" s="17">
        <v>0.4</v>
      </c>
      <c r="K16" s="17">
        <v>0.4</v>
      </c>
      <c r="L16" s="92"/>
      <c r="M16" s="92"/>
    </row>
    <row r="17" spans="2:13" ht="13.8">
      <c r="B17" s="205"/>
      <c r="C17" s="205"/>
      <c r="D17" s="15"/>
      <c r="E17" s="190">
        <f>('PLANILHA ORÇAMENTÁRIA'!I69)</f>
        <v>36998.06</v>
      </c>
      <c r="F17" s="14"/>
      <c r="G17" s="192"/>
      <c r="H17" s="192"/>
      <c r="I17" s="192">
        <f>(I16*E17)</f>
        <v>7399.6120000000001</v>
      </c>
      <c r="J17" s="192">
        <f>(J16*E17)</f>
        <v>14799.224</v>
      </c>
      <c r="K17" s="192">
        <f>(K16*E17)</f>
        <v>14799.224</v>
      </c>
      <c r="L17" s="16"/>
      <c r="M17" s="206"/>
    </row>
    <row r="18" spans="2:13" ht="13.8">
      <c r="B18" s="205">
        <v>5</v>
      </c>
      <c r="C18" s="205"/>
      <c r="D18" s="15" t="s">
        <v>81</v>
      </c>
      <c r="E18" s="94"/>
      <c r="F18" s="89">
        <f>E19/E41</f>
        <v>2.2307161741584827E-2</v>
      </c>
      <c r="G18" s="95"/>
      <c r="H18" s="17"/>
      <c r="I18" s="17"/>
      <c r="J18" s="17"/>
      <c r="K18" s="17">
        <v>0.5</v>
      </c>
      <c r="L18" s="92">
        <v>0.5</v>
      </c>
      <c r="M18" s="92"/>
    </row>
    <row r="19" spans="2:13" ht="13.8">
      <c r="B19" s="205"/>
      <c r="C19" s="205"/>
      <c r="D19" s="15"/>
      <c r="E19" s="190">
        <f>('PLANILHA ORÇAMENTÁRIA'!I73)</f>
        <v>12926.75</v>
      </c>
      <c r="F19" s="14"/>
      <c r="G19" s="15"/>
      <c r="H19" s="16"/>
      <c r="I19" s="192"/>
      <c r="J19" s="192"/>
      <c r="K19" s="192">
        <f>(K18*E19)</f>
        <v>6463.375</v>
      </c>
      <c r="L19" s="192">
        <f>(L18*E19)</f>
        <v>6463.375</v>
      </c>
      <c r="M19" s="206"/>
    </row>
    <row r="20" spans="2:13" ht="13.8">
      <c r="B20" s="205">
        <v>6</v>
      </c>
      <c r="C20" s="205"/>
      <c r="D20" s="15" t="s">
        <v>45</v>
      </c>
      <c r="E20" s="94"/>
      <c r="F20" s="89">
        <f>E21/E41</f>
        <v>0.16190028663805237</v>
      </c>
      <c r="G20" s="95"/>
      <c r="H20" s="17"/>
      <c r="I20" s="17"/>
      <c r="J20" s="17">
        <v>0.5</v>
      </c>
      <c r="K20" s="17">
        <v>0.5</v>
      </c>
      <c r="L20" s="92"/>
      <c r="M20" s="92"/>
    </row>
    <row r="21" spans="2:13" ht="13.8">
      <c r="B21" s="205"/>
      <c r="C21" s="205"/>
      <c r="D21" s="15"/>
      <c r="E21" s="190">
        <f>('PLANILHA ORÇAMENTÁRIA'!I84)</f>
        <v>93819.4</v>
      </c>
      <c r="F21" s="14"/>
      <c r="G21" s="15"/>
      <c r="H21" s="192"/>
      <c r="I21" s="192"/>
      <c r="J21" s="192">
        <f>(J20*E21)</f>
        <v>46909.7</v>
      </c>
      <c r="K21" s="192">
        <f>(K20*E21)</f>
        <v>46909.7</v>
      </c>
      <c r="L21" s="16"/>
      <c r="M21" s="206"/>
    </row>
    <row r="22" spans="2:13" ht="13.8">
      <c r="B22" s="205">
        <v>8</v>
      </c>
      <c r="C22" s="205"/>
      <c r="D22" s="15" t="s">
        <v>76</v>
      </c>
      <c r="E22" s="94"/>
      <c r="F22" s="89">
        <f>E23/E41</f>
        <v>0.11611317082403266</v>
      </c>
      <c r="G22" s="17"/>
      <c r="H22" s="17"/>
      <c r="I22" s="95"/>
      <c r="J22" s="95"/>
      <c r="K22" s="17">
        <v>0.2</v>
      </c>
      <c r="L22" s="17">
        <v>0.6</v>
      </c>
      <c r="M22" s="17">
        <v>0.2</v>
      </c>
    </row>
    <row r="23" spans="2:13" ht="13.8">
      <c r="B23" s="205"/>
      <c r="C23" s="205"/>
      <c r="D23" s="15"/>
      <c r="E23" s="190">
        <f>('PLANILHA ORÇAMENTÁRIA'!I94)</f>
        <v>67286.28</v>
      </c>
      <c r="F23" s="14"/>
      <c r="G23" s="16"/>
      <c r="H23" s="18"/>
      <c r="I23" s="15"/>
      <c r="J23" s="15"/>
      <c r="K23" s="192">
        <f>(K22*E23)</f>
        <v>13457.256000000001</v>
      </c>
      <c r="L23" s="192">
        <f>(L22*E23)</f>
        <v>40371.767999999996</v>
      </c>
      <c r="M23" s="192">
        <f>(M22*E23)</f>
        <v>13457.256000000001</v>
      </c>
    </row>
    <row r="24" spans="2:13" ht="13.8">
      <c r="B24" s="205">
        <v>9</v>
      </c>
      <c r="C24" s="205"/>
      <c r="D24" s="15" t="s">
        <v>77</v>
      </c>
      <c r="E24" s="94"/>
      <c r="F24" s="89">
        <f>E25/E41</f>
        <v>9.7154132563680412E-2</v>
      </c>
      <c r="G24" s="95"/>
      <c r="H24" s="17"/>
      <c r="I24" s="95"/>
      <c r="J24" s="95"/>
      <c r="K24" s="17"/>
      <c r="L24" s="17">
        <v>0.5</v>
      </c>
      <c r="M24" s="17">
        <v>0.5</v>
      </c>
    </row>
    <row r="25" spans="2:13" ht="13.8">
      <c r="B25" s="205"/>
      <c r="C25" s="205"/>
      <c r="D25" s="15"/>
      <c r="E25" s="190">
        <f>('PLANILHA ORÇAMENTÁRIA'!I105)</f>
        <v>56299.73000000001</v>
      </c>
      <c r="F25" s="14"/>
      <c r="G25" s="15"/>
      <c r="H25" s="16"/>
      <c r="I25" s="15"/>
      <c r="J25" s="15"/>
      <c r="K25" s="192"/>
      <c r="L25" s="192">
        <f>(L24*E25)</f>
        <v>28149.865000000005</v>
      </c>
      <c r="M25" s="192">
        <f>(M24*E25)</f>
        <v>28149.865000000005</v>
      </c>
    </row>
    <row r="26" spans="2:13" ht="13.8">
      <c r="B26" s="205">
        <v>10</v>
      </c>
      <c r="C26" s="205"/>
      <c r="D26" s="15" t="s">
        <v>78</v>
      </c>
      <c r="E26" s="94"/>
      <c r="F26" s="89">
        <f>E27/E41</f>
        <v>3.705645501045849E-2</v>
      </c>
      <c r="G26" s="95"/>
      <c r="H26" s="17"/>
      <c r="I26" s="17"/>
      <c r="J26" s="17"/>
      <c r="K26" s="17"/>
      <c r="L26" s="92">
        <v>0.2</v>
      </c>
      <c r="M26" s="92">
        <v>0.8</v>
      </c>
    </row>
    <row r="27" spans="2:13" ht="13.8">
      <c r="B27" s="205"/>
      <c r="C27" s="205"/>
      <c r="D27" s="15"/>
      <c r="E27" s="190">
        <f>('PLANILHA ORÇAMENTÁRIA'!I113)</f>
        <v>21473.8</v>
      </c>
      <c r="F27" s="14"/>
      <c r="G27" s="15"/>
      <c r="H27" s="16"/>
      <c r="I27" s="16"/>
      <c r="J27" s="16"/>
      <c r="K27" s="192"/>
      <c r="L27" s="192">
        <f>(L26*E27)</f>
        <v>4294.76</v>
      </c>
      <c r="M27" s="192">
        <f>(M26*E27)</f>
        <v>17179.04</v>
      </c>
    </row>
    <row r="28" spans="2:13" ht="13.8">
      <c r="B28" s="205">
        <v>11</v>
      </c>
      <c r="C28" s="205"/>
      <c r="D28" s="15" t="s">
        <v>6</v>
      </c>
      <c r="E28" s="94"/>
      <c r="F28" s="89">
        <f>E29/E41</f>
        <v>1.7382148374817025E-2</v>
      </c>
      <c r="G28" s="95"/>
      <c r="H28" s="95"/>
      <c r="I28" s="95"/>
      <c r="J28" s="95"/>
      <c r="K28" s="95"/>
      <c r="L28" s="118">
        <v>0.9</v>
      </c>
      <c r="M28" s="118">
        <v>0.1</v>
      </c>
    </row>
    <row r="29" spans="2:13" ht="13.8">
      <c r="B29" s="205"/>
      <c r="C29" s="205"/>
      <c r="D29" s="15"/>
      <c r="E29" s="190">
        <f>('PLANILHA ORÇAMENTÁRIA'!I118)</f>
        <v>10072.76</v>
      </c>
      <c r="F29" s="14"/>
      <c r="G29" s="15"/>
      <c r="H29" s="15"/>
      <c r="K29" s="15"/>
      <c r="L29" s="192">
        <f>(L28*E29)</f>
        <v>9065.4840000000004</v>
      </c>
      <c r="M29" s="192">
        <f>(M28*E29)</f>
        <v>1007.2760000000001</v>
      </c>
    </row>
    <row r="30" spans="2:13" ht="13.8">
      <c r="B30" s="205">
        <v>12</v>
      </c>
      <c r="C30" s="205"/>
      <c r="D30" s="15" t="s">
        <v>82</v>
      </c>
      <c r="E30" s="94"/>
      <c r="F30" s="89">
        <f>E31/E41</f>
        <v>5.0769403801106082E-3</v>
      </c>
      <c r="G30" s="95"/>
      <c r="H30" s="17"/>
      <c r="I30" s="17"/>
      <c r="J30" s="17"/>
      <c r="K30" s="17"/>
      <c r="L30" s="17"/>
      <c r="M30" s="17">
        <v>1</v>
      </c>
    </row>
    <row r="31" spans="2:13" ht="13.8">
      <c r="B31" s="205"/>
      <c r="C31" s="205"/>
      <c r="D31" s="15"/>
      <c r="E31" s="190">
        <f>('PLANILHA ORÇAMENTÁRIA'!I126)</f>
        <v>2942.0299999999997</v>
      </c>
      <c r="F31" s="14"/>
      <c r="G31" s="15"/>
      <c r="H31" s="16"/>
      <c r="I31" s="16"/>
      <c r="J31" s="16"/>
      <c r="K31" s="16"/>
      <c r="L31" s="192"/>
      <c r="M31" s="192">
        <f>(M30*E31)</f>
        <v>2942.0299999999997</v>
      </c>
    </row>
    <row r="32" spans="2:13" ht="13.8">
      <c r="B32" s="205">
        <v>13</v>
      </c>
      <c r="C32" s="205"/>
      <c r="D32" s="15" t="s">
        <v>185</v>
      </c>
      <c r="E32" s="94"/>
      <c r="F32" s="89">
        <f>E33/E41</f>
        <v>5.1575597146102582E-2</v>
      </c>
      <c r="G32" s="95"/>
      <c r="H32" s="17"/>
      <c r="I32" s="17"/>
      <c r="J32" s="17"/>
      <c r="K32" s="17">
        <v>0.3</v>
      </c>
      <c r="L32" s="17">
        <v>0.3</v>
      </c>
      <c r="M32" s="17">
        <v>0.4</v>
      </c>
    </row>
    <row r="33" spans="2:14" ht="13.8">
      <c r="B33" s="205"/>
      <c r="C33" s="205"/>
      <c r="D33" s="15"/>
      <c r="E33" s="190">
        <f>('PLANILHA ORÇAMENTÁRIA'!I144)</f>
        <v>29887.479999999996</v>
      </c>
      <c r="F33" s="14"/>
      <c r="G33" s="15"/>
      <c r="H33" s="192"/>
      <c r="I33" s="192"/>
      <c r="J33" s="16"/>
      <c r="K33" s="192">
        <f>(K32*E33)</f>
        <v>8966.2439999999988</v>
      </c>
      <c r="L33" s="192">
        <f>(L32*E33)</f>
        <v>8966.2439999999988</v>
      </c>
      <c r="M33" s="192">
        <f>(M32*E33)</f>
        <v>11954.991999999998</v>
      </c>
    </row>
    <row r="34" spans="2:14" ht="13.8">
      <c r="B34" s="205">
        <v>14</v>
      </c>
      <c r="C34" s="205"/>
      <c r="D34" s="15" t="s">
        <v>7</v>
      </c>
      <c r="E34" s="94"/>
      <c r="F34" s="89">
        <f>E35/E41</f>
        <v>2.49238173277402E-2</v>
      </c>
      <c r="G34" s="118"/>
      <c r="H34" s="17">
        <v>0.2</v>
      </c>
      <c r="I34" s="17"/>
      <c r="J34" s="17"/>
      <c r="K34" s="17"/>
      <c r="L34" s="17">
        <v>0.4</v>
      </c>
      <c r="M34" s="17">
        <v>0.4</v>
      </c>
    </row>
    <row r="35" spans="2:14" ht="13.8">
      <c r="B35" s="205"/>
      <c r="C35" s="205"/>
      <c r="D35" s="15"/>
      <c r="E35" s="190">
        <f>('PLANILHA ORÇAMENTÁRIA'!I157)</f>
        <v>14443.072560000001</v>
      </c>
      <c r="F35" s="14"/>
      <c r="G35" s="192"/>
      <c r="H35" s="192">
        <f>(E35*H34)</f>
        <v>2888.6145120000001</v>
      </c>
      <c r="I35" s="192"/>
      <c r="J35" s="16"/>
      <c r="K35" s="192"/>
      <c r="L35" s="192">
        <f>(L34*E35)</f>
        <v>5777.2290240000002</v>
      </c>
      <c r="M35" s="192">
        <f>(M34*E35)</f>
        <v>5777.2290240000002</v>
      </c>
    </row>
    <row r="36" spans="2:14" ht="13.8">
      <c r="B36" s="205">
        <v>15</v>
      </c>
      <c r="C36" s="205"/>
      <c r="D36" s="15" t="s">
        <v>46</v>
      </c>
      <c r="E36" s="94"/>
      <c r="F36" s="89">
        <f>E37/E41</f>
        <v>1.2724681170573857E-2</v>
      </c>
      <c r="G36" s="95"/>
      <c r="H36" s="17"/>
      <c r="I36" s="17"/>
      <c r="J36" s="17">
        <v>0.1</v>
      </c>
      <c r="K36" s="17"/>
      <c r="L36" s="118">
        <v>0.3</v>
      </c>
      <c r="M36" s="118">
        <v>0.6</v>
      </c>
    </row>
    <row r="37" spans="2:14" ht="13.8">
      <c r="B37" s="205"/>
      <c r="C37" s="205"/>
      <c r="D37" s="15"/>
      <c r="E37" s="190">
        <f>('PLANILHA ORÇAMENTÁRIA'!I176)</f>
        <v>7373.8099999999995</v>
      </c>
      <c r="F37" s="14"/>
      <c r="G37" s="15"/>
      <c r="H37" s="192"/>
      <c r="I37" s="16"/>
      <c r="J37" s="192">
        <f>(J36*E37)</f>
        <v>737.38099999999997</v>
      </c>
      <c r="K37" s="192"/>
      <c r="L37" s="192">
        <f>(L36*E37)</f>
        <v>2212.1429999999996</v>
      </c>
      <c r="M37" s="192">
        <f>(M36*E37)</f>
        <v>4424.2859999999991</v>
      </c>
    </row>
    <row r="38" spans="2:14" ht="13.8">
      <c r="B38" s="205">
        <v>16</v>
      </c>
      <c r="C38" s="205"/>
      <c r="D38" s="15" t="s">
        <v>8</v>
      </c>
      <c r="E38" s="94"/>
      <c r="F38" s="89">
        <f>E39/E41</f>
        <v>3.8167261672075532E-3</v>
      </c>
      <c r="G38" s="95"/>
      <c r="H38" s="17"/>
      <c r="I38" s="17"/>
      <c r="J38" s="17"/>
      <c r="K38" s="17"/>
      <c r="L38" s="17"/>
      <c r="M38" s="17">
        <v>1</v>
      </c>
    </row>
    <row r="39" spans="2:14" ht="13.8">
      <c r="B39" s="205"/>
      <c r="C39" s="205"/>
      <c r="D39" s="15"/>
      <c r="E39" s="190">
        <f>('PLANILHA ORÇAMENTÁRIA'!I180)</f>
        <v>2211.75</v>
      </c>
      <c r="F39" s="14"/>
      <c r="G39" s="15"/>
      <c r="H39" s="16"/>
      <c r="I39" s="16"/>
      <c r="J39" s="16"/>
      <c r="K39" s="16"/>
      <c r="L39" s="192"/>
      <c r="M39" s="192">
        <f>(M38*E39)</f>
        <v>2211.75</v>
      </c>
      <c r="N39" s="122"/>
    </row>
    <row r="40" spans="2:14" ht="13.8">
      <c r="B40" s="205"/>
      <c r="C40" s="205"/>
      <c r="D40" s="15"/>
      <c r="E40" s="94"/>
      <c r="F40" s="243">
        <f>E41/E41</f>
        <v>1</v>
      </c>
      <c r="G40" s="244">
        <f>(G41/E41)</f>
        <v>9.9832993737044462E-2</v>
      </c>
      <c r="H40" s="245">
        <f>(H41/E41)</f>
        <v>0.16693862836246307</v>
      </c>
      <c r="I40" s="245">
        <f>(I41/E41)</f>
        <v>0.13710519753119413</v>
      </c>
      <c r="J40" s="245">
        <f>(J41/E41)</f>
        <v>0.10776102468132649</v>
      </c>
      <c r="K40" s="245">
        <f>(K41/E41)</f>
        <v>0.15633745074369884</v>
      </c>
      <c r="L40" s="245">
        <f>(L41/E41)</f>
        <v>0.18171338461257822</v>
      </c>
      <c r="M40" s="245">
        <f>(M41/E41)</f>
        <v>0.15031132033169481</v>
      </c>
      <c r="N40" s="246">
        <f>SUM(G40:M40)</f>
        <v>1</v>
      </c>
    </row>
    <row r="41" spans="2:14" ht="13.8">
      <c r="B41" s="349" t="s">
        <v>631</v>
      </c>
      <c r="C41" s="349"/>
      <c r="D41" s="349"/>
      <c r="E41" s="191">
        <f>(E11+E13+E15+E17+E19+E21+E23+E25+E27+E29+E31+E33+E35+E37+E39)</f>
        <v>579488.78255999996</v>
      </c>
      <c r="F41" s="127"/>
      <c r="G41" s="191">
        <f t="shared" ref="G41:M41" si="0">(G11+G13+G15+G17+G19+G21+G23+G25+G27+G29+G31+G33+G35+G37+G39)</f>
        <v>57852.1</v>
      </c>
      <c r="H41" s="191">
        <f t="shared" si="0"/>
        <v>96739.062512000004</v>
      </c>
      <c r="I41" s="191">
        <f t="shared" si="0"/>
        <v>79450.923999999999</v>
      </c>
      <c r="J41" s="191">
        <f t="shared" si="0"/>
        <v>62446.305</v>
      </c>
      <c r="K41" s="191">
        <f t="shared" si="0"/>
        <v>90595.798999999999</v>
      </c>
      <c r="L41" s="191">
        <f t="shared" si="0"/>
        <v>105300.86802399998</v>
      </c>
      <c r="M41" s="191">
        <f t="shared" si="0"/>
        <v>87103.724023999996</v>
      </c>
      <c r="N41" s="121">
        <f>SUM(G41:M41)</f>
        <v>579488.78255999996</v>
      </c>
    </row>
    <row r="42" spans="2:14" ht="13.8">
      <c r="B42" s="205"/>
      <c r="C42" s="205"/>
      <c r="D42" s="205"/>
      <c r="E42" s="93"/>
      <c r="F42" s="14"/>
      <c r="G42" s="15"/>
      <c r="H42" s="16"/>
      <c r="I42" s="16"/>
      <c r="J42" s="16"/>
      <c r="K42" s="16"/>
      <c r="L42" s="191"/>
      <c r="M42" s="206"/>
    </row>
    <row r="52" spans="4:11">
      <c r="D52" s="2" t="s">
        <v>190</v>
      </c>
      <c r="H52" s="348" t="s">
        <v>366</v>
      </c>
      <c r="I52" s="348"/>
      <c r="J52" s="348"/>
      <c r="K52" s="348"/>
    </row>
    <row r="53" spans="4:11">
      <c r="D53" s="2" t="s">
        <v>191</v>
      </c>
      <c r="H53" s="348" t="s">
        <v>192</v>
      </c>
      <c r="I53" s="348"/>
      <c r="J53" s="348"/>
      <c r="K53" s="348"/>
    </row>
  </sheetData>
  <mergeCells count="11">
    <mergeCell ref="H53:K53"/>
    <mergeCell ref="B41:D41"/>
    <mergeCell ref="B1:M3"/>
    <mergeCell ref="B4:M4"/>
    <mergeCell ref="B5:M5"/>
    <mergeCell ref="H52:K52"/>
    <mergeCell ref="B9:M9"/>
    <mergeCell ref="B7:E7"/>
    <mergeCell ref="F6:J6"/>
    <mergeCell ref="F7:H7"/>
    <mergeCell ref="B6:E6"/>
  </mergeCells>
  <pageMargins left="0.511811024" right="0.511811024" top="0.78740157499999996" bottom="0.78740157499999996" header="0.31496062000000002" footer="0.31496062000000002"/>
  <pageSetup paperSize="9" scale="4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5</vt:i4>
      </vt:variant>
    </vt:vector>
  </HeadingPairs>
  <TitlesOfParts>
    <vt:vector size="9" baseType="lpstr">
      <vt:lpstr>BDI </vt:lpstr>
      <vt:lpstr>PLANILHA ORÇAMENTÁRIA</vt:lpstr>
      <vt:lpstr>MEMÓRIA DE CÁLCULO</vt:lpstr>
      <vt:lpstr>CRONOGRAMA</vt:lpstr>
      <vt:lpstr>'BDI '!Area_de_impressao</vt:lpstr>
      <vt:lpstr>CRONOGRAMA!Area_de_impressao</vt:lpstr>
      <vt:lpstr>'MEMÓRIA DE CÁLCULO'!Area_de_impressao</vt:lpstr>
      <vt:lpstr>'PLANILHA ORÇAMENTÁRIA'!Area_de_impressao</vt:lpstr>
      <vt:lpstr>'PLANILHA ORÇAMENTÁRIA'!Titulos_de_impressao</vt:lpstr>
    </vt:vector>
  </TitlesOfParts>
  <Company>Fnde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27421740104</dc:creator>
  <cp:lastModifiedBy>LETICIA SANTOS</cp:lastModifiedBy>
  <cp:lastPrinted>2026-01-19T14:52:34Z</cp:lastPrinted>
  <dcterms:created xsi:type="dcterms:W3CDTF">2012-10-15T18:57:41Z</dcterms:created>
  <dcterms:modified xsi:type="dcterms:W3CDTF">2026-02-16T18:39:16Z</dcterms:modified>
</cp:coreProperties>
</file>