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aiara - Licitação\Documents\PROCESSOS 2026\CONCORRÊNCIAS\QUADRA DO SÃO BERNARDO\"/>
    </mc:Choice>
  </mc:AlternateContent>
  <xr:revisionPtr revIDLastSave="0" documentId="8_{68EA5DBA-1D70-491F-BA22-FF5E76B73700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Planilha Orcamentaria" sheetId="5" r:id="rId1"/>
  </sheets>
  <externalReferences>
    <externalReference r:id="rId2"/>
  </externalReferences>
  <definedNames>
    <definedName name="_xlnm.Print_Area" localSheetId="0">'Planilha Orcamentaria'!$A$1:$H$46</definedName>
    <definedName name="DESONERACAO" hidden="1">IF(OR(Import.Desoneracao="DESONERADO",Import.Desoneracao="SIM"),"SIM","NÃO")</definedName>
    <definedName name="Import.Desoneracao" hidden="1">OFFSET([1]DADOS!$G$18,0,-1)</definedName>
    <definedName name="_xlnm.Print_Titles" localSheetId="0">'Planilha Orcamentaria'!$1:$12</definedName>
  </definedNames>
  <calcPr calcId="191029"/>
</workbook>
</file>

<file path=xl/calcChain.xml><?xml version="1.0" encoding="utf-8"?>
<calcChain xmlns="http://schemas.openxmlformats.org/spreadsheetml/2006/main">
  <c r="G39" i="5" l="1"/>
  <c r="G38" i="5"/>
  <c r="G17" i="5"/>
  <c r="H39" i="5" l="1"/>
  <c r="H38" i="5"/>
  <c r="H40" i="5" l="1"/>
  <c r="G35" i="5" l="1"/>
  <c r="G34" i="5"/>
  <c r="G24" i="5"/>
  <c r="G25" i="5"/>
  <c r="G31" i="5"/>
  <c r="G20" i="5"/>
  <c r="G22" i="5"/>
  <c r="G23" i="5"/>
  <c r="G26" i="5"/>
  <c r="G21" i="5"/>
  <c r="G30" i="5"/>
  <c r="G14" i="5"/>
  <c r="H14" i="5" s="1"/>
  <c r="H23" i="5" l="1"/>
  <c r="H15" i="5"/>
  <c r="H35" i="5"/>
  <c r="H34" i="5"/>
  <c r="H31" i="5"/>
  <c r="H25" i="5"/>
  <c r="H24" i="5"/>
  <c r="H26" i="5"/>
  <c r="H21" i="5"/>
  <c r="H20" i="5"/>
  <c r="H17" i="5"/>
  <c r="H18" i="5" s="1"/>
  <c r="H30" i="5"/>
  <c r="H22" i="5" l="1"/>
  <c r="H27" i="5" s="1"/>
  <c r="H36" i="5"/>
  <c r="G29" i="5" l="1"/>
  <c r="H29" i="5" s="1"/>
  <c r="H32" i="5" s="1"/>
  <c r="H42" i="5" s="1"/>
  <c r="I17" i="5" l="1"/>
</calcChain>
</file>

<file path=xl/sharedStrings.xml><?xml version="1.0" encoding="utf-8"?>
<sst xmlns="http://schemas.openxmlformats.org/spreadsheetml/2006/main" count="104" uniqueCount="89">
  <si>
    <t>ITEM</t>
  </si>
  <si>
    <t>DESCRIÇÃO</t>
  </si>
  <si>
    <t>QUANTIDADE</t>
  </si>
  <si>
    <t>UNIDADE</t>
  </si>
  <si>
    <t>PLANILHA ORÇAMENTÁRIA DE CUSTOS</t>
  </si>
  <si>
    <t>DIRETA</t>
  </si>
  <si>
    <t>INDIRETA</t>
  </si>
  <si>
    <t>(    )</t>
  </si>
  <si>
    <t>PREÇO TOTAL</t>
  </si>
  <si>
    <t xml:space="preserve">FORMA DE EXECUÇÃO: </t>
  </si>
  <si>
    <t>PREÇO UNITÁRIO S/ LDI</t>
  </si>
  <si>
    <t>PREÇO UNITÁRIO C/ LDI</t>
  </si>
  <si>
    <t>1.1</t>
  </si>
  <si>
    <t>TOTAL GERAL DA OBRA</t>
  </si>
  <si>
    <t>(  X  )</t>
  </si>
  <si>
    <t>FOLHA Nº: 01/01</t>
  </si>
  <si>
    <t>SUBTOTAL</t>
  </si>
  <si>
    <t>Dariam Jonnis José da Silva - CREA/ MG : 174.603/D</t>
  </si>
  <si>
    <t xml:space="preserve">A N E X O   I </t>
  </si>
  <si>
    <t>PREFEITURA: PREFEITURA MUNICIPAL DE NATERCIA - MG</t>
  </si>
  <si>
    <t>PREFEITURA MUNICIPAL DE NATÉRCIA</t>
  </si>
  <si>
    <t>Prefeito Gabriel Tiago de Vilas Boas</t>
  </si>
  <si>
    <t>M²</t>
  </si>
  <si>
    <t xml:space="preserve">PRAZO DE EXECUÇÃO: 01 MÊS                 </t>
  </si>
  <si>
    <t>ED-13852</t>
  </si>
  <si>
    <t>COBERTURA EM TELHA METÁLICA GALVANIZADA ONDULADA, TIPO SIMPLES, ESP. 0,50MM, ACABAMENTO NATURAL, INCLUSIVE ACESSÓRIOS PARA FIXAÇÃO, FORNECIMENTO E INSTALAÇÃO</t>
  </si>
  <si>
    <t>CÓDIGO SEINFRA-MG</t>
  </si>
  <si>
    <t xml:space="preserve">SERVIÇOS PRELIMINARES </t>
  </si>
  <si>
    <t>UND</t>
  </si>
  <si>
    <t>ED-20572</t>
  </si>
  <si>
    <t>FORNECIMENTO DE ESTRUTURA METÁLICA E ENGRADAMENTO METÁLICO PARA TELHADO EM ARCO DE QUADRA POLIESPORTIVA EM AÇO PATINÁVEL, COBERTURA EM ARCO PADRÃO DA QUADRA ESCOLAR, EXCLUSIVE TELHA, INCLUSIVE PILAR METÁLICO, FABRICAÇÃO, TRANSPORTE E MONTAGEM</t>
  </si>
  <si>
    <t>3.1</t>
  </si>
  <si>
    <t>FUNDAÇÃO</t>
  </si>
  <si>
    <t>ESTRURA E COBERTURA DA QUADRA</t>
  </si>
  <si>
    <t>4.1</t>
  </si>
  <si>
    <t>4.2</t>
  </si>
  <si>
    <t>ED-50859</t>
  </si>
  <si>
    <t>BLOCO ARMADO EM CONCRETO 20 MPa, INCLUSIVE LASTRO 5 CM EM CONCRETO MAGRO 9 MPa, FÔRMAS LATERAIS E DESFORMA</t>
  </si>
  <si>
    <t>m3</t>
  </si>
  <si>
    <t>ED-51107</t>
  </si>
  <si>
    <t>ESCAVAÇÃO MANUAL DE VALA COM PROFUNDIDADE MENOR OU IGUAL A 1,5M, INCLUSIVE DESCARGA LATERAL</t>
  </si>
  <si>
    <t>3.2</t>
  </si>
  <si>
    <t>3.3</t>
  </si>
  <si>
    <t>ED-29801</t>
  </si>
  <si>
    <t>PERFURAÇÃO MANUAL DE ESTACA TIPO BROCA A TRADO, INCLUSIVE AFASTAMENTO, EXCLUSIVE ARMAÇÃO, CONCRETO ESTRUTURAL, TRANSPORTE E RETIRADA DO MATERIAL ESCAVADO</t>
  </si>
  <si>
    <t>LOCAÇÃO TOPOGRÁFICA PARA ATÉ VINTE (20) PONTOS REFERENCIAIS, INCLUSIVE ESTACA (PIQUETE) DE MARCAÇÃO</t>
  </si>
  <si>
    <t>ED-50274</t>
  </si>
  <si>
    <t>und</t>
  </si>
  <si>
    <t>3.4</t>
  </si>
  <si>
    <t>3.5</t>
  </si>
  <si>
    <t>4.3</t>
  </si>
  <si>
    <t>COBERTURA EM TELHA METÁLICA GALVANIZADA ONDULADA, TIPO SIMPLES, ESP. 0,50MM, ACABAMENTO NATURAL, INCLUSIVE ACESSÓRIOS PARA FIXAÇÃO, FORNECIMENTO E INSTALAÇÃO (FECHAMENTO LATERAL)</t>
  </si>
  <si>
    <t>ED-49786</t>
  </si>
  <si>
    <t>FORNECIMENTO DE CONCRETO ESTRUTURAL, PREPARADO EM OBRA COM BETONEIRA, COM FCK 20MPA, INCLUSIVE LANÇAMENTO, ADENSAMENTO E ACABAMENTO (FUNDAÇÃO) _ BROCAS.</t>
  </si>
  <si>
    <t>3.6</t>
  </si>
  <si>
    <t>KG</t>
  </si>
  <si>
    <t>ED-29551</t>
  </si>
  <si>
    <t>CORTE, DOBRA E MONTAGEM DE AÇO CA-50, DIÂMETRO 10MM, INCLUSIVE ESPAÇADOR</t>
  </si>
  <si>
    <t>ED-29547</t>
  </si>
  <si>
    <t>CORTE, DOBRA E MONTAGEM DE AÇO CA-60, DIÂMETRO 4,2MM, INCLUSIVE ESPAÇADOR</t>
  </si>
  <si>
    <t>ALAMBRADO PARA FECHAMENTO</t>
  </si>
  <si>
    <t>5.1</t>
  </si>
  <si>
    <t>5.2</t>
  </si>
  <si>
    <t>3.7</t>
  </si>
  <si>
    <t>2.1</t>
  </si>
  <si>
    <t>ED-9100</t>
  </si>
  <si>
    <t>ALAMBRADO PARA QUADRA ESPORTIVA, EM TELA DE ARAME GALVANIZADO COM TRAMA LOSANGULAR DE 2" (50,8MM) E FIO BWG12 (2,77MM), EXCLUSIVE PINTURA, INCLUSIVE FIXAÇÃO E FORNECIMENTO EM QUADROS DE TUBOS DE AÇO CARBONO GALVANIZADO DIÂMETRO DE 50MM (2")</t>
  </si>
  <si>
    <t>ED-50986</t>
  </si>
  <si>
    <t>PORTÃO EM TUBO DE AÇO GALVANIZADO COM COSTURA, DIÂMETRO DE 1.1/2" (38,1MM), ESP. 2MM, COM TELA QUADRICULADA ONDULADA, TRAMA DE 1/2" (12,70MM), FIO 12 (2,77MM), EXCLUSIVE CADEADO E PINTURA</t>
  </si>
  <si>
    <t>ED-50391</t>
  </si>
  <si>
    <t>MOBILIZAÇÃO E DESMOBILIZAÇÃO OBRA DISTANTE DE CENTRO URBANO COM ACIMA DE 3.000.000,01</t>
  </si>
  <si>
    <t>%</t>
  </si>
  <si>
    <t>OBRA: COBERTURA E FECHAMENTO COM ALAMBRADO DA QUADRA NO BAIRRO SÃO BERNARDO</t>
  </si>
  <si>
    <t>BDI</t>
  </si>
  <si>
    <t>ED-28429</t>
  </si>
  <si>
    <t>FORNECIMENTO E COLOCAÇÃO DE PLACA DE OBRA EM CHAPA GALVANIZADA #26, ESP. 0,45MM, DIMENSÃO (6X3)M, PLOTADA COM ADESIVO VINÍLICO, AFIXADA COM REBITES 4,8X40MM, EM ESTRUTURA METÁLICA DE METALON 20X20MM, ESP. 1,25MM, INCLUSIVE SUPORTE EM EUCALIPTO AUTOCLAVADO PINTADO COM TINTA PVA DUAS (2) DEMÃOS</t>
  </si>
  <si>
    <t>MOBILIZAÇÃO E DESMOBILIZAÇÃO DE OBRA</t>
  </si>
  <si>
    <r>
      <t>LOCAL DA OBRA: Quadra Municipal ( 22°05'03.01"S /  45°24'36.51"O), Estrada Municipal do São Bernardo, Bairro do São Bernardo, NATE</t>
    </r>
    <r>
      <rPr>
        <sz val="10"/>
        <rFont val="Arial"/>
      </rPr>
      <t>RCIA-MG.</t>
    </r>
  </si>
  <si>
    <t>6.1</t>
  </si>
  <si>
    <t>6.2</t>
  </si>
  <si>
    <t>PASSEIO DE ACESSO A QUADRA</t>
  </si>
  <si>
    <t>ED-51144</t>
  </si>
  <si>
    <t>PASSEIOS DE CONCRETO E = 8 CM, FCK = 15 MPA PADRÃO PREFEITURA</t>
  </si>
  <si>
    <t>M2</t>
  </si>
  <si>
    <t>ED-50702</t>
  </si>
  <si>
    <t>DESMATAMENTO, DESTOCAMENTO E LIMPEZA, INCLUSIVE TRANSPORTE ATÉ CINQUENTA (50) METROS</t>
  </si>
  <si>
    <t xml:space="preserve">  </t>
  </si>
  <si>
    <t>DATA: 30/01/2025</t>
  </si>
  <si>
    <t>REFERÊNCIA: SEINFRA-MG DE OUTUBRO DE  2024 com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</si>
</sst>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R$&quot;\ #,##0.00"/>
  </numFmts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Times New Roman"/>
      <family val="1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1" fillId="0" borderId="0"/>
  </cellStyleXfs>
  <cellXfs count="85">
    <xf numFmtId="0" fontId="0" fillId="0" borderId="0" xfId="0"/>
    <xf numFmtId="0" fontId="4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4" fontId="13" fillId="0" borderId="19" xfId="0" applyNumberFormat="1" applyFont="1" applyBorder="1" applyAlignment="1">
      <alignment horizontal="right" vertical="center" wrapText="1"/>
    </xf>
    <xf numFmtId="4" fontId="11" fillId="0" borderId="3" xfId="0" applyNumberFormat="1" applyFont="1" applyBorder="1" applyAlignment="1">
      <alignment horizontal="right" vertical="center" wrapText="1"/>
    </xf>
    <xf numFmtId="4" fontId="11" fillId="0" borderId="19" xfId="0" applyNumberFormat="1" applyFont="1" applyBorder="1" applyAlignment="1">
      <alignment horizontal="right" vertical="center" wrapText="1"/>
    </xf>
    <xf numFmtId="0" fontId="4" fillId="0" borderId="19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19" xfId="3" applyFont="1" applyBorder="1" applyAlignment="1">
      <alignment vertical="center" wrapText="1"/>
    </xf>
    <xf numFmtId="2" fontId="4" fillId="0" borderId="19" xfId="2" applyNumberFormat="1" applyFont="1" applyFill="1" applyBorder="1" applyAlignment="1">
      <alignment horizontal="right" vertical="center" wrapText="1"/>
    </xf>
    <xf numFmtId="4" fontId="4" fillId="0" borderId="19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4" fontId="12" fillId="0" borderId="8" xfId="0" applyNumberFormat="1" applyFont="1" applyBorder="1" applyAlignment="1">
      <alignment horizontal="center" vertical="center" wrapText="1"/>
    </xf>
    <xf numFmtId="4" fontId="3" fillId="0" borderId="34" xfId="0" applyNumberFormat="1" applyFont="1" applyBorder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4" fontId="4" fillId="0" borderId="0" xfId="0" applyNumberFormat="1" applyFont="1"/>
    <xf numFmtId="0" fontId="6" fillId="0" borderId="31" xfId="0" applyFont="1" applyBorder="1" applyAlignment="1">
      <alignment horizontal="center" vertical="center" wrapText="1"/>
    </xf>
    <xf numFmtId="0" fontId="13" fillId="0" borderId="33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165" fontId="4" fillId="0" borderId="0" xfId="0" applyNumberFormat="1" applyFont="1"/>
    <xf numFmtId="0" fontId="6" fillId="0" borderId="3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0" fontId="6" fillId="0" borderId="19" xfId="1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14" fillId="0" borderId="20" xfId="3" applyFont="1" applyBorder="1" applyAlignment="1">
      <alignment horizontal="left" vertical="center" wrapText="1"/>
    </xf>
    <xf numFmtId="0" fontId="14" fillId="0" borderId="4" xfId="3" applyFont="1" applyBorder="1" applyAlignment="1">
      <alignment horizontal="left" vertical="center" wrapText="1"/>
    </xf>
    <xf numFmtId="0" fontId="14" fillId="0" borderId="3" xfId="3" applyFont="1" applyBorder="1" applyAlignment="1">
      <alignment horizontal="left" vertical="center" wrapText="1"/>
    </xf>
    <xf numFmtId="0" fontId="12" fillId="0" borderId="14" xfId="0" applyFont="1" applyBorder="1" applyAlignment="1">
      <alignment horizontal="right" vertical="center" wrapText="1"/>
    </xf>
    <xf numFmtId="0" fontId="12" fillId="0" borderId="5" xfId="0" applyFont="1" applyBorder="1" applyAlignment="1">
      <alignment horizontal="right" vertical="center" wrapText="1"/>
    </xf>
    <xf numFmtId="0" fontId="12" fillId="0" borderId="15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wrapText="1"/>
    </xf>
    <xf numFmtId="4" fontId="12" fillId="0" borderId="20" xfId="0" applyNumberFormat="1" applyFont="1" applyBorder="1" applyAlignment="1">
      <alignment horizontal="center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 wrapText="1"/>
    </xf>
    <xf numFmtId="0" fontId="0" fillId="0" borderId="6" xfId="0" applyBorder="1"/>
    <xf numFmtId="0" fontId="0" fillId="0" borderId="32" xfId="0" applyBorder="1"/>
    <xf numFmtId="0" fontId="6" fillId="0" borderId="1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</cellXfs>
  <cellStyles count="5">
    <cellStyle name="Normal" xfId="0" builtinId="0"/>
    <cellStyle name="Normal 2" xfId="4" xr:uid="{00000000-0005-0000-0000-000001000000}"/>
    <cellStyle name="Normal_Plan1" xfId="3" xr:uid="{00000000-0005-0000-0000-000002000000}"/>
    <cellStyle name="Porcentagem" xfId="1" builtin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48</xdr:row>
      <xdr:rowOff>47625</xdr:rowOff>
    </xdr:from>
    <xdr:to>
      <xdr:col>8</xdr:col>
      <xdr:colOff>0</xdr:colOff>
      <xdr:row>51</xdr:row>
      <xdr:rowOff>0</xdr:rowOff>
    </xdr:to>
    <xdr:sp macro="" textlink="">
      <xdr:nvSpPr>
        <xdr:cNvPr id="4098" name="Text Box 7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 txBox="1">
          <a:spLocks noChangeArrowheads="1"/>
        </xdr:cNvSpPr>
      </xdr:nvSpPr>
      <xdr:spPr bwMode="auto">
        <a:xfrm>
          <a:off x="47625" y="10601325"/>
          <a:ext cx="81153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Secretaria de Estado de Transportes e Obras Públicas  - SETOP - MG</a:t>
          </a:r>
        </a:p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Internet: www.transportes.mg.gov.br / E-mail: dco@transportes.mg.gov.br</a:t>
          </a:r>
        </a:p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Fone Geral: (31) 3239-0999 - Fax: (31) 3239-0899</a:t>
          </a:r>
        </a:p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Sede: Rua Manaus, nº 467 - Bairro Santa Efigênia - CEP 30150-350 - Belo Horizonte - MG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800100</xdr:colOff>
      <xdr:row>1</xdr:row>
      <xdr:rowOff>0</xdr:rowOff>
    </xdr:to>
    <xdr:pic>
      <xdr:nvPicPr>
        <xdr:cNvPr id="4" name="Imagem 3" descr="timbrado - título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0448925" cy="876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iam/Desktop/PREFEITURA%20DE%20NATERCIA/PAVIMENTA&#199;&#195;O/BAIRRO%20DOS%20BARREIROS/PLANILHA%20OR&#199;AMENTARIA%20_%20REV%2001/PLANILHA%20M&#218;LTIPLA%20V3.0.5%20_%20Morro%20Tur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J72"/>
  <sheetViews>
    <sheetView showGridLines="0" showZeros="0" tabSelected="1" view="pageBreakPreview" topLeftCell="A23" zoomScaleSheetLayoutView="100" workbookViewId="0">
      <selection activeCell="G38" sqref="G38"/>
    </sheetView>
  </sheetViews>
  <sheetFormatPr defaultRowHeight="12.75" x14ac:dyDescent="0.2"/>
  <cols>
    <col min="1" max="1" width="7.42578125" style="1" customWidth="1"/>
    <col min="2" max="2" width="13.42578125" style="1" bestFit="1" customWidth="1"/>
    <col min="3" max="3" width="68.42578125" style="6" customWidth="1"/>
    <col min="4" max="4" width="9.140625" style="1"/>
    <col min="5" max="5" width="12.28515625" style="1" customWidth="1"/>
    <col min="6" max="7" width="17" style="1" customWidth="1"/>
    <col min="8" max="8" width="12.28515625" style="1" customWidth="1"/>
    <col min="9" max="9" width="14.7109375" style="1" bestFit="1" customWidth="1"/>
    <col min="10" max="16384" width="9.140625" style="1"/>
  </cols>
  <sheetData>
    <row r="1" spans="1:10" ht="69" customHeight="1" thickBot="1" x14ac:dyDescent="0.25">
      <c r="A1" s="44"/>
      <c r="B1" s="44"/>
      <c r="C1" s="43"/>
      <c r="D1" s="43"/>
      <c r="E1" s="43"/>
      <c r="F1" s="43"/>
      <c r="G1" s="43"/>
      <c r="H1" s="43"/>
    </row>
    <row r="2" spans="1:10" ht="19.5" customHeight="1" thickBot="1" x14ac:dyDescent="0.3">
      <c r="A2" s="61" t="s">
        <v>18</v>
      </c>
      <c r="B2" s="62"/>
      <c r="C2" s="62"/>
      <c r="D2" s="62"/>
      <c r="E2" s="62"/>
      <c r="F2" s="62"/>
      <c r="G2" s="62"/>
      <c r="H2" s="63"/>
    </row>
    <row r="3" spans="1:10" ht="3.75" customHeight="1" thickBot="1" x14ac:dyDescent="0.25">
      <c r="A3" s="45"/>
      <c r="B3" s="45"/>
      <c r="C3" s="45"/>
      <c r="D3" s="45"/>
      <c r="E3" s="45"/>
      <c r="F3" s="45"/>
      <c r="G3" s="45"/>
      <c r="H3" s="45"/>
    </row>
    <row r="4" spans="1:10" ht="21.75" customHeight="1" thickBot="1" x14ac:dyDescent="0.25">
      <c r="A4" s="73" t="s">
        <v>4</v>
      </c>
      <c r="B4" s="74"/>
      <c r="C4" s="74"/>
      <c r="D4" s="74"/>
      <c r="E4" s="74"/>
      <c r="F4" s="74"/>
      <c r="G4" s="74"/>
      <c r="H4" s="75"/>
    </row>
    <row r="5" spans="1:10" ht="3.75" customHeight="1" thickBot="1" x14ac:dyDescent="0.25">
      <c r="A5" s="2"/>
      <c r="B5" s="2"/>
      <c r="C5" s="2"/>
      <c r="D5" s="2"/>
      <c r="E5" s="2"/>
      <c r="F5" s="2"/>
      <c r="G5" s="2"/>
      <c r="H5" s="2"/>
    </row>
    <row r="6" spans="1:10" s="6" customFormat="1" ht="24" customHeight="1" x14ac:dyDescent="0.2">
      <c r="A6" s="69" t="s">
        <v>19</v>
      </c>
      <c r="B6" s="70"/>
      <c r="C6" s="70"/>
      <c r="D6" s="70"/>
      <c r="E6" s="71"/>
      <c r="F6" s="76" t="s">
        <v>15</v>
      </c>
      <c r="G6" s="77"/>
      <c r="H6" s="78"/>
    </row>
    <row r="7" spans="1:10" ht="15" customHeight="1" x14ac:dyDescent="0.2">
      <c r="A7" s="55" t="s">
        <v>72</v>
      </c>
      <c r="B7" s="55"/>
      <c r="C7" s="55"/>
      <c r="D7" s="55"/>
      <c r="E7" s="55"/>
      <c r="F7" s="68" t="s">
        <v>87</v>
      </c>
      <c r="G7" s="68"/>
      <c r="H7" s="68"/>
    </row>
    <row r="8" spans="1:10" ht="29.25" customHeight="1" x14ac:dyDescent="0.2">
      <c r="A8" s="56" t="s">
        <v>77</v>
      </c>
      <c r="B8" s="57"/>
      <c r="C8" s="57"/>
      <c r="D8" s="58"/>
      <c r="E8" s="72" t="s">
        <v>9</v>
      </c>
      <c r="F8" s="72"/>
      <c r="G8" s="72"/>
      <c r="H8" s="72"/>
    </row>
    <row r="9" spans="1:10" ht="18" customHeight="1" x14ac:dyDescent="0.2">
      <c r="A9" s="82" t="s">
        <v>88</v>
      </c>
      <c r="B9" s="83"/>
      <c r="C9" s="83"/>
      <c r="D9" s="84"/>
      <c r="E9" s="66" t="s">
        <v>7</v>
      </c>
      <c r="F9" s="64" t="s">
        <v>5</v>
      </c>
      <c r="G9" s="8" t="s">
        <v>14</v>
      </c>
      <c r="H9" s="3" t="s">
        <v>6</v>
      </c>
    </row>
    <row r="10" spans="1:10" ht="18" customHeight="1" thickBot="1" x14ac:dyDescent="0.25">
      <c r="A10" s="79" t="s">
        <v>23</v>
      </c>
      <c r="B10" s="80"/>
      <c r="C10" s="80"/>
      <c r="D10" s="81"/>
      <c r="E10" s="67"/>
      <c r="F10" s="65"/>
      <c r="G10" s="40" t="s">
        <v>73</v>
      </c>
      <c r="H10" s="41">
        <v>0.28670000000000001</v>
      </c>
    </row>
    <row r="11" spans="1:10" ht="3.75" customHeight="1" thickBot="1" x14ac:dyDescent="0.25">
      <c r="A11" s="52"/>
      <c r="B11" s="52"/>
      <c r="C11" s="52"/>
      <c r="D11" s="52"/>
      <c r="E11" s="52"/>
      <c r="F11" s="52"/>
      <c r="G11" s="52"/>
      <c r="H11" s="52"/>
    </row>
    <row r="12" spans="1:10" ht="27.75" customHeight="1" thickBot="1" x14ac:dyDescent="0.25">
      <c r="A12" s="13" t="s">
        <v>0</v>
      </c>
      <c r="B12" s="35" t="s">
        <v>26</v>
      </c>
      <c r="C12" s="23" t="s">
        <v>1</v>
      </c>
      <c r="D12" s="23" t="s">
        <v>3</v>
      </c>
      <c r="E12" s="39" t="s">
        <v>2</v>
      </c>
      <c r="F12" s="24" t="s">
        <v>10</v>
      </c>
      <c r="G12" s="24" t="s">
        <v>11</v>
      </c>
      <c r="H12" s="14" t="s">
        <v>8</v>
      </c>
      <c r="J12" s="12"/>
    </row>
    <row r="13" spans="1:10" ht="20.25" customHeight="1" x14ac:dyDescent="0.2">
      <c r="A13" s="21">
        <v>1</v>
      </c>
      <c r="B13" s="17"/>
      <c r="C13" s="46" t="s">
        <v>27</v>
      </c>
      <c r="D13" s="47"/>
      <c r="E13" s="47"/>
      <c r="F13" s="47"/>
      <c r="G13" s="47"/>
      <c r="H13" s="48"/>
    </row>
    <row r="14" spans="1:10" ht="63.75" x14ac:dyDescent="0.2">
      <c r="A14" s="33" t="s">
        <v>12</v>
      </c>
      <c r="B14" s="15" t="s">
        <v>74</v>
      </c>
      <c r="C14" s="26" t="s">
        <v>75</v>
      </c>
      <c r="D14" s="27" t="s">
        <v>28</v>
      </c>
      <c r="E14" s="9">
        <v>1</v>
      </c>
      <c r="F14" s="28">
        <v>4806.54</v>
      </c>
      <c r="G14" s="11">
        <f t="shared" ref="G14" si="0">ROUND(F14+(F14*$H$10),2)</f>
        <v>6184.58</v>
      </c>
      <c r="H14" s="10">
        <f t="shared" ref="H14" si="1">ROUND((E14*G14),2)</f>
        <v>6184.58</v>
      </c>
    </row>
    <row r="15" spans="1:10" x14ac:dyDescent="0.2">
      <c r="A15" s="18"/>
      <c r="B15" s="19"/>
      <c r="C15" s="19"/>
      <c r="D15" s="19"/>
      <c r="E15" s="20"/>
      <c r="F15" s="53" t="s">
        <v>16</v>
      </c>
      <c r="G15" s="54"/>
      <c r="H15" s="22">
        <f>SUM(H14:H14)</f>
        <v>6184.58</v>
      </c>
    </row>
    <row r="16" spans="1:10" ht="20.25" customHeight="1" x14ac:dyDescent="0.2">
      <c r="A16" s="21">
        <v>2</v>
      </c>
      <c r="B16" s="17"/>
      <c r="C16" s="46" t="s">
        <v>76</v>
      </c>
      <c r="D16" s="47"/>
      <c r="E16" s="47"/>
      <c r="F16" s="47"/>
      <c r="G16" s="47"/>
      <c r="H16" s="48"/>
    </row>
    <row r="17" spans="1:9" ht="25.5" x14ac:dyDescent="0.2">
      <c r="A17" s="33" t="s">
        <v>64</v>
      </c>
      <c r="B17" s="15" t="s">
        <v>69</v>
      </c>
      <c r="C17" s="26" t="s">
        <v>70</v>
      </c>
      <c r="D17" s="27" t="s">
        <v>71</v>
      </c>
      <c r="E17" s="9">
        <v>1</v>
      </c>
      <c r="F17" s="28">
        <v>464172.19</v>
      </c>
      <c r="G17" s="11">
        <f>ROUND((F17*0.01),2)</f>
        <v>4641.72</v>
      </c>
      <c r="H17" s="10">
        <f t="shared" ref="H17" si="2">ROUND((E17*G17),2)</f>
        <v>4641.72</v>
      </c>
      <c r="I17" s="38">
        <f>H42-H17</f>
        <v>464172.19</v>
      </c>
    </row>
    <row r="18" spans="1:9" x14ac:dyDescent="0.2">
      <c r="A18" s="18"/>
      <c r="B18" s="19"/>
      <c r="C18" s="19"/>
      <c r="D18" s="19"/>
      <c r="E18" s="20"/>
      <c r="F18" s="53" t="s">
        <v>16</v>
      </c>
      <c r="G18" s="54"/>
      <c r="H18" s="22">
        <f>SUM(H17:H17)</f>
        <v>4641.72</v>
      </c>
      <c r="I18" s="38"/>
    </row>
    <row r="19" spans="1:9" ht="19.5" customHeight="1" x14ac:dyDescent="0.2">
      <c r="A19" s="21">
        <v>3</v>
      </c>
      <c r="B19" s="17"/>
      <c r="C19" s="46" t="s">
        <v>32</v>
      </c>
      <c r="D19" s="47"/>
      <c r="E19" s="47"/>
      <c r="F19" s="47"/>
      <c r="G19" s="47"/>
      <c r="H19" s="48"/>
    </row>
    <row r="20" spans="1:9" ht="25.5" x14ac:dyDescent="0.2">
      <c r="A20" s="33" t="s">
        <v>31</v>
      </c>
      <c r="B20" s="15" t="s">
        <v>46</v>
      </c>
      <c r="C20" s="26" t="s">
        <v>45</v>
      </c>
      <c r="D20" s="27" t="s">
        <v>47</v>
      </c>
      <c r="E20" s="9">
        <v>56</v>
      </c>
      <c r="F20" s="28">
        <v>73.849999999999994</v>
      </c>
      <c r="G20" s="11">
        <f t="shared" ref="G20" si="3">ROUND(F20+(F20*$H$10),2)</f>
        <v>95.02</v>
      </c>
      <c r="H20" s="10">
        <f t="shared" ref="H20" si="4">ROUND((E20*G20),2)</f>
        <v>5321.12</v>
      </c>
    </row>
    <row r="21" spans="1:9" ht="25.5" x14ac:dyDescent="0.2">
      <c r="A21" s="33" t="s">
        <v>41</v>
      </c>
      <c r="B21" s="15" t="s">
        <v>39</v>
      </c>
      <c r="C21" s="26" t="s">
        <v>40</v>
      </c>
      <c r="D21" s="27" t="s">
        <v>38</v>
      </c>
      <c r="E21" s="9">
        <v>9.8000000000000007</v>
      </c>
      <c r="F21" s="28">
        <v>63.2</v>
      </c>
      <c r="G21" s="11">
        <f t="shared" ref="G21:G26" si="5">ROUND(F21+(F21*$H$10),2)</f>
        <v>81.319999999999993</v>
      </c>
      <c r="H21" s="10">
        <f t="shared" ref="H21:H26" si="6">ROUND((E21*G21),2)</f>
        <v>796.94</v>
      </c>
    </row>
    <row r="22" spans="1:9" ht="38.25" x14ac:dyDescent="0.2">
      <c r="A22" s="33" t="s">
        <v>42</v>
      </c>
      <c r="B22" s="15" t="s">
        <v>43</v>
      </c>
      <c r="C22" s="26" t="s">
        <v>44</v>
      </c>
      <c r="D22" s="27" t="s">
        <v>38</v>
      </c>
      <c r="E22" s="9">
        <v>10.55</v>
      </c>
      <c r="F22" s="28">
        <v>205.97</v>
      </c>
      <c r="G22" s="11">
        <f t="shared" ref="G22:G23" si="7">ROUND(F22+(F22*$H$10),2)</f>
        <v>265.02</v>
      </c>
      <c r="H22" s="10">
        <f t="shared" ref="H22:H23" si="8">ROUND((E22*G22),2)</f>
        <v>2795.96</v>
      </c>
    </row>
    <row r="23" spans="1:9" ht="38.25" x14ac:dyDescent="0.2">
      <c r="A23" s="33" t="s">
        <v>48</v>
      </c>
      <c r="B23" s="15" t="s">
        <v>52</v>
      </c>
      <c r="C23" s="26" t="s">
        <v>53</v>
      </c>
      <c r="D23" s="27" t="s">
        <v>38</v>
      </c>
      <c r="E23" s="9">
        <v>10.55</v>
      </c>
      <c r="F23" s="28">
        <v>711.49</v>
      </c>
      <c r="G23" s="11">
        <f t="shared" si="7"/>
        <v>915.47</v>
      </c>
      <c r="H23" s="10">
        <f t="shared" si="8"/>
        <v>9658.2099999999991</v>
      </c>
    </row>
    <row r="24" spans="1:9" ht="25.5" x14ac:dyDescent="0.2">
      <c r="A24" s="33" t="s">
        <v>49</v>
      </c>
      <c r="B24" s="15" t="s">
        <v>56</v>
      </c>
      <c r="C24" s="26" t="s">
        <v>57</v>
      </c>
      <c r="D24" s="27" t="s">
        <v>55</v>
      </c>
      <c r="E24" s="9">
        <v>691.04</v>
      </c>
      <c r="F24" s="28">
        <v>11.25</v>
      </c>
      <c r="G24" s="11">
        <f t="shared" ref="G24:G25" si="9">ROUND(F24+(F24*$H$10),2)</f>
        <v>14.48</v>
      </c>
      <c r="H24" s="10">
        <f t="shared" ref="H24:H25" si="10">ROUND((E24*G24),2)</f>
        <v>10006.26</v>
      </c>
    </row>
    <row r="25" spans="1:9" ht="25.5" x14ac:dyDescent="0.2">
      <c r="A25" s="33" t="s">
        <v>54</v>
      </c>
      <c r="B25" s="15" t="s">
        <v>58</v>
      </c>
      <c r="C25" s="26" t="s">
        <v>59</v>
      </c>
      <c r="D25" s="27" t="s">
        <v>55</v>
      </c>
      <c r="E25" s="9">
        <v>91.56</v>
      </c>
      <c r="F25" s="28">
        <v>11.83</v>
      </c>
      <c r="G25" s="11">
        <f t="shared" si="9"/>
        <v>15.22</v>
      </c>
      <c r="H25" s="10">
        <f t="shared" si="10"/>
        <v>1393.54</v>
      </c>
    </row>
    <row r="26" spans="1:9" ht="25.5" x14ac:dyDescent="0.2">
      <c r="A26" s="33" t="s">
        <v>63</v>
      </c>
      <c r="B26" s="15" t="s">
        <v>36</v>
      </c>
      <c r="C26" s="26" t="s">
        <v>37</v>
      </c>
      <c r="D26" s="27" t="s">
        <v>38</v>
      </c>
      <c r="E26" s="9">
        <v>5.38</v>
      </c>
      <c r="F26" s="28">
        <v>3902.27</v>
      </c>
      <c r="G26" s="11">
        <f t="shared" si="5"/>
        <v>5021.05</v>
      </c>
      <c r="H26" s="10">
        <f t="shared" si="6"/>
        <v>27013.25</v>
      </c>
    </row>
    <row r="27" spans="1:9" x14ac:dyDescent="0.2">
      <c r="A27" s="18"/>
      <c r="B27" s="19"/>
      <c r="C27" s="19"/>
      <c r="D27" s="19"/>
      <c r="E27" s="20"/>
      <c r="F27" s="53" t="s">
        <v>16</v>
      </c>
      <c r="G27" s="54"/>
      <c r="H27" s="22">
        <f>SUM(H20:H26)</f>
        <v>56985.279999999999</v>
      </c>
    </row>
    <row r="28" spans="1:9" ht="19.5" customHeight="1" x14ac:dyDescent="0.2">
      <c r="A28" s="21">
        <v>4</v>
      </c>
      <c r="B28" s="17"/>
      <c r="C28" s="46" t="s">
        <v>33</v>
      </c>
      <c r="D28" s="47"/>
      <c r="E28" s="47"/>
      <c r="F28" s="47"/>
      <c r="G28" s="47"/>
      <c r="H28" s="48"/>
    </row>
    <row r="29" spans="1:9" ht="38.25" x14ac:dyDescent="0.2">
      <c r="A29" s="33" t="s">
        <v>34</v>
      </c>
      <c r="B29" s="15" t="s">
        <v>24</v>
      </c>
      <c r="C29" s="26" t="s">
        <v>25</v>
      </c>
      <c r="D29" s="27" t="s">
        <v>22</v>
      </c>
      <c r="E29" s="9">
        <v>767.36</v>
      </c>
      <c r="F29" s="28">
        <v>119.6</v>
      </c>
      <c r="G29" s="11">
        <f t="shared" ref="G29" si="11">ROUND(F29+(F29*$H$10),2)</f>
        <v>153.88999999999999</v>
      </c>
      <c r="H29" s="10">
        <f t="shared" ref="H29" si="12">ROUND((E29*G29),2)</f>
        <v>118089.03</v>
      </c>
    </row>
    <row r="30" spans="1:9" ht="63.75" x14ac:dyDescent="0.2">
      <c r="A30" s="33" t="s">
        <v>35</v>
      </c>
      <c r="B30" s="15" t="s">
        <v>29</v>
      </c>
      <c r="C30" s="26" t="s">
        <v>30</v>
      </c>
      <c r="D30" s="27" t="s">
        <v>22</v>
      </c>
      <c r="E30" s="9">
        <v>588.9</v>
      </c>
      <c r="F30" s="28">
        <v>219.47</v>
      </c>
      <c r="G30" s="11">
        <f t="shared" ref="G30:G31" si="13">ROUND(F30+(F30*$H$10),2)</f>
        <v>282.39</v>
      </c>
      <c r="H30" s="10">
        <f t="shared" ref="H30:H31" si="14">ROUND((E30*G30),2)</f>
        <v>166299.47</v>
      </c>
    </row>
    <row r="31" spans="1:9" ht="38.25" x14ac:dyDescent="0.2">
      <c r="A31" s="33" t="s">
        <v>50</v>
      </c>
      <c r="B31" s="15" t="s">
        <v>24</v>
      </c>
      <c r="C31" s="26" t="s">
        <v>51</v>
      </c>
      <c r="D31" s="27" t="s">
        <v>22</v>
      </c>
      <c r="E31" s="9">
        <v>205.7</v>
      </c>
      <c r="F31" s="28">
        <v>119.6</v>
      </c>
      <c r="G31" s="11">
        <f t="shared" si="13"/>
        <v>153.88999999999999</v>
      </c>
      <c r="H31" s="10">
        <f t="shared" si="14"/>
        <v>31655.17</v>
      </c>
    </row>
    <row r="32" spans="1:9" x14ac:dyDescent="0.2">
      <c r="A32" s="18"/>
      <c r="B32" s="19"/>
      <c r="C32" s="19"/>
      <c r="D32" s="19"/>
      <c r="E32" s="20"/>
      <c r="F32" s="53" t="s">
        <v>16</v>
      </c>
      <c r="G32" s="54"/>
      <c r="H32" s="22">
        <f>SUM(H29:H31)</f>
        <v>316043.67</v>
      </c>
    </row>
    <row r="33" spans="1:9" ht="23.25" customHeight="1" x14ac:dyDescent="0.2">
      <c r="A33" s="21">
        <v>5</v>
      </c>
      <c r="B33" s="17"/>
      <c r="C33" s="46" t="s">
        <v>60</v>
      </c>
      <c r="D33" s="47"/>
      <c r="E33" s="47"/>
      <c r="F33" s="47"/>
      <c r="G33" s="47"/>
      <c r="H33" s="48"/>
    </row>
    <row r="34" spans="1:9" ht="63.75" x14ac:dyDescent="0.2">
      <c r="A34" s="33" t="s">
        <v>61</v>
      </c>
      <c r="B34" s="15" t="s">
        <v>65</v>
      </c>
      <c r="C34" s="26" t="s">
        <v>66</v>
      </c>
      <c r="D34" s="27" t="s">
        <v>22</v>
      </c>
      <c r="E34" s="9">
        <v>274.8</v>
      </c>
      <c r="F34" s="28">
        <v>141.09</v>
      </c>
      <c r="G34" s="11">
        <f t="shared" ref="G34:G35" si="15">ROUND(F34+(F34*$H$10),2)</f>
        <v>181.54</v>
      </c>
      <c r="H34" s="10">
        <f t="shared" ref="H34:H35" si="16">ROUND((E34*G34),2)</f>
        <v>49887.19</v>
      </c>
    </row>
    <row r="35" spans="1:9" ht="38.25" x14ac:dyDescent="0.2">
      <c r="A35" s="33" t="s">
        <v>62</v>
      </c>
      <c r="B35" s="15" t="s">
        <v>67</v>
      </c>
      <c r="C35" s="26" t="s">
        <v>68</v>
      </c>
      <c r="D35" s="27" t="s">
        <v>22</v>
      </c>
      <c r="E35" s="9">
        <v>10</v>
      </c>
      <c r="F35" s="28">
        <v>539.83000000000004</v>
      </c>
      <c r="G35" s="11">
        <f t="shared" si="15"/>
        <v>694.6</v>
      </c>
      <c r="H35" s="10">
        <f t="shared" si="16"/>
        <v>6946</v>
      </c>
    </row>
    <row r="36" spans="1:9" x14ac:dyDescent="0.2">
      <c r="A36" s="18"/>
      <c r="B36" s="19"/>
      <c r="C36" s="19"/>
      <c r="D36" s="19"/>
      <c r="E36" s="20"/>
      <c r="F36" s="53" t="s">
        <v>16</v>
      </c>
      <c r="G36" s="54"/>
      <c r="H36" s="22">
        <f>SUM(H34:H35)</f>
        <v>56833.19</v>
      </c>
    </row>
    <row r="37" spans="1:9" ht="23.25" customHeight="1" x14ac:dyDescent="0.2">
      <c r="A37" s="21">
        <v>6</v>
      </c>
      <c r="B37" s="17"/>
      <c r="C37" s="46" t="s">
        <v>80</v>
      </c>
      <c r="D37" s="47"/>
      <c r="E37" s="47"/>
      <c r="F37" s="47"/>
      <c r="G37" s="47"/>
      <c r="H37" s="48"/>
    </row>
    <row r="38" spans="1:9" ht="25.5" x14ac:dyDescent="0.2">
      <c r="A38" s="33" t="s">
        <v>78</v>
      </c>
      <c r="B38" s="15" t="s">
        <v>84</v>
      </c>
      <c r="C38" s="26" t="s">
        <v>85</v>
      </c>
      <c r="D38" s="27" t="s">
        <v>83</v>
      </c>
      <c r="E38" s="9">
        <v>300.55</v>
      </c>
      <c r="F38" s="28">
        <v>0.49</v>
      </c>
      <c r="G38" s="11">
        <f t="shared" ref="G38:G39" si="17">ROUND(F38+(F38*$H$10),2)</f>
        <v>0.63</v>
      </c>
      <c r="H38" s="10">
        <f t="shared" ref="H38:H39" si="18">ROUND((E38*G38),2)</f>
        <v>189.35</v>
      </c>
    </row>
    <row r="39" spans="1:9" x14ac:dyDescent="0.2">
      <c r="A39" s="33" t="s">
        <v>79</v>
      </c>
      <c r="B39" s="15" t="s">
        <v>81</v>
      </c>
      <c r="C39" s="26" t="s">
        <v>82</v>
      </c>
      <c r="D39" s="27" t="s">
        <v>83</v>
      </c>
      <c r="E39" s="9">
        <v>300.55</v>
      </c>
      <c r="F39" s="28">
        <v>72.239999999999995</v>
      </c>
      <c r="G39" s="11">
        <f t="shared" si="17"/>
        <v>92.95</v>
      </c>
      <c r="H39" s="10">
        <f t="shared" si="18"/>
        <v>27936.12</v>
      </c>
    </row>
    <row r="40" spans="1:9" x14ac:dyDescent="0.2">
      <c r="A40" s="18"/>
      <c r="B40" s="19"/>
      <c r="C40" s="19"/>
      <c r="D40" s="19"/>
      <c r="E40" s="20"/>
      <c r="F40" s="53" t="s">
        <v>16</v>
      </c>
      <c r="G40" s="54"/>
      <c r="H40" s="22">
        <f>SUM(H38:H39)</f>
        <v>28125.469999999998</v>
      </c>
    </row>
    <row r="41" spans="1:9" ht="13.5" thickBot="1" x14ac:dyDescent="0.25">
      <c r="A41" s="36"/>
      <c r="B41" s="37"/>
      <c r="C41" s="37"/>
      <c r="D41" s="37"/>
      <c r="E41" s="37"/>
      <c r="F41" s="42" t="s">
        <v>86</v>
      </c>
      <c r="G41" s="30"/>
      <c r="H41" s="31"/>
    </row>
    <row r="42" spans="1:9" ht="13.5" thickBot="1" x14ac:dyDescent="0.25">
      <c r="A42" s="49" t="s">
        <v>13</v>
      </c>
      <c r="B42" s="50"/>
      <c r="C42" s="50"/>
      <c r="D42" s="50"/>
      <c r="E42" s="50"/>
      <c r="F42" s="50"/>
      <c r="G42" s="51"/>
      <c r="H42" s="16">
        <f>SUM(H15+H18+H27+H32+H36+H40)</f>
        <v>468813.91</v>
      </c>
      <c r="I42" s="34"/>
    </row>
    <row r="43" spans="1:9" ht="44.25" customHeight="1" x14ac:dyDescent="0.2">
      <c r="A43" s="4"/>
      <c r="B43" s="4"/>
      <c r="C43" s="4"/>
      <c r="D43" s="4"/>
      <c r="E43" s="4"/>
      <c r="F43" s="4"/>
      <c r="G43" s="4"/>
      <c r="H43" s="5"/>
    </row>
    <row r="44" spans="1:9" x14ac:dyDescent="0.2">
      <c r="A44" s="6"/>
      <c r="B44" s="60"/>
      <c r="C44" s="60"/>
      <c r="D44" s="6"/>
      <c r="E44" s="60"/>
      <c r="F44" s="60"/>
      <c r="G44" s="60"/>
      <c r="H44" s="60"/>
    </row>
    <row r="45" spans="1:9" x14ac:dyDescent="0.2">
      <c r="A45" s="7"/>
      <c r="B45" s="59" t="s">
        <v>17</v>
      </c>
      <c r="C45" s="59"/>
      <c r="D45" s="7"/>
      <c r="E45" s="6" t="s">
        <v>20</v>
      </c>
      <c r="F45" s="32"/>
      <c r="G45" s="29"/>
      <c r="H45" s="7"/>
    </row>
    <row r="46" spans="1:9" ht="22.5" customHeight="1" x14ac:dyDescent="0.2">
      <c r="E46" s="6" t="s">
        <v>21</v>
      </c>
      <c r="F46" s="6"/>
    </row>
    <row r="47" spans="1:9" ht="22.5" customHeight="1" x14ac:dyDescent="0.2">
      <c r="E47" s="6"/>
      <c r="F47" s="6"/>
    </row>
    <row r="48" spans="1:9" ht="18" customHeight="1" x14ac:dyDescent="0.2">
      <c r="A48" s="6"/>
      <c r="B48" s="25"/>
      <c r="C48" s="25"/>
      <c r="D48" s="6"/>
      <c r="E48" s="25"/>
      <c r="F48" s="25"/>
      <c r="G48" s="25"/>
      <c r="H48" s="6"/>
    </row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4.25" customHeight="1" x14ac:dyDescent="0.2"/>
    <row r="60" ht="11.25" customHeight="1" x14ac:dyDescent="0.2"/>
    <row r="61" ht="11.25" customHeight="1" x14ac:dyDescent="0.2"/>
    <row r="63" hidden="1" x14ac:dyDescent="0.2"/>
    <row r="66" ht="11.25" customHeight="1" x14ac:dyDescent="0.2"/>
    <row r="68" ht="12" customHeight="1" x14ac:dyDescent="0.2"/>
    <row r="69" ht="11.25" customHeight="1" x14ac:dyDescent="0.2"/>
    <row r="70" ht="12" customHeight="1" x14ac:dyDescent="0.2"/>
    <row r="71" ht="14.1" customHeight="1" x14ac:dyDescent="0.2"/>
    <row r="72" ht="4.5" customHeight="1" x14ac:dyDescent="0.2"/>
  </sheetData>
  <mergeCells count="32">
    <mergeCell ref="B45:C45"/>
    <mergeCell ref="E44:H44"/>
    <mergeCell ref="A2:H2"/>
    <mergeCell ref="F9:F10"/>
    <mergeCell ref="E9:E10"/>
    <mergeCell ref="F7:H7"/>
    <mergeCell ref="A6:E6"/>
    <mergeCell ref="E8:H8"/>
    <mergeCell ref="A4:H4"/>
    <mergeCell ref="F6:H6"/>
    <mergeCell ref="B44:C44"/>
    <mergeCell ref="A10:D10"/>
    <mergeCell ref="A9:D9"/>
    <mergeCell ref="C13:H13"/>
    <mergeCell ref="F15:G15"/>
    <mergeCell ref="C16:H16"/>
    <mergeCell ref="C1:H1"/>
    <mergeCell ref="A1:B1"/>
    <mergeCell ref="A3:H3"/>
    <mergeCell ref="C28:H28"/>
    <mergeCell ref="A42:G42"/>
    <mergeCell ref="A11:H11"/>
    <mergeCell ref="F32:G32"/>
    <mergeCell ref="F18:G18"/>
    <mergeCell ref="C19:H19"/>
    <mergeCell ref="F27:G27"/>
    <mergeCell ref="C33:H33"/>
    <mergeCell ref="F36:G36"/>
    <mergeCell ref="A7:E7"/>
    <mergeCell ref="A8:D8"/>
    <mergeCell ref="C37:H37"/>
    <mergeCell ref="F40:G40"/>
  </mergeCells>
  <phoneticPr fontId="2" type="noConversion"/>
  <printOptions horizontalCentered="1"/>
  <pageMargins left="0.39370078740157483" right="0.19685039370078741" top="0.39370078740157483" bottom="0.39370078740157483" header="0" footer="0"/>
  <pageSetup paperSize="9" scale="92" orientation="landscape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Orcamentaria</vt:lpstr>
      <vt:lpstr>'Planilha Orcamentaria'!Area_de_impressao</vt:lpstr>
      <vt:lpstr>'Planilha Orcamentaria'!Titulos_de_impressao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Maiara - Licitação</cp:lastModifiedBy>
  <cp:lastPrinted>2025-01-30T17:52:22Z</cp:lastPrinted>
  <dcterms:created xsi:type="dcterms:W3CDTF">2006-09-22T13:55:22Z</dcterms:created>
  <dcterms:modified xsi:type="dcterms:W3CDTF">2026-03-16T13:52:46Z</dcterms:modified>
</cp:coreProperties>
</file>