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acuai\Desktop\GÉSSICA - ARQUIVOS\1 - PM DE ARAÇUAÍ\GÉSSICA\2025\CONVENIOS\PAVIMENTAÇÃO RUA HERMELINDO JOSÉ DE SA E RUAS ARRAIAL\6 - REVISÃO - OUTUBRO\"/>
    </mc:Choice>
  </mc:AlternateContent>
  <xr:revisionPtr revIDLastSave="0" documentId="13_ncr:1_{AF8D537D-516C-4632-AFCD-88AFC5D8D8EB}" xr6:coauthVersionLast="45" xr6:coauthVersionMax="45" xr10:uidLastSave="{00000000-0000-0000-0000-000000000000}"/>
  <bookViews>
    <workbookView xWindow="-120" yWindow="-120" windowWidth="29040" windowHeight="15720" xr2:uid="{AD28F91C-61FD-40C6-A0D0-A34BB4A6F9F3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K9" i="1"/>
  <c r="K8" i="1"/>
  <c r="K5" i="1"/>
  <c r="K6" i="1" s="1"/>
  <c r="K11" i="1" l="1"/>
  <c r="K12" i="1"/>
</calcChain>
</file>

<file path=xl/sharedStrings.xml><?xml version="1.0" encoding="utf-8"?>
<sst xmlns="http://schemas.openxmlformats.org/spreadsheetml/2006/main" count="45" uniqueCount="39">
  <si>
    <t>ITEM</t>
  </si>
  <si>
    <t>CÓDIGO</t>
  </si>
  <si>
    <t>DESTINO</t>
  </si>
  <si>
    <t xml:space="preserve">DISCRIMINAÇÃO </t>
  </si>
  <si>
    <t>CUSTO UNIT. TRANSPORTE TERRESTRE (R$/H)</t>
  </si>
  <si>
    <t xml:space="preserve">ORIGEM </t>
  </si>
  <si>
    <t>DISTANCIA MÉDIA - DM (KM)</t>
  </si>
  <si>
    <t>FATORES DE UTILIZAÇÃO - (FU)</t>
  </si>
  <si>
    <r>
      <t>CUSTO DE MOBILIZAÇÃO - C</t>
    </r>
    <r>
      <rPr>
        <b/>
        <sz val="9"/>
        <color theme="1"/>
        <rFont val="Calibri"/>
        <family val="2"/>
        <scheme val="minor"/>
      </rPr>
      <t xml:space="preserve">mob </t>
    </r>
    <r>
      <rPr>
        <b/>
        <sz val="11"/>
        <color theme="1"/>
        <rFont val="Calibri"/>
        <family val="2"/>
        <scheme val="minor"/>
      </rPr>
      <t>(R$)</t>
    </r>
  </si>
  <si>
    <t>Caminhão basculante com capacidade de 14 m³ - 188 Kw</t>
  </si>
  <si>
    <t>E9667</t>
  </si>
  <si>
    <t>1.</t>
  </si>
  <si>
    <t>VEÍCULOS LEVES E CAMINHÕES COMUNS</t>
  </si>
  <si>
    <t>VELOCIDADE MÉDIA DE TRANSPORTE (KM/H)</t>
  </si>
  <si>
    <t>1.1</t>
  </si>
  <si>
    <t>2.</t>
  </si>
  <si>
    <t>EQUIPAMENTOS DE GRANDE PORTE</t>
  </si>
  <si>
    <t>2.1</t>
  </si>
  <si>
    <t>Rolo compactador pé de carneiro vibratório autopropelido por pneus de 11,6 t - 82 kW</t>
  </si>
  <si>
    <t>E9685</t>
  </si>
  <si>
    <t>2.2</t>
  </si>
  <si>
    <t>2.3</t>
  </si>
  <si>
    <t>Rolo compactador liso tandem vibratório 
autopropelido de 10,4 t - 82 kW</t>
  </si>
  <si>
    <t xml:space="preserve">E9681 </t>
  </si>
  <si>
    <t>Motoniveladora - 93 kW</t>
  </si>
  <si>
    <t xml:space="preserve">E9524 </t>
  </si>
  <si>
    <t>SUBTOTAL DOS VEÍCULOS LEVES E CAMINHÕES COMUNS:</t>
  </si>
  <si>
    <t>SUBTOTAL DOS EQUIPAMENTOS DE GRANDE PORTE:</t>
  </si>
  <si>
    <t>TOTAL GERAL:</t>
  </si>
  <si>
    <t>CANTEIRO DE OBRAS - ARAÇUAÍ</t>
  </si>
  <si>
    <t xml:space="preserve">FATOR DE ULTILIZAÇÃO (K)  </t>
  </si>
  <si>
    <t>ITEM:</t>
  </si>
  <si>
    <t>UNIDADE:</t>
  </si>
  <si>
    <t>UNI</t>
  </si>
  <si>
    <t>Géssica Maria Santos Andrade</t>
  </si>
  <si>
    <t>Eng. Civil - CREA NG 195775/D</t>
  </si>
  <si>
    <t>TEÓFILO OTONI</t>
  </si>
  <si>
    <t xml:space="preserve">COMP -  01  - MOBILIZAÇÃO E DESMOBILIZAÇÃO DE EQUIPAMENTOS DE GRANDE PORTE, VEÍCULOS LEVES E CAMINHÕES COMUNS. 
</t>
  </si>
  <si>
    <t>Araçuaí, 07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</si>
</sst>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/>
    <xf numFmtId="0" fontId="1" fillId="3" borderId="10" xfId="0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/>
    </xf>
    <xf numFmtId="164" fontId="1" fillId="2" borderId="1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164" fontId="0" fillId="0" borderId="11" xfId="0" applyNumberFormat="1" applyBorder="1" applyAlignment="1">
      <alignment horizontal="center" vertical="center"/>
    </xf>
    <xf numFmtId="164" fontId="1" fillId="4" borderId="11" xfId="0" applyNumberFormat="1" applyFont="1" applyFill="1" applyBorder="1" applyAlignment="1">
      <alignment horizontal="center" vertical="center"/>
    </xf>
    <xf numFmtId="164" fontId="1" fillId="5" borderId="11" xfId="0" applyNumberFormat="1" applyFont="1" applyFill="1" applyBorder="1" applyAlignment="1">
      <alignment horizontal="center"/>
    </xf>
    <xf numFmtId="0" fontId="7" fillId="0" borderId="0" xfId="0" applyFont="1"/>
    <xf numFmtId="0" fontId="5" fillId="0" borderId="4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7" fillId="0" borderId="0" xfId="0" applyFont="1" applyBorder="1" applyAlignment="1"/>
    <xf numFmtId="0" fontId="0" fillId="0" borderId="3" xfId="0" applyBorder="1"/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0" fillId="0" borderId="1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4" borderId="10" xfId="0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right" vertical="center"/>
    </xf>
    <xf numFmtId="0" fontId="1" fillId="5" borderId="10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676274</xdr:colOff>
      <xdr:row>14</xdr:row>
      <xdr:rowOff>38100</xdr:rowOff>
    </xdr:from>
    <xdr:ext cx="2676526" cy="5334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66C1D99A-A86B-4466-B68B-E350337356DA}"/>
                </a:ext>
              </a:extLst>
            </xdr:cNvPr>
            <xdr:cNvSpPr txBox="1"/>
          </xdr:nvSpPr>
          <xdr:spPr>
            <a:xfrm>
              <a:off x="1838324" y="4800600"/>
              <a:ext cx="2676526" cy="533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 algn="ctr"/>
              <a14:m>
                <m:oMath xmlns:m="http://schemas.openxmlformats.org/officeDocument/2006/math">
                  <m:sSub>
                    <m:sSubPr>
                      <m:ctrlPr>
                        <a:rPr lang="pt-BR" sz="14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pt-BR" sz="14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pt-BR" sz="1400" b="0" i="1">
                          <a:latin typeface="Cambria Math" panose="02040503050406030204" pitchFamily="18" charset="0"/>
                        </a:rPr>
                        <m:t>𝑚𝑜𝑏</m:t>
                      </m:r>
                    </m:sub>
                  </m:sSub>
                  <m:r>
                    <a:rPr lang="pt-BR" sz="1400" b="0" i="1">
                      <a:latin typeface="Cambria Math" panose="02040503050406030204" pitchFamily="18" charset="0"/>
                    </a:rPr>
                    <m:t>= </m:t>
                  </m:r>
                  <m:f>
                    <m:fPr>
                      <m:ctrlPr>
                        <a:rPr lang="pt-BR" sz="14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4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400" b="0" i="1">
                              <a:latin typeface="Cambria Math" panose="02040503050406030204" pitchFamily="18" charset="0"/>
                            </a:rPr>
                            <m:t>𝐷𝑀</m:t>
                          </m:r>
                          <m:r>
                            <a:rPr lang="pt-BR" sz="14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pt-BR" sz="1400" b="0" i="1">
                              <a:latin typeface="Cambria Math" panose="02040503050406030204" pitchFamily="18" charset="0"/>
                            </a:rPr>
                            <m:t>𝑋</m:t>
                          </m:r>
                          <m:r>
                            <a:rPr lang="pt-BR" sz="14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pt-BR" sz="1400" b="0" i="1">
                              <a:latin typeface="Cambria Math" panose="02040503050406030204" pitchFamily="18" charset="0"/>
                            </a:rPr>
                            <m:t>𝐾</m:t>
                          </m:r>
                          <m:r>
                            <a:rPr lang="pt-BR" sz="14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pt-BR" sz="1400" b="0" i="1">
                              <a:latin typeface="Cambria Math" panose="02040503050406030204" pitchFamily="18" charset="0"/>
                            </a:rPr>
                            <m:t>𝑋</m:t>
                          </m:r>
                          <m:r>
                            <a:rPr lang="pt-BR" sz="14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pt-BR" sz="1400" b="0" i="1">
                              <a:latin typeface="Cambria Math" panose="02040503050406030204" pitchFamily="18" charset="0"/>
                            </a:rPr>
                            <m:t>𝐹𝑈</m:t>
                          </m:r>
                        </m:e>
                      </m:d>
                    </m:num>
                    <m:den>
                      <m:r>
                        <a:rPr lang="pt-BR" sz="1400" b="0" i="1">
                          <a:latin typeface="Cambria Math" panose="02040503050406030204" pitchFamily="18" charset="0"/>
                        </a:rPr>
                        <m:t>𝑉</m:t>
                      </m:r>
                    </m:den>
                  </m:f>
                </m:oMath>
              </a14:m>
              <a:r>
                <a:rPr lang="pt-BR" sz="1400"/>
                <a:t> </a:t>
              </a:r>
              <a14:m>
                <m:oMath xmlns:m="http://schemas.openxmlformats.org/officeDocument/2006/math">
                  <m:r>
                    <a:rPr lang="pt-BR" sz="1400" b="0" i="1">
                      <a:latin typeface="Cambria Math" panose="02040503050406030204" pitchFamily="18" charset="0"/>
                    </a:rPr>
                    <m:t>𝑥</m:t>
                  </m:r>
                  <m:r>
                    <a:rPr lang="pt-BR" sz="1400" b="0" i="1">
                      <a:latin typeface="Cambria Math" panose="02040503050406030204" pitchFamily="18" charset="0"/>
                    </a:rPr>
                    <m:t> </m:t>
                  </m:r>
                  <m:r>
                    <a:rPr lang="pt-BR" sz="1400" b="0" i="1">
                      <a:latin typeface="Cambria Math" panose="02040503050406030204" pitchFamily="18" charset="0"/>
                    </a:rPr>
                    <m:t>𝐶𝐻</m:t>
                  </m:r>
                </m:oMath>
              </a14:m>
              <a:endParaRPr lang="pt-BR" sz="1400"/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66C1D99A-A86B-4466-B68B-E350337356DA}"/>
                </a:ext>
              </a:extLst>
            </xdr:cNvPr>
            <xdr:cNvSpPr txBox="1"/>
          </xdr:nvSpPr>
          <xdr:spPr>
            <a:xfrm>
              <a:off x="1838324" y="4800600"/>
              <a:ext cx="2676526" cy="5334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 algn="ctr"/>
              <a:r>
                <a:rPr lang="pt-BR" sz="1400" b="0" i="0">
                  <a:latin typeface="Cambria Math" panose="02040503050406030204" pitchFamily="18" charset="0"/>
                </a:rPr>
                <a:t>𝐶_𝑚𝑜𝑏=  ((𝐷𝑀 𝑋 𝐾 𝑋 𝐹𝑈))/𝑉</a:t>
              </a:r>
              <a:r>
                <a:rPr lang="pt-BR" sz="1400"/>
                <a:t> </a:t>
              </a:r>
              <a:r>
                <a:rPr lang="pt-BR" sz="1400" b="0" i="0">
                  <a:latin typeface="Cambria Math" panose="02040503050406030204" pitchFamily="18" charset="0"/>
                </a:rPr>
                <a:t>𝑥 𝐶𝐻</a:t>
              </a:r>
              <a:endParaRPr lang="pt-BR" sz="1400"/>
            </a:p>
          </xdr:txBody>
        </xdr:sp>
      </mc:Fallback>
    </mc:AlternateContent>
    <xdr:clientData/>
  </xdr:oneCellAnchor>
  <xdr:twoCellAnchor>
    <xdr:from>
      <xdr:col>4</xdr:col>
      <xdr:colOff>266701</xdr:colOff>
      <xdr:row>12</xdr:row>
      <xdr:rowOff>38101</xdr:rowOff>
    </xdr:from>
    <xdr:to>
      <xdr:col>10</xdr:col>
      <xdr:colOff>1457326</xdr:colOff>
      <xdr:row>20</xdr:row>
      <xdr:rowOff>161925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5AD1B8E9-7C23-4EB0-8F63-0FCE1B1ED36E}"/>
            </a:ext>
          </a:extLst>
        </xdr:cNvPr>
        <xdr:cNvSpPr txBox="1"/>
      </xdr:nvSpPr>
      <xdr:spPr>
        <a:xfrm>
          <a:off x="5943601" y="4419601"/>
          <a:ext cx="7791450" cy="16478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 i="1">
              <a:latin typeface="Cambria" panose="02040503050406030204" pitchFamily="18" charset="0"/>
              <a:ea typeface="Cambria" panose="02040503050406030204" pitchFamily="18" charset="0"/>
            </a:rPr>
            <a:t>Cmob</a:t>
          </a:r>
          <a:r>
            <a:rPr lang="pt-BR" sz="1100" b="1" i="1" baseline="0">
              <a:latin typeface="Cambria" panose="02040503050406030204" pitchFamily="18" charset="0"/>
              <a:ea typeface="Cambria" panose="02040503050406030204" pitchFamily="18" charset="0"/>
            </a:rPr>
            <a:t>:</a:t>
          </a:r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 representa o custo da mobilização;</a:t>
          </a:r>
        </a:p>
        <a:p>
          <a:r>
            <a:rPr lang="pt-BR" sz="1100" b="1" i="1" baseline="0">
              <a:latin typeface="Cambria" panose="02040503050406030204" pitchFamily="18" charset="0"/>
              <a:ea typeface="Cambria" panose="02040503050406030204" pitchFamily="18" charset="0"/>
            </a:rPr>
            <a:t>DM:</a:t>
          </a:r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 representa a distância de mobilizção, em quilômetros (km) ou em milhas náuticas (mi); </a:t>
          </a:r>
        </a:p>
        <a:p>
          <a:r>
            <a:rPr lang="pt-BR" sz="1100" b="1" i="1" baseline="0">
              <a:latin typeface="Cambria" panose="02040503050406030204" pitchFamily="18" charset="0"/>
              <a:ea typeface="Cambria" panose="02040503050406030204" pitchFamily="18" charset="0"/>
            </a:rPr>
            <a:t>K:</a:t>
          </a:r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 representa o fator relacionado à necessidade de retorno do veículo ao sua origem;</a:t>
          </a:r>
        </a:p>
        <a:p>
          <a:r>
            <a:rPr lang="pt-BR" sz="1100" b="1" i="1" baseline="0">
              <a:latin typeface="Cambria" panose="02040503050406030204" pitchFamily="18" charset="0"/>
              <a:ea typeface="Cambria" panose="02040503050406030204" pitchFamily="18" charset="0"/>
            </a:rPr>
            <a:t>FU:</a:t>
          </a:r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 representa o fator de utilização do veículo transportador;</a:t>
          </a:r>
        </a:p>
        <a:p>
          <a:r>
            <a:rPr lang="pt-BR" sz="1100" b="1" i="1" baseline="0">
              <a:latin typeface="Cambria" panose="02040503050406030204" pitchFamily="18" charset="0"/>
              <a:ea typeface="Cambria" panose="02040503050406030204" pitchFamily="18" charset="0"/>
            </a:rPr>
            <a:t>V: </a:t>
          </a:r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representa a velocidade média de transporte, em km/h ou nós;</a:t>
          </a:r>
        </a:p>
        <a:p>
          <a:r>
            <a:rPr lang="pt-BR" sz="1100" b="1" i="1" baseline="0">
              <a:latin typeface="Cambria" panose="02040503050406030204" pitchFamily="18" charset="0"/>
              <a:ea typeface="Cambria" panose="02040503050406030204" pitchFamily="18" charset="0"/>
            </a:rPr>
            <a:t>CH: </a:t>
          </a:r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representa ao custo horiário do veículo transportador. </a:t>
          </a:r>
        </a:p>
        <a:p>
          <a:endParaRPr lang="pt-BR" sz="1100" b="0" i="0" baseline="0">
            <a:latin typeface="Cambria" panose="02040503050406030204" pitchFamily="18" charset="0"/>
            <a:ea typeface="Cambria" panose="02040503050406030204" pitchFamily="18" charset="0"/>
          </a:endParaRPr>
        </a:p>
        <a:p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O fator </a:t>
          </a:r>
          <a:r>
            <a:rPr lang="pt-BR" sz="1100" b="1" i="1" baseline="0">
              <a:latin typeface="Cambria" panose="02040503050406030204" pitchFamily="18" charset="0"/>
              <a:ea typeface="Cambria" panose="02040503050406030204" pitchFamily="18" charset="0"/>
            </a:rPr>
            <a:t>K</a:t>
          </a:r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 será igual a 1 quando o veículo não retornar e 2 quando o veículo transportador retornar ao local de origem. </a:t>
          </a:r>
        </a:p>
        <a:p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Já o fator </a:t>
          </a:r>
          <a:r>
            <a:rPr lang="pt-BR" sz="1100" b="1" i="1" baseline="0">
              <a:latin typeface="Cambria" panose="02040503050406030204" pitchFamily="18" charset="0"/>
              <a:ea typeface="Cambria" panose="02040503050406030204" pitchFamily="18" charset="0"/>
            </a:rPr>
            <a:t>FU</a:t>
          </a:r>
          <a:r>
            <a:rPr lang="pt-BR" sz="1100" b="0" i="0" baseline="0">
              <a:latin typeface="Cambria" panose="02040503050406030204" pitchFamily="18" charset="0"/>
              <a:ea typeface="Cambria" panose="02040503050406030204" pitchFamily="18" charset="0"/>
            </a:rPr>
            <a:t> representa o inverso do número de equipamentos a serem transportados nos diferentes veículos transportadores.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FFE03-7C55-4DE7-834E-700435EE95B6}">
  <dimension ref="A1:K31"/>
  <sheetViews>
    <sheetView tabSelected="1" view="pageBreakPreview" zoomScale="96" zoomScaleNormal="100" zoomScaleSheetLayoutView="96" workbookViewId="0">
      <selection activeCell="C24" sqref="C24"/>
    </sheetView>
  </sheetViews>
  <sheetFormatPr defaultRowHeight="15" x14ac:dyDescent="0.25"/>
  <cols>
    <col min="2" max="2" width="8.28515625" bestFit="1" customWidth="1"/>
    <col min="3" max="3" width="51.42578125" bestFit="1" customWidth="1"/>
    <col min="4" max="4" width="16.28515625" style="4" bestFit="1" customWidth="1"/>
    <col min="5" max="5" width="16.28515625" style="4" customWidth="1"/>
    <col min="6" max="6" width="14.140625" style="1" customWidth="1"/>
    <col min="7" max="7" width="14.42578125" customWidth="1"/>
    <col min="8" max="8" width="15" customWidth="1"/>
    <col min="9" max="10" width="19.5703125" customWidth="1"/>
    <col min="11" max="11" width="23" style="5" customWidth="1"/>
  </cols>
  <sheetData>
    <row r="1" spans="1:11" s="27" customFormat="1" ht="16.5" thickBot="1" x14ac:dyDescent="0.3">
      <c r="A1" s="28" t="s">
        <v>31</v>
      </c>
      <c r="B1" s="33" t="s">
        <v>37</v>
      </c>
      <c r="C1" s="34"/>
      <c r="D1" s="34"/>
      <c r="E1" s="34"/>
      <c r="F1" s="34"/>
      <c r="G1" s="34"/>
      <c r="H1" s="34"/>
      <c r="I1" s="35"/>
      <c r="J1" s="29" t="s">
        <v>32</v>
      </c>
      <c r="K1" s="30" t="s">
        <v>33</v>
      </c>
    </row>
    <row r="2" spans="1:11" x14ac:dyDescent="0.25">
      <c r="A2" s="36"/>
      <c r="B2" s="37"/>
      <c r="C2" s="37"/>
      <c r="D2" s="37"/>
      <c r="E2" s="37"/>
      <c r="F2" s="37"/>
      <c r="G2" s="37"/>
      <c r="H2" s="37"/>
      <c r="I2" s="37"/>
      <c r="J2" s="37"/>
      <c r="K2" s="38"/>
    </row>
    <row r="3" spans="1:11" s="2" customFormat="1" ht="45" x14ac:dyDescent="0.25">
      <c r="A3" s="19" t="s">
        <v>0</v>
      </c>
      <c r="B3" s="15" t="s">
        <v>1</v>
      </c>
      <c r="C3" s="15" t="s">
        <v>3</v>
      </c>
      <c r="D3" s="15" t="s">
        <v>5</v>
      </c>
      <c r="E3" s="15" t="s">
        <v>2</v>
      </c>
      <c r="F3" s="16" t="s">
        <v>6</v>
      </c>
      <c r="G3" s="16" t="s">
        <v>30</v>
      </c>
      <c r="H3" s="16" t="s">
        <v>7</v>
      </c>
      <c r="I3" s="16" t="s">
        <v>4</v>
      </c>
      <c r="J3" s="16" t="s">
        <v>13</v>
      </c>
      <c r="K3" s="20" t="s">
        <v>8</v>
      </c>
    </row>
    <row r="4" spans="1:11" s="2" customFormat="1" x14ac:dyDescent="0.25">
      <c r="A4" s="21" t="s">
        <v>11</v>
      </c>
      <c r="B4" s="48" t="s">
        <v>12</v>
      </c>
      <c r="C4" s="48"/>
      <c r="D4" s="14"/>
      <c r="E4" s="14"/>
      <c r="F4" s="12"/>
      <c r="G4" s="12"/>
      <c r="H4" s="12"/>
      <c r="I4" s="12"/>
      <c r="J4" s="12"/>
      <c r="K4" s="22"/>
    </row>
    <row r="5" spans="1:11" s="3" customFormat="1" ht="45" x14ac:dyDescent="0.25">
      <c r="A5" s="23" t="s">
        <v>14</v>
      </c>
      <c r="B5" s="6" t="s">
        <v>10</v>
      </c>
      <c r="C5" s="6" t="s">
        <v>9</v>
      </c>
      <c r="D5" s="17" t="s">
        <v>36</v>
      </c>
      <c r="E5" s="17" t="s">
        <v>29</v>
      </c>
      <c r="F5" s="7">
        <v>235</v>
      </c>
      <c r="G5" s="8">
        <v>2</v>
      </c>
      <c r="H5" s="9">
        <v>1</v>
      </c>
      <c r="I5" s="10">
        <v>319.38200000000001</v>
      </c>
      <c r="J5" s="9">
        <v>60</v>
      </c>
      <c r="K5" s="24">
        <f>ROUND((((F5*G5*H5)/J5)*I5),2)</f>
        <v>2501.83</v>
      </c>
    </row>
    <row r="6" spans="1:11" s="3" customFormat="1" x14ac:dyDescent="0.25">
      <c r="A6" s="49" t="s">
        <v>26</v>
      </c>
      <c r="B6" s="50"/>
      <c r="C6" s="50"/>
      <c r="D6" s="50"/>
      <c r="E6" s="50"/>
      <c r="F6" s="50"/>
      <c r="G6" s="50"/>
      <c r="H6" s="50"/>
      <c r="I6" s="50"/>
      <c r="J6" s="50"/>
      <c r="K6" s="25">
        <f>SUM(K5)</f>
        <v>2501.83</v>
      </c>
    </row>
    <row r="7" spans="1:11" s="3" customFormat="1" x14ac:dyDescent="0.25">
      <c r="A7" s="21" t="s">
        <v>15</v>
      </c>
      <c r="B7" s="48" t="s">
        <v>16</v>
      </c>
      <c r="C7" s="48"/>
      <c r="D7" s="14"/>
      <c r="E7" s="14"/>
      <c r="F7" s="13"/>
      <c r="G7" s="14"/>
      <c r="H7" s="13"/>
      <c r="I7" s="14"/>
      <c r="J7" s="14"/>
      <c r="K7" s="22"/>
    </row>
    <row r="8" spans="1:11" s="3" customFormat="1" ht="45" x14ac:dyDescent="0.25">
      <c r="A8" s="23" t="s">
        <v>17</v>
      </c>
      <c r="B8" s="6" t="s">
        <v>19</v>
      </c>
      <c r="C8" s="11" t="s">
        <v>18</v>
      </c>
      <c r="D8" s="17" t="s">
        <v>36</v>
      </c>
      <c r="E8" s="17" t="s">
        <v>29</v>
      </c>
      <c r="F8" s="7">
        <v>235</v>
      </c>
      <c r="G8" s="8">
        <v>2</v>
      </c>
      <c r="H8" s="9">
        <v>0.5</v>
      </c>
      <c r="I8" s="10">
        <v>247.52940000000001</v>
      </c>
      <c r="J8" s="9">
        <v>60</v>
      </c>
      <c r="K8" s="24">
        <f>ROUND((((F8*G8*H8)/J8)*I8),2)</f>
        <v>969.49</v>
      </c>
    </row>
    <row r="9" spans="1:11" ht="45" x14ac:dyDescent="0.25">
      <c r="A9" s="23" t="s">
        <v>20</v>
      </c>
      <c r="B9" s="6" t="s">
        <v>23</v>
      </c>
      <c r="C9" s="11" t="s">
        <v>22</v>
      </c>
      <c r="D9" s="17" t="s">
        <v>36</v>
      </c>
      <c r="E9" s="17" t="s">
        <v>29</v>
      </c>
      <c r="F9" s="7">
        <v>235</v>
      </c>
      <c r="G9" s="8">
        <v>2</v>
      </c>
      <c r="H9" s="9">
        <v>0.5</v>
      </c>
      <c r="I9" s="10">
        <v>358.59179999999998</v>
      </c>
      <c r="J9" s="9">
        <v>60</v>
      </c>
      <c r="K9" s="24">
        <f>ROUND((((F9*G9*H9)/J9)*I9),2)</f>
        <v>1404.48</v>
      </c>
    </row>
    <row r="10" spans="1:11" ht="45" x14ac:dyDescent="0.25">
      <c r="A10" s="23" t="s">
        <v>21</v>
      </c>
      <c r="B10" s="6" t="s">
        <v>25</v>
      </c>
      <c r="C10" s="6" t="s">
        <v>24</v>
      </c>
      <c r="D10" s="17" t="s">
        <v>36</v>
      </c>
      <c r="E10" s="17" t="s">
        <v>29</v>
      </c>
      <c r="F10" s="7">
        <v>235</v>
      </c>
      <c r="G10" s="8">
        <v>2</v>
      </c>
      <c r="H10" s="9">
        <v>1</v>
      </c>
      <c r="I10" s="10">
        <v>341.28359999999998</v>
      </c>
      <c r="J10" s="9">
        <v>60</v>
      </c>
      <c r="K10" s="24">
        <f>ROUND((((F10*G10*H10)/J10)*I10),2)</f>
        <v>2673.39</v>
      </c>
    </row>
    <row r="11" spans="1:11" x14ac:dyDescent="0.25">
      <c r="A11" s="49" t="s">
        <v>27</v>
      </c>
      <c r="B11" s="50"/>
      <c r="C11" s="50"/>
      <c r="D11" s="50"/>
      <c r="E11" s="50"/>
      <c r="F11" s="50"/>
      <c r="G11" s="50"/>
      <c r="H11" s="50"/>
      <c r="I11" s="50"/>
      <c r="J11" s="50"/>
      <c r="K11" s="25">
        <f>SUM(K8:K10)</f>
        <v>5047.3600000000006</v>
      </c>
    </row>
    <row r="12" spans="1:11" x14ac:dyDescent="0.25">
      <c r="A12" s="51" t="s">
        <v>28</v>
      </c>
      <c r="B12" s="52"/>
      <c r="C12" s="52"/>
      <c r="D12" s="52"/>
      <c r="E12" s="52"/>
      <c r="F12" s="52"/>
      <c r="G12" s="52"/>
      <c r="H12" s="52"/>
      <c r="I12" s="52"/>
      <c r="J12" s="52"/>
      <c r="K12" s="26">
        <f>SUM(K6,K11)</f>
        <v>7549.1900000000005</v>
      </c>
    </row>
    <row r="13" spans="1:11" x14ac:dyDescent="0.25">
      <c r="A13" s="39"/>
      <c r="B13" s="40"/>
      <c r="C13" s="40"/>
      <c r="D13" s="40"/>
      <c r="E13" s="40"/>
      <c r="F13" s="40"/>
      <c r="G13" s="40"/>
      <c r="H13" s="40"/>
      <c r="I13" s="40"/>
      <c r="J13" s="40"/>
      <c r="K13" s="41"/>
    </row>
    <row r="14" spans="1:11" x14ac:dyDescent="0.25">
      <c r="A14" s="42"/>
      <c r="B14" s="43"/>
      <c r="C14" s="43"/>
      <c r="D14" s="43"/>
      <c r="E14" s="43"/>
      <c r="F14" s="43"/>
      <c r="G14" s="43"/>
      <c r="H14" s="43"/>
      <c r="I14" s="43"/>
      <c r="J14" s="43"/>
      <c r="K14" s="44"/>
    </row>
    <row r="15" spans="1:11" x14ac:dyDescent="0.25">
      <c r="A15" s="42"/>
      <c r="B15" s="43"/>
      <c r="C15" s="43"/>
      <c r="D15" s="43"/>
      <c r="E15" s="43"/>
      <c r="F15" s="43"/>
      <c r="G15" s="43"/>
      <c r="H15" s="43"/>
      <c r="I15" s="43"/>
      <c r="J15" s="43"/>
      <c r="K15" s="44"/>
    </row>
    <row r="16" spans="1:11" x14ac:dyDescent="0.25">
      <c r="A16" s="42"/>
      <c r="B16" s="43"/>
      <c r="C16" s="43"/>
      <c r="D16" s="43"/>
      <c r="E16" s="43"/>
      <c r="F16" s="43"/>
      <c r="G16" s="43"/>
      <c r="H16" s="43"/>
      <c r="I16" s="43"/>
      <c r="J16" s="43"/>
      <c r="K16" s="44"/>
    </row>
    <row r="17" spans="1:11" x14ac:dyDescent="0.25">
      <c r="A17" s="42"/>
      <c r="B17" s="43"/>
      <c r="C17" s="43"/>
      <c r="D17" s="43"/>
      <c r="E17" s="43"/>
      <c r="F17" s="43"/>
      <c r="G17" s="43"/>
      <c r="H17" s="43"/>
      <c r="I17" s="43"/>
      <c r="J17" s="43"/>
      <c r="K17" s="44"/>
    </row>
    <row r="18" spans="1:11" x14ac:dyDescent="0.25">
      <c r="A18" s="42"/>
      <c r="B18" s="43"/>
      <c r="C18" s="43"/>
      <c r="D18" s="43"/>
      <c r="E18" s="43"/>
      <c r="F18" s="43"/>
      <c r="G18" s="43"/>
      <c r="H18" s="43"/>
      <c r="I18" s="43"/>
      <c r="J18" s="43"/>
      <c r="K18" s="44"/>
    </row>
    <row r="19" spans="1:11" x14ac:dyDescent="0.25">
      <c r="A19" s="42"/>
      <c r="B19" s="43"/>
      <c r="C19" s="43"/>
      <c r="D19" s="43"/>
      <c r="E19" s="43"/>
      <c r="F19" s="43"/>
      <c r="G19" s="43"/>
      <c r="H19" s="43"/>
      <c r="I19" s="43"/>
      <c r="J19" s="43"/>
      <c r="K19" s="44"/>
    </row>
    <row r="20" spans="1:11" x14ac:dyDescent="0.25">
      <c r="A20" s="42"/>
      <c r="B20" s="43"/>
      <c r="C20" s="43"/>
      <c r="D20" s="43"/>
      <c r="E20" s="43"/>
      <c r="F20" s="43"/>
      <c r="G20" s="43"/>
      <c r="H20" s="43"/>
      <c r="I20" s="43"/>
      <c r="J20" s="43"/>
      <c r="K20" s="44"/>
    </row>
    <row r="21" spans="1:11" ht="15.75" thickBot="1" x14ac:dyDescent="0.3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7"/>
    </row>
    <row r="22" spans="1:1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</row>
    <row r="23" spans="1:11" ht="15.75" x14ac:dyDescent="0.25">
      <c r="A23" s="31" t="s">
        <v>38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</row>
    <row r="24" spans="1:11" ht="15.75" x14ac:dyDescent="0.25">
      <c r="A24" s="31"/>
      <c r="B24" s="18"/>
      <c r="C24" s="18"/>
      <c r="D24" s="18"/>
      <c r="E24" s="18"/>
      <c r="F24" s="18"/>
      <c r="G24" s="18"/>
      <c r="H24" s="18"/>
      <c r="I24" s="18"/>
      <c r="J24" s="18"/>
      <c r="K24" s="18"/>
    </row>
    <row r="25" spans="1:11" ht="15.75" x14ac:dyDescent="0.25">
      <c r="A25" s="31"/>
      <c r="B25" s="18"/>
      <c r="C25" s="18"/>
      <c r="D25" s="18"/>
      <c r="E25" s="18"/>
      <c r="F25" s="18"/>
      <c r="G25" s="18"/>
      <c r="H25" s="18"/>
      <c r="I25" s="18"/>
      <c r="J25" s="18"/>
      <c r="K25" s="18"/>
    </row>
    <row r="29" spans="1:11" x14ac:dyDescent="0.25">
      <c r="C29" s="32"/>
    </row>
    <row r="30" spans="1:11" x14ac:dyDescent="0.25">
      <c r="C30" s="4" t="s">
        <v>34</v>
      </c>
    </row>
    <row r="31" spans="1:11" x14ac:dyDescent="0.25">
      <c r="C31" s="4" t="s">
        <v>35</v>
      </c>
    </row>
  </sheetData>
  <mergeCells count="8">
    <mergeCell ref="B1:I1"/>
    <mergeCell ref="A2:K2"/>
    <mergeCell ref="A13:K21"/>
    <mergeCell ref="B4:C4"/>
    <mergeCell ref="B7:C7"/>
    <mergeCell ref="A6:J6"/>
    <mergeCell ref="A11:J11"/>
    <mergeCell ref="A12:J12"/>
  </mergeCells>
  <phoneticPr fontId="3" type="noConversion"/>
  <pageMargins left="0.511811024" right="0.511811024" top="0.78740157499999996" bottom="0.78740157499999996" header="0.31496062000000002" footer="0.3149606200000000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aracuai</dc:creator>
  <cp:lastModifiedBy>aracuai</cp:lastModifiedBy>
  <cp:lastPrinted>2025-10-02T14:28:23Z</cp:lastPrinted>
  <dcterms:created xsi:type="dcterms:W3CDTF">2024-01-31T17:20:50Z</dcterms:created>
  <dcterms:modified xsi:type="dcterms:W3CDTF">2025-10-07T12:13:47Z</dcterms:modified>
</cp:coreProperties>
</file>