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-PLE" r:id="rId3" sheetId="1"/>
    <sheet name="CFF - PLE" r:id="rId4" sheetId="2"/>
  </sheets>
</workbook>
</file>

<file path=xl/sharedStrings.xml><?xml version="1.0" encoding="utf-8"?>
<sst xmlns="http://schemas.openxmlformats.org/spreadsheetml/2006/main" count="4303" uniqueCount="696">
  <si>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</si>
  <si>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</si>
  <si>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</si>
  <si>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</si>
  <si>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</si>
  <si>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</si>
  <si>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</si>
  <si>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</si>
  <si>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</si>
  <si>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</si>
  <si>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</si>
  <si>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</si>
  <si>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</si>
  <si>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</si>
  <si>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</si>
  <si>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</si>
  <si>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</si>
  <si>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</si>
  <si>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</si>
  <si>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</si>
  <si>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</si>
  <si>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</si>
  <si>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PROJETOS (OS PROJETOS INDICADOS SE REFEREM A PROJETOS BÁSICOS E EXECUTIVOS</t>
  </si>
  <si>
    <t>Serviço</t>
  </si>
  <si>
    <t>1.1</t>
  </si>
  <si>
    <t>Outros</t>
  </si>
  <si>
    <t>SICORCO-27423</t>
  </si>
  <si>
    <t>DESENVOLVIMENTO E DETALHAMENTO DE PROJETO ARQUITETÔNICO</t>
  </si>
  <si>
    <t>UN</t>
  </si>
  <si>
    <t>SERVIÇOS TÉCNICOS (PROJETOS, ORÇAMENTOS, SONDAGENS E OUTROS)</t>
  </si>
  <si>
    <t>5</t>
  </si>
  <si>
    <t>MÊS 01</t>
  </si>
  <si>
    <t>1.2</t>
  </si>
  <si>
    <t>SICORCO-27482</t>
  </si>
  <si>
    <t>DESENVOLVIMENTO E DETALHAMENTO DE PROJETOS COMPLEMENTARES</t>
  </si>
  <si>
    <t>1.3</t>
  </si>
  <si>
    <t>SICORCO-27460</t>
  </si>
  <si>
    <t>ESPECIFICAÇÃO DOS MATERIAIS COM MEMORIAL DESCRITIVO DE CADA AMBIENTE E EQUIPAMENTOS PARA CONSTRUÇÕES NOVAS - ÁREA ATÉ 1.000 M2</t>
  </si>
  <si>
    <t>M2</t>
  </si>
  <si>
    <t>1.4</t>
  </si>
  <si>
    <t>SICORCO-27390</t>
  </si>
  <si>
    <t>PLANILHA ORÇAMENTÁRIA PARA CONSTRUÇÕES NOVAS - ÁREA ATÉ 1.000 M2</t>
  </si>
  <si>
    <t>1.5</t>
  </si>
  <si>
    <t>SICORCO-27431</t>
  </si>
  <si>
    <t>PROJETO EXECUTIVO DE INSTALAÇÕES ELÉTRICAS</t>
  </si>
  <si>
    <t>2</t>
  </si>
  <si>
    <t>SERVIÇOS INICIAIS GERAIS</t>
  </si>
  <si>
    <t>2.1</t>
  </si>
  <si>
    <t>SINAPI</t>
  </si>
  <si>
    <t>103689</t>
  </si>
  <si>
    <t>FORNECIMENTO E INSTALAÇÃO DE PLACA DE OBRA COM CHAPA GALVANIZADA E ESTRUTURA DE MADEIRA. AF_03/2022_PS</t>
  </si>
  <si>
    <t>INTALAÇÃO DE CANTEIRO (BARRACÃO, PLACA DE OBRA)</t>
  </si>
  <si>
    <t>6</t>
  </si>
  <si>
    <t>MÊS 02</t>
  </si>
  <si>
    <t>2.2</t>
  </si>
  <si>
    <t>SICORCO-28390</t>
  </si>
  <si>
    <t>MOBILIZAÇÃO E DESMOBILIZAÇÃO DE EQUIPAMENTO DE SONDAGEM A PERCUSSÃO COM ENSAIO DE PENETRAÇÃO PADRÃO (SPT) - (CUSTO FIXO)</t>
  </si>
  <si>
    <t>2.3</t>
  </si>
  <si>
    <t>SICORCO-28389</t>
  </si>
  <si>
    <t>MOBILIZAÇÃO E DESMOBILIZAÇÃO DE EQUIPAMENTO DE SONDAGEM A PERCUSSÃO COM ENSAIO DE PENETRAÇÃO PADRÃO (SPT) - (CUSTO VARIÁVEL), EXCLUSIVE CUSTO FIXO</t>
  </si>
  <si>
    <t>KM</t>
  </si>
  <si>
    <t>2.4</t>
  </si>
  <si>
    <t>SICORCO-28388</t>
  </si>
  <si>
    <t>SONDAGEM A PERCUSSÃO COM ENSAIO DE PENETRAÇÃO PADRÃO (SPT), DIÂMETRO 2.1/2", EXCLUSIVE MOBILIZAÇÃO E DESMOBILIZAÇÃO</t>
  </si>
  <si>
    <t>M</t>
  </si>
  <si>
    <t>2.5</t>
  </si>
  <si>
    <t>SICORED-50135</t>
  </si>
  <si>
    <t>BARRACÃO DE OBRA, EM CHAPA DE COMPENSADO RESINADO, INCLUSIVE  INSTALAÇÕES SANITÁRIAS E MOBILIÁRIO - PADRÃO DER-MG</t>
  </si>
  <si>
    <t>3</t>
  </si>
  <si>
    <t>ADMINISTRAÇÃO LOCAL</t>
  </si>
  <si>
    <t>3.1</t>
  </si>
  <si>
    <t>Composição</t>
  </si>
  <si>
    <t>COMP 06</t>
  </si>
  <si>
    <t>ADMINISTAÇÃO LOCAL</t>
  </si>
  <si>
    <t>MES</t>
  </si>
  <si>
    <t>7</t>
  </si>
  <si>
    <t>MÊS 03</t>
  </si>
  <si>
    <t>8</t>
  </si>
  <si>
    <t>MÊS 04</t>
  </si>
  <si>
    <t>9</t>
  </si>
  <si>
    <t>MÊS 05</t>
  </si>
  <si>
    <t>10</t>
  </si>
  <si>
    <t>MÊS 06</t>
  </si>
  <si>
    <t>11</t>
  </si>
  <si>
    <t>MÊS 07</t>
  </si>
  <si>
    <t>12</t>
  </si>
  <si>
    <t>MÊS 08</t>
  </si>
  <si>
    <t>13</t>
  </si>
  <si>
    <t>MÊS 09</t>
  </si>
  <si>
    <t>4</t>
  </si>
  <si>
    <t>SAPATAS</t>
  </si>
  <si>
    <t>4.1</t>
  </si>
  <si>
    <t>99061</t>
  </si>
  <si>
    <t>LOCAÇÃO COM CAVALETE COM ALTURA DE 0,50 M - 2 UTILIZAÇÕES. AF_03/2024</t>
  </si>
  <si>
    <t>SAPATAS (LOCAÇÃO,ESCAVAÇÕES, FORMAS, AÇO, CONCRETAGEM)</t>
  </si>
  <si>
    <t>ETAPA 01 - EXECUÇÃO DAS UNIDADES DE 01 A 05</t>
  </si>
  <si>
    <t>ETAPA 02 - EXECUÇÃO DAS UNIDADES  DE 06 A 10</t>
  </si>
  <si>
    <t>ETAPA 03 - EXECUÇÃO UNIDADES 11 A 15</t>
  </si>
  <si>
    <t>ETAPA 04 - EXECUÇÃO DAS UNIDADES  DE 16 A 20</t>
  </si>
  <si>
    <t>4.2</t>
  </si>
  <si>
    <t>96521</t>
  </si>
  <si>
    <t>ESCAVAÇÃO MECANIZADA PARA BLOCO DE COROAMENTO OU SAPATA COM RETROESCAVADEIRA (INCLUINDO ESCAVAÇÃO PARA COLOCAÇÃO DE FÔRMAS). AF_01/2024</t>
  </si>
  <si>
    <t>M3</t>
  </si>
  <si>
    <t>4.3</t>
  </si>
  <si>
    <t>101616</t>
  </si>
  <si>
    <t>PREPARO DE FUNDO DE VALA COM LARGURA MENOR QUE 1,5 M (ACERTO DO SOLO NATURAL). AF_08/2020</t>
  </si>
  <si>
    <t>4.4</t>
  </si>
  <si>
    <t>96619</t>
  </si>
  <si>
    <t>LASTRO DE CONCRETO MAGRO, APLICADO EM BLOCOS DE COROAMENTO OU SAPATAS, ESPESSURA DE 5 CM. AF_01/2024</t>
  </si>
  <si>
    <t>4.5</t>
  </si>
  <si>
    <t>96541</t>
  </si>
  <si>
    <t>FABRICAÇÃO, MONTAGEM E DESMONTAGEM DE FÔRMA PARA SAPATA, EM CHAPA DE MADEIRA COMPENSADA RESINADA, E=17 MM, 4 UTILIZAÇÕES. AF_01/2024</t>
  </si>
  <si>
    <t>4.6</t>
  </si>
  <si>
    <t>104919</t>
  </si>
  <si>
    <t>ARMAÇÃO DE SAPATA ISOLADA, VIGA BALDRAME E SAPATA CORRIDA UTILIZANDO AÇO CA-50 DE 10 MM - MONTAGEM. AF_01/2024</t>
  </si>
  <si>
    <t>KG</t>
  </si>
  <si>
    <t>4.7</t>
  </si>
  <si>
    <t>104917</t>
  </si>
  <si>
    <t>ARMAÇÃO DE SAPATA ISOLADA, VIGA BALDRAME E SAPATA CORRIDA UTILIZANDO AÇO CA-50 DE 6,3 MM - MONTAGEM. AF_01/2024</t>
  </si>
  <si>
    <t>4.8</t>
  </si>
  <si>
    <t>104916</t>
  </si>
  <si>
    <t>ARMAÇÃO DE SAPATA ISOLADA, VIGA BALDRAME E SAPATA CORRIDA UTILIZANDO AÇO CA-60 DE 5 MM - MONTAGEM. AF_01/2024</t>
  </si>
  <si>
    <t>4.9</t>
  </si>
  <si>
    <t>COMP 01</t>
  </si>
  <si>
    <t>CONCRETAGEM DE SAPATA, FCK 20 MPA, COM USO DE JERICA - LANÇAMENTO, ADENSAMENTO E ACABAMENTO.</t>
  </si>
  <si>
    <t>4.10</t>
  </si>
  <si>
    <t>93382</t>
  </si>
  <si>
    <t>REATERRO MANUAL DE VALAS, COM COMPACTADOR DE SOLOS DE PERCUSSÃO. AF_08/2023</t>
  </si>
  <si>
    <t>BALDRAMES</t>
  </si>
  <si>
    <t>5.1</t>
  </si>
  <si>
    <t>96527</t>
  </si>
  <si>
    <t>ESCAVAÇÃO MANUAL PARA VIGA BALDRAME OU SAPATA CORRIDA (INCLUINDO ESCAVAÇÃO PARA COLOCAÇÃO DE FÔRMAS). AF_01/2024</t>
  </si>
  <si>
    <t>BALDRAMES (ESCAVAÇÕES, FORMAS, AÇO, CONCRETAGEM)</t>
  </si>
  <si>
    <t>5.2</t>
  </si>
  <si>
    <t>5.3</t>
  </si>
  <si>
    <t>96536</t>
  </si>
  <si>
    <t>FABRICAÇÃO, MONTAGEM E DESMONTAGEM DE FÔRMA PARA VIGA BALDRAME, EM MADEIRA SERRADA, E=25 MM, 4 UTILIZAÇÕES. AF_01/2024</t>
  </si>
  <si>
    <t>5.4</t>
  </si>
  <si>
    <t>104918</t>
  </si>
  <si>
    <t>ARMAÇÃO DE SAPATA ISOLADA, VIGA BALDRAME E SAPATA CORRIDA UTILIZANDO AÇO CA-50 DE 8 MM - MONTAGEM. AF_01/2024</t>
  </si>
  <si>
    <t>5.5</t>
  </si>
  <si>
    <t>5.6</t>
  </si>
  <si>
    <t>5.7</t>
  </si>
  <si>
    <t>COMP 02</t>
  </si>
  <si>
    <t>CONCRETAGEM DE BLOCO DE COROAMENTO OU VIGA BALDRAME, FCK 20 MPA, COM USO DE JERICA - LANÇAMENTO, ADENSAMENTO E ACABAMENTO.</t>
  </si>
  <si>
    <t>5.8</t>
  </si>
  <si>
    <t>IMPERMEABILIZAÇÃO</t>
  </si>
  <si>
    <t>6.1</t>
  </si>
  <si>
    <t>87878</t>
  </si>
  <si>
    <t>CHAPISCO APLICADO EM ALVENARIAS E ESTRUTURAS DE CONCRETO INTERNAS, COM COLHER DE PEDREIRO. ARGAMASSA TRAÇO 1:3 COM PREPARO MANUAL. AF_10/2022</t>
  </si>
  <si>
    <t>IMPERMEABILIZAÇÕES DE ESTRUTURAS DE FUNDAÇÃO</t>
  </si>
  <si>
    <t>6.2</t>
  </si>
  <si>
    <t>98562</t>
  </si>
  <si>
    <t>IMPERMEABILIZAÇÃO DE SUPERFÍCIE COM ARGAMASSA DE CIMENTO E AREIA, COM ADITIVO IMPERMEABILIZANTE, E = 1,5CM. AF_09/2023</t>
  </si>
  <si>
    <t>6.3</t>
  </si>
  <si>
    <t>98557</t>
  </si>
  <si>
    <t>IMPERMEABILIZAÇÃO DE SUPERFÍCIE COM EMULSÃO ASFÁLTICA, 2 DEMÃOS. AF_09/2023</t>
  </si>
  <si>
    <t>PILARES, VIGAS E LAJES</t>
  </si>
  <si>
    <t>7.1</t>
  </si>
  <si>
    <t>92427</t>
  </si>
  <si>
    <t>MONTAGEM E DESMONTAGEM DE FÔRMA DE PILARES RETANGULARES E ESTRUTURAS SIMILARES, PÉ-DIREITO SIMPLES, EM CHAPA DE MADEIRA COMPENSADA RESINADA, 8 UTILIZAÇÕES. AF_09/2020</t>
  </si>
  <si>
    <t>PILARES</t>
  </si>
  <si>
    <t>7.2</t>
  </si>
  <si>
    <t>COMP 03</t>
  </si>
  <si>
    <t>MONTAGEM E DESMONTAGEM DE FÔRMA DE VIGA, SEM ESCORAMENTO, PÉ-DIREITO SIMPLES, EM CHAPA DE MADEIRA RESINADA, 8 UTILIZAÇÕES.</t>
  </si>
  <si>
    <t>VIGAS DE RESPALDO</t>
  </si>
  <si>
    <t>7.3</t>
  </si>
  <si>
    <t>92463</t>
  </si>
  <si>
    <t>MONTAGEM E DESMONTAGEM DE FÔRMA DE VIGA, ESCORAMENTO COM GARFO DE MADEIRA, PÉ-DIREITO SIMPLES, EM CHAPA DE MADEIRA RESINADA, 8 UTILIZAÇÕES. AF_09/2020</t>
  </si>
  <si>
    <t>7.4</t>
  </si>
  <si>
    <t>92759</t>
  </si>
  <si>
    <t>ARMAÇÃO DE PILAR OU VIGA DE ESTRUTURA CONVENCIONAL DE CONCRETO ARMADO UTILIZANDO AÇO CA-60 DE 5,0 MM - MONTAGEM. AF_06/2022</t>
  </si>
  <si>
    <t>7.5</t>
  </si>
  <si>
    <t>92760</t>
  </si>
  <si>
    <t>ARMAÇÃO DE PILAR OU VIGA DE ESTRUTURA CONVENCIONAL DE CONCRETO ARMADO UTILIZANDO AÇO CA-50 DE 6,3 MM - MONTAGEM. AF_06/2022</t>
  </si>
  <si>
    <t>7.6</t>
  </si>
  <si>
    <t>92761</t>
  </si>
  <si>
    <t>ARMAÇÃO DE PILAR OU VIGA DE ESTRUTURA CONVENCIONAL DE CONCRETO ARMADO UTILIZANDO AÇO CA-50 DE 8,0 MM - MONTAGEM. AF_06/2022</t>
  </si>
  <si>
    <t>7.7</t>
  </si>
  <si>
    <t>92762</t>
  </si>
  <si>
    <t>ARMAÇÃO DE PILAR OU VIGA DE ESTRUTURA CONVENCIONAL DE CONCRETO ARMADO UTILIZANDO AÇO CA-50 DE 10,0 MM - MONTAGEM. AF_06/2022</t>
  </si>
  <si>
    <t>7.8</t>
  </si>
  <si>
    <t>101963</t>
  </si>
  <si>
    <t>LAJE PRÉ-MOLDADA UNIDIRECIONAL, BIAPOIADA, PARA PISO, ENCHIMENTO EM CERÂMICA, VIGOTA CONVENCIONAL, ALTURA TOTAL DA LAJE "LT" = 12 CM (ENCHIMENTO+CAPA) = (8+4). AF_08/2025</t>
  </si>
  <si>
    <t>LAJES</t>
  </si>
  <si>
    <t>7.9</t>
  </si>
  <si>
    <t>COMP 04</t>
  </si>
  <si>
    <t>CONCRETAGEM DE PILARES, FCK = 20 MPA,  COM USO DE BALDES - LANÇAMENTO, ADENSAMENTO E ACABAMENTO.</t>
  </si>
  <si>
    <t>7.10</t>
  </si>
  <si>
    <t>COMP 05</t>
  </si>
  <si>
    <t>CONCRETAGEM DE VIGAS E LAJES, FCK=20 MPA, PARA QUALQUER TIPO DE LAJE COM BALDES EM EDIFICAÇÃO TÉRREA - LANÇAMENTO, ADENSAMENTO E ACABAMENTO.</t>
  </si>
  <si>
    <t>ALVENARIA</t>
  </si>
  <si>
    <t>8.1</t>
  </si>
  <si>
    <t>103328</t>
  </si>
  <si>
    <t>ALVENARIA DE VEDAÇÃO DE BLOCOS CERÂMICOS FURADOS NA HORIZONTAL DE 9X19X19 CM (ESPESSURA 9 CM) E ARGAMASSA DE ASSENTAMENTO COM PREPARO EM BETONEIRA. AF_12/2021</t>
  </si>
  <si>
    <t>ALVENARIAS</t>
  </si>
  <si>
    <t>VERGAS E CONTRAVERGAS</t>
  </si>
  <si>
    <t>9.1</t>
  </si>
  <si>
    <t>105022</t>
  </si>
  <si>
    <t>VERGA PRÉ-MOLDADA COM ATÉ 1,5 M DE VÃO, ESPESSURA DE *10* CM. AF_03/2024</t>
  </si>
  <si>
    <t>9.2</t>
  </si>
  <si>
    <t>105030</t>
  </si>
  <si>
    <t>CONTRAVERGA MOLDADA IN LOCO EM CONCRETO, ESPESSURA DE *10* CM. AF_03/2024</t>
  </si>
  <si>
    <t>ESQUADRIAS METÁLICAS</t>
  </si>
  <si>
    <t>10.1</t>
  </si>
  <si>
    <t>91338</t>
  </si>
  <si>
    <t>PORTA DE ALUMÍNIO DE ABRIR COM LAMBRI, COM GUARNIÇÃO, FIXAÇÃO COM PARAFUSOS - FORNECIMENTO E INSTALAÇÃO. AF_12/2019</t>
  </si>
  <si>
    <t>ESQUADRIAS DE ALUMÍNIO</t>
  </si>
  <si>
    <t>10.2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</si>
  <si>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</si>
  <si>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</si>
  <si>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10.3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</si>
  <si>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</si>
  <si>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</si>
  <si>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10.4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</si>
  <si>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</si>
  <si>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</si>
  <si>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 DE MADEIRA</t>
  </si>
  <si>
    <t>11.1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</si>
  <si>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</si>
  <si>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</si>
  <si>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ESQUADRIAS DE MADEIRA</t>
  </si>
  <si>
    <t>COBERTURAS</t>
  </si>
  <si>
    <t>12.1</t>
  </si>
  <si>
    <t>92541</t>
  </si>
  <si>
    <t>TRAMA DE MADEIRA COMPOSTA POR RIPAS, CAIBROS E TERÇAS PARA TELHADOS DE ATÉ 2 ÁGUAS PARA TELHA CERÂMICA CAPA-CANAL, INCLUSO TRANSPORTE VERTICAL. AF_07/2019</t>
  </si>
  <si>
    <t>ESTRUTURA DE COBERTURA</t>
  </si>
  <si>
    <t>12.2</t>
  </si>
  <si>
    <t>94447</t>
  </si>
  <si>
    <t>TELHAMENTO COM TELHA CERÂMICA CAPA-CANAL, TIPO PAULISTA, COM ATÉ 2 ÁGUAS, INCLUSO TRANSPORTE VERTICAL. AF_07/2019</t>
  </si>
  <si>
    <t>12.3</t>
  </si>
  <si>
    <t>102233</t>
  </si>
  <si>
    <t>PINTURA IMUNIZANTE PARA MADEIRA, 1 DEMÃO. AF_01/2021</t>
  </si>
  <si>
    <t>12.4</t>
  </si>
  <si>
    <t>94221</t>
  </si>
  <si>
    <t>CUMEEIRA PARA TELHA CERÂMICA EMBOÇADA COM ARGAMASSA TRAÇO 1:2:9 (CIMENTO, CAL E AREIA) PARA TELHADOS COM ATÉ 2 ÁGUAS, INCLUSO TRANSPORTE VERTICAL. AF_07/2019</t>
  </si>
  <si>
    <t>14</t>
  </si>
  <si>
    <t>TELHAMENTO</t>
  </si>
  <si>
    <t>12.5</t>
  </si>
  <si>
    <t>92548</t>
  </si>
  <si>
    <t>FABRICAÇÃO E INSTALAÇÃO DE TESOURA INTEIRA EM MADEIRA NÃO APARELHADA, VÃO DE 6 M, PARA TELHA CERÂMICA OU DE CONCRETO, INCLUSO IÇAMENTO. AF_07/2019</t>
  </si>
  <si>
    <t>FORRO</t>
  </si>
  <si>
    <t>13.1</t>
  </si>
  <si>
    <t>96111</t>
  </si>
  <si>
    <t>FORRO EM RÉGUAS DE PVC, FRISADO, PARA AMBIENTES RESIDENCIAIS, INCLUSIVE ESTRUTURA UNIDIRECIONAL DE FIXAÇÃO. AF_08/2023_PS</t>
  </si>
  <si>
    <t>15</t>
  </si>
  <si>
    <t>FORROS</t>
  </si>
  <si>
    <t>REVESTIMENTOS INTERNOS</t>
  </si>
  <si>
    <t>14.1</t>
  </si>
  <si>
    <t>87879</t>
  </si>
  <si>
    <t>CHAPISCO APLICADO EM ALVENARIAS E ESTRUTURAS DE CONCRETO INTERNAS, COM COLHER DE PEDREIRO. ARGAMASSA TRAÇO 1:3 COM PREPARO EM BETONEIRA 400L. AF_10/2022</t>
  </si>
  <si>
    <t>16</t>
  </si>
  <si>
    <t>REVESTIMENTOS INTERNOS DE PAREDES</t>
  </si>
  <si>
    <t>14.2</t>
  </si>
  <si>
    <t>87882</t>
  </si>
  <si>
    <t>CHAPISCO APLICADO NO TETO OU EM ALVENARIA E ESTRUTURA, COM ROLO PARA TEXTURA ACRÍLICA. ARGAMASSA TRAÇO 1:4 E EMULSÃO POLIMÉRICA (ADESIVO) COM PREPARO EM BETONEIRA 400L. AF_10/2022</t>
  </si>
  <si>
    <t>17</t>
  </si>
  <si>
    <t>REVESTIMENTOS INTERNOS DE TETO</t>
  </si>
  <si>
    <t>14.3</t>
  </si>
  <si>
    <t>87545</t>
  </si>
  <si>
    <t>EMBOÇO, EM ARGAMASSA TRAÇO 1:2:8, PREPARO MECÂNICO, APLICADO MANUALMENTE EM PAREDES INTERNAS, PARA AMBIENTES COM ÁREA MENOR QUE 5M², E = 10MM, COM TALISCAS. AF_03/2024</t>
  </si>
  <si>
    <t>14.4</t>
  </si>
  <si>
    <t>87547</t>
  </si>
  <si>
    <t>MASSA ÚNICA, EM ARGAMASSA TRAÇO 1:2:8, PREPARO MECÂNICO, APLICADA MANUALMENTE EM PAREDES INTERNAS DE AMBIENTES COM ÁREA ENTRE 5M² E 10M², E = 10MM, COM TALISCAS. AF_03/2024</t>
  </si>
  <si>
    <t>14.5</t>
  </si>
  <si>
    <t>104958</t>
  </si>
  <si>
    <t>MASSA ÚNICA, EM ARGAMASSA TRAÇO 1:2:8 PREPARO MECÂNICO, APLICADA MANUALMENTE EM PAREDES INTERNAS DE AMBIENTES COM ÁREA MAIOR QUE 10M², E = 10MM, COM TALISCAS. AF_03/2024</t>
  </si>
  <si>
    <t>14.6</t>
  </si>
  <si>
    <t>90408</t>
  </si>
  <si>
    <t>MASSA ÚNICA, EM ARGAMASSA TRAÇO 1:2:8, PREPARO MECÂNICO, APLICADA MANUALMENTE EM TETO, E = 10MM, COM TALISCAS. AF_03/2024</t>
  </si>
  <si>
    <t>REVESTIMENTOS CERÂMICOS</t>
  </si>
  <si>
    <t>15.1</t>
  </si>
  <si>
    <t>87267</t>
  </si>
  <si>
    <t>REVESTIMENTO CERÂMICO PARA PAREDES INTERNAS COM PLACAS TIPO ESMALTADA DE DIMENSÕES 20X20 CM APLICADAS A MEIA ALTURA DAS PAREDES. AF_02/2023_PE</t>
  </si>
  <si>
    <t>15.2</t>
  </si>
  <si>
    <t>87265</t>
  </si>
  <si>
    <t>REVESTIMENTO CERÂMICO PARA PAREDES INTERNAS COM PLACAS TIPO ESMALTADA DE DIMENSÕES 20X20 CM APLICADAS NA ALTURA INTEIRA DAS PAREDES. AF_02/2023_PE</t>
  </si>
  <si>
    <t>REVESTIMENTOS EXTERNOS</t>
  </si>
  <si>
    <t>16.1</t>
  </si>
  <si>
    <t>87905</t>
  </si>
  <si>
    <t>CHAPISCO APLICADO EM ALVENARIA (COM PRESENÇA DE VÃOS) E ESTRUTURAS DE CONCRETO DE FACHADA, COM COLHER DE PEDREIRO. ARGAMASSA TRAÇO 1:3 COM PREPARO EM BETONEIRA 400L. AF_10/2022</t>
  </si>
  <si>
    <t>19</t>
  </si>
  <si>
    <t>REVESTIMENTOS EXTERNOS DE PAREDES</t>
  </si>
  <si>
    <t>16.2</t>
  </si>
  <si>
    <t>87894</t>
  </si>
  <si>
    <t>CHAPISCO APLICADO EM ALVENARIA (SEM PRESENÇA DE VÃOS) E ESTRUTURAS DE CONCRETO DE FACHADA, COM COLHER DE PEDREIRO. ARGAMASSA TRAÇO 1:3 COM PREPARO EM BETONEIRA 400L. AF_10/2022</t>
  </si>
  <si>
    <t>16.3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</si>
  <si>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</si>
  <si>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</si>
  <si>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16.4</t>
  </si>
  <si>
    <t>87775</t>
  </si>
  <si>
    <t>EMBOÇO OU MASSA ÚNICA EM ARGAMASSA TRAÇO 1:2:8, PREPARO MECÂNICO COM BETONEIRA 400 L, APLICADA MANUALMENTE EM PANOS DE FACHADA COM PRESENÇA DE VÃOS, ESPESSURA DE 25 MM. AF_08/2022</t>
  </si>
  <si>
    <t>PINTURAS INTERNAS</t>
  </si>
  <si>
    <t>17.1</t>
  </si>
  <si>
    <t>88485</t>
  </si>
  <si>
    <t>FUNDO SELADOR ACRÍLICO, APLICAÇÃO MANUAL EM PAREDE, UMA DEMÃO. AF_04/2023</t>
  </si>
  <si>
    <t>22</t>
  </si>
  <si>
    <t>PINTURA DD PAREDES INTERNAS</t>
  </si>
  <si>
    <t>17.2</t>
  </si>
  <si>
    <t>88484</t>
  </si>
  <si>
    <t>FUNDO SELADOR ACRÍLICO, APLICAÇÃO MANUAL EM TETO, UMA DEMÃO. AF_04/2023</t>
  </si>
  <si>
    <t>23</t>
  </si>
  <si>
    <t>PINTURA DD TETO INTERNAS</t>
  </si>
  <si>
    <t>17.3</t>
  </si>
  <si>
    <t>104640</t>
  </si>
  <si>
    <t>PINTURA LÁTEX ACRÍLICA STANDARD, APLICAÇÃO MANUAL EM TETO, DUAS DEMÃOS. AF_04/2023</t>
  </si>
  <si>
    <t>17.4</t>
  </si>
  <si>
    <t>104642</t>
  </si>
  <si>
    <t>PINTURA LÁTEX ACRÍLICA STANDARD, APLICAÇÃO MANUAL EM PAREDES, DUAS DEMÃOS. AF_04/2023</t>
  </si>
  <si>
    <t>18</t>
  </si>
  <si>
    <t>PINTURAS EXTERNAS</t>
  </si>
  <si>
    <t>18.1</t>
  </si>
  <si>
    <t>88415</t>
  </si>
  <si>
    <t>APLICAÇÃO MANUAL DE FUNDO SELADOR ACRÍLICO EM PAREDES EXTERNAS DE CASAS. AF_03/2024</t>
  </si>
  <si>
    <t>24</t>
  </si>
  <si>
    <t>PINTURA DE PAREDES EXTERNAS</t>
  </si>
  <si>
    <t>18.2</t>
  </si>
  <si>
    <t>PINTURA EM ESQUADRIAS</t>
  </si>
  <si>
    <t>19.1</t>
  </si>
  <si>
    <t>102193</t>
  </si>
  <si>
    <t>LIXAMENTO DE MADEIRA PARA APLICAÇÃO DE FUNDO OU PINTURA. AF_01/2021</t>
  </si>
  <si>
    <t>25</t>
  </si>
  <si>
    <t>PINTURA DE ESQUADRIA DE MADEIRA</t>
  </si>
  <si>
    <t>19.2</t>
  </si>
  <si>
    <t>SICORED-50493</t>
  </si>
  <si>
    <t>PINTURA ESMALTE BASE SOLVENTE EM ESQUADRIA DE MADEIRA, DUAS (2) DEMÃOS, COM APLICAÇÃO MANUAL, INCLUSIVE UMA (1) DEMÃO DE FUNDO NIVELADOR E PREPARAÇÃO DA SUPERFÍCIE COM LIXAMENTO, EXCLUSIVE MASSA A ÓLEO</t>
  </si>
  <si>
    <t>20</t>
  </si>
  <si>
    <t>CERÂMICA</t>
  </si>
  <si>
    <t>20.1</t>
  </si>
  <si>
    <t>97084</t>
  </si>
  <si>
    <t>COMPACTAÇÃO MECÂNICA DE SOLO PARA EXECUÇÃO DE RADIER, PISO DE CONCRETO OU LAJE SOBRE SOLO, COM COMPACTADOR DE SOLOS TIPO PLACA VIBRATÓRIA. AF_09/2021</t>
  </si>
  <si>
    <t>21</t>
  </si>
  <si>
    <t>IMPERMEABILIZAÇÕES DE PISOS</t>
  </si>
  <si>
    <t>20.2</t>
  </si>
  <si>
    <t>100322</t>
  </si>
  <si>
    <t>LASTRO COM MATERIAL GRANULAR (PEDRA BRITADA N.3), APLICADO EM PISOS OU LAJES SOBRE SOLO, ESPESSURA DE *10 CM*. AF_01/2024</t>
  </si>
  <si>
    <t>20.3</t>
  </si>
  <si>
    <t>97087</t>
  </si>
  <si>
    <t>CAMADA SEPARADORA PARA EXECUÇÃO DE RADIER, PISO DE CONCRETO OU LAJE SOBRE SOLO, EM LONA PLÁSTICA. AF_09/2021</t>
  </si>
  <si>
    <t>20.4</t>
  </si>
  <si>
    <t>95241</t>
  </si>
  <si>
    <t>LASTRO DE CONCRETO MAGRO, APLICADO EM PISOS, LAJES SOBRE SOLO OU RADIERS, ESPESSURA DE 5 CM. AF_01/2024</t>
  </si>
  <si>
    <t>20.5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</si>
  <si>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</si>
  <si>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</si>
  <si>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REVESTIMENTOS INTERNOS DE PISO</t>
  </si>
  <si>
    <t>20.6</t>
  </si>
  <si>
    <t>87630</t>
  </si>
  <si>
    <t>CONTRAPISO EM ARGAMASSA TRAÇO 1:4 (CIMENTO E AREIA), PREPARO MECÂNICO COM BETONEIRA 400 L, APLICADO EM ÁREAS SECAS SOBRE LAJE, ADERIDO, ACABAMENTO NÃO REFORÇADO, ESPESSURA 3CM. AF_07/2021</t>
  </si>
  <si>
    <t>20.7</t>
  </si>
  <si>
    <t>87247</t>
  </si>
  <si>
    <t>REVESTIMENTO CERÂMICO PARA PISO COM PLACAS TIPO ESMALTADA DE DIMENSÕES 35X35 CM APLICADA EM AMBIENTES DE ÁREA ENTRE 5 M2 E 10 M2. AF_02/2023_PE</t>
  </si>
  <si>
    <t>20.8</t>
  </si>
  <si>
    <t>87248</t>
  </si>
  <si>
    <t>REVESTIMENTO CERÂMICO PARA PISO COM PLACAS TIPO ESMALTADA DE DIMENSÕES 35X35 CM APLICADA EM AMBIENTES DE ÁREA MAIOR QUE 10 M2. AF_02/2023_PE</t>
  </si>
  <si>
    <t>20.9</t>
  </si>
  <si>
    <t>87246</t>
  </si>
  <si>
    <t>REVESTIMENTO CERÂMICO PARA PISO COM PLACAS TIPO ESMALTADA DE DIMENSÕES 35X35 CM APLICADA EM AMBIENTES DE ÁREA MENOR QUE 5 M2. AF_02/2023_PE</t>
  </si>
  <si>
    <t>CIMENTADOS</t>
  </si>
  <si>
    <t>21.1</t>
  </si>
  <si>
    <t>REVESTIMENTOS EXTERNOS DE PISO</t>
  </si>
  <si>
    <t>21.2</t>
  </si>
  <si>
    <t>94990</t>
  </si>
  <si>
    <t>EXECUÇÃO DE PASSEIO (CALÇADA) OU PISO DE CONCRETO COM CONCRETO MOLDADO IN LOCO, FEITO EM OBRA, ACABAMENTO CONVENCIONAL, NÃO ARMADO. AF_08/2022</t>
  </si>
  <si>
    <t>RODAPÉS, SOLEIRAS E PEITORIS</t>
  </si>
  <si>
    <t>22.1</t>
  </si>
  <si>
    <t>98695</t>
  </si>
  <si>
    <t>SOLEIRA EM MÁRMORE, LARGURA 15 CM, ESPESSURA 2,0 CM. AF_09/2020</t>
  </si>
  <si>
    <t>26</t>
  </si>
  <si>
    <t>ACABAMENTO EM PEDRA NATURAL</t>
  </si>
  <si>
    <t>22.2</t>
  </si>
  <si>
    <t>88648</t>
  </si>
  <si>
    <t>RODAPÉ CERÂMICO DE 7CM DE ALTURA COM PLACAS TIPO ESMALTADA DE DIMENSÕES 35X35CM. AF_02/2023</t>
  </si>
  <si>
    <t>22.3</t>
  </si>
  <si>
    <t>101965</t>
  </si>
  <si>
    <t>PEITORIL LINEAR EM GRANITO OU MÁRMORE, L = 15CM, ASSENTADO COM ARGAMASSA 1:6 COM ADITIVO. AF_11/2020</t>
  </si>
  <si>
    <t>INSTALAÇÕES ELÉTRICAS/TELEFONE</t>
  </si>
  <si>
    <t>23.1</t>
  </si>
  <si>
    <t>93653</t>
  </si>
  <si>
    <t>DISJUNTOR MONOPOLAR TIPO DIN, CORRENTE NOMINAL DE 10A - FORNECIMENTO E INSTALAÇÃO. AF_07/2025</t>
  </si>
  <si>
    <t>27</t>
  </si>
  <si>
    <t>CAIXAS E DISJUNTORES</t>
  </si>
  <si>
    <t>23.2</t>
  </si>
  <si>
    <t>93654</t>
  </si>
  <si>
    <t>DISJUNTOR MONOPOLAR TIPO DIN, CORRENTE NOMINAL DE 16A - FORNECIMENTO E INSTALAÇÃO. AF_07/2025</t>
  </si>
  <si>
    <t>23.3</t>
  </si>
  <si>
    <t>93656</t>
  </si>
  <si>
    <t>DISJUNTOR MONOPOLAR TIPO DIN, CORRENTE NOMINAL DE 25A - FORNECIMENTO E INSTALAÇÃO. AF_07/2025</t>
  </si>
  <si>
    <t>23.4</t>
  </si>
  <si>
    <t>93659</t>
  </si>
  <si>
    <t>DISJUNTOR MONOPOLAR TIPO DIN, CORRENTE NOMINAL DE 50A - FORNECIMENTO E INSTALAÇÃO. AF_07/2025</t>
  </si>
  <si>
    <t>23.5</t>
  </si>
  <si>
    <t>93674</t>
  </si>
  <si>
    <t>DISJUNTOR BIPOLAR TIPO DR, CORRENTE NOMINAL DE 25A - FORNECIMENTO E INSTALAÇÃO. AF_07/2025</t>
  </si>
  <si>
    <t>23.6</t>
  </si>
  <si>
    <t>SICORED-20579</t>
  </si>
  <si>
    <t>ENTRADA DE ENERGIA AÉREA, TIPO B1, PADRÃO CEMIG, CARGA INSTALADA DE ATÉ 10KW, BIFÁSICO, COM SAÍDA SUBTERRÂNEA, INCLUSIVE POSTE, CAIXA PARA MEDIDOR, DISJUNTOR, BARRAMENTO, ATERRAMENTO E ACESSÓRIOS</t>
  </si>
  <si>
    <t>23.7</t>
  </si>
  <si>
    <t>100860</t>
  </si>
  <si>
    <t>CHUVEIRO ELÉTRICO COMUM CORPO PLÁSTICO, TIPO DUCHA - FORNECIMENTO E INSTALAÇÃO. AF_01/2020</t>
  </si>
  <si>
    <t>35</t>
  </si>
  <si>
    <t>EQUIPAMENTOS</t>
  </si>
  <si>
    <t>ILUMINAÇÃO, TOMADAS E INTERRUPTORES</t>
  </si>
  <si>
    <t>24.1</t>
  </si>
  <si>
    <t>103782</t>
  </si>
  <si>
    <t>LUMINÁRIA TIPO PLAFON CIRCULAR, DE SOBREPOR, COM LED DE 12/13 W - FORNECIMENTO E INSTALAÇÃO. AF_09/2024</t>
  </si>
  <si>
    <t>32</t>
  </si>
  <si>
    <t>ACABAMENTOS ELÉTRICOS</t>
  </si>
  <si>
    <t>24.2</t>
  </si>
  <si>
    <t>97610</t>
  </si>
  <si>
    <t>LÂMPADA COMPACTA DE LED 10 W, BASE E27 - FORNECIMENTO E INSTALAÇÃO. AF_09/2024</t>
  </si>
  <si>
    <t>24.3</t>
  </si>
  <si>
    <t>91953</t>
  </si>
  <si>
    <t>INTERRUPTOR SIMPLES (1 MÓDULO), 10A/250V, INCLUINDO SUPORTE E PLACA - FORNECIMENTO E INSTALAÇÃO. AF_03/2023</t>
  </si>
  <si>
    <t>24.4</t>
  </si>
  <si>
    <t>91959</t>
  </si>
  <si>
    <t>INTERRUPTOR SIMPLES (2 MÓDULOS), 10A/250V, INCLUINDO SUPORTE E PLACA - FORNECIMENTO E INSTALAÇÃO. AF_03/2023</t>
  </si>
  <si>
    <t>24.5</t>
  </si>
  <si>
    <t>92000</t>
  </si>
  <si>
    <t>TOMADA BAIXA DE EMBUTIR (1 MÓDULO), 2P+T 10 A, INCLUINDO SUPORTE E PLACA - FORNECIMENTO E INSTALAÇÃO. AF_03/2023</t>
  </si>
  <si>
    <t>24.6</t>
  </si>
  <si>
    <t>91996</t>
  </si>
  <si>
    <t>TOMADA MÉDIA DE EMBUTIR (1 MÓDULO), 2P+T 10 A, INCLUINDO SUPORTE E PLACA - FORNECIMENTO E INSTALAÇÃO. AF_03/2023</t>
  </si>
  <si>
    <t>24.7</t>
  </si>
  <si>
    <t>91993</t>
  </si>
  <si>
    <t>TOMADA ALTA DE EMBUTIR (1 MÓDULO), 2P+T 20 A, INCLUINDO SUPORTE E PLACA - FORNECIMENTO E INSTALAÇÃO. AF_03/2023</t>
  </si>
  <si>
    <t>24.8</t>
  </si>
  <si>
    <t>91985</t>
  </si>
  <si>
    <t>INTERRUPTOR PULSADOR CAMPAINHA (1 MÓDULO), 10A/250V, INCLUINDO SUPORTE E PLACA - FORNECIMENTO E INSTALAÇÃO. AF_03/2023</t>
  </si>
  <si>
    <t>24.9</t>
  </si>
  <si>
    <t>91987</t>
  </si>
  <si>
    <t>CAMPAINHA CIGARRA (1 MÓDULO), 10A/250V, INCLUINDO SUPORTE E PLACA - FORNECIMENTO E INSTALAÇÃO. AF_03/2023</t>
  </si>
  <si>
    <t>24.10</t>
  </si>
  <si>
    <t>SICOR-ED-5618</t>
  </si>
  <si>
    <t>PLACA 4"X2" CEGA, INCLUSIVE FORNECIMENTO E INSTALAÇÃO, EXCLUSIVE SUPORTE</t>
  </si>
  <si>
    <t>24.11</t>
  </si>
  <si>
    <t>91941</t>
  </si>
  <si>
    <t>CAIXA RETANGULAR 4" X 2" BAIXA (0,30 M DO PISO), PVC, INSTALADA EM PAREDE - FORNECIMENTO E INSTALAÇÃO. AF_03/2023</t>
  </si>
  <si>
    <t>37</t>
  </si>
  <si>
    <t>ELÉTRICA EMBUTIDA EM PAREDE</t>
  </si>
  <si>
    <t>24.12</t>
  </si>
  <si>
    <t>91940</t>
  </si>
  <si>
    <t>CAIXA RETANGULAR 4" X 2" MÉDIA (1,30 M DO PISO), PVC, INSTALADA EM PAREDE - FORNECIMENTO E INSTALAÇÃO. AF_03/2023</t>
  </si>
  <si>
    <t>24.13</t>
  </si>
  <si>
    <t>91939</t>
  </si>
  <si>
    <t>CAIXA RETANGULAR 4" X 2" ALTA (2,00 M DO PISO), PVC, INSTALADA EM PAREDE - FORNECIMENTO E INSTALAÇÃO. AF_03/2023</t>
  </si>
  <si>
    <t>24.14</t>
  </si>
  <si>
    <t>91937</t>
  </si>
  <si>
    <t>CAIXA OCTOGONAL 3" X 3", PVC, INSTALADA EM LAJE - FORNECIMENTO E INSTALAÇÃO. AF_03/2023</t>
  </si>
  <si>
    <t>36</t>
  </si>
  <si>
    <t>ELÉTRICA EMBITIDA EM LAJE E FORROS</t>
  </si>
  <si>
    <t>FIOS E CABOS</t>
  </si>
  <si>
    <t>25.1</t>
  </si>
  <si>
    <t>91924</t>
  </si>
  <si>
    <t>CABO DE COBRE FLEXÍVEL ISOLADO, 1,5 MM², ANTI-CHAMA 450/750 V, PARA CIRCUITOS TERMINAIS - FORNECIMENTO E INSTALAÇÃO. AF_03/2023</t>
  </si>
  <si>
    <t>28</t>
  </si>
  <si>
    <t>25.2</t>
  </si>
  <si>
    <t>91926</t>
  </si>
  <si>
    <t>CABO DE COBRE FLEXÍVEL ISOLADO, 2,5 MM², ANTI-CHAMA 450/750 V, PARA CIRCUITOS TERMINAIS - FORNECIMENTO E INSTALAÇÃO. AF_03/2023</t>
  </si>
  <si>
    <t>25.3</t>
  </si>
  <si>
    <t>91928</t>
  </si>
  <si>
    <t>CABO DE COBRE FLEXÍVEL ISOLADO, 4 MM², ANTI-CHAMA 450/750 V, PARA CIRCUITOS TERMINAIS - FORNECIMENTO E INSTALAÇÃO. AF_03/2023</t>
  </si>
  <si>
    <t>25.4</t>
  </si>
  <si>
    <t>101884</t>
  </si>
  <si>
    <t>CABO DE COBRE ISOLADO, 10 MM², ANTI-CHAMA 450/750 V, INSTALADO EM ELETROCALHA OU PERFILADO - FORNECIMENTO E INSTALAÇÃO. AF_07/2025</t>
  </si>
  <si>
    <t>25.5</t>
  </si>
  <si>
    <t>101560</t>
  </si>
  <si>
    <t>CABO DE COBRE FLEXÍVEL ISOLADO, 10 MM², 0,6/1,0 KV, PARA REDE AÉREA DE DISTRIBUIÇÃO DE ENERGIA ELÉTRICA DE BAIXA TENSÃO - FORNECIMENTO E INSTALAÇÃO. AF_07/2020</t>
  </si>
  <si>
    <t>29</t>
  </si>
  <si>
    <t>ENTRADA DE ENERGIA</t>
  </si>
  <si>
    <t>25.6</t>
  </si>
  <si>
    <t>91834</t>
  </si>
  <si>
    <t>ELETRODUTO FLEXÍVEL CORRUGADO, PVC, DN 25 MM (3/4"), PARA CIRCUITOS TERMINAIS, INSTALADO EM FORRO - FORNECIMENTO E INSTALAÇÃO. AF_03/2023</t>
  </si>
  <si>
    <t>25.7</t>
  </si>
  <si>
    <t>91854</t>
  </si>
  <si>
    <t>ELETRODUTO FLEXÍVEL CORRUGADO, PVC, DN 25 MM (3/4"), PARA CIRCUITOS TERMINAIS, INSTALADO EM PAREDE - FORNECIMENTO E INSTALAÇÃO. AF_03/2023</t>
  </si>
  <si>
    <t>25.8</t>
  </si>
  <si>
    <t>91845</t>
  </si>
  <si>
    <t>ELETRODUTO FLEXÍVEL CORRUGADO REFORÇADO, PVC, DN 25 MM (3/4"), PARA CIRCUITOS TERMINAIS, INSTALADO EM LAJE - FORNECIMENTO E INSTALAÇÃO. AF_03/2023</t>
  </si>
  <si>
    <t>25.9</t>
  </si>
  <si>
    <t>90447</t>
  </si>
  <si>
    <t>RASGO LINEAR MANUAL EM ALVENARIA, PARA ELETRODUTOS, DIÂMETROS MENORES OU IGUAIS A 40 MM. AF_09/2023</t>
  </si>
  <si>
    <t>HIDRÁULICAS, GÁS E INCÊNDIO</t>
  </si>
  <si>
    <t>26.1</t>
  </si>
  <si>
    <t>90373</t>
  </si>
  <si>
    <t>JOELHO 90 GRAUS COM BUCHA DE LATÃO, PVC, SOLDÁVEL, DN 25MM, X 1/2 INSTALADO EM RAMAL OU SUB-RAMAL DE ÁGUA - FORNECIMENTO E INSTALAÇÃO. AF_06/2022</t>
  </si>
  <si>
    <t>38</t>
  </si>
  <si>
    <t>HIDRÁULICA EMBUTIDA EM PAREDE</t>
  </si>
  <si>
    <t>26.2</t>
  </si>
  <si>
    <t>89408</t>
  </si>
  <si>
    <t>JOELHO 90 GRAUS, PVC, SOLDÁVEL, DN 25MM, INSTALADO EM RAMAL DE DISTRIBUIÇÃO DE ÁGUA - FORNECIMENTO E INSTALAÇÃO. AF_06/2022</t>
  </si>
  <si>
    <t>26.3</t>
  </si>
  <si>
    <t>89395</t>
  </si>
  <si>
    <t>TE, PVC, SOLDÁVEL, DN 25MM, INSTALADO EM RAMAL OU SUB-RAMAL DE ÁGUA - FORNECIMENTO E INSTALAÇÃO. AF_06/2022</t>
  </si>
  <si>
    <t>26.4</t>
  </si>
  <si>
    <t>89383</t>
  </si>
  <si>
    <t>ADAPTADOR CURTO COM BOLSA E ROSCA PARA REGISTRO, PVC, SOLDÁVEL, DN 25MM X 3/4, INSTALADO EM RAMAL OU SUB-RAMAL DE ÁGUA - FORNECIMENTO E INSTALAÇÃO. AF_06/2022</t>
  </si>
  <si>
    <t>26.5</t>
  </si>
  <si>
    <t>89446</t>
  </si>
  <si>
    <t>TUBO, PVC, SOLDÁVEL, DE 25MM, INSTALADO EM PRUMADA DE ÁGUA - FORNECIMENTO E INSTALAÇÃO. AF_06/2022</t>
  </si>
  <si>
    <t>26.6</t>
  </si>
  <si>
    <t>89356</t>
  </si>
  <si>
    <t>TUBO, PVC, SOLDÁVEL, DE 25MM, INSTALADO EM RAMAL OU SUB-RAMAL DE ÁGUA - FORNECIMENTO E INSTALAÇÃO. AF_06/2022</t>
  </si>
  <si>
    <t>REGISTROS</t>
  </si>
  <si>
    <t>27.1</t>
  </si>
  <si>
    <t>89985</t>
  </si>
  <si>
    <t>REGISTRO DE PRESSÃO BRUTO, LATÃO, ROSCÁVEL, 3/4", COM ACABAMENTO E CANOPLA CROMADOS - FORNECIMENTO E INSTALAÇÃO. AF_08/2021</t>
  </si>
  <si>
    <t>27.2</t>
  </si>
  <si>
    <t>89987</t>
  </si>
  <si>
    <t>REGISTRO DE GAVETA BRUTO, LATÃO, ROSCÁVEL, 3/4", COM ACABAMENTO E CANOPLA CROMADOS - FORNECIMENTO E INSTALAÇÃO. AF_08/2021</t>
  </si>
  <si>
    <t>27.3</t>
  </si>
  <si>
    <t>94490</t>
  </si>
  <si>
    <t>REGISTRO DE ESFERA, PVC, SOLDÁVEL, COM VOLANTE, DN 32 MM - FORNECIMENTO E INSTALAÇÃO. AF_08/2021</t>
  </si>
  <si>
    <t>27.4</t>
  </si>
  <si>
    <t>86885</t>
  </si>
  <si>
    <t>ENGATE FLEXÍVEL EM PLÁSTICO BRANCO, 1/2" X 40CM - FORNECIMENTO E INSTALAÇÃO. AF_01/2020</t>
  </si>
  <si>
    <t>ENTRADA E ALIMENTAÇÃO</t>
  </si>
  <si>
    <t>28.1</t>
  </si>
  <si>
    <t>97741</t>
  </si>
  <si>
    <t>KIT CAVALETE PARA MEDIÇÃO DE ÁGUA - ENTRADA INDIVIDUALIZADA, EM PVC 25 MM (3/4"), PARA 1 MEDIDOR - FORNECIMENTO E INSTALAÇÃO (EXCLUSIVE HIDRÔMETRO). AF_03/2024</t>
  </si>
  <si>
    <t>30</t>
  </si>
  <si>
    <t>ENTRADA DE ÁGUA</t>
  </si>
  <si>
    <t>28.2</t>
  </si>
  <si>
    <t>89353</t>
  </si>
  <si>
    <t>REGISTRO DE GAVETA BRUTO, LATÃO, ROSCÁVEL, 3/4" - FORNECIMENTO E INSTALAÇÃO. AF_08/2021</t>
  </si>
  <si>
    <t>28.3</t>
  </si>
  <si>
    <t>28.4</t>
  </si>
  <si>
    <t>89402</t>
  </si>
  <si>
    <t>TUBO, PVC, SOLDÁVEL, DE 25MM, INSTALADO EM RAMAL DE DISTRIBUIÇÃO DE ÁGUA - FORNECIMENTO E INSTALAÇÃO. AF_06/2022</t>
  </si>
  <si>
    <t>28.5</t>
  </si>
  <si>
    <t>28.6</t>
  </si>
  <si>
    <t>89440</t>
  </si>
  <si>
    <t>TE, PVC, SOLDÁVEL, DN 25MM, INSTALADO EM RAMAL DE DISTRIBUIÇÃO DE ÁGUA - FORNECIMENTO E INSTALAÇÃO. AF_06/2022</t>
  </si>
  <si>
    <t>CAIXA D'ÁGUA E BARRILETE</t>
  </si>
  <si>
    <t>29.1</t>
  </si>
  <si>
    <t>102605</t>
  </si>
  <si>
    <t>CAIXA D´ÁGUA EM POLIETILENO, 500 LITROS - FORNECIMENTO E INSTALAÇÃO. AF_06/2021</t>
  </si>
  <si>
    <t>39</t>
  </si>
  <si>
    <t>RESERVATÓRIO DE ÁGUA</t>
  </si>
  <si>
    <t>29.2</t>
  </si>
  <si>
    <t>102591</t>
  </si>
  <si>
    <t>FURO EM CAIXA D'ÁGUA COM ESPESSURA DE 2 ATÉ 5 MM E DIÂMETRO DE 25 MM. AF_06/2021</t>
  </si>
  <si>
    <t>29.3</t>
  </si>
  <si>
    <t>102593</t>
  </si>
  <si>
    <t>FURO EM CAIXA D'ÁGUA COM ESPESSURA DE 2 ATÉ 5 MM E DIÂMETRO DE 32 MM. AF_06/2021</t>
  </si>
  <si>
    <t>29.4</t>
  </si>
  <si>
    <t>94703</t>
  </si>
  <si>
    <t>ADAPTADOR COM FLANGE E ANEL DE VEDAÇÃO, PVC, SOLDÁVEL, DN 25 MM X 3/4", INSTALADO EM RESERVAÇÃO PREDIAL DE ÁGUA - FORNECIMENTO E INSTALAÇÃO. AF_04/2024</t>
  </si>
  <si>
    <t>29.5</t>
  </si>
  <si>
    <t>94704</t>
  </si>
  <si>
    <t>ADAPTADOR COM FLANGE E ANEL DE VEDAÇÃO, PVC, SOLDÁVEL, DN 32 MM X 1", INSTALADO EM RESERVAÇÃO PREDIAL DE ÁGUA - FORNECIMENTO E INSTALAÇÃO. AF_04/2024</t>
  </si>
  <si>
    <t>29.6</t>
  </si>
  <si>
    <t>94796</t>
  </si>
  <si>
    <t>TORNEIRA DE BOIA PARA CAIXA D'ÁGUA, ROSCÁVEL, 3/4" - FORNECIMENTO E INSTALAÇÃO. AF_08/2021</t>
  </si>
  <si>
    <t>29.7</t>
  </si>
  <si>
    <t>29.8</t>
  </si>
  <si>
    <t>89413</t>
  </si>
  <si>
    <t>JOELHO 90 GRAUS, PVC, SOLDÁVEL, DN 32MM, INSTALADO EM RAMAL DE DISTRIBUIÇÃO DE ÁGUA - FORNECIMENTO E INSTALAÇÃO. AF_06/2022</t>
  </si>
  <si>
    <t>29.9</t>
  </si>
  <si>
    <t>89414</t>
  </si>
  <si>
    <t>JOELHO 45 GRAUS, PVC, SOLDÁVEL, DN 32MM, INSTALADO EM RAMAL DE DISTRIBUIÇÃO DE ÁGUA - FORNECIMENTO E INSTALAÇÃO. AF_06/2022</t>
  </si>
  <si>
    <t>29.10</t>
  </si>
  <si>
    <t>103953</t>
  </si>
  <si>
    <t>BUCHA DE REDUÇÃO, CURTA, PVC, SOLDÁVEL, DN 32 X 25 MM, INSTALADO EM RAMAL DE DISTRIBUIÇÃO DE ÁGUA - FORNECIMENTO E INSTALAÇÃO. AF_06/2022</t>
  </si>
  <si>
    <t>29.11</t>
  </si>
  <si>
    <t>89443</t>
  </si>
  <si>
    <t>TE, PVC, SOLDÁVEL, DN 32MM, INSTALADO EM RAMAL DE DISTRIBUIÇÃO DE ÁGUA - FORNECIMENTO E INSTALAÇÃO. AF_06/2022</t>
  </si>
  <si>
    <t>29.12</t>
  </si>
  <si>
    <t>89445</t>
  </si>
  <si>
    <t>TÊ DE REDUÇÃO, PVC, SOLDÁVEL, DN 32MM X 25MM, INSTALADO EM RAMAL DE DISTRIBUIÇÃO DE ÁGUA - FORNECIMENTO E INSTALAÇÃO. AF_06/2022</t>
  </si>
  <si>
    <t>29.13</t>
  </si>
  <si>
    <t>29.14</t>
  </si>
  <si>
    <t>89403</t>
  </si>
  <si>
    <t>TUBO, PVC, SOLDÁVEL, DE 32MM, INSTALADO EM RAMAL DE DISTRIBUIÇÃO DE ÁGUA - FORNECIMENTO E INSTALAÇÃO. AF_06/2022</t>
  </si>
  <si>
    <t>SANITÁRIAS E PLUVIAIS</t>
  </si>
  <si>
    <t>30.1</t>
  </si>
  <si>
    <t>89726</t>
  </si>
  <si>
    <t>JOELHO 45 GRAUS, PVC, SERIE NORMAL, ESGOTO PREDIAL, DN 40 MM, JUNTA SOLDÁVEL, FORNECIDO E INSTALADO EM RAMAL DE DESCARGA OU RAMAL DE ESGOTO SANITÁRIO. AF_08/2022</t>
  </si>
  <si>
    <t>31</t>
  </si>
  <si>
    <t>REDE PLUVIAL E ESGOTO</t>
  </si>
  <si>
    <t>30.2</t>
  </si>
  <si>
    <t>89732</t>
  </si>
  <si>
    <t>JOELHO 45 GRAUS, PVC, SERIE NORMAL, ESGOTO PREDIAL, DN 50 MM, JUNTA ELÁSTICA, FORNECIDO E INSTALADO EM RAMAL DE DESCARGA OU RAMAL DE ESGOTO SANITÁRIO. AF_08/2022</t>
  </si>
  <si>
    <t>30.3</t>
  </si>
  <si>
    <t>89724</t>
  </si>
  <si>
    <t>JOELHO 90 GRAUS, PVC, SERIE NORMAL, ESGOTO PREDIAL, DN 40 MM, JUNTA SOLDÁVEL, FORNECIDO E INSTALADO EM RAMAL DE DESCARGA OU RAMAL DE ESGOTO SANITÁRIO. AF_08/2022</t>
  </si>
  <si>
    <t>30.4</t>
  </si>
  <si>
    <t>89731</t>
  </si>
  <si>
    <t>JOELHO 90 GRAUS, PVC, SERIE NORMAL, ESGOTO PREDIAL, DN 50 MM, JUNTA ELÁSTICA, FORNECIDO E INSTALADO EM RAMAL DE DESCARGA OU RAMAL DE ESGOTO SANITÁRIO. AF_08/2022</t>
  </si>
  <si>
    <t>30.5</t>
  </si>
  <si>
    <t>89744</t>
  </si>
  <si>
    <t>JOELHO 90 GRAUS, PVC, SERIE NORMAL, ESGOTO PREDIAL, DN 100 MM, JUNTA ELÁSTICA, FORNECIDO E INSTALADO EM RAMAL DE DESCARGA OU RAMAL DE ESGOTO SANITÁRIO. AF_08/2022</t>
  </si>
  <si>
    <t>30.6</t>
  </si>
  <si>
    <t>89784</t>
  </si>
  <si>
    <t>TE, PVC, SERIE NORMAL, ESGOTO PREDIAL, DN 50 X 50 MM, JUNTA ELÁSTICA, FORNECIDO E INSTALADO EM RAMAL DE DESCARGA OU RAMAL DE ESGOTO SANITÁRIO. AF_08/2022</t>
  </si>
  <si>
    <t>30.7</t>
  </si>
  <si>
    <t>104345</t>
  </si>
  <si>
    <t>JUNÇÃO DE REDUÇÃO INVERTIDA, PVC, SÉRIE NORMAL, ESGOTO PREDIAL, DN 100 X 50 MM, JUNTA ELÁSTICA, FORNECIDO E INSTALADO EM RAMAL DE DESCARGA OU RAMAL DE ESGOTO SANITÁRIO. AF_08/2022</t>
  </si>
  <si>
    <t>30.8</t>
  </si>
  <si>
    <t>104348</t>
  </si>
  <si>
    <t>TERMINAL DE VENTILAÇÃO, PVC, SÉRIE NORMAL, ESGOTO PREDIAL, DN 50 MM, JUNTA SOLDÁVEL, FORNECIDO E INSTALADO EM PRUMADA DE ESGOTO SANITÁRIO OU VENTILAÇÃO. AF_08/2022</t>
  </si>
  <si>
    <t>30.9</t>
  </si>
  <si>
    <t>89711</t>
  </si>
  <si>
    <t>TUBO PVC, SERIE NORMAL, ESGOTO PREDIAL, DN 40 MM, FORNECIDO E INSTALADO EM RAMAL DE DESCARGA OU RAMAL DE ESGOTO SANITÁRIO. AF_08/2022</t>
  </si>
  <si>
    <t>30.10</t>
  </si>
  <si>
    <t>89712</t>
  </si>
  <si>
    <t>TUBO PVC, SERIE NORMAL, ESGOTO PREDIAL, DN 50 MM, FORNECIDO E INSTALADO EM RAMAL DE DESCARGA OU RAMAL DE ESGOTO SANITÁRIO. AF_08/2022</t>
  </si>
  <si>
    <t>30.11</t>
  </si>
  <si>
    <t>89798</t>
  </si>
  <si>
    <t>TUBO PVC, SERIE NORMAL, ESGOTO PREDIAL, DN 50 MM, FORNECIDO E INSTALADO EM PRUMADA DE ESGOTO SANITÁRIO OU VENTILAÇÃO. AF_08/2022</t>
  </si>
  <si>
    <t>30.12</t>
  </si>
  <si>
    <t>89714</t>
  </si>
  <si>
    <t>TUBO PVC, SERIE NORMAL, ESGOTO PREDIAL, DN 100 MM, FORNECIDO E INSTALADO EM RAMAL DE DESCARGA OU RAMAL DE ESGOTO SANITÁRIO. AF_08/2022</t>
  </si>
  <si>
    <t>ACESSÓRIOS/CAIXAS</t>
  </si>
  <si>
    <t>31.1</t>
  </si>
  <si>
    <t>97902</t>
  </si>
  <si>
    <t>CAIXA ENTERRADA HIDRÁULICA RETANGULAR EM ALVENARIA COM TIJOLOS CERÂMICOS MACIÇOS, DIMENSÕES INTERNAS: 0,6X0,6X0,6 M PARA REDE DE ESGOTO. AF_12/2020</t>
  </si>
  <si>
    <t>31.2</t>
  </si>
  <si>
    <t>89707</t>
  </si>
  <si>
    <t>CAIXA SIFONADA, PVC, DN 100 X 100 X 50 MM, JUNTA ELÁSTICA, FORNECIDA E INSTALADA EM RAMAL DE DESCARGA OU EM RAMAL DE ESGOTO SANITÁRIO. AF_08/2022</t>
  </si>
  <si>
    <t>31.3</t>
  </si>
  <si>
    <t>104327</t>
  </si>
  <si>
    <t>RALO SIFONADO REDONDO, PVC, DN 100 X 40 MM, JUNTA SOLDÁVEL, FORNECIDO E INSTALADO EM RAMAL DE DESCARGA OU EM RAMAL DE ESGOTO SANITÁRIO. AF_08/2022</t>
  </si>
  <si>
    <t>31.4</t>
  </si>
  <si>
    <t>104326</t>
  </si>
  <si>
    <t>RALO SECO CÔNICO, PVC, DN 100 X 40 MM, JUNTA SOLDÁVEL, FORNECIDO E INSTALADO EM RAMAL DE DESCARGA OU EM RAMAL DE ESGOTO SANITÁRIO. AF_08/2022</t>
  </si>
  <si>
    <t>31.5</t>
  </si>
  <si>
    <t>98107</t>
  </si>
  <si>
    <t>CAIXA DE GORDURA SIMPLES (CAPACIDADE: 36 L), RETANGULAR, EM ALVENARIA COM BLOCOS DE CONCRETO, DIMENSÕES INTERNAS = 0,2X0,4 M, ALTURA INTERNA = 0,8 M. AF_12/2020</t>
  </si>
  <si>
    <t>LOUÇAS</t>
  </si>
  <si>
    <t>32.1</t>
  </si>
  <si>
    <t>86931</t>
  </si>
  <si>
    <t>VASO SANITÁRIO SIFONADO COM CAIXA ACOPLADA LOUÇA BRANCA, INCLUSO ENGATE FLEXÍVEL EM PLÁSTICO BRANCO, 1/2 X 40CM - FORNECIMENTO E INSTALAÇÃO. AF_01/2020</t>
  </si>
  <si>
    <t>33</t>
  </si>
  <si>
    <t>32.2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</si>
  <si>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</si>
  <si>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</si>
  <si>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BANCADAS E METAIS</t>
  </si>
  <si>
    <t>33.1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</si>
  <si>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</si>
  <si>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</si>
  <si>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40</t>
  </si>
  <si>
    <t>PLASTICOS E SINTÉTICOS</t>
  </si>
  <si>
    <t>33.2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</si>
  <si>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</si>
  <si>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</si>
  <si>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33.3</t>
  </si>
  <si>
    <t>95546</t>
  </si>
  <si>
    <t>KIT DE ACESSORIOS PARA BANHEIRO EM METAL CROMADO, 5 PECAS, INCLUSO FIXAÇÃO. AF_01/2020</t>
  </si>
  <si>
    <t>34</t>
  </si>
  <si>
    <t>METAIS</t>
  </si>
  <si>
    <t>33.4</t>
  </si>
  <si>
    <t>100863</t>
  </si>
  <si>
    <t>BARRA DE APOIO EM "L", EM ACO INOX POLIDO 70 X 70 CM, FIXADA NA PAREDE - FORNECIMENTO E INSTALACAO. AF_01/2020</t>
  </si>
  <si>
    <t>33.5</t>
  </si>
  <si>
    <t>100867</t>
  </si>
  <si>
    <t>BARRA DE APOIO RETA, EM ACO INOX POLIDO, COMPRIMENTO 70 CM, FIXADA NA PAREDE - FORNECIMENTO E INSTALAÇÃO. AF_01/2020</t>
  </si>
  <si>
    <t>33.6</t>
  </si>
  <si>
    <t>100875</t>
  </si>
  <si>
    <t>BANCO ARTICULADO, EM ACO INOX, PARA PCD, FIXADO NA PAREDE - FORNECIMENTO E INSTALAÇÃO. AF_01/2020</t>
  </si>
  <si>
    <t>CALAFETE / LIMPEZA</t>
  </si>
  <si>
    <t>34.1</t>
  </si>
  <si>
    <t>99818</t>
  </si>
  <si>
    <t>LIMPEZA DE BACIA SANITÁRIA, BIDÊ OU MICTÓRIO EM LOUÇA, INCLUSIVE METAIS CORRESPONDENTES. AF_04/2019</t>
  </si>
  <si>
    <t>41</t>
  </si>
  <si>
    <t>LIMPEZA FINAL DA OBRA</t>
  </si>
  <si>
    <t>34.2</t>
  </si>
  <si>
    <t>99819</t>
  </si>
  <si>
    <t>LIMPEZA DE BANCADA DE PEDRA (MÁRMORE OU GRANITO). AF_04/2019</t>
  </si>
  <si>
    <t>34.3</t>
  </si>
  <si>
    <t>99811</t>
  </si>
  <si>
    <t>LIMPEZA DE CONTRAPISO COM VASSOURA A SECO. AF_04/2019</t>
  </si>
  <si>
    <t>34.4</t>
  </si>
  <si>
    <t>99826</t>
  </si>
  <si>
    <t>LIMPEZA DE FORRO REMOVÍVEL COM PANO ÚMIDO. AF_04/2019</t>
  </si>
  <si>
    <t>34.5</t>
  </si>
  <si>
    <t>99821</t>
  </si>
  <si>
    <t>LIMPEZA DE JANELA DE VIDRO COM CAIXILHO EM AÇO/ALUMÍNIO/PVC. AF_04/2019</t>
  </si>
  <si>
    <t>34.6</t>
  </si>
  <si>
    <t>99804</t>
  </si>
  <si>
    <t>LIMPEZA DE PISO CERÂMICO OU PORCELANATO UTILIZANDO DETERGENTE NEUTRO E ESCOVAÇÃO MANUAL. AF_04/2019</t>
  </si>
  <si>
    <t>34.7</t>
  </si>
  <si>
    <t>99822</t>
  </si>
  <si>
    <t>LIMPEZA DE PORTA DE MADEIRA. AF_04/2019</t>
  </si>
  <si>
    <t>34.8</t>
  </si>
  <si>
    <t>99807</t>
  </si>
  <si>
    <t>LIMPEZA DE REVESTIMENTO CERÂMICO EM PAREDE UTILIZANDO DETERGENTE NEUTRO E ESCOVAÇÃO MANUAL. AF_04/2019</t>
  </si>
  <si>
    <t>34.9</t>
  </si>
  <si>
    <t>99816</t>
  </si>
  <si>
    <t>LIMPEZA DE TANQUE OU LAVATÓRIO DE LOUÇA ISOLADO, INCLUSIVE METAIS CORRESPONDENTES. AF_04/2019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</si>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</sst>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>
  <numFmts count="2">
    <numFmt numFmtId="164" formatCode="R$ #,##0.00"/>
    <numFmt numFmtId="165" formatCode="#,##0.00%"/>
  </numFmts>
  <fonts count="2810">
    <font>
      <sz val="11.0"/>
      <color indexed="8"/>
      <name val="Calibri"/>
      <family val="2"/>
      <scheme val="minor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  <b val="true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</fonts>
  <fills count="7">
    <fill>
      <patternFill patternType="none"/>
    </fill>
    <fill>
      <patternFill patternType="darkGray"/>
    </fill>
    <fill>
      <patternFill patternType="none">
        <bgColor indexed="49"/>
      </patternFill>
    </fill>
    <fill>
      <patternFill patternType="solid">
        <bgColor indexed="49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5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</borders>
  <cellStyleXfs count="1">
    <xf numFmtId="0" fontId="0" fillId="0" borderId="0"/>
  </cellStyleXfs>
  <cellXfs count="2846">
    <xf numFmtId="0" fontId="0" fillId="0" borderId="0" xfId="0"/>
    <xf numFmtId="0" fontId="1" fillId="3" borderId="0" xfId="0" applyFill="true" applyFont="true">
      <alignment horizontal="center"/>
    </xf>
    <xf numFmtId="0" fontId="2" fillId="0" borderId="0" xfId="0" quotePrefix="false" applyFont="true">
      <alignment horizontal="center" vertical="center" wrapText="true"/>
    </xf>
    <xf numFmtId="164" fontId="3" fillId="0" borderId="0" xfId="0" quotePrefix="false" applyFont="true" applyNumberFormat="true">
      <alignment horizontal="center" vertical="center" wrapText="true"/>
    </xf>
    <xf numFmtId="0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" fillId="0" borderId="0" xfId="0" quotePrefix="false" applyFont="true">
      <alignment horizontal="center" vertical="center" wrapText="true"/>
    </xf>
    <xf numFmtId="4" fontId="6" fillId="0" borderId="0" xfId="0" quotePrefix="false" applyFont="true" applyNumberFormat="true">
      <alignment horizontal="center" vertical="center"/>
    </xf>
    <xf numFmtId="164" fontId="7" fillId="0" borderId="0" xfId="0" quotePrefix="false" applyFont="true" applyNumberFormat="true">
      <alignment horizontal="center" vertical="center"/>
    </xf>
    <xf numFmtId="164" fontId="8" fillId="0" borderId="0" xfId="0" quotePrefix="false" applyFont="true" applyNumberFormat="true">
      <alignment horizontal="center" vertical="center"/>
    </xf>
    <xf numFmtId="165" fontId="9" fillId="0" borderId="0" xfId="0" quotePrefix="false" applyFont="true" applyNumberFormat="true">
      <alignment horizontal="center" vertical="center"/>
    </xf>
    <xf numFmtId="164" fontId="10" fillId="0" borderId="0" xfId="0" quotePrefix="false" applyFont="true" applyNumberFormat="true">
      <alignment horizontal="center" vertical="center"/>
    </xf>
    <xf numFmtId="164" fontId="11" fillId="0" borderId="0" xfId="0" quotePrefix="false" applyFont="true" applyNumberFormat="true">
      <alignment horizontal="center" vertical="center" wrapText="true"/>
    </xf>
    <xf numFmtId="4" fontId="12" fillId="0" borderId="0" xfId="0" quotePrefix="false" applyFont="true" applyNumberFormat="true">
      <alignment horizontal="center" vertical="center"/>
    </xf>
    <xf numFmtId="164" fontId="13" fillId="0" borderId="0" xfId="0" quotePrefix="false" applyFont="true" applyNumberFormat="true">
      <alignment horizontal="center" vertical="center"/>
    </xf>
    <xf numFmtId="0" fontId="14" fillId="0" borderId="0" xfId="0" quotePrefix="false" applyFont="true">
      <alignment horizontal="center" vertical="center" wrapText="true"/>
    </xf>
    <xf numFmtId="4" fontId="15" fillId="0" borderId="0" xfId="0" quotePrefix="false" applyFont="true" applyNumberFormat="true">
      <alignment horizontal="center" vertical="center"/>
    </xf>
    <xf numFmtId="164" fontId="16" fillId="0" borderId="0" xfId="0" quotePrefix="false" applyFont="true" applyNumberFormat="true">
      <alignment horizontal="center" vertical="center"/>
    </xf>
    <xf numFmtId="164" fontId="17" fillId="0" borderId="0" xfId="0" quotePrefix="false" applyFont="true" applyNumberFormat="true">
      <alignment horizontal="center" vertical="center"/>
    </xf>
    <xf numFmtId="165" fontId="18" fillId="0" borderId="0" xfId="0" quotePrefix="false" applyFont="true" applyNumberFormat="true">
      <alignment horizontal="center" vertical="center"/>
    </xf>
    <xf numFmtId="164" fontId="19" fillId="0" borderId="0" xfId="0" quotePrefix="false" applyFont="true" applyNumberFormat="true">
      <alignment horizontal="center" vertical="center"/>
    </xf>
    <xf numFmtId="164" fontId="20" fillId="0" borderId="0" xfId="0" quotePrefix="false" applyFont="true" applyNumberFormat="true">
      <alignment horizontal="center" vertical="center" wrapText="true"/>
    </xf>
    <xf numFmtId="4" fontId="21" fillId="0" borderId="0" xfId="0" quotePrefix="false" applyFont="true" applyNumberFormat="true">
      <alignment horizontal="center" vertical="center"/>
    </xf>
    <xf numFmtId="164" fontId="22" fillId="0" borderId="0" xfId="0" quotePrefix="false" applyFont="true" applyNumberFormat="true">
      <alignment horizontal="center" vertical="center"/>
    </xf>
    <xf numFmtId="0" fontId="23" fillId="0" borderId="0" xfId="0" quotePrefix="false" applyFont="true">
      <alignment horizontal="center" vertical="center" wrapText="true"/>
    </xf>
    <xf numFmtId="4" fontId="24" fillId="0" borderId="0" xfId="0" quotePrefix="false" applyFont="true" applyNumberFormat="true">
      <alignment horizontal="center" vertical="center"/>
    </xf>
    <xf numFmtId="164" fontId="25" fillId="0" borderId="0" xfId="0" quotePrefix="false" applyFont="true" applyNumberFormat="true">
      <alignment horizontal="center" vertical="center"/>
    </xf>
    <xf numFmtId="164" fontId="26" fillId="0" borderId="0" xfId="0" quotePrefix="false" applyFont="true" applyNumberFormat="true">
      <alignment horizontal="center" vertical="center"/>
    </xf>
    <xf numFmtId="165" fontId="27" fillId="0" borderId="0" xfId="0" quotePrefix="false" applyFont="true" applyNumberFormat="true">
      <alignment horizontal="center" vertical="center"/>
    </xf>
    <xf numFmtId="164" fontId="28" fillId="0" borderId="0" xfId="0" quotePrefix="false" applyFont="true" applyNumberFormat="true">
      <alignment horizontal="center" vertical="center"/>
    </xf>
    <xf numFmtId="164" fontId="29" fillId="0" borderId="0" xfId="0" quotePrefix="false" applyFont="true" applyNumberFormat="true">
      <alignment horizontal="center" vertical="center" wrapText="true"/>
    </xf>
    <xf numFmtId="4" fontId="30" fillId="0" borderId="0" xfId="0" quotePrefix="false" applyFont="true" applyNumberFormat="true">
      <alignment horizontal="center" vertical="center"/>
    </xf>
    <xf numFmtId="164" fontId="31" fillId="0" borderId="0" xfId="0" quotePrefix="false" applyFont="true" applyNumberFormat="true">
      <alignment horizontal="center" vertical="center"/>
    </xf>
    <xf numFmtId="0" fontId="32" fillId="0" borderId="0" xfId="0" quotePrefix="false" applyFont="true">
      <alignment horizontal="center" vertical="center" wrapText="true"/>
    </xf>
    <xf numFmtId="4" fontId="33" fillId="0" borderId="0" xfId="0" quotePrefix="false" applyFont="true" applyNumberFormat="true">
      <alignment horizontal="center" vertical="center"/>
    </xf>
    <xf numFmtId="164" fontId="34" fillId="0" borderId="0" xfId="0" quotePrefix="false" applyFont="true" applyNumberFormat="true">
      <alignment horizontal="center" vertical="center"/>
    </xf>
    <xf numFmtId="164" fontId="35" fillId="0" borderId="0" xfId="0" quotePrefix="false" applyFont="true" applyNumberFormat="true">
      <alignment horizontal="center" vertical="center"/>
    </xf>
    <xf numFmtId="165" fontId="36" fillId="0" borderId="0" xfId="0" quotePrefix="false" applyFont="true" applyNumberFormat="true">
      <alignment horizontal="center" vertical="center"/>
    </xf>
    <xf numFmtId="164" fontId="37" fillId="0" borderId="0" xfId="0" quotePrefix="false" applyFont="true" applyNumberFormat="true">
      <alignment horizontal="center" vertical="center"/>
    </xf>
    <xf numFmtId="164" fontId="38" fillId="0" borderId="0" xfId="0" quotePrefix="false" applyFont="true" applyNumberFormat="true">
      <alignment horizontal="center" vertical="center" wrapText="true"/>
    </xf>
    <xf numFmtId="4" fontId="39" fillId="0" borderId="0" xfId="0" quotePrefix="false" applyFont="true" applyNumberFormat="true">
      <alignment horizontal="center" vertical="center"/>
    </xf>
    <xf numFmtId="164" fontId="40" fillId="0" borderId="0" xfId="0" quotePrefix="false" applyFont="true" applyNumberFormat="true">
      <alignment horizontal="center" vertical="center"/>
    </xf>
    <xf numFmtId="0" fontId="41" fillId="0" borderId="0" xfId="0" quotePrefix="false" applyFont="true">
      <alignment horizontal="center" vertical="center" wrapText="true"/>
    </xf>
    <xf numFmtId="4" fontId="42" fillId="0" borderId="0" xfId="0" quotePrefix="false" applyFont="true" applyNumberFormat="true">
      <alignment horizontal="center" vertical="center"/>
    </xf>
    <xf numFmtId="164" fontId="43" fillId="0" borderId="0" xfId="0" quotePrefix="false" applyFont="true" applyNumberFormat="true">
      <alignment horizontal="center" vertical="center"/>
    </xf>
    <xf numFmtId="164" fontId="44" fillId="0" borderId="0" xfId="0" quotePrefix="false" applyFont="true" applyNumberFormat="true">
      <alignment horizontal="center" vertical="center"/>
    </xf>
    <xf numFmtId="165" fontId="45" fillId="0" borderId="0" xfId="0" quotePrefix="false" applyFont="true" applyNumberFormat="true">
      <alignment horizontal="center" vertical="center"/>
    </xf>
    <xf numFmtId="164" fontId="46" fillId="0" borderId="0" xfId="0" quotePrefix="false" applyFont="true" applyNumberFormat="true">
      <alignment horizontal="center" vertical="center"/>
    </xf>
    <xf numFmtId="164" fontId="47" fillId="0" borderId="0" xfId="0" quotePrefix="false" applyFont="true" applyNumberFormat="true">
      <alignment horizontal="center" vertical="center" wrapText="true"/>
    </xf>
    <xf numFmtId="4" fontId="48" fillId="0" borderId="0" xfId="0" quotePrefix="false" applyFont="true" applyNumberFormat="true">
      <alignment horizontal="center" vertical="center"/>
    </xf>
    <xf numFmtId="164" fontId="49" fillId="0" borderId="0" xfId="0" quotePrefix="false" applyFont="true" applyNumberFormat="true">
      <alignment horizontal="center" vertical="center"/>
    </xf>
    <xf numFmtId="164" fontId="50" fillId="0" borderId="0" xfId="0" quotePrefix="false" applyFont="true" applyNumberFormat="true">
      <alignment horizontal="center" vertical="center" wrapText="true"/>
    </xf>
    <xf numFmtId="0" fontId="5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2" fillId="0" borderId="0" xfId="0" quotePrefix="false" applyFont="true">
      <alignment horizontal="center" vertical="center" wrapText="true"/>
    </xf>
    <xf numFmtId="4" fontId="53" fillId="0" borderId="0" xfId="0" quotePrefix="false" applyFont="true" applyNumberFormat="true">
      <alignment horizontal="center" vertical="center"/>
    </xf>
    <xf numFmtId="164" fontId="54" fillId="0" borderId="0" xfId="0" quotePrefix="false" applyFont="true" applyNumberFormat="true">
      <alignment horizontal="center" vertical="center"/>
    </xf>
    <xf numFmtId="164" fontId="55" fillId="0" borderId="0" xfId="0" quotePrefix="false" applyFont="true" applyNumberFormat="true">
      <alignment horizontal="center" vertical="center"/>
    </xf>
    <xf numFmtId="165" fontId="56" fillId="0" borderId="0" xfId="0" quotePrefix="false" applyFont="true" applyNumberFormat="true">
      <alignment horizontal="center" vertical="center"/>
    </xf>
    <xf numFmtId="164" fontId="57" fillId="0" borderId="0" xfId="0" quotePrefix="false" applyFont="true" applyNumberFormat="true">
      <alignment horizontal="center" vertical="center"/>
    </xf>
    <xf numFmtId="164" fontId="58" fillId="0" borderId="0" xfId="0" quotePrefix="false" applyFont="true" applyNumberFormat="true">
      <alignment horizontal="center" vertical="center" wrapText="true"/>
    </xf>
    <xf numFmtId="4" fontId="59" fillId="0" borderId="0" xfId="0" quotePrefix="false" applyFont="true" applyNumberFormat="true">
      <alignment horizontal="center" vertical="center"/>
    </xf>
    <xf numFmtId="164" fontId="60" fillId="0" borderId="0" xfId="0" quotePrefix="false" applyFont="true" applyNumberFormat="true">
      <alignment horizontal="center" vertical="center"/>
    </xf>
    <xf numFmtId="0" fontId="61" fillId="0" borderId="0" xfId="0" quotePrefix="false" applyFont="true">
      <alignment horizontal="center" vertical="center" wrapText="true"/>
    </xf>
    <xf numFmtId="4" fontId="62" fillId="0" borderId="0" xfId="0" quotePrefix="false" applyFont="true" applyNumberFormat="true">
      <alignment horizontal="center" vertical="center"/>
    </xf>
    <xf numFmtId="164" fontId="63" fillId="0" borderId="0" xfId="0" quotePrefix="false" applyFont="true" applyNumberFormat="true">
      <alignment horizontal="center" vertical="center"/>
    </xf>
    <xf numFmtId="164" fontId="64" fillId="0" borderId="0" xfId="0" quotePrefix="false" applyFont="true" applyNumberFormat="true">
      <alignment horizontal="center" vertical="center"/>
    </xf>
    <xf numFmtId="165" fontId="65" fillId="0" borderId="0" xfId="0" quotePrefix="false" applyFont="true" applyNumberFormat="true">
      <alignment horizontal="center" vertical="center"/>
    </xf>
    <xf numFmtId="164" fontId="66" fillId="0" borderId="0" xfId="0" quotePrefix="false" applyFont="true" applyNumberFormat="true">
      <alignment horizontal="center" vertical="center"/>
    </xf>
    <xf numFmtId="164" fontId="67" fillId="0" borderId="0" xfId="0" quotePrefix="false" applyFont="true" applyNumberFormat="true">
      <alignment horizontal="center" vertical="center" wrapText="true"/>
    </xf>
    <xf numFmtId="4" fontId="68" fillId="0" borderId="0" xfId="0" quotePrefix="false" applyFont="true" applyNumberFormat="true">
      <alignment horizontal="center" vertical="center"/>
    </xf>
    <xf numFmtId="164" fontId="69" fillId="0" borderId="0" xfId="0" quotePrefix="false" applyFont="true" applyNumberFormat="true">
      <alignment horizontal="center" vertical="center"/>
    </xf>
    <xf numFmtId="0" fontId="70" fillId="0" borderId="0" xfId="0" quotePrefix="false" applyFont="true">
      <alignment horizontal="center" vertical="center" wrapText="true"/>
    </xf>
    <xf numFmtId="4" fontId="71" fillId="0" borderId="0" xfId="0" quotePrefix="false" applyFont="true" applyNumberFormat="true">
      <alignment horizontal="center" vertical="center"/>
    </xf>
    <xf numFmtId="164" fontId="72" fillId="0" borderId="0" xfId="0" quotePrefix="false" applyFont="true" applyNumberFormat="true">
      <alignment horizontal="center" vertical="center"/>
    </xf>
    <xf numFmtId="164" fontId="73" fillId="0" borderId="0" xfId="0" quotePrefix="false" applyFont="true" applyNumberFormat="true">
      <alignment horizontal="center" vertical="center"/>
    </xf>
    <xf numFmtId="165" fontId="74" fillId="0" borderId="0" xfId="0" quotePrefix="false" applyFont="true" applyNumberFormat="true">
      <alignment horizontal="center" vertical="center"/>
    </xf>
    <xf numFmtId="164" fontId="75" fillId="0" borderId="0" xfId="0" quotePrefix="false" applyFont="true" applyNumberFormat="true">
      <alignment horizontal="center" vertical="center"/>
    </xf>
    <xf numFmtId="164" fontId="76" fillId="0" borderId="0" xfId="0" quotePrefix="false" applyFont="true" applyNumberFormat="true">
      <alignment horizontal="center" vertical="center" wrapText="true"/>
    </xf>
    <xf numFmtId="4" fontId="77" fillId="0" borderId="0" xfId="0" quotePrefix="false" applyFont="true" applyNumberFormat="true">
      <alignment horizontal="center" vertical="center"/>
    </xf>
    <xf numFmtId="164" fontId="78" fillId="0" borderId="0" xfId="0" quotePrefix="false" applyFont="true" applyNumberFormat="true">
      <alignment horizontal="center" vertical="center"/>
    </xf>
    <xf numFmtId="0" fontId="79" fillId="0" borderId="0" xfId="0" quotePrefix="false" applyFont="true">
      <alignment horizontal="center" vertical="center" wrapText="true"/>
    </xf>
    <xf numFmtId="4" fontId="80" fillId="0" borderId="0" xfId="0" quotePrefix="false" applyFont="true" applyNumberFormat="true">
      <alignment horizontal="center" vertical="center"/>
    </xf>
    <xf numFmtId="164" fontId="81" fillId="0" borderId="0" xfId="0" quotePrefix="false" applyFont="true" applyNumberFormat="true">
      <alignment horizontal="center" vertical="center"/>
    </xf>
    <xf numFmtId="164" fontId="82" fillId="0" borderId="0" xfId="0" quotePrefix="false" applyFont="true" applyNumberFormat="true">
      <alignment horizontal="center" vertical="center"/>
    </xf>
    <xf numFmtId="165" fontId="83" fillId="0" borderId="0" xfId="0" quotePrefix="false" applyFont="true" applyNumberFormat="true">
      <alignment horizontal="center" vertical="center"/>
    </xf>
    <xf numFmtId="164" fontId="84" fillId="0" borderId="0" xfId="0" quotePrefix="false" applyFont="true" applyNumberFormat="true">
      <alignment horizontal="center" vertical="center"/>
    </xf>
    <xf numFmtId="164" fontId="85" fillId="0" borderId="0" xfId="0" quotePrefix="false" applyFont="true" applyNumberFormat="true">
      <alignment horizontal="center" vertical="center" wrapText="true"/>
    </xf>
    <xf numFmtId="4" fontId="86" fillId="0" borderId="0" xfId="0" quotePrefix="false" applyFont="true" applyNumberFormat="true">
      <alignment horizontal="center" vertical="center"/>
    </xf>
    <xf numFmtId="164" fontId="87" fillId="0" borderId="0" xfId="0" quotePrefix="false" applyFont="true" applyNumberFormat="true">
      <alignment horizontal="center" vertical="center"/>
    </xf>
    <xf numFmtId="0" fontId="88" fillId="0" borderId="0" xfId="0" quotePrefix="false" applyFont="true">
      <alignment horizontal="center" vertical="center" wrapText="true"/>
    </xf>
    <xf numFmtId="4" fontId="89" fillId="0" borderId="0" xfId="0" quotePrefix="false" applyFont="true" applyNumberFormat="true">
      <alignment horizontal="center" vertical="center"/>
    </xf>
    <xf numFmtId="164" fontId="90" fillId="0" borderId="0" xfId="0" quotePrefix="false" applyFont="true" applyNumberFormat="true">
      <alignment horizontal="center" vertical="center"/>
    </xf>
    <xf numFmtId="164" fontId="91" fillId="0" borderId="0" xfId="0" quotePrefix="false" applyFont="true" applyNumberFormat="true">
      <alignment horizontal="center" vertical="center"/>
    </xf>
    <xf numFmtId="165" fontId="92" fillId="0" borderId="0" xfId="0" quotePrefix="false" applyFont="true" applyNumberFormat="true">
      <alignment horizontal="center" vertical="center"/>
    </xf>
    <xf numFmtId="164" fontId="93" fillId="0" borderId="0" xfId="0" quotePrefix="false" applyFont="true" applyNumberFormat="true">
      <alignment horizontal="center" vertical="center"/>
    </xf>
    <xf numFmtId="164" fontId="94" fillId="0" borderId="0" xfId="0" quotePrefix="false" applyFont="true" applyNumberFormat="true">
      <alignment horizontal="center" vertical="center" wrapText="true"/>
    </xf>
    <xf numFmtId="4" fontId="95" fillId="0" borderId="0" xfId="0" quotePrefix="false" applyFont="true" applyNumberFormat="true">
      <alignment horizontal="center" vertical="center"/>
    </xf>
    <xf numFmtId="164" fontId="96" fillId="0" borderId="0" xfId="0" quotePrefix="false" applyFont="true" applyNumberFormat="true">
      <alignment horizontal="center" vertical="center"/>
    </xf>
    <xf numFmtId="164" fontId="97" fillId="0" borderId="0" xfId="0" quotePrefix="false" applyFont="true" applyNumberFormat="true">
      <alignment horizontal="center" vertical="center" wrapText="true"/>
    </xf>
    <xf numFmtId="0" fontId="9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9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99" fillId="0" borderId="0" xfId="0" quotePrefix="false" applyFont="true">
      <alignment horizontal="center" vertical="center" wrapText="true"/>
    </xf>
    <xf numFmtId="4" fontId="100" fillId="0" borderId="0" xfId="0" quotePrefix="false" applyFont="true" applyNumberFormat="true">
      <alignment horizontal="center" vertical="center"/>
    </xf>
    <xf numFmtId="164" fontId="101" fillId="0" borderId="0" xfId="0" quotePrefix="false" applyFont="true" applyNumberFormat="true">
      <alignment horizontal="center" vertical="center"/>
    </xf>
    <xf numFmtId="164" fontId="102" fillId="0" borderId="0" xfId="0" quotePrefix="false" applyFont="true" applyNumberFormat="true">
      <alignment horizontal="center" vertical="center"/>
    </xf>
    <xf numFmtId="165" fontId="103" fillId="0" borderId="0" xfId="0" quotePrefix="false" applyFont="true" applyNumberFormat="true">
      <alignment horizontal="center" vertical="center"/>
    </xf>
    <xf numFmtId="164" fontId="104" fillId="0" borderId="0" xfId="0" quotePrefix="false" applyFont="true" applyNumberFormat="true">
      <alignment horizontal="center" vertical="center"/>
    </xf>
    <xf numFmtId="164" fontId="105" fillId="0" borderId="0" xfId="0" quotePrefix="false" applyFont="true" applyNumberFormat="true">
      <alignment horizontal="center" vertical="center" wrapText="true"/>
    </xf>
    <xf numFmtId="4" fontId="106" fillId="0" borderId="0" xfId="0" quotePrefix="false" applyFont="true" applyNumberFormat="true">
      <alignment horizontal="center" vertical="center"/>
    </xf>
    <xf numFmtId="164" fontId="107" fillId="0" borderId="0" xfId="0" quotePrefix="false" applyFont="true" applyNumberFormat="true">
      <alignment horizontal="center" vertical="center"/>
    </xf>
    <xf numFmtId="4" fontId="108" fillId="0" borderId="0" xfId="0" quotePrefix="false" applyFont="true" applyNumberFormat="true">
      <alignment horizontal="center" vertical="center"/>
    </xf>
    <xf numFmtId="164" fontId="109" fillId="0" borderId="0" xfId="0" quotePrefix="false" applyFont="true" applyNumberFormat="true">
      <alignment horizontal="center" vertical="center"/>
    </xf>
    <xf numFmtId="4" fontId="110" fillId="0" borderId="0" xfId="0" quotePrefix="false" applyFont="true" applyNumberFormat="true">
      <alignment horizontal="center" vertical="center"/>
    </xf>
    <xf numFmtId="164" fontId="111" fillId="0" borderId="0" xfId="0" quotePrefix="false" applyFont="true" applyNumberFormat="true">
      <alignment horizontal="center" vertical="center"/>
    </xf>
    <xf numFmtId="4" fontId="112" fillId="0" borderId="0" xfId="0" quotePrefix="false" applyFont="true" applyNumberFormat="true">
      <alignment horizontal="center" vertical="center"/>
    </xf>
    <xf numFmtId="164" fontId="113" fillId="0" borderId="0" xfId="0" quotePrefix="false" applyFont="true" applyNumberFormat="true">
      <alignment horizontal="center" vertical="center"/>
    </xf>
    <xf numFmtId="4" fontId="114" fillId="0" borderId="0" xfId="0" quotePrefix="false" applyFont="true" applyNumberFormat="true">
      <alignment horizontal="center" vertical="center"/>
    </xf>
    <xf numFmtId="164" fontId="115" fillId="0" borderId="0" xfId="0" quotePrefix="false" applyFont="true" applyNumberFormat="true">
      <alignment horizontal="center" vertical="center"/>
    </xf>
    <xf numFmtId="4" fontId="116" fillId="0" borderId="0" xfId="0" quotePrefix="false" applyFont="true" applyNumberFormat="true">
      <alignment horizontal="center" vertical="center"/>
    </xf>
    <xf numFmtId="164" fontId="117" fillId="0" borderId="0" xfId="0" quotePrefix="false" applyFont="true" applyNumberFormat="true">
      <alignment horizontal="center" vertical="center"/>
    </xf>
    <xf numFmtId="4" fontId="118" fillId="0" borderId="0" xfId="0" quotePrefix="false" applyFont="true" applyNumberFormat="true">
      <alignment horizontal="center" vertical="center"/>
    </xf>
    <xf numFmtId="164" fontId="119" fillId="0" borderId="0" xfId="0" quotePrefix="false" applyFont="true" applyNumberFormat="true">
      <alignment horizontal="center" vertical="center"/>
    </xf>
    <xf numFmtId="4" fontId="120" fillId="0" borderId="0" xfId="0" quotePrefix="false" applyFont="true" applyNumberFormat="true">
      <alignment horizontal="center" vertical="center"/>
    </xf>
    <xf numFmtId="164" fontId="121" fillId="0" borderId="0" xfId="0" quotePrefix="false" applyFont="true" applyNumberFormat="true">
      <alignment horizontal="center" vertical="center"/>
    </xf>
    <xf numFmtId="4" fontId="122" fillId="0" borderId="0" xfId="0" quotePrefix="false" applyFont="true" applyNumberFormat="true">
      <alignment horizontal="center" vertical="center"/>
    </xf>
    <xf numFmtId="164" fontId="123" fillId="0" borderId="0" xfId="0" quotePrefix="false" applyFont="true" applyNumberFormat="true">
      <alignment horizontal="center" vertical="center"/>
    </xf>
    <xf numFmtId="164" fontId="124" fillId="0" borderId="0" xfId="0" quotePrefix="false" applyFont="true" applyNumberFormat="true">
      <alignment horizontal="center" vertical="center" wrapText="true"/>
    </xf>
    <xf numFmtId="0" fontId="12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2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26" fillId="0" borderId="0" xfId="0" quotePrefix="false" applyFont="true">
      <alignment horizontal="center" vertical="center" wrapText="true"/>
    </xf>
    <xf numFmtId="4" fontId="127" fillId="0" borderId="0" xfId="0" quotePrefix="false" applyFont="true" applyNumberFormat="true">
      <alignment horizontal="center" vertical="center"/>
    </xf>
    <xf numFmtId="164" fontId="128" fillId="0" borderId="0" xfId="0" quotePrefix="false" applyFont="true" applyNumberFormat="true">
      <alignment horizontal="center" vertical="center"/>
    </xf>
    <xf numFmtId="164" fontId="129" fillId="0" borderId="0" xfId="0" quotePrefix="false" applyFont="true" applyNumberFormat="true">
      <alignment horizontal="center" vertical="center"/>
    </xf>
    <xf numFmtId="165" fontId="130" fillId="0" borderId="0" xfId="0" quotePrefix="false" applyFont="true" applyNumberFormat="true">
      <alignment horizontal="center" vertical="center"/>
    </xf>
    <xf numFmtId="164" fontId="131" fillId="0" borderId="0" xfId="0" quotePrefix="false" applyFont="true" applyNumberFormat="true">
      <alignment horizontal="center" vertical="center"/>
    </xf>
    <xf numFmtId="164" fontId="132" fillId="0" borderId="0" xfId="0" quotePrefix="false" applyFont="true" applyNumberFormat="true">
      <alignment horizontal="center" vertical="center" wrapText="true"/>
    </xf>
    <xf numFmtId="4" fontId="133" fillId="0" borderId="0" xfId="0" quotePrefix="false" applyFont="true" applyNumberFormat="true">
      <alignment horizontal="center" vertical="center"/>
    </xf>
    <xf numFmtId="164" fontId="134" fillId="0" borderId="0" xfId="0" quotePrefix="false" applyFont="true" applyNumberFormat="true">
      <alignment horizontal="center" vertical="center"/>
    </xf>
    <xf numFmtId="4" fontId="135" fillId="0" borderId="0" xfId="0" quotePrefix="false" applyFont="true" applyNumberFormat="true">
      <alignment horizontal="center" vertical="center"/>
    </xf>
    <xf numFmtId="164" fontId="136" fillId="0" borderId="0" xfId="0" quotePrefix="false" applyFont="true" applyNumberFormat="true">
      <alignment horizontal="center" vertical="center"/>
    </xf>
    <xf numFmtId="4" fontId="137" fillId="0" borderId="0" xfId="0" quotePrefix="false" applyFont="true" applyNumberFormat="true">
      <alignment horizontal="center" vertical="center"/>
    </xf>
    <xf numFmtId="164" fontId="138" fillId="0" borderId="0" xfId="0" quotePrefix="false" applyFont="true" applyNumberFormat="true">
      <alignment horizontal="center" vertical="center"/>
    </xf>
    <xf numFmtId="4" fontId="139" fillId="0" borderId="0" xfId="0" quotePrefix="false" applyFont="true" applyNumberFormat="true">
      <alignment horizontal="center" vertical="center"/>
    </xf>
    <xf numFmtId="164" fontId="140" fillId="0" borderId="0" xfId="0" quotePrefix="false" applyFont="true" applyNumberFormat="true">
      <alignment horizontal="center" vertical="center"/>
    </xf>
    <xf numFmtId="0" fontId="141" fillId="0" borderId="0" xfId="0" quotePrefix="false" applyFont="true">
      <alignment horizontal="center" vertical="center" wrapText="true"/>
    </xf>
    <xf numFmtId="4" fontId="142" fillId="0" borderId="0" xfId="0" quotePrefix="false" applyFont="true" applyNumberFormat="true">
      <alignment horizontal="center" vertical="center"/>
    </xf>
    <xf numFmtId="164" fontId="143" fillId="0" borderId="0" xfId="0" quotePrefix="false" applyFont="true" applyNumberFormat="true">
      <alignment horizontal="center" vertical="center"/>
    </xf>
    <xf numFmtId="164" fontId="144" fillId="0" borderId="0" xfId="0" quotePrefix="false" applyFont="true" applyNumberFormat="true">
      <alignment horizontal="center" vertical="center"/>
    </xf>
    <xf numFmtId="165" fontId="145" fillId="0" borderId="0" xfId="0" quotePrefix="false" applyFont="true" applyNumberFormat="true">
      <alignment horizontal="center" vertical="center"/>
    </xf>
    <xf numFmtId="164" fontId="146" fillId="0" borderId="0" xfId="0" quotePrefix="false" applyFont="true" applyNumberFormat="true">
      <alignment horizontal="center" vertical="center"/>
    </xf>
    <xf numFmtId="164" fontId="147" fillId="0" borderId="0" xfId="0" quotePrefix="false" applyFont="true" applyNumberFormat="true">
      <alignment horizontal="center" vertical="center" wrapText="true"/>
    </xf>
    <xf numFmtId="4" fontId="148" fillId="0" borderId="0" xfId="0" quotePrefix="false" applyFont="true" applyNumberFormat="true">
      <alignment horizontal="center" vertical="center"/>
    </xf>
    <xf numFmtId="164" fontId="149" fillId="0" borderId="0" xfId="0" quotePrefix="false" applyFont="true" applyNumberFormat="true">
      <alignment horizontal="center" vertical="center"/>
    </xf>
    <xf numFmtId="4" fontId="150" fillId="0" borderId="0" xfId="0" quotePrefix="false" applyFont="true" applyNumberFormat="true">
      <alignment horizontal="center" vertical="center"/>
    </xf>
    <xf numFmtId="164" fontId="151" fillId="0" borderId="0" xfId="0" quotePrefix="false" applyFont="true" applyNumberFormat="true">
      <alignment horizontal="center" vertical="center"/>
    </xf>
    <xf numFmtId="4" fontId="152" fillId="0" borderId="0" xfId="0" quotePrefix="false" applyFont="true" applyNumberFormat="true">
      <alignment horizontal="center" vertical="center"/>
    </xf>
    <xf numFmtId="164" fontId="153" fillId="0" borderId="0" xfId="0" quotePrefix="false" applyFont="true" applyNumberFormat="true">
      <alignment horizontal="center" vertical="center"/>
    </xf>
    <xf numFmtId="4" fontId="154" fillId="0" borderId="0" xfId="0" quotePrefix="false" applyFont="true" applyNumberFormat="true">
      <alignment horizontal="center" vertical="center"/>
    </xf>
    <xf numFmtId="164" fontId="155" fillId="0" borderId="0" xfId="0" quotePrefix="false" applyFont="true" applyNumberFormat="true">
      <alignment horizontal="center" vertical="center"/>
    </xf>
    <xf numFmtId="0" fontId="156" fillId="0" borderId="0" xfId="0" quotePrefix="false" applyFont="true">
      <alignment horizontal="center" vertical="center" wrapText="true"/>
    </xf>
    <xf numFmtId="4" fontId="157" fillId="0" borderId="0" xfId="0" quotePrefix="false" applyFont="true" applyNumberFormat="true">
      <alignment horizontal="center" vertical="center"/>
    </xf>
    <xf numFmtId="164" fontId="158" fillId="0" borderId="0" xfId="0" quotePrefix="false" applyFont="true" applyNumberFormat="true">
      <alignment horizontal="center" vertical="center"/>
    </xf>
    <xf numFmtId="164" fontId="159" fillId="0" borderId="0" xfId="0" quotePrefix="false" applyFont="true" applyNumberFormat="true">
      <alignment horizontal="center" vertical="center"/>
    </xf>
    <xf numFmtId="165" fontId="160" fillId="0" borderId="0" xfId="0" quotePrefix="false" applyFont="true" applyNumberFormat="true">
      <alignment horizontal="center" vertical="center"/>
    </xf>
    <xf numFmtId="164" fontId="161" fillId="0" borderId="0" xfId="0" quotePrefix="false" applyFont="true" applyNumberFormat="true">
      <alignment horizontal="center" vertical="center"/>
    </xf>
    <xf numFmtId="164" fontId="162" fillId="0" borderId="0" xfId="0" quotePrefix="false" applyFont="true" applyNumberFormat="true">
      <alignment horizontal="center" vertical="center" wrapText="true"/>
    </xf>
    <xf numFmtId="4" fontId="163" fillId="0" borderId="0" xfId="0" quotePrefix="false" applyFont="true" applyNumberFormat="true">
      <alignment horizontal="center" vertical="center"/>
    </xf>
    <xf numFmtId="164" fontId="164" fillId="0" borderId="0" xfId="0" quotePrefix="false" applyFont="true" applyNumberFormat="true">
      <alignment horizontal="center" vertical="center"/>
    </xf>
    <xf numFmtId="4" fontId="165" fillId="0" borderId="0" xfId="0" quotePrefix="false" applyFont="true" applyNumberFormat="true">
      <alignment horizontal="center" vertical="center"/>
    </xf>
    <xf numFmtId="164" fontId="166" fillId="0" borderId="0" xfId="0" quotePrefix="false" applyFont="true" applyNumberFormat="true">
      <alignment horizontal="center" vertical="center"/>
    </xf>
    <xf numFmtId="4" fontId="167" fillId="0" borderId="0" xfId="0" quotePrefix="false" applyFont="true" applyNumberFormat="true">
      <alignment horizontal="center" vertical="center"/>
    </xf>
    <xf numFmtId="164" fontId="168" fillId="0" borderId="0" xfId="0" quotePrefix="false" applyFont="true" applyNumberFormat="true">
      <alignment horizontal="center" vertical="center"/>
    </xf>
    <xf numFmtId="4" fontId="169" fillId="0" borderId="0" xfId="0" quotePrefix="false" applyFont="true" applyNumberFormat="true">
      <alignment horizontal="center" vertical="center"/>
    </xf>
    <xf numFmtId="164" fontId="170" fillId="0" borderId="0" xfId="0" quotePrefix="false" applyFont="true" applyNumberFormat="true">
      <alignment horizontal="center" vertical="center"/>
    </xf>
    <xf numFmtId="0" fontId="171" fillId="0" borderId="0" xfId="0" quotePrefix="false" applyFont="true">
      <alignment horizontal="center" vertical="center" wrapText="true"/>
    </xf>
    <xf numFmtId="4" fontId="172" fillId="0" borderId="0" xfId="0" quotePrefix="false" applyFont="true" applyNumberFormat="true">
      <alignment horizontal="center" vertical="center"/>
    </xf>
    <xf numFmtId="164" fontId="173" fillId="0" borderId="0" xfId="0" quotePrefix="false" applyFont="true" applyNumberFormat="true">
      <alignment horizontal="center" vertical="center"/>
    </xf>
    <xf numFmtId="164" fontId="174" fillId="0" borderId="0" xfId="0" quotePrefix="false" applyFont="true" applyNumberFormat="true">
      <alignment horizontal="center" vertical="center"/>
    </xf>
    <xf numFmtId="165" fontId="175" fillId="0" borderId="0" xfId="0" quotePrefix="false" applyFont="true" applyNumberFormat="true">
      <alignment horizontal="center" vertical="center"/>
    </xf>
    <xf numFmtId="164" fontId="176" fillId="0" borderId="0" xfId="0" quotePrefix="false" applyFont="true" applyNumberFormat="true">
      <alignment horizontal="center" vertical="center"/>
    </xf>
    <xf numFmtId="164" fontId="177" fillId="0" borderId="0" xfId="0" quotePrefix="false" applyFont="true" applyNumberFormat="true">
      <alignment horizontal="center" vertical="center" wrapText="true"/>
    </xf>
    <xf numFmtId="4" fontId="178" fillId="0" borderId="0" xfId="0" quotePrefix="false" applyFont="true" applyNumberFormat="true">
      <alignment horizontal="center" vertical="center"/>
    </xf>
    <xf numFmtId="164" fontId="179" fillId="0" borderId="0" xfId="0" quotePrefix="false" applyFont="true" applyNumberFormat="true">
      <alignment horizontal="center" vertical="center"/>
    </xf>
    <xf numFmtId="4" fontId="180" fillId="0" borderId="0" xfId="0" quotePrefix="false" applyFont="true" applyNumberFormat="true">
      <alignment horizontal="center" vertical="center"/>
    </xf>
    <xf numFmtId="164" fontId="181" fillId="0" borderId="0" xfId="0" quotePrefix="false" applyFont="true" applyNumberFormat="true">
      <alignment horizontal="center" vertical="center"/>
    </xf>
    <xf numFmtId="4" fontId="182" fillId="0" borderId="0" xfId="0" quotePrefix="false" applyFont="true" applyNumberFormat="true">
      <alignment horizontal="center" vertical="center"/>
    </xf>
    <xf numFmtId="164" fontId="183" fillId="0" borderId="0" xfId="0" quotePrefix="false" applyFont="true" applyNumberFormat="true">
      <alignment horizontal="center" vertical="center"/>
    </xf>
    <xf numFmtId="4" fontId="184" fillId="0" borderId="0" xfId="0" quotePrefix="false" applyFont="true" applyNumberFormat="true">
      <alignment horizontal="center" vertical="center"/>
    </xf>
    <xf numFmtId="164" fontId="185" fillId="0" borderId="0" xfId="0" quotePrefix="false" applyFont="true" applyNumberFormat="true">
      <alignment horizontal="center" vertical="center"/>
    </xf>
    <xf numFmtId="0" fontId="186" fillId="0" borderId="0" xfId="0" quotePrefix="false" applyFont="true">
      <alignment horizontal="center" vertical="center" wrapText="true"/>
    </xf>
    <xf numFmtId="4" fontId="187" fillId="0" borderId="0" xfId="0" quotePrefix="false" applyFont="true" applyNumberFormat="true">
      <alignment horizontal="center" vertical="center"/>
    </xf>
    <xf numFmtId="164" fontId="188" fillId="0" borderId="0" xfId="0" quotePrefix="false" applyFont="true" applyNumberFormat="true">
      <alignment horizontal="center" vertical="center"/>
    </xf>
    <xf numFmtId="164" fontId="189" fillId="0" borderId="0" xfId="0" quotePrefix="false" applyFont="true" applyNumberFormat="true">
      <alignment horizontal="center" vertical="center"/>
    </xf>
    <xf numFmtId="165" fontId="190" fillId="0" borderId="0" xfId="0" quotePrefix="false" applyFont="true" applyNumberFormat="true">
      <alignment horizontal="center" vertical="center"/>
    </xf>
    <xf numFmtId="164" fontId="191" fillId="0" borderId="0" xfId="0" quotePrefix="false" applyFont="true" applyNumberFormat="true">
      <alignment horizontal="center" vertical="center"/>
    </xf>
    <xf numFmtId="164" fontId="192" fillId="0" borderId="0" xfId="0" quotePrefix="false" applyFont="true" applyNumberFormat="true">
      <alignment horizontal="center" vertical="center" wrapText="true"/>
    </xf>
    <xf numFmtId="4" fontId="193" fillId="0" borderId="0" xfId="0" quotePrefix="false" applyFont="true" applyNumberFormat="true">
      <alignment horizontal="center" vertical="center"/>
    </xf>
    <xf numFmtId="164" fontId="194" fillId="0" borderId="0" xfId="0" quotePrefix="false" applyFont="true" applyNumberFormat="true">
      <alignment horizontal="center" vertical="center"/>
    </xf>
    <xf numFmtId="4" fontId="195" fillId="0" borderId="0" xfId="0" quotePrefix="false" applyFont="true" applyNumberFormat="true">
      <alignment horizontal="center" vertical="center"/>
    </xf>
    <xf numFmtId="164" fontId="196" fillId="0" borderId="0" xfId="0" quotePrefix="false" applyFont="true" applyNumberFormat="true">
      <alignment horizontal="center" vertical="center"/>
    </xf>
    <xf numFmtId="4" fontId="197" fillId="0" borderId="0" xfId="0" quotePrefix="false" applyFont="true" applyNumberFormat="true">
      <alignment horizontal="center" vertical="center"/>
    </xf>
    <xf numFmtId="164" fontId="198" fillId="0" borderId="0" xfId="0" quotePrefix="false" applyFont="true" applyNumberFormat="true">
      <alignment horizontal="center" vertical="center"/>
    </xf>
    <xf numFmtId="4" fontId="199" fillId="0" borderId="0" xfId="0" quotePrefix="false" applyFont="true" applyNumberFormat="true">
      <alignment horizontal="center" vertical="center"/>
    </xf>
    <xf numFmtId="164" fontId="200" fillId="0" borderId="0" xfId="0" quotePrefix="false" applyFont="true" applyNumberFormat="true">
      <alignment horizontal="center" vertical="center"/>
    </xf>
    <xf numFmtId="0" fontId="201" fillId="0" borderId="0" xfId="0" quotePrefix="false" applyFont="true">
      <alignment horizontal="center" vertical="center" wrapText="true"/>
    </xf>
    <xf numFmtId="4" fontId="202" fillId="0" borderId="0" xfId="0" quotePrefix="false" applyFont="true" applyNumberFormat="true">
      <alignment horizontal="center" vertical="center"/>
    </xf>
    <xf numFmtId="164" fontId="203" fillId="0" borderId="0" xfId="0" quotePrefix="false" applyFont="true" applyNumberFormat="true">
      <alignment horizontal="center" vertical="center"/>
    </xf>
    <xf numFmtId="164" fontId="204" fillId="0" borderId="0" xfId="0" quotePrefix="false" applyFont="true" applyNumberFormat="true">
      <alignment horizontal="center" vertical="center"/>
    </xf>
    <xf numFmtId="165" fontId="205" fillId="0" borderId="0" xfId="0" quotePrefix="false" applyFont="true" applyNumberFormat="true">
      <alignment horizontal="center" vertical="center"/>
    </xf>
    <xf numFmtId="164" fontId="206" fillId="0" borderId="0" xfId="0" quotePrefix="false" applyFont="true" applyNumberFormat="true">
      <alignment horizontal="center" vertical="center"/>
    </xf>
    <xf numFmtId="164" fontId="207" fillId="0" borderId="0" xfId="0" quotePrefix="false" applyFont="true" applyNumberFormat="true">
      <alignment horizontal="center" vertical="center" wrapText="true"/>
    </xf>
    <xf numFmtId="4" fontId="208" fillId="0" borderId="0" xfId="0" quotePrefix="false" applyFont="true" applyNumberFormat="true">
      <alignment horizontal="center" vertical="center"/>
    </xf>
    <xf numFmtId="164" fontId="209" fillId="0" borderId="0" xfId="0" quotePrefix="false" applyFont="true" applyNumberFormat="true">
      <alignment horizontal="center" vertical="center"/>
    </xf>
    <xf numFmtId="4" fontId="210" fillId="0" borderId="0" xfId="0" quotePrefix="false" applyFont="true" applyNumberFormat="true">
      <alignment horizontal="center" vertical="center"/>
    </xf>
    <xf numFmtId="164" fontId="211" fillId="0" borderId="0" xfId="0" quotePrefix="false" applyFont="true" applyNumberFormat="true">
      <alignment horizontal="center" vertical="center"/>
    </xf>
    <xf numFmtId="4" fontId="212" fillId="0" borderId="0" xfId="0" quotePrefix="false" applyFont="true" applyNumberFormat="true">
      <alignment horizontal="center" vertical="center"/>
    </xf>
    <xf numFmtId="164" fontId="213" fillId="0" borderId="0" xfId="0" quotePrefix="false" applyFont="true" applyNumberFormat="true">
      <alignment horizontal="center" vertical="center"/>
    </xf>
    <xf numFmtId="4" fontId="214" fillId="0" borderId="0" xfId="0" quotePrefix="false" applyFont="true" applyNumberFormat="true">
      <alignment horizontal="center" vertical="center"/>
    </xf>
    <xf numFmtId="164" fontId="215" fillId="0" borderId="0" xfId="0" quotePrefix="false" applyFont="true" applyNumberFormat="true">
      <alignment horizontal="center" vertical="center"/>
    </xf>
    <xf numFmtId="0" fontId="216" fillId="0" borderId="0" xfId="0" quotePrefix="false" applyFont="true">
      <alignment horizontal="center" vertical="center" wrapText="true"/>
    </xf>
    <xf numFmtId="4" fontId="217" fillId="0" borderId="0" xfId="0" quotePrefix="false" applyFont="true" applyNumberFormat="true">
      <alignment horizontal="center" vertical="center"/>
    </xf>
    <xf numFmtId="164" fontId="218" fillId="0" borderId="0" xfId="0" quotePrefix="false" applyFont="true" applyNumberFormat="true">
      <alignment horizontal="center" vertical="center"/>
    </xf>
    <xf numFmtId="164" fontId="219" fillId="0" borderId="0" xfId="0" quotePrefix="false" applyFont="true" applyNumberFormat="true">
      <alignment horizontal="center" vertical="center"/>
    </xf>
    <xf numFmtId="165" fontId="220" fillId="0" borderId="0" xfId="0" quotePrefix="false" applyFont="true" applyNumberFormat="true">
      <alignment horizontal="center" vertical="center"/>
    </xf>
    <xf numFmtId="164" fontId="221" fillId="0" borderId="0" xfId="0" quotePrefix="false" applyFont="true" applyNumberFormat="true">
      <alignment horizontal="center" vertical="center"/>
    </xf>
    <xf numFmtId="164" fontId="222" fillId="0" borderId="0" xfId="0" quotePrefix="false" applyFont="true" applyNumberFormat="true">
      <alignment horizontal="center" vertical="center" wrapText="true"/>
    </xf>
    <xf numFmtId="4" fontId="223" fillId="0" borderId="0" xfId="0" quotePrefix="false" applyFont="true" applyNumberFormat="true">
      <alignment horizontal="center" vertical="center"/>
    </xf>
    <xf numFmtId="164" fontId="224" fillId="0" borderId="0" xfId="0" quotePrefix="false" applyFont="true" applyNumberFormat="true">
      <alignment horizontal="center" vertical="center"/>
    </xf>
    <xf numFmtId="4" fontId="225" fillId="0" borderId="0" xfId="0" quotePrefix="false" applyFont="true" applyNumberFormat="true">
      <alignment horizontal="center" vertical="center"/>
    </xf>
    <xf numFmtId="164" fontId="226" fillId="0" borderId="0" xfId="0" quotePrefix="false" applyFont="true" applyNumberFormat="true">
      <alignment horizontal="center" vertical="center"/>
    </xf>
    <xf numFmtId="4" fontId="227" fillId="0" borderId="0" xfId="0" quotePrefix="false" applyFont="true" applyNumberFormat="true">
      <alignment horizontal="center" vertical="center"/>
    </xf>
    <xf numFmtId="164" fontId="228" fillId="0" borderId="0" xfId="0" quotePrefix="false" applyFont="true" applyNumberFormat="true">
      <alignment horizontal="center" vertical="center"/>
    </xf>
    <xf numFmtId="4" fontId="229" fillId="0" borderId="0" xfId="0" quotePrefix="false" applyFont="true" applyNumberFormat="true">
      <alignment horizontal="center" vertical="center"/>
    </xf>
    <xf numFmtId="164" fontId="230" fillId="0" borderId="0" xfId="0" quotePrefix="false" applyFont="true" applyNumberFormat="true">
      <alignment horizontal="center" vertical="center"/>
    </xf>
    <xf numFmtId="0" fontId="231" fillId="0" borderId="0" xfId="0" quotePrefix="false" applyFont="true">
      <alignment horizontal="center" vertical="center" wrapText="true"/>
    </xf>
    <xf numFmtId="4" fontId="232" fillId="0" borderId="0" xfId="0" quotePrefix="false" applyFont="true" applyNumberFormat="true">
      <alignment horizontal="center" vertical="center"/>
    </xf>
    <xf numFmtId="164" fontId="233" fillId="0" borderId="0" xfId="0" quotePrefix="false" applyFont="true" applyNumberFormat="true">
      <alignment horizontal="center" vertical="center"/>
    </xf>
    <xf numFmtId="164" fontId="234" fillId="0" borderId="0" xfId="0" quotePrefix="false" applyFont="true" applyNumberFormat="true">
      <alignment horizontal="center" vertical="center"/>
    </xf>
    <xf numFmtId="165" fontId="235" fillId="0" borderId="0" xfId="0" quotePrefix="false" applyFont="true" applyNumberFormat="true">
      <alignment horizontal="center" vertical="center"/>
    </xf>
    <xf numFmtId="164" fontId="236" fillId="0" borderId="0" xfId="0" quotePrefix="false" applyFont="true" applyNumberFormat="true">
      <alignment horizontal="center" vertical="center"/>
    </xf>
    <xf numFmtId="164" fontId="237" fillId="0" borderId="0" xfId="0" quotePrefix="false" applyFont="true" applyNumberFormat="true">
      <alignment horizontal="center" vertical="center" wrapText="true"/>
    </xf>
    <xf numFmtId="4" fontId="238" fillId="0" borderId="0" xfId="0" quotePrefix="false" applyFont="true" applyNumberFormat="true">
      <alignment horizontal="center" vertical="center"/>
    </xf>
    <xf numFmtId="164" fontId="239" fillId="0" borderId="0" xfId="0" quotePrefix="false" applyFont="true" applyNumberFormat="true">
      <alignment horizontal="center" vertical="center"/>
    </xf>
    <xf numFmtId="4" fontId="240" fillId="0" borderId="0" xfId="0" quotePrefix="false" applyFont="true" applyNumberFormat="true">
      <alignment horizontal="center" vertical="center"/>
    </xf>
    <xf numFmtId="164" fontId="241" fillId="0" borderId="0" xfId="0" quotePrefix="false" applyFont="true" applyNumberFormat="true">
      <alignment horizontal="center" vertical="center"/>
    </xf>
    <xf numFmtId="4" fontId="242" fillId="0" borderId="0" xfId="0" quotePrefix="false" applyFont="true" applyNumberFormat="true">
      <alignment horizontal="center" vertical="center"/>
    </xf>
    <xf numFmtId="164" fontId="243" fillId="0" borderId="0" xfId="0" quotePrefix="false" applyFont="true" applyNumberFormat="true">
      <alignment horizontal="center" vertical="center"/>
    </xf>
    <xf numFmtId="4" fontId="244" fillId="0" borderId="0" xfId="0" quotePrefix="false" applyFont="true" applyNumberFormat="true">
      <alignment horizontal="center" vertical="center"/>
    </xf>
    <xf numFmtId="164" fontId="245" fillId="0" borderId="0" xfId="0" quotePrefix="false" applyFont="true" applyNumberFormat="true">
      <alignment horizontal="center" vertical="center"/>
    </xf>
    <xf numFmtId="0" fontId="246" fillId="0" borderId="0" xfId="0" quotePrefix="false" applyFont="true">
      <alignment horizontal="center" vertical="center" wrapText="true"/>
    </xf>
    <xf numFmtId="4" fontId="247" fillId="0" borderId="0" xfId="0" quotePrefix="false" applyFont="true" applyNumberFormat="true">
      <alignment horizontal="center" vertical="center"/>
    </xf>
    <xf numFmtId="164" fontId="248" fillId="0" borderId="0" xfId="0" quotePrefix="false" applyFont="true" applyNumberFormat="true">
      <alignment horizontal="center" vertical="center"/>
    </xf>
    <xf numFmtId="164" fontId="249" fillId="0" borderId="0" xfId="0" quotePrefix="false" applyFont="true" applyNumberFormat="true">
      <alignment horizontal="center" vertical="center"/>
    </xf>
    <xf numFmtId="165" fontId="250" fillId="0" borderId="0" xfId="0" quotePrefix="false" applyFont="true" applyNumberFormat="true">
      <alignment horizontal="center" vertical="center"/>
    </xf>
    <xf numFmtId="164" fontId="251" fillId="0" borderId="0" xfId="0" quotePrefix="false" applyFont="true" applyNumberFormat="true">
      <alignment horizontal="center" vertical="center"/>
    </xf>
    <xf numFmtId="164" fontId="252" fillId="0" borderId="0" xfId="0" quotePrefix="false" applyFont="true" applyNumberFormat="true">
      <alignment horizontal="center" vertical="center" wrapText="true"/>
    </xf>
    <xf numFmtId="4" fontId="253" fillId="0" borderId="0" xfId="0" quotePrefix="false" applyFont="true" applyNumberFormat="true">
      <alignment horizontal="center" vertical="center"/>
    </xf>
    <xf numFmtId="164" fontId="254" fillId="0" borderId="0" xfId="0" quotePrefix="false" applyFont="true" applyNumberFormat="true">
      <alignment horizontal="center" vertical="center"/>
    </xf>
    <xf numFmtId="4" fontId="255" fillId="0" borderId="0" xfId="0" quotePrefix="false" applyFont="true" applyNumberFormat="true">
      <alignment horizontal="center" vertical="center"/>
    </xf>
    <xf numFmtId="164" fontId="256" fillId="0" borderId="0" xfId="0" quotePrefix="false" applyFont="true" applyNumberFormat="true">
      <alignment horizontal="center" vertical="center"/>
    </xf>
    <xf numFmtId="4" fontId="257" fillId="0" borderId="0" xfId="0" quotePrefix="false" applyFont="true" applyNumberFormat="true">
      <alignment horizontal="center" vertical="center"/>
    </xf>
    <xf numFmtId="164" fontId="258" fillId="0" borderId="0" xfId="0" quotePrefix="false" applyFont="true" applyNumberFormat="true">
      <alignment horizontal="center" vertical="center"/>
    </xf>
    <xf numFmtId="4" fontId="259" fillId="0" borderId="0" xfId="0" quotePrefix="false" applyFont="true" applyNumberFormat="true">
      <alignment horizontal="center" vertical="center"/>
    </xf>
    <xf numFmtId="164" fontId="260" fillId="0" borderId="0" xfId="0" quotePrefix="false" applyFont="true" applyNumberFormat="true">
      <alignment horizontal="center" vertical="center"/>
    </xf>
    <xf numFmtId="0" fontId="261" fillId="0" borderId="0" xfId="0" quotePrefix="false" applyFont="true">
      <alignment horizontal="center" vertical="center" wrapText="true"/>
    </xf>
    <xf numFmtId="4" fontId="262" fillId="0" borderId="0" xfId="0" quotePrefix="false" applyFont="true" applyNumberFormat="true">
      <alignment horizontal="center" vertical="center"/>
    </xf>
    <xf numFmtId="164" fontId="263" fillId="0" borderId="0" xfId="0" quotePrefix="false" applyFont="true" applyNumberFormat="true">
      <alignment horizontal="center" vertical="center"/>
    </xf>
    <xf numFmtId="164" fontId="264" fillId="0" borderId="0" xfId="0" quotePrefix="false" applyFont="true" applyNumberFormat="true">
      <alignment horizontal="center" vertical="center"/>
    </xf>
    <xf numFmtId="165" fontId="265" fillId="0" borderId="0" xfId="0" quotePrefix="false" applyFont="true" applyNumberFormat="true">
      <alignment horizontal="center" vertical="center"/>
    </xf>
    <xf numFmtId="164" fontId="266" fillId="0" borderId="0" xfId="0" quotePrefix="false" applyFont="true" applyNumberFormat="true">
      <alignment horizontal="center" vertical="center"/>
    </xf>
    <xf numFmtId="164" fontId="267" fillId="0" borderId="0" xfId="0" quotePrefix="false" applyFont="true" applyNumberFormat="true">
      <alignment horizontal="center" vertical="center" wrapText="true"/>
    </xf>
    <xf numFmtId="4" fontId="268" fillId="0" borderId="0" xfId="0" quotePrefix="false" applyFont="true" applyNumberFormat="true">
      <alignment horizontal="center" vertical="center"/>
    </xf>
    <xf numFmtId="164" fontId="269" fillId="0" borderId="0" xfId="0" quotePrefix="false" applyFont="true" applyNumberFormat="true">
      <alignment horizontal="center" vertical="center"/>
    </xf>
    <xf numFmtId="4" fontId="270" fillId="0" borderId="0" xfId="0" quotePrefix="false" applyFont="true" applyNumberFormat="true">
      <alignment horizontal="center" vertical="center"/>
    </xf>
    <xf numFmtId="164" fontId="271" fillId="0" borderId="0" xfId="0" quotePrefix="false" applyFont="true" applyNumberFormat="true">
      <alignment horizontal="center" vertical="center"/>
    </xf>
    <xf numFmtId="4" fontId="272" fillId="0" borderId="0" xfId="0" quotePrefix="false" applyFont="true" applyNumberFormat="true">
      <alignment horizontal="center" vertical="center"/>
    </xf>
    <xf numFmtId="164" fontId="273" fillId="0" borderId="0" xfId="0" quotePrefix="false" applyFont="true" applyNumberFormat="true">
      <alignment horizontal="center" vertical="center"/>
    </xf>
    <xf numFmtId="4" fontId="274" fillId="0" borderId="0" xfId="0" quotePrefix="false" applyFont="true" applyNumberFormat="true">
      <alignment horizontal="center" vertical="center"/>
    </xf>
    <xf numFmtId="164" fontId="275" fillId="0" borderId="0" xfId="0" quotePrefix="false" applyFont="true" applyNumberFormat="true">
      <alignment horizontal="center" vertical="center"/>
    </xf>
    <xf numFmtId="164" fontId="276" fillId="0" borderId="0" xfId="0" quotePrefix="false" applyFont="true" applyNumberFormat="true">
      <alignment horizontal="center" vertical="center" wrapText="true"/>
    </xf>
    <xf numFmtId="0" fontId="27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7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78" fillId="0" borderId="0" xfId="0" quotePrefix="false" applyFont="true">
      <alignment horizontal="center" vertical="center" wrapText="true"/>
    </xf>
    <xf numFmtId="4" fontId="279" fillId="0" borderId="0" xfId="0" quotePrefix="false" applyFont="true" applyNumberFormat="true">
      <alignment horizontal="center" vertical="center"/>
    </xf>
    <xf numFmtId="164" fontId="280" fillId="0" borderId="0" xfId="0" quotePrefix="false" applyFont="true" applyNumberFormat="true">
      <alignment horizontal="center" vertical="center"/>
    </xf>
    <xf numFmtId="164" fontId="281" fillId="0" borderId="0" xfId="0" quotePrefix="false" applyFont="true" applyNumberFormat="true">
      <alignment horizontal="center" vertical="center"/>
    </xf>
    <xf numFmtId="165" fontId="282" fillId="0" borderId="0" xfId="0" quotePrefix="false" applyFont="true" applyNumberFormat="true">
      <alignment horizontal="center" vertical="center"/>
    </xf>
    <xf numFmtId="164" fontId="283" fillId="0" borderId="0" xfId="0" quotePrefix="false" applyFont="true" applyNumberFormat="true">
      <alignment horizontal="center" vertical="center"/>
    </xf>
    <xf numFmtId="164" fontId="284" fillId="0" borderId="0" xfId="0" quotePrefix="false" applyFont="true" applyNumberFormat="true">
      <alignment horizontal="center" vertical="center" wrapText="true"/>
    </xf>
    <xf numFmtId="4" fontId="285" fillId="0" borderId="0" xfId="0" quotePrefix="false" applyFont="true" applyNumberFormat="true">
      <alignment horizontal="center" vertical="center"/>
    </xf>
    <xf numFmtId="164" fontId="286" fillId="0" borderId="0" xfId="0" quotePrefix="false" applyFont="true" applyNumberFormat="true">
      <alignment horizontal="center" vertical="center"/>
    </xf>
    <xf numFmtId="4" fontId="287" fillId="0" borderId="0" xfId="0" quotePrefix="false" applyFont="true" applyNumberFormat="true">
      <alignment horizontal="center" vertical="center"/>
    </xf>
    <xf numFmtId="164" fontId="288" fillId="0" borderId="0" xfId="0" quotePrefix="false" applyFont="true" applyNumberFormat="true">
      <alignment horizontal="center" vertical="center"/>
    </xf>
    <xf numFmtId="4" fontId="289" fillId="0" borderId="0" xfId="0" quotePrefix="false" applyFont="true" applyNumberFormat="true">
      <alignment horizontal="center" vertical="center"/>
    </xf>
    <xf numFmtId="164" fontId="290" fillId="0" borderId="0" xfId="0" quotePrefix="false" applyFont="true" applyNumberFormat="true">
      <alignment horizontal="center" vertical="center"/>
    </xf>
    <xf numFmtId="4" fontId="291" fillId="0" borderId="0" xfId="0" quotePrefix="false" applyFont="true" applyNumberFormat="true">
      <alignment horizontal="center" vertical="center"/>
    </xf>
    <xf numFmtId="164" fontId="292" fillId="0" borderId="0" xfId="0" quotePrefix="false" applyFont="true" applyNumberFormat="true">
      <alignment horizontal="center" vertical="center"/>
    </xf>
    <xf numFmtId="0" fontId="293" fillId="0" borderId="0" xfId="0" quotePrefix="false" applyFont="true">
      <alignment horizontal="center" vertical="center" wrapText="true"/>
    </xf>
    <xf numFmtId="4" fontId="294" fillId="0" borderId="0" xfId="0" quotePrefix="false" applyFont="true" applyNumberFormat="true">
      <alignment horizontal="center" vertical="center"/>
    </xf>
    <xf numFmtId="164" fontId="295" fillId="0" borderId="0" xfId="0" quotePrefix="false" applyFont="true" applyNumberFormat="true">
      <alignment horizontal="center" vertical="center"/>
    </xf>
    <xf numFmtId="164" fontId="296" fillId="0" borderId="0" xfId="0" quotePrefix="false" applyFont="true" applyNumberFormat="true">
      <alignment horizontal="center" vertical="center"/>
    </xf>
    <xf numFmtId="165" fontId="297" fillId="0" borderId="0" xfId="0" quotePrefix="false" applyFont="true" applyNumberFormat="true">
      <alignment horizontal="center" vertical="center"/>
    </xf>
    <xf numFmtId="164" fontId="298" fillId="0" borderId="0" xfId="0" quotePrefix="false" applyFont="true" applyNumberFormat="true">
      <alignment horizontal="center" vertical="center"/>
    </xf>
    <xf numFmtId="164" fontId="299" fillId="0" borderId="0" xfId="0" quotePrefix="false" applyFont="true" applyNumberFormat="true">
      <alignment horizontal="center" vertical="center" wrapText="true"/>
    </xf>
    <xf numFmtId="4" fontId="300" fillId="0" borderId="0" xfId="0" quotePrefix="false" applyFont="true" applyNumberFormat="true">
      <alignment horizontal="center" vertical="center"/>
    </xf>
    <xf numFmtId="164" fontId="301" fillId="0" borderId="0" xfId="0" quotePrefix="false" applyFont="true" applyNumberFormat="true">
      <alignment horizontal="center" vertical="center"/>
    </xf>
    <xf numFmtId="4" fontId="302" fillId="0" borderId="0" xfId="0" quotePrefix="false" applyFont="true" applyNumberFormat="true">
      <alignment horizontal="center" vertical="center"/>
    </xf>
    <xf numFmtId="164" fontId="303" fillId="0" borderId="0" xfId="0" quotePrefix="false" applyFont="true" applyNumberFormat="true">
      <alignment horizontal="center" vertical="center"/>
    </xf>
    <xf numFmtId="4" fontId="304" fillId="0" borderId="0" xfId="0" quotePrefix="false" applyFont="true" applyNumberFormat="true">
      <alignment horizontal="center" vertical="center"/>
    </xf>
    <xf numFmtId="164" fontId="305" fillId="0" borderId="0" xfId="0" quotePrefix="false" applyFont="true" applyNumberFormat="true">
      <alignment horizontal="center" vertical="center"/>
    </xf>
    <xf numFmtId="4" fontId="306" fillId="0" borderId="0" xfId="0" quotePrefix="false" applyFont="true" applyNumberFormat="true">
      <alignment horizontal="center" vertical="center"/>
    </xf>
    <xf numFmtId="164" fontId="307" fillId="0" borderId="0" xfId="0" quotePrefix="false" applyFont="true" applyNumberFormat="true">
      <alignment horizontal="center" vertical="center"/>
    </xf>
    <xf numFmtId="0" fontId="308" fillId="0" borderId="0" xfId="0" quotePrefix="false" applyFont="true">
      <alignment horizontal="center" vertical="center" wrapText="true"/>
    </xf>
    <xf numFmtId="4" fontId="309" fillId="0" borderId="0" xfId="0" quotePrefix="false" applyFont="true" applyNumberFormat="true">
      <alignment horizontal="center" vertical="center"/>
    </xf>
    <xf numFmtId="164" fontId="310" fillId="0" borderId="0" xfId="0" quotePrefix="false" applyFont="true" applyNumberFormat="true">
      <alignment horizontal="center" vertical="center"/>
    </xf>
    <xf numFmtId="164" fontId="311" fillId="0" borderId="0" xfId="0" quotePrefix="false" applyFont="true" applyNumberFormat="true">
      <alignment horizontal="center" vertical="center"/>
    </xf>
    <xf numFmtId="165" fontId="312" fillId="0" borderId="0" xfId="0" quotePrefix="false" applyFont="true" applyNumberFormat="true">
      <alignment horizontal="center" vertical="center"/>
    </xf>
    <xf numFmtId="164" fontId="313" fillId="0" borderId="0" xfId="0" quotePrefix="false" applyFont="true" applyNumberFormat="true">
      <alignment horizontal="center" vertical="center"/>
    </xf>
    <xf numFmtId="164" fontId="314" fillId="0" borderId="0" xfId="0" quotePrefix="false" applyFont="true" applyNumberFormat="true">
      <alignment horizontal="center" vertical="center" wrapText="true"/>
    </xf>
    <xf numFmtId="4" fontId="315" fillId="0" borderId="0" xfId="0" quotePrefix="false" applyFont="true" applyNumberFormat="true">
      <alignment horizontal="center" vertical="center"/>
    </xf>
    <xf numFmtId="164" fontId="316" fillId="0" borderId="0" xfId="0" quotePrefix="false" applyFont="true" applyNumberFormat="true">
      <alignment horizontal="center" vertical="center"/>
    </xf>
    <xf numFmtId="4" fontId="317" fillId="0" borderId="0" xfId="0" quotePrefix="false" applyFont="true" applyNumberFormat="true">
      <alignment horizontal="center" vertical="center"/>
    </xf>
    <xf numFmtId="164" fontId="318" fillId="0" borderId="0" xfId="0" quotePrefix="false" applyFont="true" applyNumberFormat="true">
      <alignment horizontal="center" vertical="center"/>
    </xf>
    <xf numFmtId="4" fontId="319" fillId="0" borderId="0" xfId="0" quotePrefix="false" applyFont="true" applyNumberFormat="true">
      <alignment horizontal="center" vertical="center"/>
    </xf>
    <xf numFmtId="164" fontId="320" fillId="0" borderId="0" xfId="0" quotePrefix="false" applyFont="true" applyNumberFormat="true">
      <alignment horizontal="center" vertical="center"/>
    </xf>
    <xf numFmtId="4" fontId="321" fillId="0" borderId="0" xfId="0" quotePrefix="false" applyFont="true" applyNumberFormat="true">
      <alignment horizontal="center" vertical="center"/>
    </xf>
    <xf numFmtId="164" fontId="322" fillId="0" borderId="0" xfId="0" quotePrefix="false" applyFont="true" applyNumberFormat="true">
      <alignment horizontal="center" vertical="center"/>
    </xf>
    <xf numFmtId="0" fontId="323" fillId="0" borderId="0" xfId="0" quotePrefix="false" applyFont="true">
      <alignment horizontal="center" vertical="center" wrapText="true"/>
    </xf>
    <xf numFmtId="4" fontId="324" fillId="0" borderId="0" xfId="0" quotePrefix="false" applyFont="true" applyNumberFormat="true">
      <alignment horizontal="center" vertical="center"/>
    </xf>
    <xf numFmtId="164" fontId="325" fillId="0" borderId="0" xfId="0" quotePrefix="false" applyFont="true" applyNumberFormat="true">
      <alignment horizontal="center" vertical="center"/>
    </xf>
    <xf numFmtId="164" fontId="326" fillId="0" borderId="0" xfId="0" quotePrefix="false" applyFont="true" applyNumberFormat="true">
      <alignment horizontal="center" vertical="center"/>
    </xf>
    <xf numFmtId="165" fontId="327" fillId="0" borderId="0" xfId="0" quotePrefix="false" applyFont="true" applyNumberFormat="true">
      <alignment horizontal="center" vertical="center"/>
    </xf>
    <xf numFmtId="164" fontId="328" fillId="0" borderId="0" xfId="0" quotePrefix="false" applyFont="true" applyNumberFormat="true">
      <alignment horizontal="center" vertical="center"/>
    </xf>
    <xf numFmtId="164" fontId="329" fillId="0" borderId="0" xfId="0" quotePrefix="false" applyFont="true" applyNumberFormat="true">
      <alignment horizontal="center" vertical="center" wrapText="true"/>
    </xf>
    <xf numFmtId="4" fontId="330" fillId="0" borderId="0" xfId="0" quotePrefix="false" applyFont="true" applyNumberFormat="true">
      <alignment horizontal="center" vertical="center"/>
    </xf>
    <xf numFmtId="164" fontId="331" fillId="0" borderId="0" xfId="0" quotePrefix="false" applyFont="true" applyNumberFormat="true">
      <alignment horizontal="center" vertical="center"/>
    </xf>
    <xf numFmtId="4" fontId="332" fillId="0" borderId="0" xfId="0" quotePrefix="false" applyFont="true" applyNumberFormat="true">
      <alignment horizontal="center" vertical="center"/>
    </xf>
    <xf numFmtId="164" fontId="333" fillId="0" borderId="0" xfId="0" quotePrefix="false" applyFont="true" applyNumberFormat="true">
      <alignment horizontal="center" vertical="center"/>
    </xf>
    <xf numFmtId="4" fontId="334" fillId="0" borderId="0" xfId="0" quotePrefix="false" applyFont="true" applyNumberFormat="true">
      <alignment horizontal="center" vertical="center"/>
    </xf>
    <xf numFmtId="164" fontId="335" fillId="0" borderId="0" xfId="0" quotePrefix="false" applyFont="true" applyNumberFormat="true">
      <alignment horizontal="center" vertical="center"/>
    </xf>
    <xf numFmtId="4" fontId="336" fillId="0" borderId="0" xfId="0" quotePrefix="false" applyFont="true" applyNumberFormat="true">
      <alignment horizontal="center" vertical="center"/>
    </xf>
    <xf numFmtId="164" fontId="337" fillId="0" borderId="0" xfId="0" quotePrefix="false" applyFont="true" applyNumberFormat="true">
      <alignment horizontal="center" vertical="center"/>
    </xf>
    <xf numFmtId="0" fontId="338" fillId="0" borderId="0" xfId="0" quotePrefix="false" applyFont="true">
      <alignment horizontal="center" vertical="center" wrapText="true"/>
    </xf>
    <xf numFmtId="4" fontId="339" fillId="0" borderId="0" xfId="0" quotePrefix="false" applyFont="true" applyNumberFormat="true">
      <alignment horizontal="center" vertical="center"/>
    </xf>
    <xf numFmtId="164" fontId="340" fillId="0" borderId="0" xfId="0" quotePrefix="false" applyFont="true" applyNumberFormat="true">
      <alignment horizontal="center" vertical="center"/>
    </xf>
    <xf numFmtId="164" fontId="341" fillId="0" borderId="0" xfId="0" quotePrefix="false" applyFont="true" applyNumberFormat="true">
      <alignment horizontal="center" vertical="center"/>
    </xf>
    <xf numFmtId="165" fontId="342" fillId="0" borderId="0" xfId="0" quotePrefix="false" applyFont="true" applyNumberFormat="true">
      <alignment horizontal="center" vertical="center"/>
    </xf>
    <xf numFmtId="164" fontId="343" fillId="0" borderId="0" xfId="0" quotePrefix="false" applyFont="true" applyNumberFormat="true">
      <alignment horizontal="center" vertical="center"/>
    </xf>
    <xf numFmtId="164" fontId="344" fillId="0" borderId="0" xfId="0" quotePrefix="false" applyFont="true" applyNumberFormat="true">
      <alignment horizontal="center" vertical="center" wrapText="true"/>
    </xf>
    <xf numFmtId="4" fontId="345" fillId="0" borderId="0" xfId="0" quotePrefix="false" applyFont="true" applyNumberFormat="true">
      <alignment horizontal="center" vertical="center"/>
    </xf>
    <xf numFmtId="164" fontId="346" fillId="0" borderId="0" xfId="0" quotePrefix="false" applyFont="true" applyNumberFormat="true">
      <alignment horizontal="center" vertical="center"/>
    </xf>
    <xf numFmtId="4" fontId="347" fillId="0" borderId="0" xfId="0" quotePrefix="false" applyFont="true" applyNumberFormat="true">
      <alignment horizontal="center" vertical="center"/>
    </xf>
    <xf numFmtId="164" fontId="348" fillId="0" borderId="0" xfId="0" quotePrefix="false" applyFont="true" applyNumberFormat="true">
      <alignment horizontal="center" vertical="center"/>
    </xf>
    <xf numFmtId="4" fontId="349" fillId="0" borderId="0" xfId="0" quotePrefix="false" applyFont="true" applyNumberFormat="true">
      <alignment horizontal="center" vertical="center"/>
    </xf>
    <xf numFmtId="164" fontId="350" fillId="0" borderId="0" xfId="0" quotePrefix="false" applyFont="true" applyNumberFormat="true">
      <alignment horizontal="center" vertical="center"/>
    </xf>
    <xf numFmtId="4" fontId="351" fillId="0" borderId="0" xfId="0" quotePrefix="false" applyFont="true" applyNumberFormat="true">
      <alignment horizontal="center" vertical="center"/>
    </xf>
    <xf numFmtId="164" fontId="352" fillId="0" borderId="0" xfId="0" quotePrefix="false" applyFont="true" applyNumberFormat="true">
      <alignment horizontal="center" vertical="center"/>
    </xf>
    <xf numFmtId="0" fontId="353" fillId="0" borderId="0" xfId="0" quotePrefix="false" applyFont="true">
      <alignment horizontal="center" vertical="center" wrapText="true"/>
    </xf>
    <xf numFmtId="4" fontId="354" fillId="0" borderId="0" xfId="0" quotePrefix="false" applyFont="true" applyNumberFormat="true">
      <alignment horizontal="center" vertical="center"/>
    </xf>
    <xf numFmtId="164" fontId="355" fillId="0" borderId="0" xfId="0" quotePrefix="false" applyFont="true" applyNumberFormat="true">
      <alignment horizontal="center" vertical="center"/>
    </xf>
    <xf numFmtId="164" fontId="356" fillId="0" borderId="0" xfId="0" quotePrefix="false" applyFont="true" applyNumberFormat="true">
      <alignment horizontal="center" vertical="center"/>
    </xf>
    <xf numFmtId="165" fontId="357" fillId="0" borderId="0" xfId="0" quotePrefix="false" applyFont="true" applyNumberFormat="true">
      <alignment horizontal="center" vertical="center"/>
    </xf>
    <xf numFmtId="164" fontId="358" fillId="0" borderId="0" xfId="0" quotePrefix="false" applyFont="true" applyNumberFormat="true">
      <alignment horizontal="center" vertical="center"/>
    </xf>
    <xf numFmtId="164" fontId="359" fillId="0" borderId="0" xfId="0" quotePrefix="false" applyFont="true" applyNumberFormat="true">
      <alignment horizontal="center" vertical="center" wrapText="true"/>
    </xf>
    <xf numFmtId="4" fontId="360" fillId="0" borderId="0" xfId="0" quotePrefix="false" applyFont="true" applyNumberFormat="true">
      <alignment horizontal="center" vertical="center"/>
    </xf>
    <xf numFmtId="164" fontId="361" fillId="0" borderId="0" xfId="0" quotePrefix="false" applyFont="true" applyNumberFormat="true">
      <alignment horizontal="center" vertical="center"/>
    </xf>
    <xf numFmtId="4" fontId="362" fillId="0" borderId="0" xfId="0" quotePrefix="false" applyFont="true" applyNumberFormat="true">
      <alignment horizontal="center" vertical="center"/>
    </xf>
    <xf numFmtId="164" fontId="363" fillId="0" borderId="0" xfId="0" quotePrefix="false" applyFont="true" applyNumberFormat="true">
      <alignment horizontal="center" vertical="center"/>
    </xf>
    <xf numFmtId="4" fontId="364" fillId="0" borderId="0" xfId="0" quotePrefix="false" applyFont="true" applyNumberFormat="true">
      <alignment horizontal="center" vertical="center"/>
    </xf>
    <xf numFmtId="164" fontId="365" fillId="0" borderId="0" xfId="0" quotePrefix="false" applyFont="true" applyNumberFormat="true">
      <alignment horizontal="center" vertical="center"/>
    </xf>
    <xf numFmtId="4" fontId="366" fillId="0" borderId="0" xfId="0" quotePrefix="false" applyFont="true" applyNumberFormat="true">
      <alignment horizontal="center" vertical="center"/>
    </xf>
    <xf numFmtId="164" fontId="367" fillId="0" borderId="0" xfId="0" quotePrefix="false" applyFont="true" applyNumberFormat="true">
      <alignment horizontal="center" vertical="center"/>
    </xf>
    <xf numFmtId="0" fontId="368" fillId="0" borderId="0" xfId="0" quotePrefix="false" applyFont="true">
      <alignment horizontal="center" vertical="center" wrapText="true"/>
    </xf>
    <xf numFmtId="4" fontId="369" fillId="0" borderId="0" xfId="0" quotePrefix="false" applyFont="true" applyNumberFormat="true">
      <alignment horizontal="center" vertical="center"/>
    </xf>
    <xf numFmtId="164" fontId="370" fillId="0" borderId="0" xfId="0" quotePrefix="false" applyFont="true" applyNumberFormat="true">
      <alignment horizontal="center" vertical="center"/>
    </xf>
    <xf numFmtId="164" fontId="371" fillId="0" borderId="0" xfId="0" quotePrefix="false" applyFont="true" applyNumberFormat="true">
      <alignment horizontal="center" vertical="center"/>
    </xf>
    <xf numFmtId="165" fontId="372" fillId="0" borderId="0" xfId="0" quotePrefix="false" applyFont="true" applyNumberFormat="true">
      <alignment horizontal="center" vertical="center"/>
    </xf>
    <xf numFmtId="164" fontId="373" fillId="0" borderId="0" xfId="0" quotePrefix="false" applyFont="true" applyNumberFormat="true">
      <alignment horizontal="center" vertical="center"/>
    </xf>
    <xf numFmtId="164" fontId="374" fillId="0" borderId="0" xfId="0" quotePrefix="false" applyFont="true" applyNumberFormat="true">
      <alignment horizontal="center" vertical="center" wrapText="true"/>
    </xf>
    <xf numFmtId="4" fontId="375" fillId="0" borderId="0" xfId="0" quotePrefix="false" applyFont="true" applyNumberFormat="true">
      <alignment horizontal="center" vertical="center"/>
    </xf>
    <xf numFmtId="164" fontId="376" fillId="0" borderId="0" xfId="0" quotePrefix="false" applyFont="true" applyNumberFormat="true">
      <alignment horizontal="center" vertical="center"/>
    </xf>
    <xf numFmtId="4" fontId="377" fillId="0" borderId="0" xfId="0" quotePrefix="false" applyFont="true" applyNumberFormat="true">
      <alignment horizontal="center" vertical="center"/>
    </xf>
    <xf numFmtId="164" fontId="378" fillId="0" borderId="0" xfId="0" quotePrefix="false" applyFont="true" applyNumberFormat="true">
      <alignment horizontal="center" vertical="center"/>
    </xf>
    <xf numFmtId="4" fontId="379" fillId="0" borderId="0" xfId="0" quotePrefix="false" applyFont="true" applyNumberFormat="true">
      <alignment horizontal="center" vertical="center"/>
    </xf>
    <xf numFmtId="164" fontId="380" fillId="0" borderId="0" xfId="0" quotePrefix="false" applyFont="true" applyNumberFormat="true">
      <alignment horizontal="center" vertical="center"/>
    </xf>
    <xf numFmtId="4" fontId="381" fillId="0" borderId="0" xfId="0" quotePrefix="false" applyFont="true" applyNumberFormat="true">
      <alignment horizontal="center" vertical="center"/>
    </xf>
    <xf numFmtId="164" fontId="382" fillId="0" borderId="0" xfId="0" quotePrefix="false" applyFont="true" applyNumberFormat="true">
      <alignment horizontal="center" vertical="center"/>
    </xf>
    <xf numFmtId="0" fontId="383" fillId="0" borderId="0" xfId="0" quotePrefix="false" applyFont="true">
      <alignment horizontal="center" vertical="center" wrapText="true"/>
    </xf>
    <xf numFmtId="4" fontId="384" fillId="0" borderId="0" xfId="0" quotePrefix="false" applyFont="true" applyNumberFormat="true">
      <alignment horizontal="center" vertical="center"/>
    </xf>
    <xf numFmtId="164" fontId="385" fillId="0" borderId="0" xfId="0" quotePrefix="false" applyFont="true" applyNumberFormat="true">
      <alignment horizontal="center" vertical="center"/>
    </xf>
    <xf numFmtId="164" fontId="386" fillId="0" borderId="0" xfId="0" quotePrefix="false" applyFont="true" applyNumberFormat="true">
      <alignment horizontal="center" vertical="center"/>
    </xf>
    <xf numFmtId="165" fontId="387" fillId="0" borderId="0" xfId="0" quotePrefix="false" applyFont="true" applyNumberFormat="true">
      <alignment horizontal="center" vertical="center"/>
    </xf>
    <xf numFmtId="164" fontId="388" fillId="0" borderId="0" xfId="0" quotePrefix="false" applyFont="true" applyNumberFormat="true">
      <alignment horizontal="center" vertical="center"/>
    </xf>
    <xf numFmtId="164" fontId="389" fillId="0" borderId="0" xfId="0" quotePrefix="false" applyFont="true" applyNumberFormat="true">
      <alignment horizontal="center" vertical="center" wrapText="true"/>
    </xf>
    <xf numFmtId="4" fontId="390" fillId="0" borderId="0" xfId="0" quotePrefix="false" applyFont="true" applyNumberFormat="true">
      <alignment horizontal="center" vertical="center"/>
    </xf>
    <xf numFmtId="164" fontId="391" fillId="0" borderId="0" xfId="0" quotePrefix="false" applyFont="true" applyNumberFormat="true">
      <alignment horizontal="center" vertical="center"/>
    </xf>
    <xf numFmtId="4" fontId="392" fillId="0" borderId="0" xfId="0" quotePrefix="false" applyFont="true" applyNumberFormat="true">
      <alignment horizontal="center" vertical="center"/>
    </xf>
    <xf numFmtId="164" fontId="393" fillId="0" borderId="0" xfId="0" quotePrefix="false" applyFont="true" applyNumberFormat="true">
      <alignment horizontal="center" vertical="center"/>
    </xf>
    <xf numFmtId="4" fontId="394" fillId="0" borderId="0" xfId="0" quotePrefix="false" applyFont="true" applyNumberFormat="true">
      <alignment horizontal="center" vertical="center"/>
    </xf>
    <xf numFmtId="164" fontId="395" fillId="0" borderId="0" xfId="0" quotePrefix="false" applyFont="true" applyNumberFormat="true">
      <alignment horizontal="center" vertical="center"/>
    </xf>
    <xf numFmtId="4" fontId="396" fillId="0" borderId="0" xfId="0" quotePrefix="false" applyFont="true" applyNumberFormat="true">
      <alignment horizontal="center" vertical="center"/>
    </xf>
    <xf numFmtId="164" fontId="397" fillId="0" borderId="0" xfId="0" quotePrefix="false" applyFont="true" applyNumberFormat="true">
      <alignment horizontal="center" vertical="center"/>
    </xf>
    <xf numFmtId="164" fontId="398" fillId="0" borderId="0" xfId="0" quotePrefix="false" applyFont="true" applyNumberFormat="true">
      <alignment horizontal="center" vertical="center" wrapText="true"/>
    </xf>
    <xf numFmtId="0" fontId="39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9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400" fillId="0" borderId="0" xfId="0" quotePrefix="false" applyFont="true">
      <alignment horizontal="center" vertical="center" wrapText="true"/>
    </xf>
    <xf numFmtId="4" fontId="401" fillId="0" borderId="0" xfId="0" quotePrefix="false" applyFont="true" applyNumberFormat="true">
      <alignment horizontal="center" vertical="center"/>
    </xf>
    <xf numFmtId="164" fontId="402" fillId="0" borderId="0" xfId="0" quotePrefix="false" applyFont="true" applyNumberFormat="true">
      <alignment horizontal="center" vertical="center"/>
    </xf>
    <xf numFmtId="164" fontId="403" fillId="0" borderId="0" xfId="0" quotePrefix="false" applyFont="true" applyNumberFormat="true">
      <alignment horizontal="center" vertical="center"/>
    </xf>
    <xf numFmtId="165" fontId="404" fillId="0" borderId="0" xfId="0" quotePrefix="false" applyFont="true" applyNumberFormat="true">
      <alignment horizontal="center" vertical="center"/>
    </xf>
    <xf numFmtId="164" fontId="405" fillId="0" borderId="0" xfId="0" quotePrefix="false" applyFont="true" applyNumberFormat="true">
      <alignment horizontal="center" vertical="center"/>
    </xf>
    <xf numFmtId="164" fontId="406" fillId="0" borderId="0" xfId="0" quotePrefix="false" applyFont="true" applyNumberFormat="true">
      <alignment horizontal="center" vertical="center" wrapText="true"/>
    </xf>
    <xf numFmtId="4" fontId="407" fillId="0" borderId="0" xfId="0" quotePrefix="false" applyFont="true" applyNumberFormat="true">
      <alignment horizontal="center" vertical="center"/>
    </xf>
    <xf numFmtId="164" fontId="408" fillId="0" borderId="0" xfId="0" quotePrefix="false" applyFont="true" applyNumberFormat="true">
      <alignment horizontal="center" vertical="center"/>
    </xf>
    <xf numFmtId="4" fontId="409" fillId="0" borderId="0" xfId="0" quotePrefix="false" applyFont="true" applyNumberFormat="true">
      <alignment horizontal="center" vertical="center"/>
    </xf>
    <xf numFmtId="164" fontId="410" fillId="0" borderId="0" xfId="0" quotePrefix="false" applyFont="true" applyNumberFormat="true">
      <alignment horizontal="center" vertical="center"/>
    </xf>
    <xf numFmtId="4" fontId="411" fillId="0" borderId="0" xfId="0" quotePrefix="false" applyFont="true" applyNumberFormat="true">
      <alignment horizontal="center" vertical="center"/>
    </xf>
    <xf numFmtId="164" fontId="412" fillId="0" borderId="0" xfId="0" quotePrefix="false" applyFont="true" applyNumberFormat="true">
      <alignment horizontal="center" vertical="center"/>
    </xf>
    <xf numFmtId="4" fontId="413" fillId="0" borderId="0" xfId="0" quotePrefix="false" applyFont="true" applyNumberFormat="true">
      <alignment horizontal="center" vertical="center"/>
    </xf>
    <xf numFmtId="164" fontId="414" fillId="0" borderId="0" xfId="0" quotePrefix="false" applyFont="true" applyNumberFormat="true">
      <alignment horizontal="center" vertical="center"/>
    </xf>
    <xf numFmtId="0" fontId="415" fillId="0" borderId="0" xfId="0" quotePrefix="false" applyFont="true">
      <alignment horizontal="center" vertical="center" wrapText="true"/>
    </xf>
    <xf numFmtId="4" fontId="416" fillId="0" borderId="0" xfId="0" quotePrefix="false" applyFont="true" applyNumberFormat="true">
      <alignment horizontal="center" vertical="center"/>
    </xf>
    <xf numFmtId="164" fontId="417" fillId="0" borderId="0" xfId="0" quotePrefix="false" applyFont="true" applyNumberFormat="true">
      <alignment horizontal="center" vertical="center"/>
    </xf>
    <xf numFmtId="164" fontId="418" fillId="0" borderId="0" xfId="0" quotePrefix="false" applyFont="true" applyNumberFormat="true">
      <alignment horizontal="center" vertical="center"/>
    </xf>
    <xf numFmtId="165" fontId="419" fillId="0" borderId="0" xfId="0" quotePrefix="false" applyFont="true" applyNumberFormat="true">
      <alignment horizontal="center" vertical="center"/>
    </xf>
    <xf numFmtId="164" fontId="420" fillId="0" borderId="0" xfId="0" quotePrefix="false" applyFont="true" applyNumberFormat="true">
      <alignment horizontal="center" vertical="center"/>
    </xf>
    <xf numFmtId="164" fontId="421" fillId="0" borderId="0" xfId="0" quotePrefix="false" applyFont="true" applyNumberFormat="true">
      <alignment horizontal="center" vertical="center" wrapText="true"/>
    </xf>
    <xf numFmtId="4" fontId="422" fillId="0" borderId="0" xfId="0" quotePrefix="false" applyFont="true" applyNumberFormat="true">
      <alignment horizontal="center" vertical="center"/>
    </xf>
    <xf numFmtId="164" fontId="423" fillId="0" borderId="0" xfId="0" quotePrefix="false" applyFont="true" applyNumberFormat="true">
      <alignment horizontal="center" vertical="center"/>
    </xf>
    <xf numFmtId="4" fontId="424" fillId="0" borderId="0" xfId="0" quotePrefix="false" applyFont="true" applyNumberFormat="true">
      <alignment horizontal="center" vertical="center"/>
    </xf>
    <xf numFmtId="164" fontId="425" fillId="0" borderId="0" xfId="0" quotePrefix="false" applyFont="true" applyNumberFormat="true">
      <alignment horizontal="center" vertical="center"/>
    </xf>
    <xf numFmtId="4" fontId="426" fillId="0" borderId="0" xfId="0" quotePrefix="false" applyFont="true" applyNumberFormat="true">
      <alignment horizontal="center" vertical="center"/>
    </xf>
    <xf numFmtId="164" fontId="427" fillId="0" borderId="0" xfId="0" quotePrefix="false" applyFont="true" applyNumberFormat="true">
      <alignment horizontal="center" vertical="center"/>
    </xf>
    <xf numFmtId="4" fontId="428" fillId="0" borderId="0" xfId="0" quotePrefix="false" applyFont="true" applyNumberFormat="true">
      <alignment horizontal="center" vertical="center"/>
    </xf>
    <xf numFmtId="164" fontId="429" fillId="0" borderId="0" xfId="0" quotePrefix="false" applyFont="true" applyNumberFormat="true">
      <alignment horizontal="center" vertical="center"/>
    </xf>
    <xf numFmtId="0" fontId="430" fillId="0" borderId="0" xfId="0" quotePrefix="false" applyFont="true">
      <alignment horizontal="center" vertical="center" wrapText="true"/>
    </xf>
    <xf numFmtId="4" fontId="431" fillId="0" borderId="0" xfId="0" quotePrefix="false" applyFont="true" applyNumberFormat="true">
      <alignment horizontal="center" vertical="center"/>
    </xf>
    <xf numFmtId="164" fontId="432" fillId="0" borderId="0" xfId="0" quotePrefix="false" applyFont="true" applyNumberFormat="true">
      <alignment horizontal="center" vertical="center"/>
    </xf>
    <xf numFmtId="164" fontId="433" fillId="0" borderId="0" xfId="0" quotePrefix="false" applyFont="true" applyNumberFormat="true">
      <alignment horizontal="center" vertical="center"/>
    </xf>
    <xf numFmtId="165" fontId="434" fillId="0" borderId="0" xfId="0" quotePrefix="false" applyFont="true" applyNumberFormat="true">
      <alignment horizontal="center" vertical="center"/>
    </xf>
    <xf numFmtId="164" fontId="435" fillId="0" borderId="0" xfId="0" quotePrefix="false" applyFont="true" applyNumberFormat="true">
      <alignment horizontal="center" vertical="center"/>
    </xf>
    <xf numFmtId="164" fontId="436" fillId="0" borderId="0" xfId="0" quotePrefix="false" applyFont="true" applyNumberFormat="true">
      <alignment horizontal="center" vertical="center" wrapText="true"/>
    </xf>
    <xf numFmtId="4" fontId="437" fillId="0" borderId="0" xfId="0" quotePrefix="false" applyFont="true" applyNumberFormat="true">
      <alignment horizontal="center" vertical="center"/>
    </xf>
    <xf numFmtId="164" fontId="438" fillId="0" borderId="0" xfId="0" quotePrefix="false" applyFont="true" applyNumberFormat="true">
      <alignment horizontal="center" vertical="center"/>
    </xf>
    <xf numFmtId="4" fontId="439" fillId="0" borderId="0" xfId="0" quotePrefix="false" applyFont="true" applyNumberFormat="true">
      <alignment horizontal="center" vertical="center"/>
    </xf>
    <xf numFmtId="164" fontId="440" fillId="0" borderId="0" xfId="0" quotePrefix="false" applyFont="true" applyNumberFormat="true">
      <alignment horizontal="center" vertical="center"/>
    </xf>
    <xf numFmtId="4" fontId="441" fillId="0" borderId="0" xfId="0" quotePrefix="false" applyFont="true" applyNumberFormat="true">
      <alignment horizontal="center" vertical="center"/>
    </xf>
    <xf numFmtId="164" fontId="442" fillId="0" borderId="0" xfId="0" quotePrefix="false" applyFont="true" applyNumberFormat="true">
      <alignment horizontal="center" vertical="center"/>
    </xf>
    <xf numFmtId="4" fontId="443" fillId="0" borderId="0" xfId="0" quotePrefix="false" applyFont="true" applyNumberFormat="true">
      <alignment horizontal="center" vertical="center"/>
    </xf>
    <xf numFmtId="164" fontId="444" fillId="0" borderId="0" xfId="0" quotePrefix="false" applyFont="true" applyNumberFormat="true">
      <alignment horizontal="center" vertical="center"/>
    </xf>
    <xf numFmtId="164" fontId="445" fillId="0" borderId="0" xfId="0" quotePrefix="false" applyFont="true" applyNumberFormat="true">
      <alignment horizontal="center" vertical="center" wrapText="true"/>
    </xf>
    <xf numFmtId="0" fontId="44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4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447" fillId="0" borderId="0" xfId="0" quotePrefix="false" applyFont="true">
      <alignment horizontal="center" vertical="center" wrapText="true"/>
    </xf>
    <xf numFmtId="4" fontId="448" fillId="0" borderId="0" xfId="0" quotePrefix="false" applyFont="true" applyNumberFormat="true">
      <alignment horizontal="center" vertical="center"/>
    </xf>
    <xf numFmtId="164" fontId="449" fillId="0" borderId="0" xfId="0" quotePrefix="false" applyFont="true" applyNumberFormat="true">
      <alignment horizontal="center" vertical="center"/>
    </xf>
    <xf numFmtId="164" fontId="450" fillId="0" borderId="0" xfId="0" quotePrefix="false" applyFont="true" applyNumberFormat="true">
      <alignment horizontal="center" vertical="center"/>
    </xf>
    <xf numFmtId="165" fontId="451" fillId="0" borderId="0" xfId="0" quotePrefix="false" applyFont="true" applyNumberFormat="true">
      <alignment horizontal="center" vertical="center"/>
    </xf>
    <xf numFmtId="164" fontId="452" fillId="0" borderId="0" xfId="0" quotePrefix="false" applyFont="true" applyNumberFormat="true">
      <alignment horizontal="center" vertical="center"/>
    </xf>
    <xf numFmtId="164" fontId="453" fillId="0" borderId="0" xfId="0" quotePrefix="false" applyFont="true" applyNumberFormat="true">
      <alignment horizontal="center" vertical="center" wrapText="true"/>
    </xf>
    <xf numFmtId="4" fontId="454" fillId="0" borderId="0" xfId="0" quotePrefix="false" applyFont="true" applyNumberFormat="true">
      <alignment horizontal="center" vertical="center"/>
    </xf>
    <xf numFmtId="164" fontId="455" fillId="0" borderId="0" xfId="0" quotePrefix="false" applyFont="true" applyNumberFormat="true">
      <alignment horizontal="center" vertical="center"/>
    </xf>
    <xf numFmtId="4" fontId="456" fillId="0" borderId="0" xfId="0" quotePrefix="false" applyFont="true" applyNumberFormat="true">
      <alignment horizontal="center" vertical="center"/>
    </xf>
    <xf numFmtId="164" fontId="457" fillId="0" borderId="0" xfId="0" quotePrefix="false" applyFont="true" applyNumberFormat="true">
      <alignment horizontal="center" vertical="center"/>
    </xf>
    <xf numFmtId="4" fontId="458" fillId="0" borderId="0" xfId="0" quotePrefix="false" applyFont="true" applyNumberFormat="true">
      <alignment horizontal="center" vertical="center"/>
    </xf>
    <xf numFmtId="164" fontId="459" fillId="0" borderId="0" xfId="0" quotePrefix="false" applyFont="true" applyNumberFormat="true">
      <alignment horizontal="center" vertical="center"/>
    </xf>
    <xf numFmtId="4" fontId="460" fillId="0" borderId="0" xfId="0" quotePrefix="false" applyFont="true" applyNumberFormat="true">
      <alignment horizontal="center" vertical="center"/>
    </xf>
    <xf numFmtId="164" fontId="461" fillId="0" borderId="0" xfId="0" quotePrefix="false" applyFont="true" applyNumberFormat="true">
      <alignment horizontal="center" vertical="center"/>
    </xf>
    <xf numFmtId="0" fontId="462" fillId="0" borderId="0" xfId="0" quotePrefix="false" applyFont="true">
      <alignment horizontal="center" vertical="center" wrapText="true"/>
    </xf>
    <xf numFmtId="4" fontId="463" fillId="0" borderId="0" xfId="0" quotePrefix="false" applyFont="true" applyNumberFormat="true">
      <alignment horizontal="center" vertical="center"/>
    </xf>
    <xf numFmtId="164" fontId="464" fillId="0" borderId="0" xfId="0" quotePrefix="false" applyFont="true" applyNumberFormat="true">
      <alignment horizontal="center" vertical="center"/>
    </xf>
    <xf numFmtId="164" fontId="465" fillId="0" borderId="0" xfId="0" quotePrefix="false" applyFont="true" applyNumberFormat="true">
      <alignment horizontal="center" vertical="center"/>
    </xf>
    <xf numFmtId="165" fontId="466" fillId="0" borderId="0" xfId="0" quotePrefix="false" applyFont="true" applyNumberFormat="true">
      <alignment horizontal="center" vertical="center"/>
    </xf>
    <xf numFmtId="164" fontId="467" fillId="0" borderId="0" xfId="0" quotePrefix="false" applyFont="true" applyNumberFormat="true">
      <alignment horizontal="center" vertical="center"/>
    </xf>
    <xf numFmtId="164" fontId="468" fillId="0" borderId="0" xfId="0" quotePrefix="false" applyFont="true" applyNumberFormat="true">
      <alignment horizontal="center" vertical="center" wrapText="true"/>
    </xf>
    <xf numFmtId="4" fontId="469" fillId="0" borderId="0" xfId="0" quotePrefix="false" applyFont="true" applyNumberFormat="true">
      <alignment horizontal="center" vertical="center"/>
    </xf>
    <xf numFmtId="164" fontId="470" fillId="0" borderId="0" xfId="0" quotePrefix="false" applyFont="true" applyNumberFormat="true">
      <alignment horizontal="center" vertical="center"/>
    </xf>
    <xf numFmtId="4" fontId="471" fillId="0" borderId="0" xfId="0" quotePrefix="false" applyFont="true" applyNumberFormat="true">
      <alignment horizontal="center" vertical="center"/>
    </xf>
    <xf numFmtId="164" fontId="472" fillId="0" borderId="0" xfId="0" quotePrefix="false" applyFont="true" applyNumberFormat="true">
      <alignment horizontal="center" vertical="center"/>
    </xf>
    <xf numFmtId="4" fontId="473" fillId="0" borderId="0" xfId="0" quotePrefix="false" applyFont="true" applyNumberFormat="true">
      <alignment horizontal="center" vertical="center"/>
    </xf>
    <xf numFmtId="164" fontId="474" fillId="0" borderId="0" xfId="0" quotePrefix="false" applyFont="true" applyNumberFormat="true">
      <alignment horizontal="center" vertical="center"/>
    </xf>
    <xf numFmtId="4" fontId="475" fillId="0" borderId="0" xfId="0" quotePrefix="false" applyFont="true" applyNumberFormat="true">
      <alignment horizontal="center" vertical="center"/>
    </xf>
    <xf numFmtId="164" fontId="476" fillId="0" borderId="0" xfId="0" quotePrefix="false" applyFont="true" applyNumberFormat="true">
      <alignment horizontal="center" vertical="center"/>
    </xf>
    <xf numFmtId="0" fontId="477" fillId="0" borderId="0" xfId="0" quotePrefix="false" applyFont="true">
      <alignment horizontal="center" vertical="center" wrapText="true"/>
    </xf>
    <xf numFmtId="4" fontId="478" fillId="0" borderId="0" xfId="0" quotePrefix="false" applyFont="true" applyNumberFormat="true">
      <alignment horizontal="center" vertical="center"/>
    </xf>
    <xf numFmtId="164" fontId="479" fillId="0" borderId="0" xfId="0" quotePrefix="false" applyFont="true" applyNumberFormat="true">
      <alignment horizontal="center" vertical="center"/>
    </xf>
    <xf numFmtId="164" fontId="480" fillId="0" borderId="0" xfId="0" quotePrefix="false" applyFont="true" applyNumberFormat="true">
      <alignment horizontal="center" vertical="center"/>
    </xf>
    <xf numFmtId="165" fontId="481" fillId="0" borderId="0" xfId="0" quotePrefix="false" applyFont="true" applyNumberFormat="true">
      <alignment horizontal="center" vertical="center"/>
    </xf>
    <xf numFmtId="164" fontId="482" fillId="0" borderId="0" xfId="0" quotePrefix="false" applyFont="true" applyNumberFormat="true">
      <alignment horizontal="center" vertical="center"/>
    </xf>
    <xf numFmtId="164" fontId="483" fillId="0" borderId="0" xfId="0" quotePrefix="false" applyFont="true" applyNumberFormat="true">
      <alignment horizontal="center" vertical="center" wrapText="true"/>
    </xf>
    <xf numFmtId="4" fontId="484" fillId="0" borderId="0" xfId="0" quotePrefix="false" applyFont="true" applyNumberFormat="true">
      <alignment horizontal="center" vertical="center"/>
    </xf>
    <xf numFmtId="164" fontId="485" fillId="0" borderId="0" xfId="0" quotePrefix="false" applyFont="true" applyNumberFormat="true">
      <alignment horizontal="center" vertical="center"/>
    </xf>
    <xf numFmtId="4" fontId="486" fillId="0" borderId="0" xfId="0" quotePrefix="false" applyFont="true" applyNumberFormat="true">
      <alignment horizontal="center" vertical="center"/>
    </xf>
    <xf numFmtId="164" fontId="487" fillId="0" borderId="0" xfId="0" quotePrefix="false" applyFont="true" applyNumberFormat="true">
      <alignment horizontal="center" vertical="center"/>
    </xf>
    <xf numFmtId="4" fontId="488" fillId="0" borderId="0" xfId="0" quotePrefix="false" applyFont="true" applyNumberFormat="true">
      <alignment horizontal="center" vertical="center"/>
    </xf>
    <xf numFmtId="164" fontId="489" fillId="0" borderId="0" xfId="0" quotePrefix="false" applyFont="true" applyNumberFormat="true">
      <alignment horizontal="center" vertical="center"/>
    </xf>
    <xf numFmtId="4" fontId="490" fillId="0" borderId="0" xfId="0" quotePrefix="false" applyFont="true" applyNumberFormat="true">
      <alignment horizontal="center" vertical="center"/>
    </xf>
    <xf numFmtId="164" fontId="491" fillId="0" borderId="0" xfId="0" quotePrefix="false" applyFont="true" applyNumberFormat="true">
      <alignment horizontal="center" vertical="center"/>
    </xf>
    <xf numFmtId="0" fontId="492" fillId="0" borderId="0" xfId="0" quotePrefix="false" applyFont="true">
      <alignment horizontal="center" vertical="center" wrapText="true"/>
    </xf>
    <xf numFmtId="4" fontId="493" fillId="0" borderId="0" xfId="0" quotePrefix="false" applyFont="true" applyNumberFormat="true">
      <alignment horizontal="center" vertical="center"/>
    </xf>
    <xf numFmtId="164" fontId="494" fillId="0" borderId="0" xfId="0" quotePrefix="false" applyFont="true" applyNumberFormat="true">
      <alignment horizontal="center" vertical="center"/>
    </xf>
    <xf numFmtId="164" fontId="495" fillId="0" borderId="0" xfId="0" quotePrefix="false" applyFont="true" applyNumberFormat="true">
      <alignment horizontal="center" vertical="center"/>
    </xf>
    <xf numFmtId="165" fontId="496" fillId="0" borderId="0" xfId="0" quotePrefix="false" applyFont="true" applyNumberFormat="true">
      <alignment horizontal="center" vertical="center"/>
    </xf>
    <xf numFmtId="164" fontId="497" fillId="0" borderId="0" xfId="0" quotePrefix="false" applyFont="true" applyNumberFormat="true">
      <alignment horizontal="center" vertical="center"/>
    </xf>
    <xf numFmtId="164" fontId="498" fillId="0" borderId="0" xfId="0" quotePrefix="false" applyFont="true" applyNumberFormat="true">
      <alignment horizontal="center" vertical="center" wrapText="true"/>
    </xf>
    <xf numFmtId="4" fontId="499" fillId="0" borderId="0" xfId="0" quotePrefix="false" applyFont="true" applyNumberFormat="true">
      <alignment horizontal="center" vertical="center"/>
    </xf>
    <xf numFmtId="164" fontId="500" fillId="0" borderId="0" xfId="0" quotePrefix="false" applyFont="true" applyNumberFormat="true">
      <alignment horizontal="center" vertical="center"/>
    </xf>
    <xf numFmtId="4" fontId="501" fillId="0" borderId="0" xfId="0" quotePrefix="false" applyFont="true" applyNumberFormat="true">
      <alignment horizontal="center" vertical="center"/>
    </xf>
    <xf numFmtId="164" fontId="502" fillId="0" borderId="0" xfId="0" quotePrefix="false" applyFont="true" applyNumberFormat="true">
      <alignment horizontal="center" vertical="center"/>
    </xf>
    <xf numFmtId="4" fontId="503" fillId="0" borderId="0" xfId="0" quotePrefix="false" applyFont="true" applyNumberFormat="true">
      <alignment horizontal="center" vertical="center"/>
    </xf>
    <xf numFmtId="164" fontId="504" fillId="0" borderId="0" xfId="0" quotePrefix="false" applyFont="true" applyNumberFormat="true">
      <alignment horizontal="center" vertical="center"/>
    </xf>
    <xf numFmtId="4" fontId="505" fillId="0" borderId="0" xfId="0" quotePrefix="false" applyFont="true" applyNumberFormat="true">
      <alignment horizontal="center" vertical="center"/>
    </xf>
    <xf numFmtId="164" fontId="506" fillId="0" borderId="0" xfId="0" quotePrefix="false" applyFont="true" applyNumberFormat="true">
      <alignment horizontal="center" vertical="center"/>
    </xf>
    <xf numFmtId="0" fontId="507" fillId="0" borderId="0" xfId="0" quotePrefix="false" applyFont="true">
      <alignment horizontal="center" vertical="center" wrapText="true"/>
    </xf>
    <xf numFmtId="4" fontId="508" fillId="0" borderId="0" xfId="0" quotePrefix="false" applyFont="true" applyNumberFormat="true">
      <alignment horizontal="center" vertical="center"/>
    </xf>
    <xf numFmtId="164" fontId="509" fillId="0" borderId="0" xfId="0" quotePrefix="false" applyFont="true" applyNumberFormat="true">
      <alignment horizontal="center" vertical="center"/>
    </xf>
    <xf numFmtId="164" fontId="510" fillId="0" borderId="0" xfId="0" quotePrefix="false" applyFont="true" applyNumberFormat="true">
      <alignment horizontal="center" vertical="center"/>
    </xf>
    <xf numFmtId="165" fontId="511" fillId="0" borderId="0" xfId="0" quotePrefix="false" applyFont="true" applyNumberFormat="true">
      <alignment horizontal="center" vertical="center"/>
    </xf>
    <xf numFmtId="164" fontId="512" fillId="0" borderId="0" xfId="0" quotePrefix="false" applyFont="true" applyNumberFormat="true">
      <alignment horizontal="center" vertical="center"/>
    </xf>
    <xf numFmtId="164" fontId="513" fillId="0" borderId="0" xfId="0" quotePrefix="false" applyFont="true" applyNumberFormat="true">
      <alignment horizontal="center" vertical="center" wrapText="true"/>
    </xf>
    <xf numFmtId="4" fontId="514" fillId="0" borderId="0" xfId="0" quotePrefix="false" applyFont="true" applyNumberFormat="true">
      <alignment horizontal="center" vertical="center"/>
    </xf>
    <xf numFmtId="164" fontId="515" fillId="0" borderId="0" xfId="0" quotePrefix="false" applyFont="true" applyNumberFormat="true">
      <alignment horizontal="center" vertical="center"/>
    </xf>
    <xf numFmtId="4" fontId="516" fillId="0" borderId="0" xfId="0" quotePrefix="false" applyFont="true" applyNumberFormat="true">
      <alignment horizontal="center" vertical="center"/>
    </xf>
    <xf numFmtId="164" fontId="517" fillId="0" borderId="0" xfId="0" quotePrefix="false" applyFont="true" applyNumberFormat="true">
      <alignment horizontal="center" vertical="center"/>
    </xf>
    <xf numFmtId="4" fontId="518" fillId="0" borderId="0" xfId="0" quotePrefix="false" applyFont="true" applyNumberFormat="true">
      <alignment horizontal="center" vertical="center"/>
    </xf>
    <xf numFmtId="164" fontId="519" fillId="0" borderId="0" xfId="0" quotePrefix="false" applyFont="true" applyNumberFormat="true">
      <alignment horizontal="center" vertical="center"/>
    </xf>
    <xf numFmtId="4" fontId="520" fillId="0" borderId="0" xfId="0" quotePrefix="false" applyFont="true" applyNumberFormat="true">
      <alignment horizontal="center" vertical="center"/>
    </xf>
    <xf numFmtId="164" fontId="521" fillId="0" borderId="0" xfId="0" quotePrefix="false" applyFont="true" applyNumberFormat="true">
      <alignment horizontal="center" vertical="center"/>
    </xf>
    <xf numFmtId="0" fontId="522" fillId="0" borderId="0" xfId="0" quotePrefix="false" applyFont="true">
      <alignment horizontal="center" vertical="center" wrapText="true"/>
    </xf>
    <xf numFmtId="4" fontId="523" fillId="0" borderId="0" xfId="0" quotePrefix="false" applyFont="true" applyNumberFormat="true">
      <alignment horizontal="center" vertical="center"/>
    </xf>
    <xf numFmtId="164" fontId="524" fillId="0" borderId="0" xfId="0" quotePrefix="false" applyFont="true" applyNumberFormat="true">
      <alignment horizontal="center" vertical="center"/>
    </xf>
    <xf numFmtId="164" fontId="525" fillId="0" borderId="0" xfId="0" quotePrefix="false" applyFont="true" applyNumberFormat="true">
      <alignment horizontal="center" vertical="center"/>
    </xf>
    <xf numFmtId="165" fontId="526" fillId="0" borderId="0" xfId="0" quotePrefix="false" applyFont="true" applyNumberFormat="true">
      <alignment horizontal="center" vertical="center"/>
    </xf>
    <xf numFmtId="164" fontId="527" fillId="0" borderId="0" xfId="0" quotePrefix="false" applyFont="true" applyNumberFormat="true">
      <alignment horizontal="center" vertical="center"/>
    </xf>
    <xf numFmtId="164" fontId="528" fillId="0" borderId="0" xfId="0" quotePrefix="false" applyFont="true" applyNumberFormat="true">
      <alignment horizontal="center" vertical="center" wrapText="true"/>
    </xf>
    <xf numFmtId="4" fontId="529" fillId="0" borderId="0" xfId="0" quotePrefix="false" applyFont="true" applyNumberFormat="true">
      <alignment horizontal="center" vertical="center"/>
    </xf>
    <xf numFmtId="164" fontId="530" fillId="0" borderId="0" xfId="0" quotePrefix="false" applyFont="true" applyNumberFormat="true">
      <alignment horizontal="center" vertical="center"/>
    </xf>
    <xf numFmtId="4" fontId="531" fillId="0" borderId="0" xfId="0" quotePrefix="false" applyFont="true" applyNumberFormat="true">
      <alignment horizontal="center" vertical="center"/>
    </xf>
    <xf numFmtId="164" fontId="532" fillId="0" borderId="0" xfId="0" quotePrefix="false" applyFont="true" applyNumberFormat="true">
      <alignment horizontal="center" vertical="center"/>
    </xf>
    <xf numFmtId="4" fontId="533" fillId="0" borderId="0" xfId="0" quotePrefix="false" applyFont="true" applyNumberFormat="true">
      <alignment horizontal="center" vertical="center"/>
    </xf>
    <xf numFmtId="164" fontId="534" fillId="0" borderId="0" xfId="0" quotePrefix="false" applyFont="true" applyNumberFormat="true">
      <alignment horizontal="center" vertical="center"/>
    </xf>
    <xf numFmtId="4" fontId="535" fillId="0" borderId="0" xfId="0" quotePrefix="false" applyFont="true" applyNumberFormat="true">
      <alignment horizontal="center" vertical="center"/>
    </xf>
    <xf numFmtId="164" fontId="536" fillId="0" borderId="0" xfId="0" quotePrefix="false" applyFont="true" applyNumberFormat="true">
      <alignment horizontal="center" vertical="center"/>
    </xf>
    <xf numFmtId="0" fontId="537" fillId="0" borderId="0" xfId="0" quotePrefix="false" applyFont="true">
      <alignment horizontal="center" vertical="center" wrapText="true"/>
    </xf>
    <xf numFmtId="4" fontId="538" fillId="0" borderId="0" xfId="0" quotePrefix="false" applyFont="true" applyNumberFormat="true">
      <alignment horizontal="center" vertical="center"/>
    </xf>
    <xf numFmtId="164" fontId="539" fillId="0" borderId="0" xfId="0" quotePrefix="false" applyFont="true" applyNumberFormat="true">
      <alignment horizontal="center" vertical="center"/>
    </xf>
    <xf numFmtId="164" fontId="540" fillId="0" borderId="0" xfId="0" quotePrefix="false" applyFont="true" applyNumberFormat="true">
      <alignment horizontal="center" vertical="center"/>
    </xf>
    <xf numFmtId="165" fontId="541" fillId="0" borderId="0" xfId="0" quotePrefix="false" applyFont="true" applyNumberFormat="true">
      <alignment horizontal="center" vertical="center"/>
    </xf>
    <xf numFmtId="164" fontId="542" fillId="0" borderId="0" xfId="0" quotePrefix="false" applyFont="true" applyNumberFormat="true">
      <alignment horizontal="center" vertical="center"/>
    </xf>
    <xf numFmtId="164" fontId="543" fillId="0" borderId="0" xfId="0" quotePrefix="false" applyFont="true" applyNumberFormat="true">
      <alignment horizontal="center" vertical="center" wrapText="true"/>
    </xf>
    <xf numFmtId="4" fontId="544" fillId="0" borderId="0" xfId="0" quotePrefix="false" applyFont="true" applyNumberFormat="true">
      <alignment horizontal="center" vertical="center"/>
    </xf>
    <xf numFmtId="164" fontId="545" fillId="0" borderId="0" xfId="0" quotePrefix="false" applyFont="true" applyNumberFormat="true">
      <alignment horizontal="center" vertical="center"/>
    </xf>
    <xf numFmtId="4" fontId="546" fillId="0" borderId="0" xfId="0" quotePrefix="false" applyFont="true" applyNumberFormat="true">
      <alignment horizontal="center" vertical="center"/>
    </xf>
    <xf numFmtId="164" fontId="547" fillId="0" borderId="0" xfId="0" quotePrefix="false" applyFont="true" applyNumberFormat="true">
      <alignment horizontal="center" vertical="center"/>
    </xf>
    <xf numFmtId="4" fontId="548" fillId="0" borderId="0" xfId="0" quotePrefix="false" applyFont="true" applyNumberFormat="true">
      <alignment horizontal="center" vertical="center"/>
    </xf>
    <xf numFmtId="164" fontId="549" fillId="0" borderId="0" xfId="0" quotePrefix="false" applyFont="true" applyNumberFormat="true">
      <alignment horizontal="center" vertical="center"/>
    </xf>
    <xf numFmtId="4" fontId="550" fillId="0" borderId="0" xfId="0" quotePrefix="false" applyFont="true" applyNumberFormat="true">
      <alignment horizontal="center" vertical="center"/>
    </xf>
    <xf numFmtId="164" fontId="551" fillId="0" borderId="0" xfId="0" quotePrefix="false" applyFont="true" applyNumberFormat="true">
      <alignment horizontal="center" vertical="center"/>
    </xf>
    <xf numFmtId="0" fontId="552" fillId="0" borderId="0" xfId="0" quotePrefix="false" applyFont="true">
      <alignment horizontal="center" vertical="center" wrapText="true"/>
    </xf>
    <xf numFmtId="4" fontId="553" fillId="0" borderId="0" xfId="0" quotePrefix="false" applyFont="true" applyNumberFormat="true">
      <alignment horizontal="center" vertical="center"/>
    </xf>
    <xf numFmtId="164" fontId="554" fillId="0" borderId="0" xfId="0" quotePrefix="false" applyFont="true" applyNumberFormat="true">
      <alignment horizontal="center" vertical="center"/>
    </xf>
    <xf numFmtId="164" fontId="555" fillId="0" borderId="0" xfId="0" quotePrefix="false" applyFont="true" applyNumberFormat="true">
      <alignment horizontal="center" vertical="center"/>
    </xf>
    <xf numFmtId="165" fontId="556" fillId="0" borderId="0" xfId="0" quotePrefix="false" applyFont="true" applyNumberFormat="true">
      <alignment horizontal="center" vertical="center"/>
    </xf>
    <xf numFmtId="164" fontId="557" fillId="0" borderId="0" xfId="0" quotePrefix="false" applyFont="true" applyNumberFormat="true">
      <alignment horizontal="center" vertical="center"/>
    </xf>
    <xf numFmtId="164" fontId="558" fillId="0" borderId="0" xfId="0" quotePrefix="false" applyFont="true" applyNumberFormat="true">
      <alignment horizontal="center" vertical="center" wrapText="true"/>
    </xf>
    <xf numFmtId="4" fontId="559" fillId="0" borderId="0" xfId="0" quotePrefix="false" applyFont="true" applyNumberFormat="true">
      <alignment horizontal="center" vertical="center"/>
    </xf>
    <xf numFmtId="164" fontId="560" fillId="0" borderId="0" xfId="0" quotePrefix="false" applyFont="true" applyNumberFormat="true">
      <alignment horizontal="center" vertical="center"/>
    </xf>
    <xf numFmtId="4" fontId="561" fillId="0" borderId="0" xfId="0" quotePrefix="false" applyFont="true" applyNumberFormat="true">
      <alignment horizontal="center" vertical="center"/>
    </xf>
    <xf numFmtId="164" fontId="562" fillId="0" borderId="0" xfId="0" quotePrefix="false" applyFont="true" applyNumberFormat="true">
      <alignment horizontal="center" vertical="center"/>
    </xf>
    <xf numFmtId="4" fontId="563" fillId="0" borderId="0" xfId="0" quotePrefix="false" applyFont="true" applyNumberFormat="true">
      <alignment horizontal="center" vertical="center"/>
    </xf>
    <xf numFmtId="164" fontId="564" fillId="0" borderId="0" xfId="0" quotePrefix="false" applyFont="true" applyNumberFormat="true">
      <alignment horizontal="center" vertical="center"/>
    </xf>
    <xf numFmtId="4" fontId="565" fillId="0" borderId="0" xfId="0" quotePrefix="false" applyFont="true" applyNumberFormat="true">
      <alignment horizontal="center" vertical="center"/>
    </xf>
    <xf numFmtId="164" fontId="566" fillId="0" borderId="0" xfId="0" quotePrefix="false" applyFont="true" applyNumberFormat="true">
      <alignment horizontal="center" vertical="center"/>
    </xf>
    <xf numFmtId="0" fontId="567" fillId="0" borderId="0" xfId="0" quotePrefix="false" applyFont="true">
      <alignment horizontal="center" vertical="center" wrapText="true"/>
    </xf>
    <xf numFmtId="4" fontId="568" fillId="0" borderId="0" xfId="0" quotePrefix="false" applyFont="true" applyNumberFormat="true">
      <alignment horizontal="center" vertical="center"/>
    </xf>
    <xf numFmtId="164" fontId="569" fillId="0" borderId="0" xfId="0" quotePrefix="false" applyFont="true" applyNumberFormat="true">
      <alignment horizontal="center" vertical="center"/>
    </xf>
    <xf numFmtId="164" fontId="570" fillId="0" borderId="0" xfId="0" quotePrefix="false" applyFont="true" applyNumberFormat="true">
      <alignment horizontal="center" vertical="center"/>
    </xf>
    <xf numFmtId="165" fontId="571" fillId="0" borderId="0" xfId="0" quotePrefix="false" applyFont="true" applyNumberFormat="true">
      <alignment horizontal="center" vertical="center"/>
    </xf>
    <xf numFmtId="164" fontId="572" fillId="0" borderId="0" xfId="0" quotePrefix="false" applyFont="true" applyNumberFormat="true">
      <alignment horizontal="center" vertical="center"/>
    </xf>
    <xf numFmtId="164" fontId="573" fillId="0" borderId="0" xfId="0" quotePrefix="false" applyFont="true" applyNumberFormat="true">
      <alignment horizontal="center" vertical="center" wrapText="true"/>
    </xf>
    <xf numFmtId="4" fontId="574" fillId="0" borderId="0" xfId="0" quotePrefix="false" applyFont="true" applyNumberFormat="true">
      <alignment horizontal="center" vertical="center"/>
    </xf>
    <xf numFmtId="164" fontId="575" fillId="0" borderId="0" xfId="0" quotePrefix="false" applyFont="true" applyNumberFormat="true">
      <alignment horizontal="center" vertical="center"/>
    </xf>
    <xf numFmtId="4" fontId="576" fillId="0" borderId="0" xfId="0" quotePrefix="false" applyFont="true" applyNumberFormat="true">
      <alignment horizontal="center" vertical="center"/>
    </xf>
    <xf numFmtId="164" fontId="577" fillId="0" borderId="0" xfId="0" quotePrefix="false" applyFont="true" applyNumberFormat="true">
      <alignment horizontal="center" vertical="center"/>
    </xf>
    <xf numFmtId="4" fontId="578" fillId="0" borderId="0" xfId="0" quotePrefix="false" applyFont="true" applyNumberFormat="true">
      <alignment horizontal="center" vertical="center"/>
    </xf>
    <xf numFmtId="164" fontId="579" fillId="0" borderId="0" xfId="0" quotePrefix="false" applyFont="true" applyNumberFormat="true">
      <alignment horizontal="center" vertical="center"/>
    </xf>
    <xf numFmtId="4" fontId="580" fillId="0" borderId="0" xfId="0" quotePrefix="false" applyFont="true" applyNumberFormat="true">
      <alignment horizontal="center" vertical="center"/>
    </xf>
    <xf numFmtId="164" fontId="581" fillId="0" borderId="0" xfId="0" quotePrefix="false" applyFont="true" applyNumberFormat="true">
      <alignment horizontal="center" vertical="center"/>
    </xf>
    <xf numFmtId="0" fontId="582" fillId="0" borderId="0" xfId="0" quotePrefix="false" applyFont="true">
      <alignment horizontal="center" vertical="center" wrapText="true"/>
    </xf>
    <xf numFmtId="4" fontId="583" fillId="0" borderId="0" xfId="0" quotePrefix="false" applyFont="true" applyNumberFormat="true">
      <alignment horizontal="center" vertical="center"/>
    </xf>
    <xf numFmtId="164" fontId="584" fillId="0" borderId="0" xfId="0" quotePrefix="false" applyFont="true" applyNumberFormat="true">
      <alignment horizontal="center" vertical="center"/>
    </xf>
    <xf numFmtId="164" fontId="585" fillId="0" borderId="0" xfId="0" quotePrefix="false" applyFont="true" applyNumberFormat="true">
      <alignment horizontal="center" vertical="center"/>
    </xf>
    <xf numFmtId="165" fontId="586" fillId="0" borderId="0" xfId="0" quotePrefix="false" applyFont="true" applyNumberFormat="true">
      <alignment horizontal="center" vertical="center"/>
    </xf>
    <xf numFmtId="164" fontId="587" fillId="0" borderId="0" xfId="0" quotePrefix="false" applyFont="true" applyNumberFormat="true">
      <alignment horizontal="center" vertical="center"/>
    </xf>
    <xf numFmtId="164" fontId="588" fillId="0" borderId="0" xfId="0" quotePrefix="false" applyFont="true" applyNumberFormat="true">
      <alignment horizontal="center" vertical="center" wrapText="true"/>
    </xf>
    <xf numFmtId="4" fontId="589" fillId="0" borderId="0" xfId="0" quotePrefix="false" applyFont="true" applyNumberFormat="true">
      <alignment horizontal="center" vertical="center"/>
    </xf>
    <xf numFmtId="164" fontId="590" fillId="0" borderId="0" xfId="0" quotePrefix="false" applyFont="true" applyNumberFormat="true">
      <alignment horizontal="center" vertical="center"/>
    </xf>
    <xf numFmtId="4" fontId="591" fillId="0" borderId="0" xfId="0" quotePrefix="false" applyFont="true" applyNumberFormat="true">
      <alignment horizontal="center" vertical="center"/>
    </xf>
    <xf numFmtId="164" fontId="592" fillId="0" borderId="0" xfId="0" quotePrefix="false" applyFont="true" applyNumberFormat="true">
      <alignment horizontal="center" vertical="center"/>
    </xf>
    <xf numFmtId="4" fontId="593" fillId="0" borderId="0" xfId="0" quotePrefix="false" applyFont="true" applyNumberFormat="true">
      <alignment horizontal="center" vertical="center"/>
    </xf>
    <xf numFmtId="164" fontId="594" fillId="0" borderId="0" xfId="0" quotePrefix="false" applyFont="true" applyNumberFormat="true">
      <alignment horizontal="center" vertical="center"/>
    </xf>
    <xf numFmtId="4" fontId="595" fillId="0" borderId="0" xfId="0" quotePrefix="false" applyFont="true" applyNumberFormat="true">
      <alignment horizontal="center" vertical="center"/>
    </xf>
    <xf numFmtId="164" fontId="596" fillId="0" borderId="0" xfId="0" quotePrefix="false" applyFont="true" applyNumberFormat="true">
      <alignment horizontal="center" vertical="center"/>
    </xf>
    <xf numFmtId="164" fontId="597" fillId="0" borderId="0" xfId="0" quotePrefix="false" applyFont="true" applyNumberFormat="true">
      <alignment horizontal="center" vertical="center" wrapText="true"/>
    </xf>
    <xf numFmtId="0" fontId="59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9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99" fillId="0" borderId="0" xfId="0" quotePrefix="false" applyFont="true">
      <alignment horizontal="center" vertical="center" wrapText="true"/>
    </xf>
    <xf numFmtId="4" fontId="600" fillId="0" borderId="0" xfId="0" quotePrefix="false" applyFont="true" applyNumberFormat="true">
      <alignment horizontal="center" vertical="center"/>
    </xf>
    <xf numFmtId="164" fontId="601" fillId="0" borderId="0" xfId="0" quotePrefix="false" applyFont="true" applyNumberFormat="true">
      <alignment horizontal="center" vertical="center"/>
    </xf>
    <xf numFmtId="164" fontId="602" fillId="0" borderId="0" xfId="0" quotePrefix="false" applyFont="true" applyNumberFormat="true">
      <alignment horizontal="center" vertical="center"/>
    </xf>
    <xf numFmtId="165" fontId="603" fillId="0" borderId="0" xfId="0" quotePrefix="false" applyFont="true" applyNumberFormat="true">
      <alignment horizontal="center" vertical="center"/>
    </xf>
    <xf numFmtId="164" fontId="604" fillId="0" borderId="0" xfId="0" quotePrefix="false" applyFont="true" applyNumberFormat="true">
      <alignment horizontal="center" vertical="center"/>
    </xf>
    <xf numFmtId="164" fontId="605" fillId="0" borderId="0" xfId="0" quotePrefix="false" applyFont="true" applyNumberFormat="true">
      <alignment horizontal="center" vertical="center" wrapText="true"/>
    </xf>
    <xf numFmtId="4" fontId="606" fillId="0" borderId="0" xfId="0" quotePrefix="false" applyFont="true" applyNumberFormat="true">
      <alignment horizontal="center" vertical="center"/>
    </xf>
    <xf numFmtId="164" fontId="607" fillId="0" borderId="0" xfId="0" quotePrefix="false" applyFont="true" applyNumberFormat="true">
      <alignment horizontal="center" vertical="center"/>
    </xf>
    <xf numFmtId="4" fontId="608" fillId="0" borderId="0" xfId="0" quotePrefix="false" applyFont="true" applyNumberFormat="true">
      <alignment horizontal="center" vertical="center"/>
    </xf>
    <xf numFmtId="164" fontId="609" fillId="0" borderId="0" xfId="0" quotePrefix="false" applyFont="true" applyNumberFormat="true">
      <alignment horizontal="center" vertical="center"/>
    </xf>
    <xf numFmtId="4" fontId="610" fillId="0" borderId="0" xfId="0" quotePrefix="false" applyFont="true" applyNumberFormat="true">
      <alignment horizontal="center" vertical="center"/>
    </xf>
    <xf numFmtId="164" fontId="611" fillId="0" borderId="0" xfId="0" quotePrefix="false" applyFont="true" applyNumberFormat="true">
      <alignment horizontal="center" vertical="center"/>
    </xf>
    <xf numFmtId="4" fontId="612" fillId="0" borderId="0" xfId="0" quotePrefix="false" applyFont="true" applyNumberFormat="true">
      <alignment horizontal="center" vertical="center"/>
    </xf>
    <xf numFmtId="164" fontId="613" fillId="0" borderId="0" xfId="0" quotePrefix="false" applyFont="true" applyNumberFormat="true">
      <alignment horizontal="center" vertical="center"/>
    </xf>
    <xf numFmtId="164" fontId="614" fillId="0" borderId="0" xfId="0" quotePrefix="false" applyFont="true" applyNumberFormat="true">
      <alignment horizontal="center" vertical="center" wrapText="true"/>
    </xf>
    <xf numFmtId="0" fontId="61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61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616" fillId="0" borderId="0" xfId="0" quotePrefix="false" applyFont="true">
      <alignment horizontal="center" vertical="center" wrapText="true"/>
    </xf>
    <xf numFmtId="4" fontId="617" fillId="0" borderId="0" xfId="0" quotePrefix="false" applyFont="true" applyNumberFormat="true">
      <alignment horizontal="center" vertical="center"/>
    </xf>
    <xf numFmtId="164" fontId="618" fillId="0" borderId="0" xfId="0" quotePrefix="false" applyFont="true" applyNumberFormat="true">
      <alignment horizontal="center" vertical="center"/>
    </xf>
    <xf numFmtId="164" fontId="619" fillId="0" borderId="0" xfId="0" quotePrefix="false" applyFont="true" applyNumberFormat="true">
      <alignment horizontal="center" vertical="center"/>
    </xf>
    <xf numFmtId="165" fontId="620" fillId="0" borderId="0" xfId="0" quotePrefix="false" applyFont="true" applyNumberFormat="true">
      <alignment horizontal="center" vertical="center"/>
    </xf>
    <xf numFmtId="164" fontId="621" fillId="0" borderId="0" xfId="0" quotePrefix="false" applyFont="true" applyNumberFormat="true">
      <alignment horizontal="center" vertical="center"/>
    </xf>
    <xf numFmtId="164" fontId="622" fillId="0" borderId="0" xfId="0" quotePrefix="false" applyFont="true" applyNumberFormat="true">
      <alignment horizontal="center" vertical="center" wrapText="true"/>
    </xf>
    <xf numFmtId="4" fontId="623" fillId="0" borderId="0" xfId="0" quotePrefix="false" applyFont="true" applyNumberFormat="true">
      <alignment horizontal="center" vertical="center"/>
    </xf>
    <xf numFmtId="164" fontId="624" fillId="0" borderId="0" xfId="0" quotePrefix="false" applyFont="true" applyNumberFormat="true">
      <alignment horizontal="center" vertical="center"/>
    </xf>
    <xf numFmtId="4" fontId="625" fillId="0" borderId="0" xfId="0" quotePrefix="false" applyFont="true" applyNumberFormat="true">
      <alignment horizontal="center" vertical="center"/>
    </xf>
    <xf numFmtId="164" fontId="626" fillId="0" borderId="0" xfId="0" quotePrefix="false" applyFont="true" applyNumberFormat="true">
      <alignment horizontal="center" vertical="center"/>
    </xf>
    <xf numFmtId="4" fontId="627" fillId="0" borderId="0" xfId="0" quotePrefix="false" applyFont="true" applyNumberFormat="true">
      <alignment horizontal="center" vertical="center"/>
    </xf>
    <xf numFmtId="164" fontId="628" fillId="0" borderId="0" xfId="0" quotePrefix="false" applyFont="true" applyNumberFormat="true">
      <alignment horizontal="center" vertical="center"/>
    </xf>
    <xf numFmtId="4" fontId="629" fillId="0" borderId="0" xfId="0" quotePrefix="false" applyFont="true" applyNumberFormat="true">
      <alignment horizontal="center" vertical="center"/>
    </xf>
    <xf numFmtId="164" fontId="630" fillId="0" borderId="0" xfId="0" quotePrefix="false" applyFont="true" applyNumberFormat="true">
      <alignment horizontal="center" vertical="center"/>
    </xf>
    <xf numFmtId="0" fontId="631" fillId="0" borderId="0" xfId="0" quotePrefix="false" applyFont="true">
      <alignment horizontal="center" vertical="center" wrapText="true"/>
    </xf>
    <xf numFmtId="4" fontId="632" fillId="0" borderId="0" xfId="0" quotePrefix="false" applyFont="true" applyNumberFormat="true">
      <alignment horizontal="center" vertical="center"/>
    </xf>
    <xf numFmtId="164" fontId="633" fillId="0" borderId="0" xfId="0" quotePrefix="false" applyFont="true" applyNumberFormat="true">
      <alignment horizontal="center" vertical="center"/>
    </xf>
    <xf numFmtId="164" fontId="634" fillId="0" borderId="0" xfId="0" quotePrefix="false" applyFont="true" applyNumberFormat="true">
      <alignment horizontal="center" vertical="center"/>
    </xf>
    <xf numFmtId="165" fontId="635" fillId="0" borderId="0" xfId="0" quotePrefix="false" applyFont="true" applyNumberFormat="true">
      <alignment horizontal="center" vertical="center"/>
    </xf>
    <xf numFmtId="164" fontId="636" fillId="0" borderId="0" xfId="0" quotePrefix="false" applyFont="true" applyNumberFormat="true">
      <alignment horizontal="center" vertical="center"/>
    </xf>
    <xf numFmtId="164" fontId="637" fillId="0" borderId="0" xfId="0" quotePrefix="false" applyFont="true" applyNumberFormat="true">
      <alignment horizontal="center" vertical="center" wrapText="true"/>
    </xf>
    <xf numFmtId="4" fontId="638" fillId="0" borderId="0" xfId="0" quotePrefix="false" applyFont="true" applyNumberFormat="true">
      <alignment horizontal="center" vertical="center"/>
    </xf>
    <xf numFmtId="164" fontId="639" fillId="0" borderId="0" xfId="0" quotePrefix="false" applyFont="true" applyNumberFormat="true">
      <alignment horizontal="center" vertical="center"/>
    </xf>
    <xf numFmtId="4" fontId="640" fillId="0" borderId="0" xfId="0" quotePrefix="false" applyFont="true" applyNumberFormat="true">
      <alignment horizontal="center" vertical="center"/>
    </xf>
    <xf numFmtId="164" fontId="641" fillId="0" borderId="0" xfId="0" quotePrefix="false" applyFont="true" applyNumberFormat="true">
      <alignment horizontal="center" vertical="center"/>
    </xf>
    <xf numFmtId="4" fontId="642" fillId="0" borderId="0" xfId="0" quotePrefix="false" applyFont="true" applyNumberFormat="true">
      <alignment horizontal="center" vertical="center"/>
    </xf>
    <xf numFmtId="164" fontId="643" fillId="0" borderId="0" xfId="0" quotePrefix="false" applyFont="true" applyNumberFormat="true">
      <alignment horizontal="center" vertical="center"/>
    </xf>
    <xf numFmtId="4" fontId="644" fillId="0" borderId="0" xfId="0" quotePrefix="false" applyFont="true" applyNumberFormat="true">
      <alignment horizontal="center" vertical="center"/>
    </xf>
    <xf numFmtId="164" fontId="645" fillId="0" borderId="0" xfId="0" quotePrefix="false" applyFont="true" applyNumberFormat="true">
      <alignment horizontal="center" vertical="center"/>
    </xf>
    <xf numFmtId="164" fontId="646" fillId="0" borderId="0" xfId="0" quotePrefix="false" applyFont="true" applyNumberFormat="true">
      <alignment horizontal="center" vertical="center" wrapText="true"/>
    </xf>
    <xf numFmtId="0" fontId="64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64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648" fillId="0" borderId="0" xfId="0" quotePrefix="false" applyFont="true">
      <alignment horizontal="center" vertical="center" wrapText="true"/>
    </xf>
    <xf numFmtId="4" fontId="649" fillId="0" borderId="0" xfId="0" quotePrefix="false" applyFont="true" applyNumberFormat="true">
      <alignment horizontal="center" vertical="center"/>
    </xf>
    <xf numFmtId="164" fontId="650" fillId="0" borderId="0" xfId="0" quotePrefix="false" applyFont="true" applyNumberFormat="true">
      <alignment horizontal="center" vertical="center"/>
    </xf>
    <xf numFmtId="164" fontId="651" fillId="0" borderId="0" xfId="0" quotePrefix="false" applyFont="true" applyNumberFormat="true">
      <alignment horizontal="center" vertical="center"/>
    </xf>
    <xf numFmtId="165" fontId="652" fillId="0" borderId="0" xfId="0" quotePrefix="false" applyFont="true" applyNumberFormat="true">
      <alignment horizontal="center" vertical="center"/>
    </xf>
    <xf numFmtId="164" fontId="653" fillId="0" borderId="0" xfId="0" quotePrefix="false" applyFont="true" applyNumberFormat="true">
      <alignment horizontal="center" vertical="center"/>
    </xf>
    <xf numFmtId="164" fontId="654" fillId="0" borderId="0" xfId="0" quotePrefix="false" applyFont="true" applyNumberFormat="true">
      <alignment horizontal="center" vertical="center" wrapText="true"/>
    </xf>
    <xf numFmtId="4" fontId="655" fillId="0" borderId="0" xfId="0" quotePrefix="false" applyFont="true" applyNumberFormat="true">
      <alignment horizontal="center" vertical="center"/>
    </xf>
    <xf numFmtId="164" fontId="656" fillId="0" borderId="0" xfId="0" quotePrefix="false" applyFont="true" applyNumberFormat="true">
      <alignment horizontal="center" vertical="center"/>
    </xf>
    <xf numFmtId="4" fontId="657" fillId="0" borderId="0" xfId="0" quotePrefix="false" applyFont="true" applyNumberFormat="true">
      <alignment horizontal="center" vertical="center"/>
    </xf>
    <xf numFmtId="164" fontId="658" fillId="0" borderId="0" xfId="0" quotePrefix="false" applyFont="true" applyNumberFormat="true">
      <alignment horizontal="center" vertical="center"/>
    </xf>
    <xf numFmtId="4" fontId="659" fillId="0" borderId="0" xfId="0" quotePrefix="false" applyFont="true" applyNumberFormat="true">
      <alignment horizontal="center" vertical="center"/>
    </xf>
    <xf numFmtId="164" fontId="660" fillId="0" borderId="0" xfId="0" quotePrefix="false" applyFont="true" applyNumberFormat="true">
      <alignment horizontal="center" vertical="center"/>
    </xf>
    <xf numFmtId="4" fontId="661" fillId="0" borderId="0" xfId="0" quotePrefix="false" applyFont="true" applyNumberFormat="true">
      <alignment horizontal="center" vertical="center"/>
    </xf>
    <xf numFmtId="164" fontId="662" fillId="0" borderId="0" xfId="0" quotePrefix="false" applyFont="true" applyNumberFormat="true">
      <alignment horizontal="center" vertical="center"/>
    </xf>
    <xf numFmtId="0" fontId="663" fillId="0" borderId="0" xfId="0" quotePrefix="false" applyFont="true">
      <alignment horizontal="center" vertical="center" wrapText="true"/>
    </xf>
    <xf numFmtId="4" fontId="664" fillId="0" borderId="0" xfId="0" quotePrefix="false" applyFont="true" applyNumberFormat="true">
      <alignment horizontal="center" vertical="center"/>
    </xf>
    <xf numFmtId="164" fontId="665" fillId="0" borderId="0" xfId="0" quotePrefix="false" applyFont="true" applyNumberFormat="true">
      <alignment horizontal="center" vertical="center"/>
    </xf>
    <xf numFmtId="164" fontId="666" fillId="0" borderId="0" xfId="0" quotePrefix="false" applyFont="true" applyNumberFormat="true">
      <alignment horizontal="center" vertical="center"/>
    </xf>
    <xf numFmtId="165" fontId="667" fillId="0" borderId="0" xfId="0" quotePrefix="false" applyFont="true" applyNumberFormat="true">
      <alignment horizontal="center" vertical="center"/>
    </xf>
    <xf numFmtId="164" fontId="668" fillId="0" borderId="0" xfId="0" quotePrefix="false" applyFont="true" applyNumberFormat="true">
      <alignment horizontal="center" vertical="center"/>
    </xf>
    <xf numFmtId="164" fontId="669" fillId="0" borderId="0" xfId="0" quotePrefix="false" applyFont="true" applyNumberFormat="true">
      <alignment horizontal="center" vertical="center" wrapText="true"/>
    </xf>
    <xf numFmtId="4" fontId="670" fillId="0" borderId="0" xfId="0" quotePrefix="false" applyFont="true" applyNumberFormat="true">
      <alignment horizontal="center" vertical="center"/>
    </xf>
    <xf numFmtId="164" fontId="671" fillId="0" borderId="0" xfId="0" quotePrefix="false" applyFont="true" applyNumberFormat="true">
      <alignment horizontal="center" vertical="center"/>
    </xf>
    <xf numFmtId="4" fontId="672" fillId="0" borderId="0" xfId="0" quotePrefix="false" applyFont="true" applyNumberFormat="true">
      <alignment horizontal="center" vertical="center"/>
    </xf>
    <xf numFmtId="164" fontId="673" fillId="0" borderId="0" xfId="0" quotePrefix="false" applyFont="true" applyNumberFormat="true">
      <alignment horizontal="center" vertical="center"/>
    </xf>
    <xf numFmtId="4" fontId="674" fillId="0" borderId="0" xfId="0" quotePrefix="false" applyFont="true" applyNumberFormat="true">
      <alignment horizontal="center" vertical="center"/>
    </xf>
    <xf numFmtId="164" fontId="675" fillId="0" borderId="0" xfId="0" quotePrefix="false" applyFont="true" applyNumberFormat="true">
      <alignment horizontal="center" vertical="center"/>
    </xf>
    <xf numFmtId="4" fontId="676" fillId="0" borderId="0" xfId="0" quotePrefix="false" applyFont="true" applyNumberFormat="true">
      <alignment horizontal="center" vertical="center"/>
    </xf>
    <xf numFmtId="164" fontId="677" fillId="0" borderId="0" xfId="0" quotePrefix="false" applyFont="true" applyNumberFormat="true">
      <alignment horizontal="center" vertical="center"/>
    </xf>
    <xf numFmtId="0" fontId="678" fillId="0" borderId="0" xfId="0" quotePrefix="false" applyFont="true">
      <alignment horizontal="center" vertical="center" wrapText="true"/>
    </xf>
    <xf numFmtId="4" fontId="679" fillId="0" borderId="0" xfId="0" quotePrefix="false" applyFont="true" applyNumberFormat="true">
      <alignment horizontal="center" vertical="center"/>
    </xf>
    <xf numFmtId="164" fontId="680" fillId="0" borderId="0" xfId="0" quotePrefix="false" applyFont="true" applyNumberFormat="true">
      <alignment horizontal="center" vertical="center"/>
    </xf>
    <xf numFmtId="164" fontId="681" fillId="0" borderId="0" xfId="0" quotePrefix="false" applyFont="true" applyNumberFormat="true">
      <alignment horizontal="center" vertical="center"/>
    </xf>
    <xf numFmtId="165" fontId="682" fillId="0" borderId="0" xfId="0" quotePrefix="false" applyFont="true" applyNumberFormat="true">
      <alignment horizontal="center" vertical="center"/>
    </xf>
    <xf numFmtId="164" fontId="683" fillId="0" borderId="0" xfId="0" quotePrefix="false" applyFont="true" applyNumberFormat="true">
      <alignment horizontal="center" vertical="center"/>
    </xf>
    <xf numFmtId="164" fontId="684" fillId="0" borderId="0" xfId="0" quotePrefix="false" applyFont="true" applyNumberFormat="true">
      <alignment horizontal="center" vertical="center" wrapText="true"/>
    </xf>
    <xf numFmtId="4" fontId="685" fillId="0" borderId="0" xfId="0" quotePrefix="false" applyFont="true" applyNumberFormat="true">
      <alignment horizontal="center" vertical="center"/>
    </xf>
    <xf numFmtId="164" fontId="686" fillId="0" borderId="0" xfId="0" quotePrefix="false" applyFont="true" applyNumberFormat="true">
      <alignment horizontal="center" vertical="center"/>
    </xf>
    <xf numFmtId="4" fontId="687" fillId="0" borderId="0" xfId="0" quotePrefix="false" applyFont="true" applyNumberFormat="true">
      <alignment horizontal="center" vertical="center"/>
    </xf>
    <xf numFmtId="164" fontId="688" fillId="0" borderId="0" xfId="0" quotePrefix="false" applyFont="true" applyNumberFormat="true">
      <alignment horizontal="center" vertical="center"/>
    </xf>
    <xf numFmtId="4" fontId="689" fillId="0" borderId="0" xfId="0" quotePrefix="false" applyFont="true" applyNumberFormat="true">
      <alignment horizontal="center" vertical="center"/>
    </xf>
    <xf numFmtId="164" fontId="690" fillId="0" borderId="0" xfId="0" quotePrefix="false" applyFont="true" applyNumberFormat="true">
      <alignment horizontal="center" vertical="center"/>
    </xf>
    <xf numFmtId="4" fontId="691" fillId="0" borderId="0" xfId="0" quotePrefix="false" applyFont="true" applyNumberFormat="true">
      <alignment horizontal="center" vertical="center"/>
    </xf>
    <xf numFmtId="164" fontId="692" fillId="0" borderId="0" xfId="0" quotePrefix="false" applyFont="true" applyNumberFormat="true">
      <alignment horizontal="center" vertical="center"/>
    </xf>
    <xf numFmtId="0" fontId="693" fillId="0" borderId="0" xfId="0" quotePrefix="false" applyFont="true">
      <alignment horizontal="center" vertical="center" wrapText="true"/>
    </xf>
    <xf numFmtId="4" fontId="694" fillId="0" borderId="0" xfId="0" quotePrefix="false" applyFont="true" applyNumberFormat="true">
      <alignment horizontal="center" vertical="center"/>
    </xf>
    <xf numFmtId="164" fontId="695" fillId="0" borderId="0" xfId="0" quotePrefix="false" applyFont="true" applyNumberFormat="true">
      <alignment horizontal="center" vertical="center"/>
    </xf>
    <xf numFmtId="164" fontId="696" fillId="0" borderId="0" xfId="0" quotePrefix="false" applyFont="true" applyNumberFormat="true">
      <alignment horizontal="center" vertical="center"/>
    </xf>
    <xf numFmtId="165" fontId="697" fillId="0" borderId="0" xfId="0" quotePrefix="false" applyFont="true" applyNumberFormat="true">
      <alignment horizontal="center" vertical="center"/>
    </xf>
    <xf numFmtId="164" fontId="698" fillId="0" borderId="0" xfId="0" quotePrefix="false" applyFont="true" applyNumberFormat="true">
      <alignment horizontal="center" vertical="center"/>
    </xf>
    <xf numFmtId="164" fontId="699" fillId="0" borderId="0" xfId="0" quotePrefix="false" applyFont="true" applyNumberFormat="true">
      <alignment horizontal="center" vertical="center" wrapText="true"/>
    </xf>
    <xf numFmtId="4" fontId="700" fillId="0" borderId="0" xfId="0" quotePrefix="false" applyFont="true" applyNumberFormat="true">
      <alignment horizontal="center" vertical="center"/>
    </xf>
    <xf numFmtId="164" fontId="701" fillId="0" borderId="0" xfId="0" quotePrefix="false" applyFont="true" applyNumberFormat="true">
      <alignment horizontal="center" vertical="center"/>
    </xf>
    <xf numFmtId="4" fontId="702" fillId="0" borderId="0" xfId="0" quotePrefix="false" applyFont="true" applyNumberFormat="true">
      <alignment horizontal="center" vertical="center"/>
    </xf>
    <xf numFmtId="164" fontId="703" fillId="0" borderId="0" xfId="0" quotePrefix="false" applyFont="true" applyNumberFormat="true">
      <alignment horizontal="center" vertical="center"/>
    </xf>
    <xf numFmtId="4" fontId="704" fillId="0" borderId="0" xfId="0" quotePrefix="false" applyFont="true" applyNumberFormat="true">
      <alignment horizontal="center" vertical="center"/>
    </xf>
    <xf numFmtId="164" fontId="705" fillId="0" borderId="0" xfId="0" quotePrefix="false" applyFont="true" applyNumberFormat="true">
      <alignment horizontal="center" vertical="center"/>
    </xf>
    <xf numFmtId="4" fontId="706" fillId="0" borderId="0" xfId="0" quotePrefix="false" applyFont="true" applyNumberFormat="true">
      <alignment horizontal="center" vertical="center"/>
    </xf>
    <xf numFmtId="164" fontId="707" fillId="0" borderId="0" xfId="0" quotePrefix="false" applyFont="true" applyNumberFormat="true">
      <alignment horizontal="center" vertical="center"/>
    </xf>
    <xf numFmtId="164" fontId="708" fillId="0" borderId="0" xfId="0" quotePrefix="false" applyFont="true" applyNumberFormat="true">
      <alignment horizontal="center" vertical="center" wrapText="true"/>
    </xf>
    <xf numFmtId="0" fontId="70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70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710" fillId="0" borderId="0" xfId="0" quotePrefix="false" applyFont="true">
      <alignment horizontal="center" vertical="center" wrapText="true"/>
    </xf>
    <xf numFmtId="4" fontId="711" fillId="0" borderId="0" xfId="0" quotePrefix="false" applyFont="true" applyNumberFormat="true">
      <alignment horizontal="center" vertical="center"/>
    </xf>
    <xf numFmtId="164" fontId="712" fillId="0" borderId="0" xfId="0" quotePrefix="false" applyFont="true" applyNumberFormat="true">
      <alignment horizontal="center" vertical="center"/>
    </xf>
    <xf numFmtId="164" fontId="713" fillId="0" borderId="0" xfId="0" quotePrefix="false" applyFont="true" applyNumberFormat="true">
      <alignment horizontal="center" vertical="center"/>
    </xf>
    <xf numFmtId="165" fontId="714" fillId="0" borderId="0" xfId="0" quotePrefix="false" applyFont="true" applyNumberFormat="true">
      <alignment horizontal="center" vertical="center"/>
    </xf>
    <xf numFmtId="164" fontId="715" fillId="0" borderId="0" xfId="0" quotePrefix="false" applyFont="true" applyNumberFormat="true">
      <alignment horizontal="center" vertical="center"/>
    </xf>
    <xf numFmtId="164" fontId="716" fillId="0" borderId="0" xfId="0" quotePrefix="false" applyFont="true" applyNumberFormat="true">
      <alignment horizontal="center" vertical="center" wrapText="true"/>
    </xf>
    <xf numFmtId="4" fontId="717" fillId="0" borderId="0" xfId="0" quotePrefix="false" applyFont="true" applyNumberFormat="true">
      <alignment horizontal="center" vertical="center"/>
    </xf>
    <xf numFmtId="164" fontId="718" fillId="0" borderId="0" xfId="0" quotePrefix="false" applyFont="true" applyNumberFormat="true">
      <alignment horizontal="center" vertical="center"/>
    </xf>
    <xf numFmtId="4" fontId="719" fillId="0" borderId="0" xfId="0" quotePrefix="false" applyFont="true" applyNumberFormat="true">
      <alignment horizontal="center" vertical="center"/>
    </xf>
    <xf numFmtId="164" fontId="720" fillId="0" borderId="0" xfId="0" quotePrefix="false" applyFont="true" applyNumberFormat="true">
      <alignment horizontal="center" vertical="center"/>
    </xf>
    <xf numFmtId="4" fontId="721" fillId="0" borderId="0" xfId="0" quotePrefix="false" applyFont="true" applyNumberFormat="true">
      <alignment horizontal="center" vertical="center"/>
    </xf>
    <xf numFmtId="164" fontId="722" fillId="0" borderId="0" xfId="0" quotePrefix="false" applyFont="true" applyNumberFormat="true">
      <alignment horizontal="center" vertical="center"/>
    </xf>
    <xf numFmtId="4" fontId="723" fillId="0" borderId="0" xfId="0" quotePrefix="false" applyFont="true" applyNumberFormat="true">
      <alignment horizontal="center" vertical="center"/>
    </xf>
    <xf numFmtId="164" fontId="724" fillId="0" borderId="0" xfId="0" quotePrefix="false" applyFont="true" applyNumberFormat="true">
      <alignment horizontal="center" vertical="center"/>
    </xf>
    <xf numFmtId="164" fontId="725" fillId="0" borderId="0" xfId="0" quotePrefix="false" applyFont="true" applyNumberFormat="true">
      <alignment horizontal="center" vertical="center" wrapText="true"/>
    </xf>
    <xf numFmtId="0" fontId="72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72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727" fillId="0" borderId="0" xfId="0" quotePrefix="false" applyFont="true">
      <alignment horizontal="center" vertical="center" wrapText="true"/>
    </xf>
    <xf numFmtId="4" fontId="728" fillId="0" borderId="0" xfId="0" quotePrefix="false" applyFont="true" applyNumberFormat="true">
      <alignment horizontal="center" vertical="center"/>
    </xf>
    <xf numFmtId="164" fontId="729" fillId="0" borderId="0" xfId="0" quotePrefix="false" applyFont="true" applyNumberFormat="true">
      <alignment horizontal="center" vertical="center"/>
    </xf>
    <xf numFmtId="164" fontId="730" fillId="0" borderId="0" xfId="0" quotePrefix="false" applyFont="true" applyNumberFormat="true">
      <alignment horizontal="center" vertical="center"/>
    </xf>
    <xf numFmtId="165" fontId="731" fillId="0" borderId="0" xfId="0" quotePrefix="false" applyFont="true" applyNumberFormat="true">
      <alignment horizontal="center" vertical="center"/>
    </xf>
    <xf numFmtId="164" fontId="732" fillId="0" borderId="0" xfId="0" quotePrefix="false" applyFont="true" applyNumberFormat="true">
      <alignment horizontal="center" vertical="center"/>
    </xf>
    <xf numFmtId="164" fontId="733" fillId="0" borderId="0" xfId="0" quotePrefix="false" applyFont="true" applyNumberFormat="true">
      <alignment horizontal="center" vertical="center" wrapText="true"/>
    </xf>
    <xf numFmtId="4" fontId="734" fillId="0" borderId="0" xfId="0" quotePrefix="false" applyFont="true" applyNumberFormat="true">
      <alignment horizontal="center" vertical="center"/>
    </xf>
    <xf numFmtId="164" fontId="735" fillId="0" borderId="0" xfId="0" quotePrefix="false" applyFont="true" applyNumberFormat="true">
      <alignment horizontal="center" vertical="center"/>
    </xf>
    <xf numFmtId="4" fontId="736" fillId="0" borderId="0" xfId="0" quotePrefix="false" applyFont="true" applyNumberFormat="true">
      <alignment horizontal="center" vertical="center"/>
    </xf>
    <xf numFmtId="164" fontId="737" fillId="0" borderId="0" xfId="0" quotePrefix="false" applyFont="true" applyNumberFormat="true">
      <alignment horizontal="center" vertical="center"/>
    </xf>
    <xf numFmtId="4" fontId="738" fillId="0" borderId="0" xfId="0" quotePrefix="false" applyFont="true" applyNumberFormat="true">
      <alignment horizontal="center" vertical="center"/>
    </xf>
    <xf numFmtId="164" fontId="739" fillId="0" borderId="0" xfId="0" quotePrefix="false" applyFont="true" applyNumberFormat="true">
      <alignment horizontal="center" vertical="center"/>
    </xf>
    <xf numFmtId="4" fontId="740" fillId="0" borderId="0" xfId="0" quotePrefix="false" applyFont="true" applyNumberFormat="true">
      <alignment horizontal="center" vertical="center"/>
    </xf>
    <xf numFmtId="164" fontId="741" fillId="0" borderId="0" xfId="0" quotePrefix="false" applyFont="true" applyNumberFormat="true">
      <alignment horizontal="center" vertical="center"/>
    </xf>
    <xf numFmtId="0" fontId="742" fillId="0" borderId="0" xfId="0" quotePrefix="false" applyFont="true">
      <alignment horizontal="center" vertical="center" wrapText="true"/>
    </xf>
    <xf numFmtId="4" fontId="743" fillId="0" borderId="0" xfId="0" quotePrefix="false" applyFont="true" applyNumberFormat="true">
      <alignment horizontal="center" vertical="center"/>
    </xf>
    <xf numFmtId="164" fontId="744" fillId="0" borderId="0" xfId="0" quotePrefix="false" applyFont="true" applyNumberFormat="true">
      <alignment horizontal="center" vertical="center"/>
    </xf>
    <xf numFmtId="164" fontId="745" fillId="0" borderId="0" xfId="0" quotePrefix="false" applyFont="true" applyNumberFormat="true">
      <alignment horizontal="center" vertical="center"/>
    </xf>
    <xf numFmtId="165" fontId="746" fillId="0" borderId="0" xfId="0" quotePrefix="false" applyFont="true" applyNumberFormat="true">
      <alignment horizontal="center" vertical="center"/>
    </xf>
    <xf numFmtId="164" fontId="747" fillId="0" borderId="0" xfId="0" quotePrefix="false" applyFont="true" applyNumberFormat="true">
      <alignment horizontal="center" vertical="center"/>
    </xf>
    <xf numFmtId="164" fontId="748" fillId="0" borderId="0" xfId="0" quotePrefix="false" applyFont="true" applyNumberFormat="true">
      <alignment horizontal="center" vertical="center" wrapText="true"/>
    </xf>
    <xf numFmtId="4" fontId="749" fillId="0" borderId="0" xfId="0" quotePrefix="false" applyFont="true" applyNumberFormat="true">
      <alignment horizontal="center" vertical="center"/>
    </xf>
    <xf numFmtId="164" fontId="750" fillId="0" borderId="0" xfId="0" quotePrefix="false" applyFont="true" applyNumberFormat="true">
      <alignment horizontal="center" vertical="center"/>
    </xf>
    <xf numFmtId="4" fontId="751" fillId="0" borderId="0" xfId="0" quotePrefix="false" applyFont="true" applyNumberFormat="true">
      <alignment horizontal="center" vertical="center"/>
    </xf>
    <xf numFmtId="164" fontId="752" fillId="0" borderId="0" xfId="0" quotePrefix="false" applyFont="true" applyNumberFormat="true">
      <alignment horizontal="center" vertical="center"/>
    </xf>
    <xf numFmtId="4" fontId="753" fillId="0" borderId="0" xfId="0" quotePrefix="false" applyFont="true" applyNumberFormat="true">
      <alignment horizontal="center" vertical="center"/>
    </xf>
    <xf numFmtId="164" fontId="754" fillId="0" borderId="0" xfId="0" quotePrefix="false" applyFont="true" applyNumberFormat="true">
      <alignment horizontal="center" vertical="center"/>
    </xf>
    <xf numFmtId="4" fontId="755" fillId="0" borderId="0" xfId="0" quotePrefix="false" applyFont="true" applyNumberFormat="true">
      <alignment horizontal="center" vertical="center"/>
    </xf>
    <xf numFmtId="164" fontId="756" fillId="0" borderId="0" xfId="0" quotePrefix="false" applyFont="true" applyNumberFormat="true">
      <alignment horizontal="center" vertical="center"/>
    </xf>
    <xf numFmtId="0" fontId="757" fillId="0" borderId="0" xfId="0" quotePrefix="false" applyFont="true">
      <alignment horizontal="center" vertical="center" wrapText="true"/>
    </xf>
    <xf numFmtId="4" fontId="758" fillId="0" borderId="0" xfId="0" quotePrefix="false" applyFont="true" applyNumberFormat="true">
      <alignment horizontal="center" vertical="center"/>
    </xf>
    <xf numFmtId="164" fontId="759" fillId="0" borderId="0" xfId="0" quotePrefix="false" applyFont="true" applyNumberFormat="true">
      <alignment horizontal="center" vertical="center"/>
    </xf>
    <xf numFmtId="164" fontId="760" fillId="0" borderId="0" xfId="0" quotePrefix="false" applyFont="true" applyNumberFormat="true">
      <alignment horizontal="center" vertical="center"/>
    </xf>
    <xf numFmtId="165" fontId="761" fillId="0" borderId="0" xfId="0" quotePrefix="false" applyFont="true" applyNumberFormat="true">
      <alignment horizontal="center" vertical="center"/>
    </xf>
    <xf numFmtId="164" fontId="762" fillId="0" borderId="0" xfId="0" quotePrefix="false" applyFont="true" applyNumberFormat="true">
      <alignment horizontal="center" vertical="center"/>
    </xf>
    <xf numFmtId="164" fontId="763" fillId="0" borderId="0" xfId="0" quotePrefix="false" applyFont="true" applyNumberFormat="true">
      <alignment horizontal="center" vertical="center" wrapText="true"/>
    </xf>
    <xf numFmtId="4" fontId="764" fillId="0" borderId="0" xfId="0" quotePrefix="false" applyFont="true" applyNumberFormat="true">
      <alignment horizontal="center" vertical="center"/>
    </xf>
    <xf numFmtId="164" fontId="765" fillId="0" borderId="0" xfId="0" quotePrefix="false" applyFont="true" applyNumberFormat="true">
      <alignment horizontal="center" vertical="center"/>
    </xf>
    <xf numFmtId="4" fontId="766" fillId="0" borderId="0" xfId="0" quotePrefix="false" applyFont="true" applyNumberFormat="true">
      <alignment horizontal="center" vertical="center"/>
    </xf>
    <xf numFmtId="164" fontId="767" fillId="0" borderId="0" xfId="0" quotePrefix="false" applyFont="true" applyNumberFormat="true">
      <alignment horizontal="center" vertical="center"/>
    </xf>
    <xf numFmtId="4" fontId="768" fillId="0" borderId="0" xfId="0" quotePrefix="false" applyFont="true" applyNumberFormat="true">
      <alignment horizontal="center" vertical="center"/>
    </xf>
    <xf numFmtId="164" fontId="769" fillId="0" borderId="0" xfId="0" quotePrefix="false" applyFont="true" applyNumberFormat="true">
      <alignment horizontal="center" vertical="center"/>
    </xf>
    <xf numFmtId="4" fontId="770" fillId="0" borderId="0" xfId="0" quotePrefix="false" applyFont="true" applyNumberFormat="true">
      <alignment horizontal="center" vertical="center"/>
    </xf>
    <xf numFmtId="164" fontId="771" fillId="0" borderId="0" xfId="0" quotePrefix="false" applyFont="true" applyNumberFormat="true">
      <alignment horizontal="center" vertical="center"/>
    </xf>
    <xf numFmtId="0" fontId="772" fillId="0" borderId="0" xfId="0" quotePrefix="false" applyFont="true">
      <alignment horizontal="center" vertical="center" wrapText="true"/>
    </xf>
    <xf numFmtId="4" fontId="773" fillId="0" borderId="0" xfId="0" quotePrefix="false" applyFont="true" applyNumberFormat="true">
      <alignment horizontal="center" vertical="center"/>
    </xf>
    <xf numFmtId="164" fontId="774" fillId="0" borderId="0" xfId="0" quotePrefix="false" applyFont="true" applyNumberFormat="true">
      <alignment horizontal="center" vertical="center"/>
    </xf>
    <xf numFmtId="164" fontId="775" fillId="0" borderId="0" xfId="0" quotePrefix="false" applyFont="true" applyNumberFormat="true">
      <alignment horizontal="center" vertical="center"/>
    </xf>
    <xf numFmtId="165" fontId="776" fillId="0" borderId="0" xfId="0" quotePrefix="false" applyFont="true" applyNumberFormat="true">
      <alignment horizontal="center" vertical="center"/>
    </xf>
    <xf numFmtId="164" fontId="777" fillId="0" borderId="0" xfId="0" quotePrefix="false" applyFont="true" applyNumberFormat="true">
      <alignment horizontal="center" vertical="center"/>
    </xf>
    <xf numFmtId="164" fontId="778" fillId="0" borderId="0" xfId="0" quotePrefix="false" applyFont="true" applyNumberFormat="true">
      <alignment horizontal="center" vertical="center" wrapText="true"/>
    </xf>
    <xf numFmtId="4" fontId="779" fillId="0" borderId="0" xfId="0" quotePrefix="false" applyFont="true" applyNumberFormat="true">
      <alignment horizontal="center" vertical="center"/>
    </xf>
    <xf numFmtId="164" fontId="780" fillId="0" borderId="0" xfId="0" quotePrefix="false" applyFont="true" applyNumberFormat="true">
      <alignment horizontal="center" vertical="center"/>
    </xf>
    <xf numFmtId="4" fontId="781" fillId="0" borderId="0" xfId="0" quotePrefix="false" applyFont="true" applyNumberFormat="true">
      <alignment horizontal="center" vertical="center"/>
    </xf>
    <xf numFmtId="164" fontId="782" fillId="0" borderId="0" xfId="0" quotePrefix="false" applyFont="true" applyNumberFormat="true">
      <alignment horizontal="center" vertical="center"/>
    </xf>
    <xf numFmtId="4" fontId="783" fillId="0" borderId="0" xfId="0" quotePrefix="false" applyFont="true" applyNumberFormat="true">
      <alignment horizontal="center" vertical="center"/>
    </xf>
    <xf numFmtId="164" fontId="784" fillId="0" borderId="0" xfId="0" quotePrefix="false" applyFont="true" applyNumberFormat="true">
      <alignment horizontal="center" vertical="center"/>
    </xf>
    <xf numFmtId="4" fontId="785" fillId="0" borderId="0" xfId="0" quotePrefix="false" applyFont="true" applyNumberFormat="true">
      <alignment horizontal="center" vertical="center"/>
    </xf>
    <xf numFmtId="164" fontId="786" fillId="0" borderId="0" xfId="0" quotePrefix="false" applyFont="true" applyNumberFormat="true">
      <alignment horizontal="center" vertical="center"/>
    </xf>
    <xf numFmtId="0" fontId="787" fillId="0" borderId="0" xfId="0" quotePrefix="false" applyFont="true">
      <alignment horizontal="center" vertical="center" wrapText="true"/>
    </xf>
    <xf numFmtId="4" fontId="788" fillId="0" borderId="0" xfId="0" quotePrefix="false" applyFont="true" applyNumberFormat="true">
      <alignment horizontal="center" vertical="center"/>
    </xf>
    <xf numFmtId="164" fontId="789" fillId="0" borderId="0" xfId="0" quotePrefix="false" applyFont="true" applyNumberFormat="true">
      <alignment horizontal="center" vertical="center"/>
    </xf>
    <xf numFmtId="164" fontId="790" fillId="0" borderId="0" xfId="0" quotePrefix="false" applyFont="true" applyNumberFormat="true">
      <alignment horizontal="center" vertical="center"/>
    </xf>
    <xf numFmtId="165" fontId="791" fillId="0" borderId="0" xfId="0" quotePrefix="false" applyFont="true" applyNumberFormat="true">
      <alignment horizontal="center" vertical="center"/>
    </xf>
    <xf numFmtId="164" fontId="792" fillId="0" borderId="0" xfId="0" quotePrefix="false" applyFont="true" applyNumberFormat="true">
      <alignment horizontal="center" vertical="center"/>
    </xf>
    <xf numFmtId="164" fontId="793" fillId="0" borderId="0" xfId="0" quotePrefix="false" applyFont="true" applyNumberFormat="true">
      <alignment horizontal="center" vertical="center" wrapText="true"/>
    </xf>
    <xf numFmtId="4" fontId="794" fillId="0" borderId="0" xfId="0" quotePrefix="false" applyFont="true" applyNumberFormat="true">
      <alignment horizontal="center" vertical="center"/>
    </xf>
    <xf numFmtId="164" fontId="795" fillId="0" borderId="0" xfId="0" quotePrefix="false" applyFont="true" applyNumberFormat="true">
      <alignment horizontal="center" vertical="center"/>
    </xf>
    <xf numFmtId="4" fontId="796" fillId="0" borderId="0" xfId="0" quotePrefix="false" applyFont="true" applyNumberFormat="true">
      <alignment horizontal="center" vertical="center"/>
    </xf>
    <xf numFmtId="164" fontId="797" fillId="0" borderId="0" xfId="0" quotePrefix="false" applyFont="true" applyNumberFormat="true">
      <alignment horizontal="center" vertical="center"/>
    </xf>
    <xf numFmtId="4" fontId="798" fillId="0" borderId="0" xfId="0" quotePrefix="false" applyFont="true" applyNumberFormat="true">
      <alignment horizontal="center" vertical="center"/>
    </xf>
    <xf numFmtId="164" fontId="799" fillId="0" borderId="0" xfId="0" quotePrefix="false" applyFont="true" applyNumberFormat="true">
      <alignment horizontal="center" vertical="center"/>
    </xf>
    <xf numFmtId="4" fontId="800" fillId="0" borderId="0" xfId="0" quotePrefix="false" applyFont="true" applyNumberFormat="true">
      <alignment horizontal="center" vertical="center"/>
    </xf>
    <xf numFmtId="164" fontId="801" fillId="0" borderId="0" xfId="0" quotePrefix="false" applyFont="true" applyNumberFormat="true">
      <alignment horizontal="center" vertical="center"/>
    </xf>
    <xf numFmtId="164" fontId="802" fillId="0" borderId="0" xfId="0" quotePrefix="false" applyFont="true" applyNumberFormat="true">
      <alignment horizontal="center" vertical="center" wrapText="true"/>
    </xf>
    <xf numFmtId="0" fontId="80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0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04" fillId="0" borderId="0" xfId="0" quotePrefix="false" applyFont="true">
      <alignment horizontal="center" vertical="center" wrapText="true"/>
    </xf>
    <xf numFmtId="4" fontId="805" fillId="0" borderId="0" xfId="0" quotePrefix="false" applyFont="true" applyNumberFormat="true">
      <alignment horizontal="center" vertical="center"/>
    </xf>
    <xf numFmtId="164" fontId="806" fillId="0" borderId="0" xfId="0" quotePrefix="false" applyFont="true" applyNumberFormat="true">
      <alignment horizontal="center" vertical="center"/>
    </xf>
    <xf numFmtId="164" fontId="807" fillId="0" borderId="0" xfId="0" quotePrefix="false" applyFont="true" applyNumberFormat="true">
      <alignment horizontal="center" vertical="center"/>
    </xf>
    <xf numFmtId="165" fontId="808" fillId="0" borderId="0" xfId="0" quotePrefix="false" applyFont="true" applyNumberFormat="true">
      <alignment horizontal="center" vertical="center"/>
    </xf>
    <xf numFmtId="164" fontId="809" fillId="0" borderId="0" xfId="0" quotePrefix="false" applyFont="true" applyNumberFormat="true">
      <alignment horizontal="center" vertical="center"/>
    </xf>
    <xf numFmtId="164" fontId="810" fillId="0" borderId="0" xfId="0" quotePrefix="false" applyFont="true" applyNumberFormat="true">
      <alignment horizontal="center" vertical="center" wrapText="true"/>
    </xf>
    <xf numFmtId="4" fontId="811" fillId="0" borderId="0" xfId="0" quotePrefix="false" applyFont="true" applyNumberFormat="true">
      <alignment horizontal="center" vertical="center"/>
    </xf>
    <xf numFmtId="164" fontId="812" fillId="0" borderId="0" xfId="0" quotePrefix="false" applyFont="true" applyNumberFormat="true">
      <alignment horizontal="center" vertical="center"/>
    </xf>
    <xf numFmtId="4" fontId="813" fillId="0" borderId="0" xfId="0" quotePrefix="false" applyFont="true" applyNumberFormat="true">
      <alignment horizontal="center" vertical="center"/>
    </xf>
    <xf numFmtId="164" fontId="814" fillId="0" borderId="0" xfId="0" quotePrefix="false" applyFont="true" applyNumberFormat="true">
      <alignment horizontal="center" vertical="center"/>
    </xf>
    <xf numFmtId="4" fontId="815" fillId="0" borderId="0" xfId="0" quotePrefix="false" applyFont="true" applyNumberFormat="true">
      <alignment horizontal="center" vertical="center"/>
    </xf>
    <xf numFmtId="164" fontId="816" fillId="0" borderId="0" xfId="0" quotePrefix="false" applyFont="true" applyNumberFormat="true">
      <alignment horizontal="center" vertical="center"/>
    </xf>
    <xf numFmtId="4" fontId="817" fillId="0" borderId="0" xfId="0" quotePrefix="false" applyFont="true" applyNumberFormat="true">
      <alignment horizontal="center" vertical="center"/>
    </xf>
    <xf numFmtId="164" fontId="818" fillId="0" borderId="0" xfId="0" quotePrefix="false" applyFont="true" applyNumberFormat="true">
      <alignment horizontal="center" vertical="center"/>
    </xf>
    <xf numFmtId="164" fontId="819" fillId="0" borderId="0" xfId="0" quotePrefix="false" applyFont="true" applyNumberFormat="true">
      <alignment horizontal="center" vertical="center" wrapText="true"/>
    </xf>
    <xf numFmtId="0" fontId="82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2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21" fillId="0" borderId="0" xfId="0" quotePrefix="false" applyFont="true">
      <alignment horizontal="center" vertical="center" wrapText="true"/>
    </xf>
    <xf numFmtId="4" fontId="822" fillId="0" borderId="0" xfId="0" quotePrefix="false" applyFont="true" applyNumberFormat="true">
      <alignment horizontal="center" vertical="center"/>
    </xf>
    <xf numFmtId="164" fontId="823" fillId="0" borderId="0" xfId="0" quotePrefix="false" applyFont="true" applyNumberFormat="true">
      <alignment horizontal="center" vertical="center"/>
    </xf>
    <xf numFmtId="164" fontId="824" fillId="0" borderId="0" xfId="0" quotePrefix="false" applyFont="true" applyNumberFormat="true">
      <alignment horizontal="center" vertical="center"/>
    </xf>
    <xf numFmtId="165" fontId="825" fillId="0" borderId="0" xfId="0" quotePrefix="false" applyFont="true" applyNumberFormat="true">
      <alignment horizontal="center" vertical="center"/>
    </xf>
    <xf numFmtId="164" fontId="826" fillId="0" borderId="0" xfId="0" quotePrefix="false" applyFont="true" applyNumberFormat="true">
      <alignment horizontal="center" vertical="center"/>
    </xf>
    <xf numFmtId="164" fontId="827" fillId="0" borderId="0" xfId="0" quotePrefix="false" applyFont="true" applyNumberFormat="true">
      <alignment horizontal="center" vertical="center" wrapText="true"/>
    </xf>
    <xf numFmtId="4" fontId="828" fillId="0" borderId="0" xfId="0" quotePrefix="false" applyFont="true" applyNumberFormat="true">
      <alignment horizontal="center" vertical="center"/>
    </xf>
    <xf numFmtId="164" fontId="829" fillId="0" borderId="0" xfId="0" quotePrefix="false" applyFont="true" applyNumberFormat="true">
      <alignment horizontal="center" vertical="center"/>
    </xf>
    <xf numFmtId="4" fontId="830" fillId="0" borderId="0" xfId="0" quotePrefix="false" applyFont="true" applyNumberFormat="true">
      <alignment horizontal="center" vertical="center"/>
    </xf>
    <xf numFmtId="164" fontId="831" fillId="0" borderId="0" xfId="0" quotePrefix="false" applyFont="true" applyNumberFormat="true">
      <alignment horizontal="center" vertical="center"/>
    </xf>
    <xf numFmtId="4" fontId="832" fillId="0" borderId="0" xfId="0" quotePrefix="false" applyFont="true" applyNumberFormat="true">
      <alignment horizontal="center" vertical="center"/>
    </xf>
    <xf numFmtId="164" fontId="833" fillId="0" borderId="0" xfId="0" quotePrefix="false" applyFont="true" applyNumberFormat="true">
      <alignment horizontal="center" vertical="center"/>
    </xf>
    <xf numFmtId="4" fontId="834" fillId="0" borderId="0" xfId="0" quotePrefix="false" applyFont="true" applyNumberFormat="true">
      <alignment horizontal="center" vertical="center"/>
    </xf>
    <xf numFmtId="164" fontId="835" fillId="0" borderId="0" xfId="0" quotePrefix="false" applyFont="true" applyNumberFormat="true">
      <alignment horizontal="center" vertical="center"/>
    </xf>
    <xf numFmtId="0" fontId="836" fillId="0" borderId="0" xfId="0" quotePrefix="false" applyFont="true">
      <alignment horizontal="center" vertical="center" wrapText="true"/>
    </xf>
    <xf numFmtId="4" fontId="837" fillId="0" borderId="0" xfId="0" quotePrefix="false" applyFont="true" applyNumberFormat="true">
      <alignment horizontal="center" vertical="center"/>
    </xf>
    <xf numFmtId="164" fontId="838" fillId="0" borderId="0" xfId="0" quotePrefix="false" applyFont="true" applyNumberFormat="true">
      <alignment horizontal="center" vertical="center"/>
    </xf>
    <xf numFmtId="164" fontId="839" fillId="0" borderId="0" xfId="0" quotePrefix="false" applyFont="true" applyNumberFormat="true">
      <alignment horizontal="center" vertical="center"/>
    </xf>
    <xf numFmtId="165" fontId="840" fillId="0" borderId="0" xfId="0" quotePrefix="false" applyFont="true" applyNumberFormat="true">
      <alignment horizontal="center" vertical="center"/>
    </xf>
    <xf numFmtId="164" fontId="841" fillId="0" borderId="0" xfId="0" quotePrefix="false" applyFont="true" applyNumberFormat="true">
      <alignment horizontal="center" vertical="center"/>
    </xf>
    <xf numFmtId="164" fontId="842" fillId="0" borderId="0" xfId="0" quotePrefix="false" applyFont="true" applyNumberFormat="true">
      <alignment horizontal="center" vertical="center" wrapText="true"/>
    </xf>
    <xf numFmtId="4" fontId="843" fillId="0" borderId="0" xfId="0" quotePrefix="false" applyFont="true" applyNumberFormat="true">
      <alignment horizontal="center" vertical="center"/>
    </xf>
    <xf numFmtId="164" fontId="844" fillId="0" borderId="0" xfId="0" quotePrefix="false" applyFont="true" applyNumberFormat="true">
      <alignment horizontal="center" vertical="center"/>
    </xf>
    <xf numFmtId="4" fontId="845" fillId="0" borderId="0" xfId="0" quotePrefix="false" applyFont="true" applyNumberFormat="true">
      <alignment horizontal="center" vertical="center"/>
    </xf>
    <xf numFmtId="164" fontId="846" fillId="0" borderId="0" xfId="0" quotePrefix="false" applyFont="true" applyNumberFormat="true">
      <alignment horizontal="center" vertical="center"/>
    </xf>
    <xf numFmtId="4" fontId="847" fillId="0" borderId="0" xfId="0" quotePrefix="false" applyFont="true" applyNumberFormat="true">
      <alignment horizontal="center" vertical="center"/>
    </xf>
    <xf numFmtId="164" fontId="848" fillId="0" borderId="0" xfId="0" quotePrefix="false" applyFont="true" applyNumberFormat="true">
      <alignment horizontal="center" vertical="center"/>
    </xf>
    <xf numFmtId="4" fontId="849" fillId="0" borderId="0" xfId="0" quotePrefix="false" applyFont="true" applyNumberFormat="true">
      <alignment horizontal="center" vertical="center"/>
    </xf>
    <xf numFmtId="164" fontId="850" fillId="0" borderId="0" xfId="0" quotePrefix="false" applyFont="true" applyNumberFormat="true">
      <alignment horizontal="center" vertical="center"/>
    </xf>
    <xf numFmtId="0" fontId="851" fillId="0" borderId="0" xfId="0" quotePrefix="false" applyFont="true">
      <alignment horizontal="center" vertical="center" wrapText="true"/>
    </xf>
    <xf numFmtId="4" fontId="852" fillId="0" borderId="0" xfId="0" quotePrefix="false" applyFont="true" applyNumberFormat="true">
      <alignment horizontal="center" vertical="center"/>
    </xf>
    <xf numFmtId="164" fontId="853" fillId="0" borderId="0" xfId="0" quotePrefix="false" applyFont="true" applyNumberFormat="true">
      <alignment horizontal="center" vertical="center"/>
    </xf>
    <xf numFmtId="164" fontId="854" fillId="0" borderId="0" xfId="0" quotePrefix="false" applyFont="true" applyNumberFormat="true">
      <alignment horizontal="center" vertical="center"/>
    </xf>
    <xf numFmtId="165" fontId="855" fillId="0" borderId="0" xfId="0" quotePrefix="false" applyFont="true" applyNumberFormat="true">
      <alignment horizontal="center" vertical="center"/>
    </xf>
    <xf numFmtId="164" fontId="856" fillId="0" borderId="0" xfId="0" quotePrefix="false" applyFont="true" applyNumberFormat="true">
      <alignment horizontal="center" vertical="center"/>
    </xf>
    <xf numFmtId="164" fontId="857" fillId="0" borderId="0" xfId="0" quotePrefix="false" applyFont="true" applyNumberFormat="true">
      <alignment horizontal="center" vertical="center" wrapText="true"/>
    </xf>
    <xf numFmtId="4" fontId="858" fillId="0" borderId="0" xfId="0" quotePrefix="false" applyFont="true" applyNumberFormat="true">
      <alignment horizontal="center" vertical="center"/>
    </xf>
    <xf numFmtId="164" fontId="859" fillId="0" borderId="0" xfId="0" quotePrefix="false" applyFont="true" applyNumberFormat="true">
      <alignment horizontal="center" vertical="center"/>
    </xf>
    <xf numFmtId="4" fontId="860" fillId="0" borderId="0" xfId="0" quotePrefix="false" applyFont="true" applyNumberFormat="true">
      <alignment horizontal="center" vertical="center"/>
    </xf>
    <xf numFmtId="164" fontId="861" fillId="0" borderId="0" xfId="0" quotePrefix="false" applyFont="true" applyNumberFormat="true">
      <alignment horizontal="center" vertical="center"/>
    </xf>
    <xf numFmtId="4" fontId="862" fillId="0" borderId="0" xfId="0" quotePrefix="false" applyFont="true" applyNumberFormat="true">
      <alignment horizontal="center" vertical="center"/>
    </xf>
    <xf numFmtId="164" fontId="863" fillId="0" borderId="0" xfId="0" quotePrefix="false" applyFont="true" applyNumberFormat="true">
      <alignment horizontal="center" vertical="center"/>
    </xf>
    <xf numFmtId="4" fontId="864" fillId="0" borderId="0" xfId="0" quotePrefix="false" applyFont="true" applyNumberFormat="true">
      <alignment horizontal="center" vertical="center"/>
    </xf>
    <xf numFmtId="164" fontId="865" fillId="0" borderId="0" xfId="0" quotePrefix="false" applyFont="true" applyNumberFormat="true">
      <alignment horizontal="center" vertical="center"/>
    </xf>
    <xf numFmtId="0" fontId="866" fillId="0" borderId="0" xfId="0" quotePrefix="false" applyFont="true">
      <alignment horizontal="center" vertical="center" wrapText="true"/>
    </xf>
    <xf numFmtId="4" fontId="867" fillId="0" borderId="0" xfId="0" quotePrefix="false" applyFont="true" applyNumberFormat="true">
      <alignment horizontal="center" vertical="center"/>
    </xf>
    <xf numFmtId="164" fontId="868" fillId="0" borderId="0" xfId="0" quotePrefix="false" applyFont="true" applyNumberFormat="true">
      <alignment horizontal="center" vertical="center"/>
    </xf>
    <xf numFmtId="164" fontId="869" fillId="0" borderId="0" xfId="0" quotePrefix="false" applyFont="true" applyNumberFormat="true">
      <alignment horizontal="center" vertical="center"/>
    </xf>
    <xf numFmtId="165" fontId="870" fillId="0" borderId="0" xfId="0" quotePrefix="false" applyFont="true" applyNumberFormat="true">
      <alignment horizontal="center" vertical="center"/>
    </xf>
    <xf numFmtId="164" fontId="871" fillId="0" borderId="0" xfId="0" quotePrefix="false" applyFont="true" applyNumberFormat="true">
      <alignment horizontal="center" vertical="center"/>
    </xf>
    <xf numFmtId="164" fontId="872" fillId="0" borderId="0" xfId="0" quotePrefix="false" applyFont="true" applyNumberFormat="true">
      <alignment horizontal="center" vertical="center" wrapText="true"/>
    </xf>
    <xf numFmtId="4" fontId="873" fillId="0" borderId="0" xfId="0" quotePrefix="false" applyFont="true" applyNumberFormat="true">
      <alignment horizontal="center" vertical="center"/>
    </xf>
    <xf numFmtId="164" fontId="874" fillId="0" borderId="0" xfId="0" quotePrefix="false" applyFont="true" applyNumberFormat="true">
      <alignment horizontal="center" vertical="center"/>
    </xf>
    <xf numFmtId="4" fontId="875" fillId="0" borderId="0" xfId="0" quotePrefix="false" applyFont="true" applyNumberFormat="true">
      <alignment horizontal="center" vertical="center"/>
    </xf>
    <xf numFmtId="164" fontId="876" fillId="0" borderId="0" xfId="0" quotePrefix="false" applyFont="true" applyNumberFormat="true">
      <alignment horizontal="center" vertical="center"/>
    </xf>
    <xf numFmtId="4" fontId="877" fillId="0" borderId="0" xfId="0" quotePrefix="false" applyFont="true" applyNumberFormat="true">
      <alignment horizontal="center" vertical="center"/>
    </xf>
    <xf numFmtId="164" fontId="878" fillId="0" borderId="0" xfId="0" quotePrefix="false" applyFont="true" applyNumberFormat="true">
      <alignment horizontal="center" vertical="center"/>
    </xf>
    <xf numFmtId="4" fontId="879" fillId="0" borderId="0" xfId="0" quotePrefix="false" applyFont="true" applyNumberFormat="true">
      <alignment horizontal="center" vertical="center"/>
    </xf>
    <xf numFmtId="164" fontId="880" fillId="0" borderId="0" xfId="0" quotePrefix="false" applyFont="true" applyNumberFormat="true">
      <alignment horizontal="center" vertical="center"/>
    </xf>
    <xf numFmtId="0" fontId="881" fillId="0" borderId="0" xfId="0" quotePrefix="false" applyFont="true">
      <alignment horizontal="center" vertical="center" wrapText="true"/>
    </xf>
    <xf numFmtId="4" fontId="882" fillId="0" borderId="0" xfId="0" quotePrefix="false" applyFont="true" applyNumberFormat="true">
      <alignment horizontal="center" vertical="center"/>
    </xf>
    <xf numFmtId="164" fontId="883" fillId="0" borderId="0" xfId="0" quotePrefix="false" applyFont="true" applyNumberFormat="true">
      <alignment horizontal="center" vertical="center"/>
    </xf>
    <xf numFmtId="164" fontId="884" fillId="0" borderId="0" xfId="0" quotePrefix="false" applyFont="true" applyNumberFormat="true">
      <alignment horizontal="center" vertical="center"/>
    </xf>
    <xf numFmtId="165" fontId="885" fillId="0" borderId="0" xfId="0" quotePrefix="false" applyFont="true" applyNumberFormat="true">
      <alignment horizontal="center" vertical="center"/>
    </xf>
    <xf numFmtId="164" fontId="886" fillId="0" borderId="0" xfId="0" quotePrefix="false" applyFont="true" applyNumberFormat="true">
      <alignment horizontal="center" vertical="center"/>
    </xf>
    <xf numFmtId="164" fontId="887" fillId="0" borderId="0" xfId="0" quotePrefix="false" applyFont="true" applyNumberFormat="true">
      <alignment horizontal="center" vertical="center" wrapText="true"/>
    </xf>
    <xf numFmtId="4" fontId="888" fillId="0" borderId="0" xfId="0" quotePrefix="false" applyFont="true" applyNumberFormat="true">
      <alignment horizontal="center" vertical="center"/>
    </xf>
    <xf numFmtId="164" fontId="889" fillId="0" borderId="0" xfId="0" quotePrefix="false" applyFont="true" applyNumberFormat="true">
      <alignment horizontal="center" vertical="center"/>
    </xf>
    <xf numFmtId="4" fontId="890" fillId="0" borderId="0" xfId="0" quotePrefix="false" applyFont="true" applyNumberFormat="true">
      <alignment horizontal="center" vertical="center"/>
    </xf>
    <xf numFmtId="164" fontId="891" fillId="0" borderId="0" xfId="0" quotePrefix="false" applyFont="true" applyNumberFormat="true">
      <alignment horizontal="center" vertical="center"/>
    </xf>
    <xf numFmtId="4" fontId="892" fillId="0" borderId="0" xfId="0" quotePrefix="false" applyFont="true" applyNumberFormat="true">
      <alignment horizontal="center" vertical="center"/>
    </xf>
    <xf numFmtId="164" fontId="893" fillId="0" borderId="0" xfId="0" quotePrefix="false" applyFont="true" applyNumberFormat="true">
      <alignment horizontal="center" vertical="center"/>
    </xf>
    <xf numFmtId="4" fontId="894" fillId="0" borderId="0" xfId="0" quotePrefix="false" applyFont="true" applyNumberFormat="true">
      <alignment horizontal="center" vertical="center"/>
    </xf>
    <xf numFmtId="164" fontId="895" fillId="0" borderId="0" xfId="0" quotePrefix="false" applyFont="true" applyNumberFormat="true">
      <alignment horizontal="center" vertical="center"/>
    </xf>
    <xf numFmtId="0" fontId="896" fillId="0" borderId="0" xfId="0" quotePrefix="false" applyFont="true">
      <alignment horizontal="center" vertical="center" wrapText="true"/>
    </xf>
    <xf numFmtId="4" fontId="897" fillId="0" borderId="0" xfId="0" quotePrefix="false" applyFont="true" applyNumberFormat="true">
      <alignment horizontal="center" vertical="center"/>
    </xf>
    <xf numFmtId="164" fontId="898" fillId="0" borderId="0" xfId="0" quotePrefix="false" applyFont="true" applyNumberFormat="true">
      <alignment horizontal="center" vertical="center"/>
    </xf>
    <xf numFmtId="164" fontId="899" fillId="0" borderId="0" xfId="0" quotePrefix="false" applyFont="true" applyNumberFormat="true">
      <alignment horizontal="center" vertical="center"/>
    </xf>
    <xf numFmtId="165" fontId="900" fillId="0" borderId="0" xfId="0" quotePrefix="false" applyFont="true" applyNumberFormat="true">
      <alignment horizontal="center" vertical="center"/>
    </xf>
    <xf numFmtId="164" fontId="901" fillId="0" borderId="0" xfId="0" quotePrefix="false" applyFont="true" applyNumberFormat="true">
      <alignment horizontal="center" vertical="center"/>
    </xf>
    <xf numFmtId="164" fontId="902" fillId="0" borderId="0" xfId="0" quotePrefix="false" applyFont="true" applyNumberFormat="true">
      <alignment horizontal="center" vertical="center" wrapText="true"/>
    </xf>
    <xf numFmtId="4" fontId="903" fillId="0" borderId="0" xfId="0" quotePrefix="false" applyFont="true" applyNumberFormat="true">
      <alignment horizontal="center" vertical="center"/>
    </xf>
    <xf numFmtId="164" fontId="904" fillId="0" borderId="0" xfId="0" quotePrefix="false" applyFont="true" applyNumberFormat="true">
      <alignment horizontal="center" vertical="center"/>
    </xf>
    <xf numFmtId="4" fontId="905" fillId="0" borderId="0" xfId="0" quotePrefix="false" applyFont="true" applyNumberFormat="true">
      <alignment horizontal="center" vertical="center"/>
    </xf>
    <xf numFmtId="164" fontId="906" fillId="0" borderId="0" xfId="0" quotePrefix="false" applyFont="true" applyNumberFormat="true">
      <alignment horizontal="center" vertical="center"/>
    </xf>
    <xf numFmtId="4" fontId="907" fillId="0" borderId="0" xfId="0" quotePrefix="false" applyFont="true" applyNumberFormat="true">
      <alignment horizontal="center" vertical="center"/>
    </xf>
    <xf numFmtId="164" fontId="908" fillId="0" borderId="0" xfId="0" quotePrefix="false" applyFont="true" applyNumberFormat="true">
      <alignment horizontal="center" vertical="center"/>
    </xf>
    <xf numFmtId="4" fontId="909" fillId="0" borderId="0" xfId="0" quotePrefix="false" applyFont="true" applyNumberFormat="true">
      <alignment horizontal="center" vertical="center"/>
    </xf>
    <xf numFmtId="164" fontId="910" fillId="0" borderId="0" xfId="0" quotePrefix="false" applyFont="true" applyNumberFormat="true">
      <alignment horizontal="center" vertical="center"/>
    </xf>
    <xf numFmtId="164" fontId="911" fillId="0" borderId="0" xfId="0" quotePrefix="false" applyFont="true" applyNumberFormat="true">
      <alignment horizontal="center" vertical="center" wrapText="true"/>
    </xf>
    <xf numFmtId="0" fontId="91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91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913" fillId="0" borderId="0" xfId="0" quotePrefix="false" applyFont="true">
      <alignment horizontal="center" vertical="center" wrapText="true"/>
    </xf>
    <xf numFmtId="4" fontId="914" fillId="0" borderId="0" xfId="0" quotePrefix="false" applyFont="true" applyNumberFormat="true">
      <alignment horizontal="center" vertical="center"/>
    </xf>
    <xf numFmtId="164" fontId="915" fillId="0" borderId="0" xfId="0" quotePrefix="false" applyFont="true" applyNumberFormat="true">
      <alignment horizontal="center" vertical="center"/>
    </xf>
    <xf numFmtId="164" fontId="916" fillId="0" borderId="0" xfId="0" quotePrefix="false" applyFont="true" applyNumberFormat="true">
      <alignment horizontal="center" vertical="center"/>
    </xf>
    <xf numFmtId="165" fontId="917" fillId="0" borderId="0" xfId="0" quotePrefix="false" applyFont="true" applyNumberFormat="true">
      <alignment horizontal="center" vertical="center"/>
    </xf>
    <xf numFmtId="164" fontId="918" fillId="0" borderId="0" xfId="0" quotePrefix="false" applyFont="true" applyNumberFormat="true">
      <alignment horizontal="center" vertical="center"/>
    </xf>
    <xf numFmtId="164" fontId="919" fillId="0" borderId="0" xfId="0" quotePrefix="false" applyFont="true" applyNumberFormat="true">
      <alignment horizontal="center" vertical="center" wrapText="true"/>
    </xf>
    <xf numFmtId="4" fontId="920" fillId="0" borderId="0" xfId="0" quotePrefix="false" applyFont="true" applyNumberFormat="true">
      <alignment horizontal="center" vertical="center"/>
    </xf>
    <xf numFmtId="164" fontId="921" fillId="0" borderId="0" xfId="0" quotePrefix="false" applyFont="true" applyNumberFormat="true">
      <alignment horizontal="center" vertical="center"/>
    </xf>
    <xf numFmtId="4" fontId="922" fillId="0" borderId="0" xfId="0" quotePrefix="false" applyFont="true" applyNumberFormat="true">
      <alignment horizontal="center" vertical="center"/>
    </xf>
    <xf numFmtId="164" fontId="923" fillId="0" borderId="0" xfId="0" quotePrefix="false" applyFont="true" applyNumberFormat="true">
      <alignment horizontal="center" vertical="center"/>
    </xf>
    <xf numFmtId="4" fontId="924" fillId="0" borderId="0" xfId="0" quotePrefix="false" applyFont="true" applyNumberFormat="true">
      <alignment horizontal="center" vertical="center"/>
    </xf>
    <xf numFmtId="164" fontId="925" fillId="0" borderId="0" xfId="0" quotePrefix="false" applyFont="true" applyNumberFormat="true">
      <alignment horizontal="center" vertical="center"/>
    </xf>
    <xf numFmtId="4" fontId="926" fillId="0" borderId="0" xfId="0" quotePrefix="false" applyFont="true" applyNumberFormat="true">
      <alignment horizontal="center" vertical="center"/>
    </xf>
    <xf numFmtId="164" fontId="927" fillId="0" borderId="0" xfId="0" quotePrefix="false" applyFont="true" applyNumberFormat="true">
      <alignment horizontal="center" vertical="center"/>
    </xf>
    <xf numFmtId="0" fontId="928" fillId="0" borderId="0" xfId="0" quotePrefix="false" applyFont="true">
      <alignment horizontal="center" vertical="center" wrapText="true"/>
    </xf>
    <xf numFmtId="4" fontId="929" fillId="0" borderId="0" xfId="0" quotePrefix="false" applyFont="true" applyNumberFormat="true">
      <alignment horizontal="center" vertical="center"/>
    </xf>
    <xf numFmtId="164" fontId="930" fillId="0" borderId="0" xfId="0" quotePrefix="false" applyFont="true" applyNumberFormat="true">
      <alignment horizontal="center" vertical="center"/>
    </xf>
    <xf numFmtId="164" fontId="931" fillId="0" borderId="0" xfId="0" quotePrefix="false" applyFont="true" applyNumberFormat="true">
      <alignment horizontal="center" vertical="center"/>
    </xf>
    <xf numFmtId="165" fontId="932" fillId="0" borderId="0" xfId="0" quotePrefix="false" applyFont="true" applyNumberFormat="true">
      <alignment horizontal="center" vertical="center"/>
    </xf>
    <xf numFmtId="164" fontId="933" fillId="0" borderId="0" xfId="0" quotePrefix="false" applyFont="true" applyNumberFormat="true">
      <alignment horizontal="center" vertical="center"/>
    </xf>
    <xf numFmtId="164" fontId="934" fillId="0" borderId="0" xfId="0" quotePrefix="false" applyFont="true" applyNumberFormat="true">
      <alignment horizontal="center" vertical="center" wrapText="true"/>
    </xf>
    <xf numFmtId="4" fontId="935" fillId="0" borderId="0" xfId="0" quotePrefix="false" applyFont="true" applyNumberFormat="true">
      <alignment horizontal="center" vertical="center"/>
    </xf>
    <xf numFmtId="164" fontId="936" fillId="0" borderId="0" xfId="0" quotePrefix="false" applyFont="true" applyNumberFormat="true">
      <alignment horizontal="center" vertical="center"/>
    </xf>
    <xf numFmtId="4" fontId="937" fillId="0" borderId="0" xfId="0" quotePrefix="false" applyFont="true" applyNumberFormat="true">
      <alignment horizontal="center" vertical="center"/>
    </xf>
    <xf numFmtId="164" fontId="938" fillId="0" borderId="0" xfId="0" quotePrefix="false" applyFont="true" applyNumberFormat="true">
      <alignment horizontal="center" vertical="center"/>
    </xf>
    <xf numFmtId="4" fontId="939" fillId="0" borderId="0" xfId="0" quotePrefix="false" applyFont="true" applyNumberFormat="true">
      <alignment horizontal="center" vertical="center"/>
    </xf>
    <xf numFmtId="164" fontId="940" fillId="0" borderId="0" xfId="0" quotePrefix="false" applyFont="true" applyNumberFormat="true">
      <alignment horizontal="center" vertical="center"/>
    </xf>
    <xf numFmtId="4" fontId="941" fillId="0" borderId="0" xfId="0" quotePrefix="false" applyFont="true" applyNumberFormat="true">
      <alignment horizontal="center" vertical="center"/>
    </xf>
    <xf numFmtId="164" fontId="942" fillId="0" borderId="0" xfId="0" quotePrefix="false" applyFont="true" applyNumberFormat="true">
      <alignment horizontal="center" vertical="center"/>
    </xf>
    <xf numFmtId="164" fontId="943" fillId="0" borderId="0" xfId="0" quotePrefix="false" applyFont="true" applyNumberFormat="true">
      <alignment horizontal="center" vertical="center" wrapText="true"/>
    </xf>
    <xf numFmtId="0" fontId="94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94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945" fillId="0" borderId="0" xfId="0" quotePrefix="false" applyFont="true">
      <alignment horizontal="center" vertical="center" wrapText="true"/>
    </xf>
    <xf numFmtId="4" fontId="946" fillId="0" borderId="0" xfId="0" quotePrefix="false" applyFont="true" applyNumberFormat="true">
      <alignment horizontal="center" vertical="center"/>
    </xf>
    <xf numFmtId="164" fontId="947" fillId="0" borderId="0" xfId="0" quotePrefix="false" applyFont="true" applyNumberFormat="true">
      <alignment horizontal="center" vertical="center"/>
    </xf>
    <xf numFmtId="164" fontId="948" fillId="0" borderId="0" xfId="0" quotePrefix="false" applyFont="true" applyNumberFormat="true">
      <alignment horizontal="center" vertical="center"/>
    </xf>
    <xf numFmtId="165" fontId="949" fillId="0" borderId="0" xfId="0" quotePrefix="false" applyFont="true" applyNumberFormat="true">
      <alignment horizontal="center" vertical="center"/>
    </xf>
    <xf numFmtId="164" fontId="950" fillId="0" borderId="0" xfId="0" quotePrefix="false" applyFont="true" applyNumberFormat="true">
      <alignment horizontal="center" vertical="center"/>
    </xf>
    <xf numFmtId="164" fontId="951" fillId="0" borderId="0" xfId="0" quotePrefix="false" applyFont="true" applyNumberFormat="true">
      <alignment horizontal="center" vertical="center" wrapText="true"/>
    </xf>
    <xf numFmtId="4" fontId="952" fillId="0" borderId="0" xfId="0" quotePrefix="false" applyFont="true" applyNumberFormat="true">
      <alignment horizontal="center" vertical="center"/>
    </xf>
    <xf numFmtId="164" fontId="953" fillId="0" borderId="0" xfId="0" quotePrefix="false" applyFont="true" applyNumberFormat="true">
      <alignment horizontal="center" vertical="center"/>
    </xf>
    <xf numFmtId="4" fontId="954" fillId="0" borderId="0" xfId="0" quotePrefix="false" applyFont="true" applyNumberFormat="true">
      <alignment horizontal="center" vertical="center"/>
    </xf>
    <xf numFmtId="164" fontId="955" fillId="0" borderId="0" xfId="0" quotePrefix="false" applyFont="true" applyNumberFormat="true">
      <alignment horizontal="center" vertical="center"/>
    </xf>
    <xf numFmtId="4" fontId="956" fillId="0" borderId="0" xfId="0" quotePrefix="false" applyFont="true" applyNumberFormat="true">
      <alignment horizontal="center" vertical="center"/>
    </xf>
    <xf numFmtId="164" fontId="957" fillId="0" borderId="0" xfId="0" quotePrefix="false" applyFont="true" applyNumberFormat="true">
      <alignment horizontal="center" vertical="center"/>
    </xf>
    <xf numFmtId="4" fontId="958" fillId="0" borderId="0" xfId="0" quotePrefix="false" applyFont="true" applyNumberFormat="true">
      <alignment horizontal="center" vertical="center"/>
    </xf>
    <xf numFmtId="164" fontId="959" fillId="0" borderId="0" xfId="0" quotePrefix="false" applyFont="true" applyNumberFormat="true">
      <alignment horizontal="center" vertical="center"/>
    </xf>
    <xf numFmtId="0" fontId="960" fillId="0" borderId="0" xfId="0" quotePrefix="false" applyFont="true">
      <alignment horizontal="center" vertical="center" wrapText="true"/>
    </xf>
    <xf numFmtId="4" fontId="961" fillId="0" borderId="0" xfId="0" quotePrefix="false" applyFont="true" applyNumberFormat="true">
      <alignment horizontal="center" vertical="center"/>
    </xf>
    <xf numFmtId="164" fontId="962" fillId="0" borderId="0" xfId="0" quotePrefix="false" applyFont="true" applyNumberFormat="true">
      <alignment horizontal="center" vertical="center"/>
    </xf>
    <xf numFmtId="164" fontId="963" fillId="0" borderId="0" xfId="0" quotePrefix="false" applyFont="true" applyNumberFormat="true">
      <alignment horizontal="center" vertical="center"/>
    </xf>
    <xf numFmtId="165" fontId="964" fillId="0" borderId="0" xfId="0" quotePrefix="false" applyFont="true" applyNumberFormat="true">
      <alignment horizontal="center" vertical="center"/>
    </xf>
    <xf numFmtId="164" fontId="965" fillId="0" borderId="0" xfId="0" quotePrefix="false" applyFont="true" applyNumberFormat="true">
      <alignment horizontal="center" vertical="center"/>
    </xf>
    <xf numFmtId="164" fontId="966" fillId="0" borderId="0" xfId="0" quotePrefix="false" applyFont="true" applyNumberFormat="true">
      <alignment horizontal="center" vertical="center" wrapText="true"/>
    </xf>
    <xf numFmtId="4" fontId="967" fillId="0" borderId="0" xfId="0" quotePrefix="false" applyFont="true" applyNumberFormat="true">
      <alignment horizontal="center" vertical="center"/>
    </xf>
    <xf numFmtId="164" fontId="968" fillId="0" borderId="0" xfId="0" quotePrefix="false" applyFont="true" applyNumberFormat="true">
      <alignment horizontal="center" vertical="center"/>
    </xf>
    <xf numFmtId="4" fontId="969" fillId="0" borderId="0" xfId="0" quotePrefix="false" applyFont="true" applyNumberFormat="true">
      <alignment horizontal="center" vertical="center"/>
    </xf>
    <xf numFmtId="164" fontId="970" fillId="0" borderId="0" xfId="0" quotePrefix="false" applyFont="true" applyNumberFormat="true">
      <alignment horizontal="center" vertical="center"/>
    </xf>
    <xf numFmtId="4" fontId="971" fillId="0" borderId="0" xfId="0" quotePrefix="false" applyFont="true" applyNumberFormat="true">
      <alignment horizontal="center" vertical="center"/>
    </xf>
    <xf numFmtId="164" fontId="972" fillId="0" borderId="0" xfId="0" quotePrefix="false" applyFont="true" applyNumberFormat="true">
      <alignment horizontal="center" vertical="center"/>
    </xf>
    <xf numFmtId="4" fontId="973" fillId="0" borderId="0" xfId="0" quotePrefix="false" applyFont="true" applyNumberFormat="true">
      <alignment horizontal="center" vertical="center"/>
    </xf>
    <xf numFmtId="164" fontId="974" fillId="0" borderId="0" xfId="0" quotePrefix="false" applyFont="true" applyNumberFormat="true">
      <alignment horizontal="center" vertical="center"/>
    </xf>
    <xf numFmtId="0" fontId="975" fillId="0" borderId="0" xfId="0" quotePrefix="false" applyFont="true">
      <alignment horizontal="center" vertical="center" wrapText="true"/>
    </xf>
    <xf numFmtId="4" fontId="976" fillId="0" borderId="0" xfId="0" quotePrefix="false" applyFont="true" applyNumberFormat="true">
      <alignment horizontal="center" vertical="center"/>
    </xf>
    <xf numFmtId="164" fontId="977" fillId="0" borderId="0" xfId="0" quotePrefix="false" applyFont="true" applyNumberFormat="true">
      <alignment horizontal="center" vertical="center"/>
    </xf>
    <xf numFmtId="164" fontId="978" fillId="0" borderId="0" xfId="0" quotePrefix="false" applyFont="true" applyNumberFormat="true">
      <alignment horizontal="center" vertical="center"/>
    </xf>
    <xf numFmtId="165" fontId="979" fillId="0" borderId="0" xfId="0" quotePrefix="false" applyFont="true" applyNumberFormat="true">
      <alignment horizontal="center" vertical="center"/>
    </xf>
    <xf numFmtId="164" fontId="980" fillId="0" borderId="0" xfId="0" quotePrefix="false" applyFont="true" applyNumberFormat="true">
      <alignment horizontal="center" vertical="center"/>
    </xf>
    <xf numFmtId="164" fontId="981" fillId="0" borderId="0" xfId="0" quotePrefix="false" applyFont="true" applyNumberFormat="true">
      <alignment horizontal="center" vertical="center" wrapText="true"/>
    </xf>
    <xf numFmtId="4" fontId="982" fillId="0" borderId="0" xfId="0" quotePrefix="false" applyFont="true" applyNumberFormat="true">
      <alignment horizontal="center" vertical="center"/>
    </xf>
    <xf numFmtId="164" fontId="983" fillId="0" borderId="0" xfId="0" quotePrefix="false" applyFont="true" applyNumberFormat="true">
      <alignment horizontal="center" vertical="center"/>
    </xf>
    <xf numFmtId="4" fontId="984" fillId="0" borderId="0" xfId="0" quotePrefix="false" applyFont="true" applyNumberFormat="true">
      <alignment horizontal="center" vertical="center"/>
    </xf>
    <xf numFmtId="164" fontId="985" fillId="0" borderId="0" xfId="0" quotePrefix="false" applyFont="true" applyNumberFormat="true">
      <alignment horizontal="center" vertical="center"/>
    </xf>
    <xf numFmtId="4" fontId="986" fillId="0" borderId="0" xfId="0" quotePrefix="false" applyFont="true" applyNumberFormat="true">
      <alignment horizontal="center" vertical="center"/>
    </xf>
    <xf numFmtId="164" fontId="987" fillId="0" borderId="0" xfId="0" quotePrefix="false" applyFont="true" applyNumberFormat="true">
      <alignment horizontal="center" vertical="center"/>
    </xf>
    <xf numFmtId="4" fontId="988" fillId="0" borderId="0" xfId="0" quotePrefix="false" applyFont="true" applyNumberFormat="true">
      <alignment horizontal="center" vertical="center"/>
    </xf>
    <xf numFmtId="164" fontId="989" fillId="0" borderId="0" xfId="0" quotePrefix="false" applyFont="true" applyNumberFormat="true">
      <alignment horizontal="center" vertical="center"/>
    </xf>
    <xf numFmtId="0" fontId="990" fillId="0" borderId="0" xfId="0" quotePrefix="false" applyFont="true">
      <alignment horizontal="center" vertical="center" wrapText="true"/>
    </xf>
    <xf numFmtId="4" fontId="991" fillId="0" borderId="0" xfId="0" quotePrefix="false" applyFont="true" applyNumberFormat="true">
      <alignment horizontal="center" vertical="center"/>
    </xf>
    <xf numFmtId="164" fontId="992" fillId="0" borderId="0" xfId="0" quotePrefix="false" applyFont="true" applyNumberFormat="true">
      <alignment horizontal="center" vertical="center"/>
    </xf>
    <xf numFmtId="164" fontId="993" fillId="0" borderId="0" xfId="0" quotePrefix="false" applyFont="true" applyNumberFormat="true">
      <alignment horizontal="center" vertical="center"/>
    </xf>
    <xf numFmtId="165" fontId="994" fillId="0" borderId="0" xfId="0" quotePrefix="false" applyFont="true" applyNumberFormat="true">
      <alignment horizontal="center" vertical="center"/>
    </xf>
    <xf numFmtId="164" fontId="995" fillId="0" borderId="0" xfId="0" quotePrefix="false" applyFont="true" applyNumberFormat="true">
      <alignment horizontal="center" vertical="center"/>
    </xf>
    <xf numFmtId="164" fontId="996" fillId="0" borderId="0" xfId="0" quotePrefix="false" applyFont="true" applyNumberFormat="true">
      <alignment horizontal="center" vertical="center" wrapText="true"/>
    </xf>
    <xf numFmtId="4" fontId="997" fillId="0" borderId="0" xfId="0" quotePrefix="false" applyFont="true" applyNumberFormat="true">
      <alignment horizontal="center" vertical="center"/>
    </xf>
    <xf numFmtId="164" fontId="998" fillId="0" borderId="0" xfId="0" quotePrefix="false" applyFont="true" applyNumberFormat="true">
      <alignment horizontal="center" vertical="center"/>
    </xf>
    <xf numFmtId="4" fontId="999" fillId="0" borderId="0" xfId="0" quotePrefix="false" applyFont="true" applyNumberFormat="true">
      <alignment horizontal="center" vertical="center"/>
    </xf>
    <xf numFmtId="164" fontId="1000" fillId="0" borderId="0" xfId="0" quotePrefix="false" applyFont="true" applyNumberFormat="true">
      <alignment horizontal="center" vertical="center"/>
    </xf>
    <xf numFmtId="4" fontId="1001" fillId="0" borderId="0" xfId="0" quotePrefix="false" applyFont="true" applyNumberFormat="true">
      <alignment horizontal="center" vertical="center"/>
    </xf>
    <xf numFmtId="164" fontId="1002" fillId="0" borderId="0" xfId="0" quotePrefix="false" applyFont="true" applyNumberFormat="true">
      <alignment horizontal="center" vertical="center"/>
    </xf>
    <xf numFmtId="4" fontId="1003" fillId="0" borderId="0" xfId="0" quotePrefix="false" applyFont="true" applyNumberFormat="true">
      <alignment horizontal="center" vertical="center"/>
    </xf>
    <xf numFmtId="164" fontId="1004" fillId="0" borderId="0" xfId="0" quotePrefix="false" applyFont="true" applyNumberFormat="true">
      <alignment horizontal="center" vertical="center"/>
    </xf>
    <xf numFmtId="164" fontId="1005" fillId="0" borderId="0" xfId="0" quotePrefix="false" applyFont="true" applyNumberFormat="true">
      <alignment horizontal="center" vertical="center" wrapText="true"/>
    </xf>
    <xf numFmtId="0" fontId="100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00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007" fillId="0" borderId="0" xfId="0" quotePrefix="false" applyFont="true">
      <alignment horizontal="center" vertical="center" wrapText="true"/>
    </xf>
    <xf numFmtId="4" fontId="1008" fillId="0" borderId="0" xfId="0" quotePrefix="false" applyFont="true" applyNumberFormat="true">
      <alignment horizontal="center" vertical="center"/>
    </xf>
    <xf numFmtId="164" fontId="1009" fillId="0" borderId="0" xfId="0" quotePrefix="false" applyFont="true" applyNumberFormat="true">
      <alignment horizontal="center" vertical="center"/>
    </xf>
    <xf numFmtId="164" fontId="1010" fillId="0" borderId="0" xfId="0" quotePrefix="false" applyFont="true" applyNumberFormat="true">
      <alignment horizontal="center" vertical="center"/>
    </xf>
    <xf numFmtId="165" fontId="1011" fillId="0" borderId="0" xfId="0" quotePrefix="false" applyFont="true" applyNumberFormat="true">
      <alignment horizontal="center" vertical="center"/>
    </xf>
    <xf numFmtId="164" fontId="1012" fillId="0" borderId="0" xfId="0" quotePrefix="false" applyFont="true" applyNumberFormat="true">
      <alignment horizontal="center" vertical="center"/>
    </xf>
    <xf numFmtId="164" fontId="1013" fillId="0" borderId="0" xfId="0" quotePrefix="false" applyFont="true" applyNumberFormat="true">
      <alignment horizontal="center" vertical="center" wrapText="true"/>
    </xf>
    <xf numFmtId="4" fontId="1014" fillId="0" borderId="0" xfId="0" quotePrefix="false" applyFont="true" applyNumberFormat="true">
      <alignment horizontal="center" vertical="center"/>
    </xf>
    <xf numFmtId="164" fontId="1015" fillId="0" borderId="0" xfId="0" quotePrefix="false" applyFont="true" applyNumberFormat="true">
      <alignment horizontal="center" vertical="center"/>
    </xf>
    <xf numFmtId="4" fontId="1016" fillId="0" borderId="0" xfId="0" quotePrefix="false" applyFont="true" applyNumberFormat="true">
      <alignment horizontal="center" vertical="center"/>
    </xf>
    <xf numFmtId="164" fontId="1017" fillId="0" borderId="0" xfId="0" quotePrefix="false" applyFont="true" applyNumberFormat="true">
      <alignment horizontal="center" vertical="center"/>
    </xf>
    <xf numFmtId="4" fontId="1018" fillId="0" borderId="0" xfId="0" quotePrefix="false" applyFont="true" applyNumberFormat="true">
      <alignment horizontal="center" vertical="center"/>
    </xf>
    <xf numFmtId="164" fontId="1019" fillId="0" borderId="0" xfId="0" quotePrefix="false" applyFont="true" applyNumberFormat="true">
      <alignment horizontal="center" vertical="center"/>
    </xf>
    <xf numFmtId="4" fontId="1020" fillId="0" borderId="0" xfId="0" quotePrefix="false" applyFont="true" applyNumberFormat="true">
      <alignment horizontal="center" vertical="center"/>
    </xf>
    <xf numFmtId="164" fontId="1021" fillId="0" borderId="0" xfId="0" quotePrefix="false" applyFont="true" applyNumberFormat="true">
      <alignment horizontal="center" vertical="center"/>
    </xf>
    <xf numFmtId="0" fontId="1022" fillId="0" borderId="0" xfId="0" quotePrefix="false" applyFont="true">
      <alignment horizontal="center" vertical="center" wrapText="true"/>
    </xf>
    <xf numFmtId="4" fontId="1023" fillId="0" borderId="0" xfId="0" quotePrefix="false" applyFont="true" applyNumberFormat="true">
      <alignment horizontal="center" vertical="center"/>
    </xf>
    <xf numFmtId="164" fontId="1024" fillId="0" borderId="0" xfId="0" quotePrefix="false" applyFont="true" applyNumberFormat="true">
      <alignment horizontal="center" vertical="center"/>
    </xf>
    <xf numFmtId="164" fontId="1025" fillId="0" borderId="0" xfId="0" quotePrefix="false" applyFont="true" applyNumberFormat="true">
      <alignment horizontal="center" vertical="center"/>
    </xf>
    <xf numFmtId="165" fontId="1026" fillId="0" borderId="0" xfId="0" quotePrefix="false" applyFont="true" applyNumberFormat="true">
      <alignment horizontal="center" vertical="center"/>
    </xf>
    <xf numFmtId="164" fontId="1027" fillId="0" borderId="0" xfId="0" quotePrefix="false" applyFont="true" applyNumberFormat="true">
      <alignment horizontal="center" vertical="center"/>
    </xf>
    <xf numFmtId="164" fontId="1028" fillId="0" borderId="0" xfId="0" quotePrefix="false" applyFont="true" applyNumberFormat="true">
      <alignment horizontal="center" vertical="center" wrapText="true"/>
    </xf>
    <xf numFmtId="4" fontId="1029" fillId="0" borderId="0" xfId="0" quotePrefix="false" applyFont="true" applyNumberFormat="true">
      <alignment horizontal="center" vertical="center"/>
    </xf>
    <xf numFmtId="164" fontId="1030" fillId="0" borderId="0" xfId="0" quotePrefix="false" applyFont="true" applyNumberFormat="true">
      <alignment horizontal="center" vertical="center"/>
    </xf>
    <xf numFmtId="4" fontId="1031" fillId="0" borderId="0" xfId="0" quotePrefix="false" applyFont="true" applyNumberFormat="true">
      <alignment horizontal="center" vertical="center"/>
    </xf>
    <xf numFmtId="164" fontId="1032" fillId="0" borderId="0" xfId="0" quotePrefix="false" applyFont="true" applyNumberFormat="true">
      <alignment horizontal="center" vertical="center"/>
    </xf>
    <xf numFmtId="4" fontId="1033" fillId="0" borderId="0" xfId="0" quotePrefix="false" applyFont="true" applyNumberFormat="true">
      <alignment horizontal="center" vertical="center"/>
    </xf>
    <xf numFmtId="164" fontId="1034" fillId="0" borderId="0" xfId="0" quotePrefix="false" applyFont="true" applyNumberFormat="true">
      <alignment horizontal="center" vertical="center"/>
    </xf>
    <xf numFmtId="4" fontId="1035" fillId="0" borderId="0" xfId="0" quotePrefix="false" applyFont="true" applyNumberFormat="true">
      <alignment horizontal="center" vertical="center"/>
    </xf>
    <xf numFmtId="164" fontId="1036" fillId="0" borderId="0" xfId="0" quotePrefix="false" applyFont="true" applyNumberFormat="true">
      <alignment horizontal="center" vertical="center"/>
    </xf>
    <xf numFmtId="0" fontId="1037" fillId="0" borderId="0" xfId="0" quotePrefix="false" applyFont="true">
      <alignment horizontal="center" vertical="center" wrapText="true"/>
    </xf>
    <xf numFmtId="4" fontId="1038" fillId="0" borderId="0" xfId="0" quotePrefix="false" applyFont="true" applyNumberFormat="true">
      <alignment horizontal="center" vertical="center"/>
    </xf>
    <xf numFmtId="164" fontId="1039" fillId="0" borderId="0" xfId="0" quotePrefix="false" applyFont="true" applyNumberFormat="true">
      <alignment horizontal="center" vertical="center"/>
    </xf>
    <xf numFmtId="164" fontId="1040" fillId="0" borderId="0" xfId="0" quotePrefix="false" applyFont="true" applyNumberFormat="true">
      <alignment horizontal="center" vertical="center"/>
    </xf>
    <xf numFmtId="165" fontId="1041" fillId="0" borderId="0" xfId="0" quotePrefix="false" applyFont="true" applyNumberFormat="true">
      <alignment horizontal="center" vertical="center"/>
    </xf>
    <xf numFmtId="164" fontId="1042" fillId="0" borderId="0" xfId="0" quotePrefix="false" applyFont="true" applyNumberFormat="true">
      <alignment horizontal="center" vertical="center"/>
    </xf>
    <xf numFmtId="164" fontId="1043" fillId="0" borderId="0" xfId="0" quotePrefix="false" applyFont="true" applyNumberFormat="true">
      <alignment horizontal="center" vertical="center" wrapText="true"/>
    </xf>
    <xf numFmtId="4" fontId="1044" fillId="0" borderId="0" xfId="0" quotePrefix="false" applyFont="true" applyNumberFormat="true">
      <alignment horizontal="center" vertical="center"/>
    </xf>
    <xf numFmtId="164" fontId="1045" fillId="0" borderId="0" xfId="0" quotePrefix="false" applyFont="true" applyNumberFormat="true">
      <alignment horizontal="center" vertical="center"/>
    </xf>
    <xf numFmtId="4" fontId="1046" fillId="0" borderId="0" xfId="0" quotePrefix="false" applyFont="true" applyNumberFormat="true">
      <alignment horizontal="center" vertical="center"/>
    </xf>
    <xf numFmtId="164" fontId="1047" fillId="0" borderId="0" xfId="0" quotePrefix="false" applyFont="true" applyNumberFormat="true">
      <alignment horizontal="center" vertical="center"/>
    </xf>
    <xf numFmtId="4" fontId="1048" fillId="0" borderId="0" xfId="0" quotePrefix="false" applyFont="true" applyNumberFormat="true">
      <alignment horizontal="center" vertical="center"/>
    </xf>
    <xf numFmtId="164" fontId="1049" fillId="0" borderId="0" xfId="0" quotePrefix="false" applyFont="true" applyNumberFormat="true">
      <alignment horizontal="center" vertical="center"/>
    </xf>
    <xf numFmtId="4" fontId="1050" fillId="0" borderId="0" xfId="0" quotePrefix="false" applyFont="true" applyNumberFormat="true">
      <alignment horizontal="center" vertical="center"/>
    </xf>
    <xf numFmtId="164" fontId="1051" fillId="0" borderId="0" xfId="0" quotePrefix="false" applyFont="true" applyNumberFormat="true">
      <alignment horizontal="center" vertical="center"/>
    </xf>
    <xf numFmtId="0" fontId="1052" fillId="0" borderId="0" xfId="0" quotePrefix="false" applyFont="true">
      <alignment horizontal="center" vertical="center" wrapText="true"/>
    </xf>
    <xf numFmtId="4" fontId="1053" fillId="0" borderId="0" xfId="0" quotePrefix="false" applyFont="true" applyNumberFormat="true">
      <alignment horizontal="center" vertical="center"/>
    </xf>
    <xf numFmtId="164" fontId="1054" fillId="0" borderId="0" xfId="0" quotePrefix="false" applyFont="true" applyNumberFormat="true">
      <alignment horizontal="center" vertical="center"/>
    </xf>
    <xf numFmtId="164" fontId="1055" fillId="0" borderId="0" xfId="0" quotePrefix="false" applyFont="true" applyNumberFormat="true">
      <alignment horizontal="center" vertical="center"/>
    </xf>
    <xf numFmtId="165" fontId="1056" fillId="0" borderId="0" xfId="0" quotePrefix="false" applyFont="true" applyNumberFormat="true">
      <alignment horizontal="center" vertical="center"/>
    </xf>
    <xf numFmtId="164" fontId="1057" fillId="0" borderId="0" xfId="0" quotePrefix="false" applyFont="true" applyNumberFormat="true">
      <alignment horizontal="center" vertical="center"/>
    </xf>
    <xf numFmtId="164" fontId="1058" fillId="0" borderId="0" xfId="0" quotePrefix="false" applyFont="true" applyNumberFormat="true">
      <alignment horizontal="center" vertical="center" wrapText="true"/>
    </xf>
    <xf numFmtId="4" fontId="1059" fillId="0" borderId="0" xfId="0" quotePrefix="false" applyFont="true" applyNumberFormat="true">
      <alignment horizontal="center" vertical="center"/>
    </xf>
    <xf numFmtId="164" fontId="1060" fillId="0" borderId="0" xfId="0" quotePrefix="false" applyFont="true" applyNumberFormat="true">
      <alignment horizontal="center" vertical="center"/>
    </xf>
    <xf numFmtId="4" fontId="1061" fillId="0" borderId="0" xfId="0" quotePrefix="false" applyFont="true" applyNumberFormat="true">
      <alignment horizontal="center" vertical="center"/>
    </xf>
    <xf numFmtId="164" fontId="1062" fillId="0" borderId="0" xfId="0" quotePrefix="false" applyFont="true" applyNumberFormat="true">
      <alignment horizontal="center" vertical="center"/>
    </xf>
    <xf numFmtId="4" fontId="1063" fillId="0" borderId="0" xfId="0" quotePrefix="false" applyFont="true" applyNumberFormat="true">
      <alignment horizontal="center" vertical="center"/>
    </xf>
    <xf numFmtId="164" fontId="1064" fillId="0" borderId="0" xfId="0" quotePrefix="false" applyFont="true" applyNumberFormat="true">
      <alignment horizontal="center" vertical="center"/>
    </xf>
    <xf numFmtId="4" fontId="1065" fillId="0" borderId="0" xfId="0" quotePrefix="false" applyFont="true" applyNumberFormat="true">
      <alignment horizontal="center" vertical="center"/>
    </xf>
    <xf numFmtId="164" fontId="1066" fillId="0" borderId="0" xfId="0" quotePrefix="false" applyFont="true" applyNumberFormat="true">
      <alignment horizontal="center" vertical="center"/>
    </xf>
    <xf numFmtId="164" fontId="1067" fillId="0" borderId="0" xfId="0" quotePrefix="false" applyFont="true" applyNumberFormat="true">
      <alignment horizontal="center" vertical="center" wrapText="true"/>
    </xf>
    <xf numFmtId="0" fontId="106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06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069" fillId="0" borderId="0" xfId="0" quotePrefix="false" applyFont="true">
      <alignment horizontal="center" vertical="center" wrapText="true"/>
    </xf>
    <xf numFmtId="4" fontId="1070" fillId="0" borderId="0" xfId="0" quotePrefix="false" applyFont="true" applyNumberFormat="true">
      <alignment horizontal="center" vertical="center"/>
    </xf>
    <xf numFmtId="164" fontId="1071" fillId="0" borderId="0" xfId="0" quotePrefix="false" applyFont="true" applyNumberFormat="true">
      <alignment horizontal="center" vertical="center"/>
    </xf>
    <xf numFmtId="164" fontId="1072" fillId="0" borderId="0" xfId="0" quotePrefix="false" applyFont="true" applyNumberFormat="true">
      <alignment horizontal="center" vertical="center"/>
    </xf>
    <xf numFmtId="165" fontId="1073" fillId="0" borderId="0" xfId="0" quotePrefix="false" applyFont="true" applyNumberFormat="true">
      <alignment horizontal="center" vertical="center"/>
    </xf>
    <xf numFmtId="164" fontId="1074" fillId="0" borderId="0" xfId="0" quotePrefix="false" applyFont="true" applyNumberFormat="true">
      <alignment horizontal="center" vertical="center"/>
    </xf>
    <xf numFmtId="164" fontId="1075" fillId="0" borderId="0" xfId="0" quotePrefix="false" applyFont="true" applyNumberFormat="true">
      <alignment horizontal="center" vertical="center" wrapText="true"/>
    </xf>
    <xf numFmtId="4" fontId="1076" fillId="0" borderId="0" xfId="0" quotePrefix="false" applyFont="true" applyNumberFormat="true">
      <alignment horizontal="center" vertical="center"/>
    </xf>
    <xf numFmtId="164" fontId="1077" fillId="0" borderId="0" xfId="0" quotePrefix="false" applyFont="true" applyNumberFormat="true">
      <alignment horizontal="center" vertical="center"/>
    </xf>
    <xf numFmtId="4" fontId="1078" fillId="0" borderId="0" xfId="0" quotePrefix="false" applyFont="true" applyNumberFormat="true">
      <alignment horizontal="center" vertical="center"/>
    </xf>
    <xf numFmtId="164" fontId="1079" fillId="0" borderId="0" xfId="0" quotePrefix="false" applyFont="true" applyNumberFormat="true">
      <alignment horizontal="center" vertical="center"/>
    </xf>
    <xf numFmtId="4" fontId="1080" fillId="0" borderId="0" xfId="0" quotePrefix="false" applyFont="true" applyNumberFormat="true">
      <alignment horizontal="center" vertical="center"/>
    </xf>
    <xf numFmtId="164" fontId="1081" fillId="0" borderId="0" xfId="0" quotePrefix="false" applyFont="true" applyNumberFormat="true">
      <alignment horizontal="center" vertical="center"/>
    </xf>
    <xf numFmtId="4" fontId="1082" fillId="0" borderId="0" xfId="0" quotePrefix="false" applyFont="true" applyNumberFormat="true">
      <alignment horizontal="center" vertical="center"/>
    </xf>
    <xf numFmtId="164" fontId="1083" fillId="0" borderId="0" xfId="0" quotePrefix="false" applyFont="true" applyNumberFormat="true">
      <alignment horizontal="center" vertical="center"/>
    </xf>
    <xf numFmtId="0" fontId="1084" fillId="0" borderId="0" xfId="0" quotePrefix="false" applyFont="true">
      <alignment horizontal="center" vertical="center" wrapText="true"/>
    </xf>
    <xf numFmtId="4" fontId="1085" fillId="0" borderId="0" xfId="0" quotePrefix="false" applyFont="true" applyNumberFormat="true">
      <alignment horizontal="center" vertical="center"/>
    </xf>
    <xf numFmtId="164" fontId="1086" fillId="0" borderId="0" xfId="0" quotePrefix="false" applyFont="true" applyNumberFormat="true">
      <alignment horizontal="center" vertical="center"/>
    </xf>
    <xf numFmtId="164" fontId="1087" fillId="0" borderId="0" xfId="0" quotePrefix="false" applyFont="true" applyNumberFormat="true">
      <alignment horizontal="center" vertical="center"/>
    </xf>
    <xf numFmtId="165" fontId="1088" fillId="0" borderId="0" xfId="0" quotePrefix="false" applyFont="true" applyNumberFormat="true">
      <alignment horizontal="center" vertical="center"/>
    </xf>
    <xf numFmtId="164" fontId="1089" fillId="0" borderId="0" xfId="0" quotePrefix="false" applyFont="true" applyNumberFormat="true">
      <alignment horizontal="center" vertical="center"/>
    </xf>
    <xf numFmtId="164" fontId="1090" fillId="0" borderId="0" xfId="0" quotePrefix="false" applyFont="true" applyNumberFormat="true">
      <alignment horizontal="center" vertical="center" wrapText="true"/>
    </xf>
    <xf numFmtId="4" fontId="1091" fillId="0" borderId="0" xfId="0" quotePrefix="false" applyFont="true" applyNumberFormat="true">
      <alignment horizontal="center" vertical="center"/>
    </xf>
    <xf numFmtId="164" fontId="1092" fillId="0" borderId="0" xfId="0" quotePrefix="false" applyFont="true" applyNumberFormat="true">
      <alignment horizontal="center" vertical="center"/>
    </xf>
    <xf numFmtId="4" fontId="1093" fillId="0" borderId="0" xfId="0" quotePrefix="false" applyFont="true" applyNumberFormat="true">
      <alignment horizontal="center" vertical="center"/>
    </xf>
    <xf numFmtId="164" fontId="1094" fillId="0" borderId="0" xfId="0" quotePrefix="false" applyFont="true" applyNumberFormat="true">
      <alignment horizontal="center" vertical="center"/>
    </xf>
    <xf numFmtId="4" fontId="1095" fillId="0" borderId="0" xfId="0" quotePrefix="false" applyFont="true" applyNumberFormat="true">
      <alignment horizontal="center" vertical="center"/>
    </xf>
    <xf numFmtId="164" fontId="1096" fillId="0" borderId="0" xfId="0" quotePrefix="false" applyFont="true" applyNumberFormat="true">
      <alignment horizontal="center" vertical="center"/>
    </xf>
    <xf numFmtId="4" fontId="1097" fillId="0" borderId="0" xfId="0" quotePrefix="false" applyFont="true" applyNumberFormat="true">
      <alignment horizontal="center" vertical="center"/>
    </xf>
    <xf numFmtId="164" fontId="1098" fillId="0" borderId="0" xfId="0" quotePrefix="false" applyFont="true" applyNumberFormat="true">
      <alignment horizontal="center" vertical="center"/>
    </xf>
    <xf numFmtId="164" fontId="1099" fillId="0" borderId="0" xfId="0" quotePrefix="false" applyFont="true" applyNumberFormat="true">
      <alignment horizontal="center" vertical="center" wrapText="true"/>
    </xf>
    <xf numFmtId="0" fontId="110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10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101" fillId="0" borderId="0" xfId="0" quotePrefix="false" applyFont="true">
      <alignment horizontal="center" vertical="center" wrapText="true"/>
    </xf>
    <xf numFmtId="4" fontId="1102" fillId="0" borderId="0" xfId="0" quotePrefix="false" applyFont="true" applyNumberFormat="true">
      <alignment horizontal="center" vertical="center"/>
    </xf>
    <xf numFmtId="164" fontId="1103" fillId="0" borderId="0" xfId="0" quotePrefix="false" applyFont="true" applyNumberFormat="true">
      <alignment horizontal="center" vertical="center"/>
    </xf>
    <xf numFmtId="164" fontId="1104" fillId="0" borderId="0" xfId="0" quotePrefix="false" applyFont="true" applyNumberFormat="true">
      <alignment horizontal="center" vertical="center"/>
    </xf>
    <xf numFmtId="165" fontId="1105" fillId="0" borderId="0" xfId="0" quotePrefix="false" applyFont="true" applyNumberFormat="true">
      <alignment horizontal="center" vertical="center"/>
    </xf>
    <xf numFmtId="164" fontId="1106" fillId="0" borderId="0" xfId="0" quotePrefix="false" applyFont="true" applyNumberFormat="true">
      <alignment horizontal="center" vertical="center"/>
    </xf>
    <xf numFmtId="164" fontId="1107" fillId="0" borderId="0" xfId="0" quotePrefix="false" applyFont="true" applyNumberFormat="true">
      <alignment horizontal="center" vertical="center" wrapText="true"/>
    </xf>
    <xf numFmtId="4" fontId="1108" fillId="0" borderId="0" xfId="0" quotePrefix="false" applyFont="true" applyNumberFormat="true">
      <alignment horizontal="center" vertical="center"/>
    </xf>
    <xf numFmtId="164" fontId="1109" fillId="0" borderId="0" xfId="0" quotePrefix="false" applyFont="true" applyNumberFormat="true">
      <alignment horizontal="center" vertical="center"/>
    </xf>
    <xf numFmtId="4" fontId="1110" fillId="0" borderId="0" xfId="0" quotePrefix="false" applyFont="true" applyNumberFormat="true">
      <alignment horizontal="center" vertical="center"/>
    </xf>
    <xf numFmtId="164" fontId="1111" fillId="0" borderId="0" xfId="0" quotePrefix="false" applyFont="true" applyNumberFormat="true">
      <alignment horizontal="center" vertical="center"/>
    </xf>
    <xf numFmtId="4" fontId="1112" fillId="0" borderId="0" xfId="0" quotePrefix="false" applyFont="true" applyNumberFormat="true">
      <alignment horizontal="center" vertical="center"/>
    </xf>
    <xf numFmtId="164" fontId="1113" fillId="0" borderId="0" xfId="0" quotePrefix="false" applyFont="true" applyNumberFormat="true">
      <alignment horizontal="center" vertical="center"/>
    </xf>
    <xf numFmtId="4" fontId="1114" fillId="0" borderId="0" xfId="0" quotePrefix="false" applyFont="true" applyNumberFormat="true">
      <alignment horizontal="center" vertical="center"/>
    </xf>
    <xf numFmtId="164" fontId="1115" fillId="0" borderId="0" xfId="0" quotePrefix="false" applyFont="true" applyNumberFormat="true">
      <alignment horizontal="center" vertical="center"/>
    </xf>
    <xf numFmtId="0" fontId="1116" fillId="0" borderId="0" xfId="0" quotePrefix="false" applyFont="true">
      <alignment horizontal="center" vertical="center" wrapText="true"/>
    </xf>
    <xf numFmtId="4" fontId="1117" fillId="0" borderId="0" xfId="0" quotePrefix="false" applyFont="true" applyNumberFormat="true">
      <alignment horizontal="center" vertical="center"/>
    </xf>
    <xf numFmtId="164" fontId="1118" fillId="0" borderId="0" xfId="0" quotePrefix="false" applyFont="true" applyNumberFormat="true">
      <alignment horizontal="center" vertical="center"/>
    </xf>
    <xf numFmtId="164" fontId="1119" fillId="0" borderId="0" xfId="0" quotePrefix="false" applyFont="true" applyNumberFormat="true">
      <alignment horizontal="center" vertical="center"/>
    </xf>
    <xf numFmtId="165" fontId="1120" fillId="0" borderId="0" xfId="0" quotePrefix="false" applyFont="true" applyNumberFormat="true">
      <alignment horizontal="center" vertical="center"/>
    </xf>
    <xf numFmtId="164" fontId="1121" fillId="0" borderId="0" xfId="0" quotePrefix="false" applyFont="true" applyNumberFormat="true">
      <alignment horizontal="center" vertical="center"/>
    </xf>
    <xf numFmtId="164" fontId="1122" fillId="0" borderId="0" xfId="0" quotePrefix="false" applyFont="true" applyNumberFormat="true">
      <alignment horizontal="center" vertical="center" wrapText="true"/>
    </xf>
    <xf numFmtId="4" fontId="1123" fillId="0" borderId="0" xfId="0" quotePrefix="false" applyFont="true" applyNumberFormat="true">
      <alignment horizontal="center" vertical="center"/>
    </xf>
    <xf numFmtId="164" fontId="1124" fillId="0" borderId="0" xfId="0" quotePrefix="false" applyFont="true" applyNumberFormat="true">
      <alignment horizontal="center" vertical="center"/>
    </xf>
    <xf numFmtId="4" fontId="1125" fillId="0" borderId="0" xfId="0" quotePrefix="false" applyFont="true" applyNumberFormat="true">
      <alignment horizontal="center" vertical="center"/>
    </xf>
    <xf numFmtId="164" fontId="1126" fillId="0" borderId="0" xfId="0" quotePrefix="false" applyFont="true" applyNumberFormat="true">
      <alignment horizontal="center" vertical="center"/>
    </xf>
    <xf numFmtId="4" fontId="1127" fillId="0" borderId="0" xfId="0" quotePrefix="false" applyFont="true" applyNumberFormat="true">
      <alignment horizontal="center" vertical="center"/>
    </xf>
    <xf numFmtId="164" fontId="1128" fillId="0" borderId="0" xfId="0" quotePrefix="false" applyFont="true" applyNumberFormat="true">
      <alignment horizontal="center" vertical="center"/>
    </xf>
    <xf numFmtId="4" fontId="1129" fillId="0" borderId="0" xfId="0" quotePrefix="false" applyFont="true" applyNumberFormat="true">
      <alignment horizontal="center" vertical="center"/>
    </xf>
    <xf numFmtId="164" fontId="1130" fillId="0" borderId="0" xfId="0" quotePrefix="false" applyFont="true" applyNumberFormat="true">
      <alignment horizontal="center" vertical="center"/>
    </xf>
    <xf numFmtId="164" fontId="1131" fillId="0" borderId="0" xfId="0" quotePrefix="false" applyFont="true" applyNumberFormat="true">
      <alignment horizontal="center" vertical="center" wrapText="true"/>
    </xf>
    <xf numFmtId="0" fontId="113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13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133" fillId="0" borderId="0" xfId="0" quotePrefix="false" applyFont="true">
      <alignment horizontal="center" vertical="center" wrapText="true"/>
    </xf>
    <xf numFmtId="4" fontId="1134" fillId="0" borderId="0" xfId="0" quotePrefix="false" applyFont="true" applyNumberFormat="true">
      <alignment horizontal="center" vertical="center"/>
    </xf>
    <xf numFmtId="164" fontId="1135" fillId="0" borderId="0" xfId="0" quotePrefix="false" applyFont="true" applyNumberFormat="true">
      <alignment horizontal="center" vertical="center"/>
    </xf>
    <xf numFmtId="164" fontId="1136" fillId="0" borderId="0" xfId="0" quotePrefix="false" applyFont="true" applyNumberFormat="true">
      <alignment horizontal="center" vertical="center"/>
    </xf>
    <xf numFmtId="165" fontId="1137" fillId="0" borderId="0" xfId="0" quotePrefix="false" applyFont="true" applyNumberFormat="true">
      <alignment horizontal="center" vertical="center"/>
    </xf>
    <xf numFmtId="164" fontId="1138" fillId="0" borderId="0" xfId="0" quotePrefix="false" applyFont="true" applyNumberFormat="true">
      <alignment horizontal="center" vertical="center"/>
    </xf>
    <xf numFmtId="164" fontId="1139" fillId="0" borderId="0" xfId="0" quotePrefix="false" applyFont="true" applyNumberFormat="true">
      <alignment horizontal="center" vertical="center" wrapText="true"/>
    </xf>
    <xf numFmtId="4" fontId="1140" fillId="0" borderId="0" xfId="0" quotePrefix="false" applyFont="true" applyNumberFormat="true">
      <alignment horizontal="center" vertical="center"/>
    </xf>
    <xf numFmtId="164" fontId="1141" fillId="0" borderId="0" xfId="0" quotePrefix="false" applyFont="true" applyNumberFormat="true">
      <alignment horizontal="center" vertical="center"/>
    </xf>
    <xf numFmtId="4" fontId="1142" fillId="0" borderId="0" xfId="0" quotePrefix="false" applyFont="true" applyNumberFormat="true">
      <alignment horizontal="center" vertical="center"/>
    </xf>
    <xf numFmtId="164" fontId="1143" fillId="0" borderId="0" xfId="0" quotePrefix="false" applyFont="true" applyNumberFormat="true">
      <alignment horizontal="center" vertical="center"/>
    </xf>
    <xf numFmtId="4" fontId="1144" fillId="0" borderId="0" xfId="0" quotePrefix="false" applyFont="true" applyNumberFormat="true">
      <alignment horizontal="center" vertical="center"/>
    </xf>
    <xf numFmtId="164" fontId="1145" fillId="0" borderId="0" xfId="0" quotePrefix="false" applyFont="true" applyNumberFormat="true">
      <alignment horizontal="center" vertical="center"/>
    </xf>
    <xf numFmtId="4" fontId="1146" fillId="0" borderId="0" xfId="0" quotePrefix="false" applyFont="true" applyNumberFormat="true">
      <alignment horizontal="center" vertical="center"/>
    </xf>
    <xf numFmtId="164" fontId="1147" fillId="0" borderId="0" xfId="0" quotePrefix="false" applyFont="true" applyNumberFormat="true">
      <alignment horizontal="center" vertical="center"/>
    </xf>
    <xf numFmtId="0" fontId="1148" fillId="0" borderId="0" xfId="0" quotePrefix="false" applyFont="true">
      <alignment horizontal="center" vertical="center" wrapText="true"/>
    </xf>
    <xf numFmtId="4" fontId="1149" fillId="0" borderId="0" xfId="0" quotePrefix="false" applyFont="true" applyNumberFormat="true">
      <alignment horizontal="center" vertical="center"/>
    </xf>
    <xf numFmtId="164" fontId="1150" fillId="0" borderId="0" xfId="0" quotePrefix="false" applyFont="true" applyNumberFormat="true">
      <alignment horizontal="center" vertical="center"/>
    </xf>
    <xf numFmtId="164" fontId="1151" fillId="0" borderId="0" xfId="0" quotePrefix="false" applyFont="true" applyNumberFormat="true">
      <alignment horizontal="center" vertical="center"/>
    </xf>
    <xf numFmtId="165" fontId="1152" fillId="0" borderId="0" xfId="0" quotePrefix="false" applyFont="true" applyNumberFormat="true">
      <alignment horizontal="center" vertical="center"/>
    </xf>
    <xf numFmtId="164" fontId="1153" fillId="0" borderId="0" xfId="0" quotePrefix="false" applyFont="true" applyNumberFormat="true">
      <alignment horizontal="center" vertical="center"/>
    </xf>
    <xf numFmtId="164" fontId="1154" fillId="0" borderId="0" xfId="0" quotePrefix="false" applyFont="true" applyNumberFormat="true">
      <alignment horizontal="center" vertical="center" wrapText="true"/>
    </xf>
    <xf numFmtId="4" fontId="1155" fillId="0" borderId="0" xfId="0" quotePrefix="false" applyFont="true" applyNumberFormat="true">
      <alignment horizontal="center" vertical="center"/>
    </xf>
    <xf numFmtId="164" fontId="1156" fillId="0" borderId="0" xfId="0" quotePrefix="false" applyFont="true" applyNumberFormat="true">
      <alignment horizontal="center" vertical="center"/>
    </xf>
    <xf numFmtId="4" fontId="1157" fillId="0" borderId="0" xfId="0" quotePrefix="false" applyFont="true" applyNumberFormat="true">
      <alignment horizontal="center" vertical="center"/>
    </xf>
    <xf numFmtId="164" fontId="1158" fillId="0" borderId="0" xfId="0" quotePrefix="false" applyFont="true" applyNumberFormat="true">
      <alignment horizontal="center" vertical="center"/>
    </xf>
    <xf numFmtId="4" fontId="1159" fillId="0" borderId="0" xfId="0" quotePrefix="false" applyFont="true" applyNumberFormat="true">
      <alignment horizontal="center" vertical="center"/>
    </xf>
    <xf numFmtId="164" fontId="1160" fillId="0" borderId="0" xfId="0" quotePrefix="false" applyFont="true" applyNumberFormat="true">
      <alignment horizontal="center" vertical="center"/>
    </xf>
    <xf numFmtId="4" fontId="1161" fillId="0" borderId="0" xfId="0" quotePrefix="false" applyFont="true" applyNumberFormat="true">
      <alignment horizontal="center" vertical="center"/>
    </xf>
    <xf numFmtId="164" fontId="1162" fillId="0" borderId="0" xfId="0" quotePrefix="false" applyFont="true" applyNumberFormat="true">
      <alignment horizontal="center" vertical="center"/>
    </xf>
    <xf numFmtId="0" fontId="1163" fillId="0" borderId="0" xfId="0" quotePrefix="false" applyFont="true">
      <alignment horizontal="center" vertical="center" wrapText="true"/>
    </xf>
    <xf numFmtId="4" fontId="1164" fillId="0" borderId="0" xfId="0" quotePrefix="false" applyFont="true" applyNumberFormat="true">
      <alignment horizontal="center" vertical="center"/>
    </xf>
    <xf numFmtId="164" fontId="1165" fillId="0" borderId="0" xfId="0" quotePrefix="false" applyFont="true" applyNumberFormat="true">
      <alignment horizontal="center" vertical="center"/>
    </xf>
    <xf numFmtId="164" fontId="1166" fillId="0" borderId="0" xfId="0" quotePrefix="false" applyFont="true" applyNumberFormat="true">
      <alignment horizontal="center" vertical="center"/>
    </xf>
    <xf numFmtId="165" fontId="1167" fillId="0" borderId="0" xfId="0" quotePrefix="false" applyFont="true" applyNumberFormat="true">
      <alignment horizontal="center" vertical="center"/>
    </xf>
    <xf numFmtId="164" fontId="1168" fillId="0" borderId="0" xfId="0" quotePrefix="false" applyFont="true" applyNumberFormat="true">
      <alignment horizontal="center" vertical="center"/>
    </xf>
    <xf numFmtId="164" fontId="1169" fillId="0" borderId="0" xfId="0" quotePrefix="false" applyFont="true" applyNumberFormat="true">
      <alignment horizontal="center" vertical="center" wrapText="true"/>
    </xf>
    <xf numFmtId="4" fontId="1170" fillId="0" borderId="0" xfId="0" quotePrefix="false" applyFont="true" applyNumberFormat="true">
      <alignment horizontal="center" vertical="center"/>
    </xf>
    <xf numFmtId="164" fontId="1171" fillId="0" borderId="0" xfId="0" quotePrefix="false" applyFont="true" applyNumberFormat="true">
      <alignment horizontal="center" vertical="center"/>
    </xf>
    <xf numFmtId="4" fontId="1172" fillId="0" borderId="0" xfId="0" quotePrefix="false" applyFont="true" applyNumberFormat="true">
      <alignment horizontal="center" vertical="center"/>
    </xf>
    <xf numFmtId="164" fontId="1173" fillId="0" borderId="0" xfId="0" quotePrefix="false" applyFont="true" applyNumberFormat="true">
      <alignment horizontal="center" vertical="center"/>
    </xf>
    <xf numFmtId="4" fontId="1174" fillId="0" borderId="0" xfId="0" quotePrefix="false" applyFont="true" applyNumberFormat="true">
      <alignment horizontal="center" vertical="center"/>
    </xf>
    <xf numFmtId="164" fontId="1175" fillId="0" borderId="0" xfId="0" quotePrefix="false" applyFont="true" applyNumberFormat="true">
      <alignment horizontal="center" vertical="center"/>
    </xf>
    <xf numFmtId="4" fontId="1176" fillId="0" borderId="0" xfId="0" quotePrefix="false" applyFont="true" applyNumberFormat="true">
      <alignment horizontal="center" vertical="center"/>
    </xf>
    <xf numFmtId="164" fontId="1177" fillId="0" borderId="0" xfId="0" quotePrefix="false" applyFont="true" applyNumberFormat="true">
      <alignment horizontal="center" vertical="center"/>
    </xf>
    <xf numFmtId="0" fontId="1178" fillId="0" borderId="0" xfId="0" quotePrefix="false" applyFont="true">
      <alignment horizontal="center" vertical="center" wrapText="true"/>
    </xf>
    <xf numFmtId="4" fontId="1179" fillId="0" borderId="0" xfId="0" quotePrefix="false" applyFont="true" applyNumberFormat="true">
      <alignment horizontal="center" vertical="center"/>
    </xf>
    <xf numFmtId="164" fontId="1180" fillId="0" borderId="0" xfId="0" quotePrefix="false" applyFont="true" applyNumberFormat="true">
      <alignment horizontal="center" vertical="center"/>
    </xf>
    <xf numFmtId="164" fontId="1181" fillId="0" borderId="0" xfId="0" quotePrefix="false" applyFont="true" applyNumberFormat="true">
      <alignment horizontal="center" vertical="center"/>
    </xf>
    <xf numFmtId="165" fontId="1182" fillId="0" borderId="0" xfId="0" quotePrefix="false" applyFont="true" applyNumberFormat="true">
      <alignment horizontal="center" vertical="center"/>
    </xf>
    <xf numFmtId="164" fontId="1183" fillId="0" borderId="0" xfId="0" quotePrefix="false" applyFont="true" applyNumberFormat="true">
      <alignment horizontal="center" vertical="center"/>
    </xf>
    <xf numFmtId="164" fontId="1184" fillId="0" borderId="0" xfId="0" quotePrefix="false" applyFont="true" applyNumberFormat="true">
      <alignment horizontal="center" vertical="center" wrapText="true"/>
    </xf>
    <xf numFmtId="4" fontId="1185" fillId="0" borderId="0" xfId="0" quotePrefix="false" applyFont="true" applyNumberFormat="true">
      <alignment horizontal="center" vertical="center"/>
    </xf>
    <xf numFmtId="164" fontId="1186" fillId="0" borderId="0" xfId="0" quotePrefix="false" applyFont="true" applyNumberFormat="true">
      <alignment horizontal="center" vertical="center"/>
    </xf>
    <xf numFmtId="4" fontId="1187" fillId="0" borderId="0" xfId="0" quotePrefix="false" applyFont="true" applyNumberFormat="true">
      <alignment horizontal="center" vertical="center"/>
    </xf>
    <xf numFmtId="164" fontId="1188" fillId="0" borderId="0" xfId="0" quotePrefix="false" applyFont="true" applyNumberFormat="true">
      <alignment horizontal="center" vertical="center"/>
    </xf>
    <xf numFmtId="4" fontId="1189" fillId="0" borderId="0" xfId="0" quotePrefix="false" applyFont="true" applyNumberFormat="true">
      <alignment horizontal="center" vertical="center"/>
    </xf>
    <xf numFmtId="164" fontId="1190" fillId="0" borderId="0" xfId="0" quotePrefix="false" applyFont="true" applyNumberFormat="true">
      <alignment horizontal="center" vertical="center"/>
    </xf>
    <xf numFmtId="4" fontId="1191" fillId="0" borderId="0" xfId="0" quotePrefix="false" applyFont="true" applyNumberFormat="true">
      <alignment horizontal="center" vertical="center"/>
    </xf>
    <xf numFmtId="164" fontId="1192" fillId="0" borderId="0" xfId="0" quotePrefix="false" applyFont="true" applyNumberFormat="true">
      <alignment horizontal="center" vertical="center"/>
    </xf>
    <xf numFmtId="0" fontId="1193" fillId="0" borderId="0" xfId="0" quotePrefix="false" applyFont="true">
      <alignment horizontal="center" vertical="center" wrapText="true"/>
    </xf>
    <xf numFmtId="4" fontId="1194" fillId="0" borderId="0" xfId="0" quotePrefix="false" applyFont="true" applyNumberFormat="true">
      <alignment horizontal="center" vertical="center"/>
    </xf>
    <xf numFmtId="164" fontId="1195" fillId="0" borderId="0" xfId="0" quotePrefix="false" applyFont="true" applyNumberFormat="true">
      <alignment horizontal="center" vertical="center"/>
    </xf>
    <xf numFmtId="164" fontId="1196" fillId="0" borderId="0" xfId="0" quotePrefix="false" applyFont="true" applyNumberFormat="true">
      <alignment horizontal="center" vertical="center"/>
    </xf>
    <xf numFmtId="165" fontId="1197" fillId="0" borderId="0" xfId="0" quotePrefix="false" applyFont="true" applyNumberFormat="true">
      <alignment horizontal="center" vertical="center"/>
    </xf>
    <xf numFmtId="164" fontId="1198" fillId="0" borderId="0" xfId="0" quotePrefix="false" applyFont="true" applyNumberFormat="true">
      <alignment horizontal="center" vertical="center"/>
    </xf>
    <xf numFmtId="164" fontId="1199" fillId="0" borderId="0" xfId="0" quotePrefix="false" applyFont="true" applyNumberFormat="true">
      <alignment horizontal="center" vertical="center" wrapText="true"/>
    </xf>
    <xf numFmtId="4" fontId="1200" fillId="0" borderId="0" xfId="0" quotePrefix="false" applyFont="true" applyNumberFormat="true">
      <alignment horizontal="center" vertical="center"/>
    </xf>
    <xf numFmtId="164" fontId="1201" fillId="0" borderId="0" xfId="0" quotePrefix="false" applyFont="true" applyNumberFormat="true">
      <alignment horizontal="center" vertical="center"/>
    </xf>
    <xf numFmtId="4" fontId="1202" fillId="0" borderId="0" xfId="0" quotePrefix="false" applyFont="true" applyNumberFormat="true">
      <alignment horizontal="center" vertical="center"/>
    </xf>
    <xf numFmtId="164" fontId="1203" fillId="0" borderId="0" xfId="0" quotePrefix="false" applyFont="true" applyNumberFormat="true">
      <alignment horizontal="center" vertical="center"/>
    </xf>
    <xf numFmtId="4" fontId="1204" fillId="0" borderId="0" xfId="0" quotePrefix="false" applyFont="true" applyNumberFormat="true">
      <alignment horizontal="center" vertical="center"/>
    </xf>
    <xf numFmtId="164" fontId="1205" fillId="0" borderId="0" xfId="0" quotePrefix="false" applyFont="true" applyNumberFormat="true">
      <alignment horizontal="center" vertical="center"/>
    </xf>
    <xf numFmtId="4" fontId="1206" fillId="0" borderId="0" xfId="0" quotePrefix="false" applyFont="true" applyNumberFormat="true">
      <alignment horizontal="center" vertical="center"/>
    </xf>
    <xf numFmtId="164" fontId="1207" fillId="0" borderId="0" xfId="0" quotePrefix="false" applyFont="true" applyNumberFormat="true">
      <alignment horizontal="center" vertical="center"/>
    </xf>
    <xf numFmtId="0" fontId="1208" fillId="0" borderId="0" xfId="0" quotePrefix="false" applyFont="true">
      <alignment horizontal="center" vertical="center" wrapText="true"/>
    </xf>
    <xf numFmtId="4" fontId="1209" fillId="0" borderId="0" xfId="0" quotePrefix="false" applyFont="true" applyNumberFormat="true">
      <alignment horizontal="center" vertical="center"/>
    </xf>
    <xf numFmtId="164" fontId="1210" fillId="0" borderId="0" xfId="0" quotePrefix="false" applyFont="true" applyNumberFormat="true">
      <alignment horizontal="center" vertical="center"/>
    </xf>
    <xf numFmtId="164" fontId="1211" fillId="0" borderId="0" xfId="0" quotePrefix="false" applyFont="true" applyNumberFormat="true">
      <alignment horizontal="center" vertical="center"/>
    </xf>
    <xf numFmtId="165" fontId="1212" fillId="0" borderId="0" xfId="0" quotePrefix="false" applyFont="true" applyNumberFormat="true">
      <alignment horizontal="center" vertical="center"/>
    </xf>
    <xf numFmtId="164" fontId="1213" fillId="0" borderId="0" xfId="0" quotePrefix="false" applyFont="true" applyNumberFormat="true">
      <alignment horizontal="center" vertical="center"/>
    </xf>
    <xf numFmtId="164" fontId="1214" fillId="0" borderId="0" xfId="0" quotePrefix="false" applyFont="true" applyNumberFormat="true">
      <alignment horizontal="center" vertical="center" wrapText="true"/>
    </xf>
    <xf numFmtId="4" fontId="1215" fillId="0" borderId="0" xfId="0" quotePrefix="false" applyFont="true" applyNumberFormat="true">
      <alignment horizontal="center" vertical="center"/>
    </xf>
    <xf numFmtId="164" fontId="1216" fillId="0" borderId="0" xfId="0" quotePrefix="false" applyFont="true" applyNumberFormat="true">
      <alignment horizontal="center" vertical="center"/>
    </xf>
    <xf numFmtId="4" fontId="1217" fillId="0" borderId="0" xfId="0" quotePrefix="false" applyFont="true" applyNumberFormat="true">
      <alignment horizontal="center" vertical="center"/>
    </xf>
    <xf numFmtId="164" fontId="1218" fillId="0" borderId="0" xfId="0" quotePrefix="false" applyFont="true" applyNumberFormat="true">
      <alignment horizontal="center" vertical="center"/>
    </xf>
    <xf numFmtId="4" fontId="1219" fillId="0" borderId="0" xfId="0" quotePrefix="false" applyFont="true" applyNumberFormat="true">
      <alignment horizontal="center" vertical="center"/>
    </xf>
    <xf numFmtId="164" fontId="1220" fillId="0" borderId="0" xfId="0" quotePrefix="false" applyFont="true" applyNumberFormat="true">
      <alignment horizontal="center" vertical="center"/>
    </xf>
    <xf numFmtId="4" fontId="1221" fillId="0" borderId="0" xfId="0" quotePrefix="false" applyFont="true" applyNumberFormat="true">
      <alignment horizontal="center" vertical="center"/>
    </xf>
    <xf numFmtId="164" fontId="1222" fillId="0" borderId="0" xfId="0" quotePrefix="false" applyFont="true" applyNumberFormat="true">
      <alignment horizontal="center" vertical="center"/>
    </xf>
    <xf numFmtId="0" fontId="1223" fillId="0" borderId="0" xfId="0" quotePrefix="false" applyFont="true">
      <alignment horizontal="center" vertical="center" wrapText="true"/>
    </xf>
    <xf numFmtId="4" fontId="1224" fillId="0" borderId="0" xfId="0" quotePrefix="false" applyFont="true" applyNumberFormat="true">
      <alignment horizontal="center" vertical="center"/>
    </xf>
    <xf numFmtId="164" fontId="1225" fillId="0" borderId="0" xfId="0" quotePrefix="false" applyFont="true" applyNumberFormat="true">
      <alignment horizontal="center" vertical="center"/>
    </xf>
    <xf numFmtId="164" fontId="1226" fillId="0" borderId="0" xfId="0" quotePrefix="false" applyFont="true" applyNumberFormat="true">
      <alignment horizontal="center" vertical="center"/>
    </xf>
    <xf numFmtId="165" fontId="1227" fillId="0" borderId="0" xfId="0" quotePrefix="false" applyFont="true" applyNumberFormat="true">
      <alignment horizontal="center" vertical="center"/>
    </xf>
    <xf numFmtId="164" fontId="1228" fillId="0" borderId="0" xfId="0" quotePrefix="false" applyFont="true" applyNumberFormat="true">
      <alignment horizontal="center" vertical="center"/>
    </xf>
    <xf numFmtId="164" fontId="1229" fillId="0" borderId="0" xfId="0" quotePrefix="false" applyFont="true" applyNumberFormat="true">
      <alignment horizontal="center" vertical="center" wrapText="true"/>
    </xf>
    <xf numFmtId="4" fontId="1230" fillId="0" borderId="0" xfId="0" quotePrefix="false" applyFont="true" applyNumberFormat="true">
      <alignment horizontal="center" vertical="center"/>
    </xf>
    <xf numFmtId="164" fontId="1231" fillId="0" borderId="0" xfId="0" quotePrefix="false" applyFont="true" applyNumberFormat="true">
      <alignment horizontal="center" vertical="center"/>
    </xf>
    <xf numFmtId="4" fontId="1232" fillId="0" borderId="0" xfId="0" quotePrefix="false" applyFont="true" applyNumberFormat="true">
      <alignment horizontal="center" vertical="center"/>
    </xf>
    <xf numFmtId="164" fontId="1233" fillId="0" borderId="0" xfId="0" quotePrefix="false" applyFont="true" applyNumberFormat="true">
      <alignment horizontal="center" vertical="center"/>
    </xf>
    <xf numFmtId="4" fontId="1234" fillId="0" borderId="0" xfId="0" quotePrefix="false" applyFont="true" applyNumberFormat="true">
      <alignment horizontal="center" vertical="center"/>
    </xf>
    <xf numFmtId="164" fontId="1235" fillId="0" borderId="0" xfId="0" quotePrefix="false" applyFont="true" applyNumberFormat="true">
      <alignment horizontal="center" vertical="center"/>
    </xf>
    <xf numFmtId="4" fontId="1236" fillId="0" borderId="0" xfId="0" quotePrefix="false" applyFont="true" applyNumberFormat="true">
      <alignment horizontal="center" vertical="center"/>
    </xf>
    <xf numFmtId="164" fontId="1237" fillId="0" borderId="0" xfId="0" quotePrefix="false" applyFont="true" applyNumberFormat="true">
      <alignment horizontal="center" vertical="center"/>
    </xf>
    <xf numFmtId="0" fontId="1238" fillId="0" borderId="0" xfId="0" quotePrefix="false" applyFont="true">
      <alignment horizontal="center" vertical="center" wrapText="true"/>
    </xf>
    <xf numFmtId="4" fontId="1239" fillId="0" borderId="0" xfId="0" quotePrefix="false" applyFont="true" applyNumberFormat="true">
      <alignment horizontal="center" vertical="center"/>
    </xf>
    <xf numFmtId="164" fontId="1240" fillId="0" borderId="0" xfId="0" quotePrefix="false" applyFont="true" applyNumberFormat="true">
      <alignment horizontal="center" vertical="center"/>
    </xf>
    <xf numFmtId="164" fontId="1241" fillId="0" borderId="0" xfId="0" quotePrefix="false" applyFont="true" applyNumberFormat="true">
      <alignment horizontal="center" vertical="center"/>
    </xf>
    <xf numFmtId="165" fontId="1242" fillId="0" borderId="0" xfId="0" quotePrefix="false" applyFont="true" applyNumberFormat="true">
      <alignment horizontal="center" vertical="center"/>
    </xf>
    <xf numFmtId="164" fontId="1243" fillId="0" borderId="0" xfId="0" quotePrefix="false" applyFont="true" applyNumberFormat="true">
      <alignment horizontal="center" vertical="center"/>
    </xf>
    <xf numFmtId="164" fontId="1244" fillId="0" borderId="0" xfId="0" quotePrefix="false" applyFont="true" applyNumberFormat="true">
      <alignment horizontal="center" vertical="center" wrapText="true"/>
    </xf>
    <xf numFmtId="4" fontId="1245" fillId="0" borderId="0" xfId="0" quotePrefix="false" applyFont="true" applyNumberFormat="true">
      <alignment horizontal="center" vertical="center"/>
    </xf>
    <xf numFmtId="164" fontId="1246" fillId="0" borderId="0" xfId="0" quotePrefix="false" applyFont="true" applyNumberFormat="true">
      <alignment horizontal="center" vertical="center"/>
    </xf>
    <xf numFmtId="4" fontId="1247" fillId="0" borderId="0" xfId="0" quotePrefix="false" applyFont="true" applyNumberFormat="true">
      <alignment horizontal="center" vertical="center"/>
    </xf>
    <xf numFmtId="164" fontId="1248" fillId="0" borderId="0" xfId="0" quotePrefix="false" applyFont="true" applyNumberFormat="true">
      <alignment horizontal="center" vertical="center"/>
    </xf>
    <xf numFmtId="4" fontId="1249" fillId="0" borderId="0" xfId="0" quotePrefix="false" applyFont="true" applyNumberFormat="true">
      <alignment horizontal="center" vertical="center"/>
    </xf>
    <xf numFmtId="164" fontId="1250" fillId="0" borderId="0" xfId="0" quotePrefix="false" applyFont="true" applyNumberFormat="true">
      <alignment horizontal="center" vertical="center"/>
    </xf>
    <xf numFmtId="4" fontId="1251" fillId="0" borderId="0" xfId="0" quotePrefix="false" applyFont="true" applyNumberFormat="true">
      <alignment horizontal="center" vertical="center"/>
    </xf>
    <xf numFmtId="164" fontId="1252" fillId="0" borderId="0" xfId="0" quotePrefix="false" applyFont="true" applyNumberFormat="true">
      <alignment horizontal="center" vertical="center"/>
    </xf>
    <xf numFmtId="0" fontId="1253" fillId="0" borderId="0" xfId="0" quotePrefix="false" applyFont="true">
      <alignment horizontal="center" vertical="center" wrapText="true"/>
    </xf>
    <xf numFmtId="4" fontId="1254" fillId="0" borderId="0" xfId="0" quotePrefix="false" applyFont="true" applyNumberFormat="true">
      <alignment horizontal="center" vertical="center"/>
    </xf>
    <xf numFmtId="164" fontId="1255" fillId="0" borderId="0" xfId="0" quotePrefix="false" applyFont="true" applyNumberFormat="true">
      <alignment horizontal="center" vertical="center"/>
    </xf>
    <xf numFmtId="164" fontId="1256" fillId="0" borderId="0" xfId="0" quotePrefix="false" applyFont="true" applyNumberFormat="true">
      <alignment horizontal="center" vertical="center"/>
    </xf>
    <xf numFmtId="165" fontId="1257" fillId="0" borderId="0" xfId="0" quotePrefix="false" applyFont="true" applyNumberFormat="true">
      <alignment horizontal="center" vertical="center"/>
    </xf>
    <xf numFmtId="164" fontId="1258" fillId="0" borderId="0" xfId="0" quotePrefix="false" applyFont="true" applyNumberFormat="true">
      <alignment horizontal="center" vertical="center"/>
    </xf>
    <xf numFmtId="164" fontId="1259" fillId="0" borderId="0" xfId="0" quotePrefix="false" applyFont="true" applyNumberFormat="true">
      <alignment horizontal="center" vertical="center" wrapText="true"/>
    </xf>
    <xf numFmtId="4" fontId="1260" fillId="0" borderId="0" xfId="0" quotePrefix="false" applyFont="true" applyNumberFormat="true">
      <alignment horizontal="center" vertical="center"/>
    </xf>
    <xf numFmtId="164" fontId="1261" fillId="0" borderId="0" xfId="0" quotePrefix="false" applyFont="true" applyNumberFormat="true">
      <alignment horizontal="center" vertical="center"/>
    </xf>
    <xf numFmtId="4" fontId="1262" fillId="0" borderId="0" xfId="0" quotePrefix="false" applyFont="true" applyNumberFormat="true">
      <alignment horizontal="center" vertical="center"/>
    </xf>
    <xf numFmtId="164" fontId="1263" fillId="0" borderId="0" xfId="0" quotePrefix="false" applyFont="true" applyNumberFormat="true">
      <alignment horizontal="center" vertical="center"/>
    </xf>
    <xf numFmtId="4" fontId="1264" fillId="0" borderId="0" xfId="0" quotePrefix="false" applyFont="true" applyNumberFormat="true">
      <alignment horizontal="center" vertical="center"/>
    </xf>
    <xf numFmtId="164" fontId="1265" fillId="0" borderId="0" xfId="0" quotePrefix="false" applyFont="true" applyNumberFormat="true">
      <alignment horizontal="center" vertical="center"/>
    </xf>
    <xf numFmtId="4" fontId="1266" fillId="0" borderId="0" xfId="0" quotePrefix="false" applyFont="true" applyNumberFormat="true">
      <alignment horizontal="center" vertical="center"/>
    </xf>
    <xf numFmtId="164" fontId="1267" fillId="0" borderId="0" xfId="0" quotePrefix="false" applyFont="true" applyNumberFormat="true">
      <alignment horizontal="center" vertical="center"/>
    </xf>
    <xf numFmtId="164" fontId="1268" fillId="0" borderId="0" xfId="0" quotePrefix="false" applyFont="true" applyNumberFormat="true">
      <alignment horizontal="center" vertical="center" wrapText="true"/>
    </xf>
    <xf numFmtId="0" fontId="126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26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270" fillId="0" borderId="0" xfId="0" quotePrefix="false" applyFont="true">
      <alignment horizontal="center" vertical="center" wrapText="true"/>
    </xf>
    <xf numFmtId="4" fontId="1271" fillId="0" borderId="0" xfId="0" quotePrefix="false" applyFont="true" applyNumberFormat="true">
      <alignment horizontal="center" vertical="center"/>
    </xf>
    <xf numFmtId="164" fontId="1272" fillId="0" borderId="0" xfId="0" quotePrefix="false" applyFont="true" applyNumberFormat="true">
      <alignment horizontal="center" vertical="center"/>
    </xf>
    <xf numFmtId="164" fontId="1273" fillId="0" borderId="0" xfId="0" quotePrefix="false" applyFont="true" applyNumberFormat="true">
      <alignment horizontal="center" vertical="center"/>
    </xf>
    <xf numFmtId="165" fontId="1274" fillId="0" borderId="0" xfId="0" quotePrefix="false" applyFont="true" applyNumberFormat="true">
      <alignment horizontal="center" vertical="center"/>
    </xf>
    <xf numFmtId="164" fontId="1275" fillId="0" borderId="0" xfId="0" quotePrefix="false" applyFont="true" applyNumberFormat="true">
      <alignment horizontal="center" vertical="center"/>
    </xf>
    <xf numFmtId="164" fontId="1276" fillId="0" borderId="0" xfId="0" quotePrefix="false" applyFont="true" applyNumberFormat="true">
      <alignment horizontal="center" vertical="center" wrapText="true"/>
    </xf>
    <xf numFmtId="4" fontId="1277" fillId="0" borderId="0" xfId="0" quotePrefix="false" applyFont="true" applyNumberFormat="true">
      <alignment horizontal="center" vertical="center"/>
    </xf>
    <xf numFmtId="164" fontId="1278" fillId="0" borderId="0" xfId="0" quotePrefix="false" applyFont="true" applyNumberFormat="true">
      <alignment horizontal="center" vertical="center"/>
    </xf>
    <xf numFmtId="4" fontId="1279" fillId="0" borderId="0" xfId="0" quotePrefix="false" applyFont="true" applyNumberFormat="true">
      <alignment horizontal="center" vertical="center"/>
    </xf>
    <xf numFmtId="164" fontId="1280" fillId="0" borderId="0" xfId="0" quotePrefix="false" applyFont="true" applyNumberFormat="true">
      <alignment horizontal="center" vertical="center"/>
    </xf>
    <xf numFmtId="4" fontId="1281" fillId="0" borderId="0" xfId="0" quotePrefix="false" applyFont="true" applyNumberFormat="true">
      <alignment horizontal="center" vertical="center"/>
    </xf>
    <xf numFmtId="164" fontId="1282" fillId="0" borderId="0" xfId="0" quotePrefix="false" applyFont="true" applyNumberFormat="true">
      <alignment horizontal="center" vertical="center"/>
    </xf>
    <xf numFmtId="4" fontId="1283" fillId="0" borderId="0" xfId="0" quotePrefix="false" applyFont="true" applyNumberFormat="true">
      <alignment horizontal="center" vertical="center"/>
    </xf>
    <xf numFmtId="164" fontId="1284" fillId="0" borderId="0" xfId="0" quotePrefix="false" applyFont="true" applyNumberFormat="true">
      <alignment horizontal="center" vertical="center"/>
    </xf>
    <xf numFmtId="0" fontId="1285" fillId="0" borderId="0" xfId="0" quotePrefix="false" applyFont="true">
      <alignment horizontal="center" vertical="center" wrapText="true"/>
    </xf>
    <xf numFmtId="4" fontId="1286" fillId="0" borderId="0" xfId="0" quotePrefix="false" applyFont="true" applyNumberFormat="true">
      <alignment horizontal="center" vertical="center"/>
    </xf>
    <xf numFmtId="164" fontId="1287" fillId="0" borderId="0" xfId="0" quotePrefix="false" applyFont="true" applyNumberFormat="true">
      <alignment horizontal="center" vertical="center"/>
    </xf>
    <xf numFmtId="164" fontId="1288" fillId="0" borderId="0" xfId="0" quotePrefix="false" applyFont="true" applyNumberFormat="true">
      <alignment horizontal="center" vertical="center"/>
    </xf>
    <xf numFmtId="165" fontId="1289" fillId="0" borderId="0" xfId="0" quotePrefix="false" applyFont="true" applyNumberFormat="true">
      <alignment horizontal="center" vertical="center"/>
    </xf>
    <xf numFmtId="164" fontId="1290" fillId="0" borderId="0" xfId="0" quotePrefix="false" applyFont="true" applyNumberFormat="true">
      <alignment horizontal="center" vertical="center"/>
    </xf>
    <xf numFmtId="164" fontId="1291" fillId="0" borderId="0" xfId="0" quotePrefix="false" applyFont="true" applyNumberFormat="true">
      <alignment horizontal="center" vertical="center" wrapText="true"/>
    </xf>
    <xf numFmtId="4" fontId="1292" fillId="0" borderId="0" xfId="0" quotePrefix="false" applyFont="true" applyNumberFormat="true">
      <alignment horizontal="center" vertical="center"/>
    </xf>
    <xf numFmtId="164" fontId="1293" fillId="0" borderId="0" xfId="0" quotePrefix="false" applyFont="true" applyNumberFormat="true">
      <alignment horizontal="center" vertical="center"/>
    </xf>
    <xf numFmtId="4" fontId="1294" fillId="0" borderId="0" xfId="0" quotePrefix="false" applyFont="true" applyNumberFormat="true">
      <alignment horizontal="center" vertical="center"/>
    </xf>
    <xf numFmtId="164" fontId="1295" fillId="0" borderId="0" xfId="0" quotePrefix="false" applyFont="true" applyNumberFormat="true">
      <alignment horizontal="center" vertical="center"/>
    </xf>
    <xf numFmtId="4" fontId="1296" fillId="0" borderId="0" xfId="0" quotePrefix="false" applyFont="true" applyNumberFormat="true">
      <alignment horizontal="center" vertical="center"/>
    </xf>
    <xf numFmtId="164" fontId="1297" fillId="0" borderId="0" xfId="0" quotePrefix="false" applyFont="true" applyNumberFormat="true">
      <alignment horizontal="center" vertical="center"/>
    </xf>
    <xf numFmtId="4" fontId="1298" fillId="0" borderId="0" xfId="0" quotePrefix="false" applyFont="true" applyNumberFormat="true">
      <alignment horizontal="center" vertical="center"/>
    </xf>
    <xf numFmtId="164" fontId="1299" fillId="0" borderId="0" xfId="0" quotePrefix="false" applyFont="true" applyNumberFormat="true">
      <alignment horizontal="center" vertical="center"/>
    </xf>
    <xf numFmtId="164" fontId="1300" fillId="0" borderId="0" xfId="0" quotePrefix="false" applyFont="true" applyNumberFormat="true">
      <alignment horizontal="center" vertical="center" wrapText="true"/>
    </xf>
    <xf numFmtId="0" fontId="130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30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302" fillId="0" borderId="0" xfId="0" quotePrefix="false" applyFont="true">
      <alignment horizontal="center" vertical="center" wrapText="true"/>
    </xf>
    <xf numFmtId="4" fontId="1303" fillId="0" borderId="0" xfId="0" quotePrefix="false" applyFont="true" applyNumberFormat="true">
      <alignment horizontal="center" vertical="center"/>
    </xf>
    <xf numFmtId="164" fontId="1304" fillId="0" borderId="0" xfId="0" quotePrefix="false" applyFont="true" applyNumberFormat="true">
      <alignment horizontal="center" vertical="center"/>
    </xf>
    <xf numFmtId="164" fontId="1305" fillId="0" borderId="0" xfId="0" quotePrefix="false" applyFont="true" applyNumberFormat="true">
      <alignment horizontal="center" vertical="center"/>
    </xf>
    <xf numFmtId="165" fontId="1306" fillId="0" borderId="0" xfId="0" quotePrefix="false" applyFont="true" applyNumberFormat="true">
      <alignment horizontal="center" vertical="center"/>
    </xf>
    <xf numFmtId="164" fontId="1307" fillId="0" borderId="0" xfId="0" quotePrefix="false" applyFont="true" applyNumberFormat="true">
      <alignment horizontal="center" vertical="center"/>
    </xf>
    <xf numFmtId="164" fontId="1308" fillId="0" borderId="0" xfId="0" quotePrefix="false" applyFont="true" applyNumberFormat="true">
      <alignment horizontal="center" vertical="center" wrapText="true"/>
    </xf>
    <xf numFmtId="4" fontId="1309" fillId="0" borderId="0" xfId="0" quotePrefix="false" applyFont="true" applyNumberFormat="true">
      <alignment horizontal="center" vertical="center"/>
    </xf>
    <xf numFmtId="164" fontId="1310" fillId="0" borderId="0" xfId="0" quotePrefix="false" applyFont="true" applyNumberFormat="true">
      <alignment horizontal="center" vertical="center"/>
    </xf>
    <xf numFmtId="4" fontId="1311" fillId="0" borderId="0" xfId="0" quotePrefix="false" applyFont="true" applyNumberFormat="true">
      <alignment horizontal="center" vertical="center"/>
    </xf>
    <xf numFmtId="164" fontId="1312" fillId="0" borderId="0" xfId="0" quotePrefix="false" applyFont="true" applyNumberFormat="true">
      <alignment horizontal="center" vertical="center"/>
    </xf>
    <xf numFmtId="4" fontId="1313" fillId="0" borderId="0" xfId="0" quotePrefix="false" applyFont="true" applyNumberFormat="true">
      <alignment horizontal="center" vertical="center"/>
    </xf>
    <xf numFmtId="164" fontId="1314" fillId="0" borderId="0" xfId="0" quotePrefix="false" applyFont="true" applyNumberFormat="true">
      <alignment horizontal="center" vertical="center"/>
    </xf>
    <xf numFmtId="4" fontId="1315" fillId="0" borderId="0" xfId="0" quotePrefix="false" applyFont="true" applyNumberFormat="true">
      <alignment horizontal="center" vertical="center"/>
    </xf>
    <xf numFmtId="164" fontId="1316" fillId="0" borderId="0" xfId="0" quotePrefix="false" applyFont="true" applyNumberFormat="true">
      <alignment horizontal="center" vertical="center"/>
    </xf>
    <xf numFmtId="0" fontId="1317" fillId="0" borderId="0" xfId="0" quotePrefix="false" applyFont="true">
      <alignment horizontal="center" vertical="center" wrapText="true"/>
    </xf>
    <xf numFmtId="4" fontId="1318" fillId="0" borderId="0" xfId="0" quotePrefix="false" applyFont="true" applyNumberFormat="true">
      <alignment horizontal="center" vertical="center"/>
    </xf>
    <xf numFmtId="164" fontId="1319" fillId="0" borderId="0" xfId="0" quotePrefix="false" applyFont="true" applyNumberFormat="true">
      <alignment horizontal="center" vertical="center"/>
    </xf>
    <xf numFmtId="164" fontId="1320" fillId="0" borderId="0" xfId="0" quotePrefix="false" applyFont="true" applyNumberFormat="true">
      <alignment horizontal="center" vertical="center"/>
    </xf>
    <xf numFmtId="165" fontId="1321" fillId="0" borderId="0" xfId="0" quotePrefix="false" applyFont="true" applyNumberFormat="true">
      <alignment horizontal="center" vertical="center"/>
    </xf>
    <xf numFmtId="164" fontId="1322" fillId="0" borderId="0" xfId="0" quotePrefix="false" applyFont="true" applyNumberFormat="true">
      <alignment horizontal="center" vertical="center"/>
    </xf>
    <xf numFmtId="164" fontId="1323" fillId="0" borderId="0" xfId="0" quotePrefix="false" applyFont="true" applyNumberFormat="true">
      <alignment horizontal="center" vertical="center" wrapText="true"/>
    </xf>
    <xf numFmtId="4" fontId="1324" fillId="0" borderId="0" xfId="0" quotePrefix="false" applyFont="true" applyNumberFormat="true">
      <alignment horizontal="center" vertical="center"/>
    </xf>
    <xf numFmtId="164" fontId="1325" fillId="0" borderId="0" xfId="0" quotePrefix="false" applyFont="true" applyNumberFormat="true">
      <alignment horizontal="center" vertical="center"/>
    </xf>
    <xf numFmtId="4" fontId="1326" fillId="0" borderId="0" xfId="0" quotePrefix="false" applyFont="true" applyNumberFormat="true">
      <alignment horizontal="center" vertical="center"/>
    </xf>
    <xf numFmtId="164" fontId="1327" fillId="0" borderId="0" xfId="0" quotePrefix="false" applyFont="true" applyNumberFormat="true">
      <alignment horizontal="center" vertical="center"/>
    </xf>
    <xf numFmtId="4" fontId="1328" fillId="0" borderId="0" xfId="0" quotePrefix="false" applyFont="true" applyNumberFormat="true">
      <alignment horizontal="center" vertical="center"/>
    </xf>
    <xf numFmtId="164" fontId="1329" fillId="0" borderId="0" xfId="0" quotePrefix="false" applyFont="true" applyNumberFormat="true">
      <alignment horizontal="center" vertical="center"/>
    </xf>
    <xf numFmtId="4" fontId="1330" fillId="0" borderId="0" xfId="0" quotePrefix="false" applyFont="true" applyNumberFormat="true">
      <alignment horizontal="center" vertical="center"/>
    </xf>
    <xf numFmtId="164" fontId="1331" fillId="0" borderId="0" xfId="0" quotePrefix="false" applyFont="true" applyNumberFormat="true">
      <alignment horizontal="center" vertical="center"/>
    </xf>
    <xf numFmtId="0" fontId="1332" fillId="0" borderId="0" xfId="0" quotePrefix="false" applyFont="true">
      <alignment horizontal="center" vertical="center" wrapText="true"/>
    </xf>
    <xf numFmtId="4" fontId="1333" fillId="0" borderId="0" xfId="0" quotePrefix="false" applyFont="true" applyNumberFormat="true">
      <alignment horizontal="center" vertical="center"/>
    </xf>
    <xf numFmtId="164" fontId="1334" fillId="0" borderId="0" xfId="0" quotePrefix="false" applyFont="true" applyNumberFormat="true">
      <alignment horizontal="center" vertical="center"/>
    </xf>
    <xf numFmtId="164" fontId="1335" fillId="0" borderId="0" xfId="0" quotePrefix="false" applyFont="true" applyNumberFormat="true">
      <alignment horizontal="center" vertical="center"/>
    </xf>
    <xf numFmtId="165" fontId="1336" fillId="0" borderId="0" xfId="0" quotePrefix="false" applyFont="true" applyNumberFormat="true">
      <alignment horizontal="center" vertical="center"/>
    </xf>
    <xf numFmtId="164" fontId="1337" fillId="0" borderId="0" xfId="0" quotePrefix="false" applyFont="true" applyNumberFormat="true">
      <alignment horizontal="center" vertical="center"/>
    </xf>
    <xf numFmtId="164" fontId="1338" fillId="0" borderId="0" xfId="0" quotePrefix="false" applyFont="true" applyNumberFormat="true">
      <alignment horizontal="center" vertical="center" wrapText="true"/>
    </xf>
    <xf numFmtId="4" fontId="1339" fillId="0" borderId="0" xfId="0" quotePrefix="false" applyFont="true" applyNumberFormat="true">
      <alignment horizontal="center" vertical="center"/>
    </xf>
    <xf numFmtId="164" fontId="1340" fillId="0" borderId="0" xfId="0" quotePrefix="false" applyFont="true" applyNumberFormat="true">
      <alignment horizontal="center" vertical="center"/>
    </xf>
    <xf numFmtId="4" fontId="1341" fillId="0" borderId="0" xfId="0" quotePrefix="false" applyFont="true" applyNumberFormat="true">
      <alignment horizontal="center" vertical="center"/>
    </xf>
    <xf numFmtId="164" fontId="1342" fillId="0" borderId="0" xfId="0" quotePrefix="false" applyFont="true" applyNumberFormat="true">
      <alignment horizontal="center" vertical="center"/>
    </xf>
    <xf numFmtId="4" fontId="1343" fillId="0" borderId="0" xfId="0" quotePrefix="false" applyFont="true" applyNumberFormat="true">
      <alignment horizontal="center" vertical="center"/>
    </xf>
    <xf numFmtId="164" fontId="1344" fillId="0" borderId="0" xfId="0" quotePrefix="false" applyFont="true" applyNumberFormat="true">
      <alignment horizontal="center" vertical="center"/>
    </xf>
    <xf numFmtId="4" fontId="1345" fillId="0" borderId="0" xfId="0" quotePrefix="false" applyFont="true" applyNumberFormat="true">
      <alignment horizontal="center" vertical="center"/>
    </xf>
    <xf numFmtId="164" fontId="1346" fillId="0" borderId="0" xfId="0" quotePrefix="false" applyFont="true" applyNumberFormat="true">
      <alignment horizontal="center" vertical="center"/>
    </xf>
    <xf numFmtId="164" fontId="1347" fillId="0" borderId="0" xfId="0" quotePrefix="false" applyFont="true" applyNumberFormat="true">
      <alignment horizontal="center" vertical="center" wrapText="true"/>
    </xf>
    <xf numFmtId="0" fontId="134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34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349" fillId="0" borderId="0" xfId="0" quotePrefix="false" applyFont="true">
      <alignment horizontal="center" vertical="center" wrapText="true"/>
    </xf>
    <xf numFmtId="4" fontId="1350" fillId="0" borderId="0" xfId="0" quotePrefix="false" applyFont="true" applyNumberFormat="true">
      <alignment horizontal="center" vertical="center"/>
    </xf>
    <xf numFmtId="164" fontId="1351" fillId="0" borderId="0" xfId="0" quotePrefix="false" applyFont="true" applyNumberFormat="true">
      <alignment horizontal="center" vertical="center"/>
    </xf>
    <xf numFmtId="164" fontId="1352" fillId="0" borderId="0" xfId="0" quotePrefix="false" applyFont="true" applyNumberFormat="true">
      <alignment horizontal="center" vertical="center"/>
    </xf>
    <xf numFmtId="165" fontId="1353" fillId="0" borderId="0" xfId="0" quotePrefix="false" applyFont="true" applyNumberFormat="true">
      <alignment horizontal="center" vertical="center"/>
    </xf>
    <xf numFmtId="164" fontId="1354" fillId="0" borderId="0" xfId="0" quotePrefix="false" applyFont="true" applyNumberFormat="true">
      <alignment horizontal="center" vertical="center"/>
    </xf>
    <xf numFmtId="164" fontId="1355" fillId="0" borderId="0" xfId="0" quotePrefix="false" applyFont="true" applyNumberFormat="true">
      <alignment horizontal="center" vertical="center" wrapText="true"/>
    </xf>
    <xf numFmtId="4" fontId="1356" fillId="0" borderId="0" xfId="0" quotePrefix="false" applyFont="true" applyNumberFormat="true">
      <alignment horizontal="center" vertical="center"/>
    </xf>
    <xf numFmtId="164" fontId="1357" fillId="0" borderId="0" xfId="0" quotePrefix="false" applyFont="true" applyNumberFormat="true">
      <alignment horizontal="center" vertical="center"/>
    </xf>
    <xf numFmtId="4" fontId="1358" fillId="0" borderId="0" xfId="0" quotePrefix="false" applyFont="true" applyNumberFormat="true">
      <alignment horizontal="center" vertical="center"/>
    </xf>
    <xf numFmtId="164" fontId="1359" fillId="0" borderId="0" xfId="0" quotePrefix="false" applyFont="true" applyNumberFormat="true">
      <alignment horizontal="center" vertical="center"/>
    </xf>
    <xf numFmtId="4" fontId="1360" fillId="0" borderId="0" xfId="0" quotePrefix="false" applyFont="true" applyNumberFormat="true">
      <alignment horizontal="center" vertical="center"/>
    </xf>
    <xf numFmtId="164" fontId="1361" fillId="0" borderId="0" xfId="0" quotePrefix="false" applyFont="true" applyNumberFormat="true">
      <alignment horizontal="center" vertical="center"/>
    </xf>
    <xf numFmtId="4" fontId="1362" fillId="0" borderId="0" xfId="0" quotePrefix="false" applyFont="true" applyNumberFormat="true">
      <alignment horizontal="center" vertical="center"/>
    </xf>
    <xf numFmtId="164" fontId="1363" fillId="0" borderId="0" xfId="0" quotePrefix="false" applyFont="true" applyNumberFormat="true">
      <alignment horizontal="center" vertical="center"/>
    </xf>
    <xf numFmtId="0" fontId="1364" fillId="0" borderId="0" xfId="0" quotePrefix="false" applyFont="true">
      <alignment horizontal="center" vertical="center" wrapText="true"/>
    </xf>
    <xf numFmtId="4" fontId="1365" fillId="0" borderId="0" xfId="0" quotePrefix="false" applyFont="true" applyNumberFormat="true">
      <alignment horizontal="center" vertical="center"/>
    </xf>
    <xf numFmtId="164" fontId="1366" fillId="0" borderId="0" xfId="0" quotePrefix="false" applyFont="true" applyNumberFormat="true">
      <alignment horizontal="center" vertical="center"/>
    </xf>
    <xf numFmtId="164" fontId="1367" fillId="0" borderId="0" xfId="0" quotePrefix="false" applyFont="true" applyNumberFormat="true">
      <alignment horizontal="center" vertical="center"/>
    </xf>
    <xf numFmtId="165" fontId="1368" fillId="0" borderId="0" xfId="0" quotePrefix="false" applyFont="true" applyNumberFormat="true">
      <alignment horizontal="center" vertical="center"/>
    </xf>
    <xf numFmtId="164" fontId="1369" fillId="0" borderId="0" xfId="0" quotePrefix="false" applyFont="true" applyNumberFormat="true">
      <alignment horizontal="center" vertical="center"/>
    </xf>
    <xf numFmtId="164" fontId="1370" fillId="0" borderId="0" xfId="0" quotePrefix="false" applyFont="true" applyNumberFormat="true">
      <alignment horizontal="center" vertical="center" wrapText="true"/>
    </xf>
    <xf numFmtId="4" fontId="1371" fillId="0" borderId="0" xfId="0" quotePrefix="false" applyFont="true" applyNumberFormat="true">
      <alignment horizontal="center" vertical="center"/>
    </xf>
    <xf numFmtId="164" fontId="1372" fillId="0" borderId="0" xfId="0" quotePrefix="false" applyFont="true" applyNumberFormat="true">
      <alignment horizontal="center" vertical="center"/>
    </xf>
    <xf numFmtId="4" fontId="1373" fillId="0" borderId="0" xfId="0" quotePrefix="false" applyFont="true" applyNumberFormat="true">
      <alignment horizontal="center" vertical="center"/>
    </xf>
    <xf numFmtId="164" fontId="1374" fillId="0" borderId="0" xfId="0" quotePrefix="false" applyFont="true" applyNumberFormat="true">
      <alignment horizontal="center" vertical="center"/>
    </xf>
    <xf numFmtId="4" fontId="1375" fillId="0" borderId="0" xfId="0" quotePrefix="false" applyFont="true" applyNumberFormat="true">
      <alignment horizontal="center" vertical="center"/>
    </xf>
    <xf numFmtId="164" fontId="1376" fillId="0" borderId="0" xfId="0" quotePrefix="false" applyFont="true" applyNumberFormat="true">
      <alignment horizontal="center" vertical="center"/>
    </xf>
    <xf numFmtId="4" fontId="1377" fillId="0" borderId="0" xfId="0" quotePrefix="false" applyFont="true" applyNumberFormat="true">
      <alignment horizontal="center" vertical="center"/>
    </xf>
    <xf numFmtId="164" fontId="1378" fillId="0" borderId="0" xfId="0" quotePrefix="false" applyFont="true" applyNumberFormat="true">
      <alignment horizontal="center" vertical="center"/>
    </xf>
    <xf numFmtId="0" fontId="1379" fillId="0" borderId="0" xfId="0" quotePrefix="false" applyFont="true">
      <alignment horizontal="center" vertical="center" wrapText="true"/>
    </xf>
    <xf numFmtId="4" fontId="1380" fillId="0" borderId="0" xfId="0" quotePrefix="false" applyFont="true" applyNumberFormat="true">
      <alignment horizontal="center" vertical="center"/>
    </xf>
    <xf numFmtId="164" fontId="1381" fillId="0" borderId="0" xfId="0" quotePrefix="false" applyFont="true" applyNumberFormat="true">
      <alignment horizontal="center" vertical="center"/>
    </xf>
    <xf numFmtId="164" fontId="1382" fillId="0" borderId="0" xfId="0" quotePrefix="false" applyFont="true" applyNumberFormat="true">
      <alignment horizontal="center" vertical="center"/>
    </xf>
    <xf numFmtId="165" fontId="1383" fillId="0" borderId="0" xfId="0" quotePrefix="false" applyFont="true" applyNumberFormat="true">
      <alignment horizontal="center" vertical="center"/>
    </xf>
    <xf numFmtId="164" fontId="1384" fillId="0" borderId="0" xfId="0" quotePrefix="false" applyFont="true" applyNumberFormat="true">
      <alignment horizontal="center" vertical="center"/>
    </xf>
    <xf numFmtId="164" fontId="1385" fillId="0" borderId="0" xfId="0" quotePrefix="false" applyFont="true" applyNumberFormat="true">
      <alignment horizontal="center" vertical="center" wrapText="true"/>
    </xf>
    <xf numFmtId="4" fontId="1386" fillId="0" borderId="0" xfId="0" quotePrefix="false" applyFont="true" applyNumberFormat="true">
      <alignment horizontal="center" vertical="center"/>
    </xf>
    <xf numFmtId="164" fontId="1387" fillId="0" borderId="0" xfId="0" quotePrefix="false" applyFont="true" applyNumberFormat="true">
      <alignment horizontal="center" vertical="center"/>
    </xf>
    <xf numFmtId="4" fontId="1388" fillId="0" borderId="0" xfId="0" quotePrefix="false" applyFont="true" applyNumberFormat="true">
      <alignment horizontal="center" vertical="center"/>
    </xf>
    <xf numFmtId="164" fontId="1389" fillId="0" borderId="0" xfId="0" quotePrefix="false" applyFont="true" applyNumberFormat="true">
      <alignment horizontal="center" vertical="center"/>
    </xf>
    <xf numFmtId="4" fontId="1390" fillId="0" borderId="0" xfId="0" quotePrefix="false" applyFont="true" applyNumberFormat="true">
      <alignment horizontal="center" vertical="center"/>
    </xf>
    <xf numFmtId="164" fontId="1391" fillId="0" borderId="0" xfId="0" quotePrefix="false" applyFont="true" applyNumberFormat="true">
      <alignment horizontal="center" vertical="center"/>
    </xf>
    <xf numFmtId="4" fontId="1392" fillId="0" borderId="0" xfId="0" quotePrefix="false" applyFont="true" applyNumberFormat="true">
      <alignment horizontal="center" vertical="center"/>
    </xf>
    <xf numFmtId="164" fontId="1393" fillId="0" borderId="0" xfId="0" quotePrefix="false" applyFont="true" applyNumberFormat="true">
      <alignment horizontal="center" vertical="center"/>
    </xf>
    <xf numFmtId="0" fontId="1394" fillId="0" borderId="0" xfId="0" quotePrefix="false" applyFont="true">
      <alignment horizontal="center" vertical="center" wrapText="true"/>
    </xf>
    <xf numFmtId="4" fontId="1395" fillId="0" borderId="0" xfId="0" quotePrefix="false" applyFont="true" applyNumberFormat="true">
      <alignment horizontal="center" vertical="center"/>
    </xf>
    <xf numFmtId="164" fontId="1396" fillId="0" borderId="0" xfId="0" quotePrefix="false" applyFont="true" applyNumberFormat="true">
      <alignment horizontal="center" vertical="center"/>
    </xf>
    <xf numFmtId="164" fontId="1397" fillId="0" borderId="0" xfId="0" quotePrefix="false" applyFont="true" applyNumberFormat="true">
      <alignment horizontal="center" vertical="center"/>
    </xf>
    <xf numFmtId="165" fontId="1398" fillId="0" borderId="0" xfId="0" quotePrefix="false" applyFont="true" applyNumberFormat="true">
      <alignment horizontal="center" vertical="center"/>
    </xf>
    <xf numFmtId="164" fontId="1399" fillId="0" borderId="0" xfId="0" quotePrefix="false" applyFont="true" applyNumberFormat="true">
      <alignment horizontal="center" vertical="center"/>
    </xf>
    <xf numFmtId="164" fontId="1400" fillId="0" borderId="0" xfId="0" quotePrefix="false" applyFont="true" applyNumberFormat="true">
      <alignment horizontal="center" vertical="center" wrapText="true"/>
    </xf>
    <xf numFmtId="4" fontId="1401" fillId="0" borderId="0" xfId="0" quotePrefix="false" applyFont="true" applyNumberFormat="true">
      <alignment horizontal="center" vertical="center"/>
    </xf>
    <xf numFmtId="164" fontId="1402" fillId="0" borderId="0" xfId="0" quotePrefix="false" applyFont="true" applyNumberFormat="true">
      <alignment horizontal="center" vertical="center"/>
    </xf>
    <xf numFmtId="4" fontId="1403" fillId="0" borderId="0" xfId="0" quotePrefix="false" applyFont="true" applyNumberFormat="true">
      <alignment horizontal="center" vertical="center"/>
    </xf>
    <xf numFmtId="164" fontId="1404" fillId="0" borderId="0" xfId="0" quotePrefix="false" applyFont="true" applyNumberFormat="true">
      <alignment horizontal="center" vertical="center"/>
    </xf>
    <xf numFmtId="4" fontId="1405" fillId="0" borderId="0" xfId="0" quotePrefix="false" applyFont="true" applyNumberFormat="true">
      <alignment horizontal="center" vertical="center"/>
    </xf>
    <xf numFmtId="164" fontId="1406" fillId="0" borderId="0" xfId="0" quotePrefix="false" applyFont="true" applyNumberFormat="true">
      <alignment horizontal="center" vertical="center"/>
    </xf>
    <xf numFmtId="4" fontId="1407" fillId="0" borderId="0" xfId="0" quotePrefix="false" applyFont="true" applyNumberFormat="true">
      <alignment horizontal="center" vertical="center"/>
    </xf>
    <xf numFmtId="164" fontId="1408" fillId="0" borderId="0" xfId="0" quotePrefix="false" applyFont="true" applyNumberFormat="true">
      <alignment horizontal="center" vertical="center"/>
    </xf>
    <xf numFmtId="0" fontId="1409" fillId="0" borderId="0" xfId="0" quotePrefix="false" applyFont="true">
      <alignment horizontal="center" vertical="center" wrapText="true"/>
    </xf>
    <xf numFmtId="4" fontId="1410" fillId="0" borderId="0" xfId="0" quotePrefix="false" applyFont="true" applyNumberFormat="true">
      <alignment horizontal="center" vertical="center"/>
    </xf>
    <xf numFmtId="164" fontId="1411" fillId="0" borderId="0" xfId="0" quotePrefix="false" applyFont="true" applyNumberFormat="true">
      <alignment horizontal="center" vertical="center"/>
    </xf>
    <xf numFmtId="164" fontId="1412" fillId="0" borderId="0" xfId="0" quotePrefix="false" applyFont="true" applyNumberFormat="true">
      <alignment horizontal="center" vertical="center"/>
    </xf>
    <xf numFmtId="165" fontId="1413" fillId="0" borderId="0" xfId="0" quotePrefix="false" applyFont="true" applyNumberFormat="true">
      <alignment horizontal="center" vertical="center"/>
    </xf>
    <xf numFmtId="164" fontId="1414" fillId="0" borderId="0" xfId="0" quotePrefix="false" applyFont="true" applyNumberFormat="true">
      <alignment horizontal="center" vertical="center"/>
    </xf>
    <xf numFmtId="164" fontId="1415" fillId="0" borderId="0" xfId="0" quotePrefix="false" applyFont="true" applyNumberFormat="true">
      <alignment horizontal="center" vertical="center" wrapText="true"/>
    </xf>
    <xf numFmtId="4" fontId="1416" fillId="0" borderId="0" xfId="0" quotePrefix="false" applyFont="true" applyNumberFormat="true">
      <alignment horizontal="center" vertical="center"/>
    </xf>
    <xf numFmtId="164" fontId="1417" fillId="0" borderId="0" xfId="0" quotePrefix="false" applyFont="true" applyNumberFormat="true">
      <alignment horizontal="center" vertical="center"/>
    </xf>
    <xf numFmtId="4" fontId="1418" fillId="0" borderId="0" xfId="0" quotePrefix="false" applyFont="true" applyNumberFormat="true">
      <alignment horizontal="center" vertical="center"/>
    </xf>
    <xf numFmtId="164" fontId="1419" fillId="0" borderId="0" xfId="0" quotePrefix="false" applyFont="true" applyNumberFormat="true">
      <alignment horizontal="center" vertical="center"/>
    </xf>
    <xf numFmtId="4" fontId="1420" fillId="0" borderId="0" xfId="0" quotePrefix="false" applyFont="true" applyNumberFormat="true">
      <alignment horizontal="center" vertical="center"/>
    </xf>
    <xf numFmtId="164" fontId="1421" fillId="0" borderId="0" xfId="0" quotePrefix="false" applyFont="true" applyNumberFormat="true">
      <alignment horizontal="center" vertical="center"/>
    </xf>
    <xf numFmtId="4" fontId="1422" fillId="0" borderId="0" xfId="0" quotePrefix="false" applyFont="true" applyNumberFormat="true">
      <alignment horizontal="center" vertical="center"/>
    </xf>
    <xf numFmtId="164" fontId="1423" fillId="0" borderId="0" xfId="0" quotePrefix="false" applyFont="true" applyNumberFormat="true">
      <alignment horizontal="center" vertical="center"/>
    </xf>
    <xf numFmtId="0" fontId="1424" fillId="0" borderId="0" xfId="0" quotePrefix="false" applyFont="true">
      <alignment horizontal="center" vertical="center" wrapText="true"/>
    </xf>
    <xf numFmtId="4" fontId="1425" fillId="0" borderId="0" xfId="0" quotePrefix="false" applyFont="true" applyNumberFormat="true">
      <alignment horizontal="center" vertical="center"/>
    </xf>
    <xf numFmtId="164" fontId="1426" fillId="0" borderId="0" xfId="0" quotePrefix="false" applyFont="true" applyNumberFormat="true">
      <alignment horizontal="center" vertical="center"/>
    </xf>
    <xf numFmtId="164" fontId="1427" fillId="0" borderId="0" xfId="0" quotePrefix="false" applyFont="true" applyNumberFormat="true">
      <alignment horizontal="center" vertical="center"/>
    </xf>
    <xf numFmtId="165" fontId="1428" fillId="0" borderId="0" xfId="0" quotePrefix="false" applyFont="true" applyNumberFormat="true">
      <alignment horizontal="center" vertical="center"/>
    </xf>
    <xf numFmtId="164" fontId="1429" fillId="0" borderId="0" xfId="0" quotePrefix="false" applyFont="true" applyNumberFormat="true">
      <alignment horizontal="center" vertical="center"/>
    </xf>
    <xf numFmtId="164" fontId="1430" fillId="0" borderId="0" xfId="0" quotePrefix="false" applyFont="true" applyNumberFormat="true">
      <alignment horizontal="center" vertical="center" wrapText="true"/>
    </xf>
    <xf numFmtId="4" fontId="1431" fillId="0" borderId="0" xfId="0" quotePrefix="false" applyFont="true" applyNumberFormat="true">
      <alignment horizontal="center" vertical="center"/>
    </xf>
    <xf numFmtId="164" fontId="1432" fillId="0" borderId="0" xfId="0" quotePrefix="false" applyFont="true" applyNumberFormat="true">
      <alignment horizontal="center" vertical="center"/>
    </xf>
    <xf numFmtId="4" fontId="1433" fillId="0" borderId="0" xfId="0" quotePrefix="false" applyFont="true" applyNumberFormat="true">
      <alignment horizontal="center" vertical="center"/>
    </xf>
    <xf numFmtId="164" fontId="1434" fillId="0" borderId="0" xfId="0" quotePrefix="false" applyFont="true" applyNumberFormat="true">
      <alignment horizontal="center" vertical="center"/>
    </xf>
    <xf numFmtId="4" fontId="1435" fillId="0" borderId="0" xfId="0" quotePrefix="false" applyFont="true" applyNumberFormat="true">
      <alignment horizontal="center" vertical="center"/>
    </xf>
    <xf numFmtId="164" fontId="1436" fillId="0" borderId="0" xfId="0" quotePrefix="false" applyFont="true" applyNumberFormat="true">
      <alignment horizontal="center" vertical="center"/>
    </xf>
    <xf numFmtId="4" fontId="1437" fillId="0" borderId="0" xfId="0" quotePrefix="false" applyFont="true" applyNumberFormat="true">
      <alignment horizontal="center" vertical="center"/>
    </xf>
    <xf numFmtId="164" fontId="1438" fillId="0" borderId="0" xfId="0" quotePrefix="false" applyFont="true" applyNumberFormat="true">
      <alignment horizontal="center" vertical="center"/>
    </xf>
    <xf numFmtId="0" fontId="1439" fillId="0" borderId="0" xfId="0" quotePrefix="false" applyFont="true">
      <alignment horizontal="center" vertical="center" wrapText="true"/>
    </xf>
    <xf numFmtId="4" fontId="1440" fillId="0" borderId="0" xfId="0" quotePrefix="false" applyFont="true" applyNumberFormat="true">
      <alignment horizontal="center" vertical="center"/>
    </xf>
    <xf numFmtId="164" fontId="1441" fillId="0" borderId="0" xfId="0" quotePrefix="false" applyFont="true" applyNumberFormat="true">
      <alignment horizontal="center" vertical="center"/>
    </xf>
    <xf numFmtId="164" fontId="1442" fillId="0" borderId="0" xfId="0" quotePrefix="false" applyFont="true" applyNumberFormat="true">
      <alignment horizontal="center" vertical="center"/>
    </xf>
    <xf numFmtId="165" fontId="1443" fillId="0" borderId="0" xfId="0" quotePrefix="false" applyFont="true" applyNumberFormat="true">
      <alignment horizontal="center" vertical="center"/>
    </xf>
    <xf numFmtId="164" fontId="1444" fillId="0" borderId="0" xfId="0" quotePrefix="false" applyFont="true" applyNumberFormat="true">
      <alignment horizontal="center" vertical="center"/>
    </xf>
    <xf numFmtId="164" fontId="1445" fillId="0" borderId="0" xfId="0" quotePrefix="false" applyFont="true" applyNumberFormat="true">
      <alignment horizontal="center" vertical="center" wrapText="true"/>
    </xf>
    <xf numFmtId="4" fontId="1446" fillId="0" borderId="0" xfId="0" quotePrefix="false" applyFont="true" applyNumberFormat="true">
      <alignment horizontal="center" vertical="center"/>
    </xf>
    <xf numFmtId="164" fontId="1447" fillId="0" borderId="0" xfId="0" quotePrefix="false" applyFont="true" applyNumberFormat="true">
      <alignment horizontal="center" vertical="center"/>
    </xf>
    <xf numFmtId="4" fontId="1448" fillId="0" borderId="0" xfId="0" quotePrefix="false" applyFont="true" applyNumberFormat="true">
      <alignment horizontal="center" vertical="center"/>
    </xf>
    <xf numFmtId="164" fontId="1449" fillId="0" borderId="0" xfId="0" quotePrefix="false" applyFont="true" applyNumberFormat="true">
      <alignment horizontal="center" vertical="center"/>
    </xf>
    <xf numFmtId="4" fontId="1450" fillId="0" borderId="0" xfId="0" quotePrefix="false" applyFont="true" applyNumberFormat="true">
      <alignment horizontal="center" vertical="center"/>
    </xf>
    <xf numFmtId="164" fontId="1451" fillId="0" borderId="0" xfId="0" quotePrefix="false" applyFont="true" applyNumberFormat="true">
      <alignment horizontal="center" vertical="center"/>
    </xf>
    <xf numFmtId="4" fontId="1452" fillId="0" borderId="0" xfId="0" quotePrefix="false" applyFont="true" applyNumberFormat="true">
      <alignment horizontal="center" vertical="center"/>
    </xf>
    <xf numFmtId="164" fontId="1453" fillId="0" borderId="0" xfId="0" quotePrefix="false" applyFont="true" applyNumberFormat="true">
      <alignment horizontal="center" vertical="center"/>
    </xf>
    <xf numFmtId="164" fontId="1454" fillId="0" borderId="0" xfId="0" quotePrefix="false" applyFont="true" applyNumberFormat="true">
      <alignment horizontal="center" vertical="center" wrapText="true"/>
    </xf>
    <xf numFmtId="0" fontId="145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45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456" fillId="0" borderId="0" xfId="0" quotePrefix="false" applyFont="true">
      <alignment horizontal="center" vertical="center" wrapText="true"/>
    </xf>
    <xf numFmtId="4" fontId="1457" fillId="0" borderId="0" xfId="0" quotePrefix="false" applyFont="true" applyNumberFormat="true">
      <alignment horizontal="center" vertical="center"/>
    </xf>
    <xf numFmtId="164" fontId="1458" fillId="0" borderId="0" xfId="0" quotePrefix="false" applyFont="true" applyNumberFormat="true">
      <alignment horizontal="center" vertical="center"/>
    </xf>
    <xf numFmtId="164" fontId="1459" fillId="0" borderId="0" xfId="0" quotePrefix="false" applyFont="true" applyNumberFormat="true">
      <alignment horizontal="center" vertical="center"/>
    </xf>
    <xf numFmtId="165" fontId="1460" fillId="0" borderId="0" xfId="0" quotePrefix="false" applyFont="true" applyNumberFormat="true">
      <alignment horizontal="center" vertical="center"/>
    </xf>
    <xf numFmtId="164" fontId="1461" fillId="0" borderId="0" xfId="0" quotePrefix="false" applyFont="true" applyNumberFormat="true">
      <alignment horizontal="center" vertical="center"/>
    </xf>
    <xf numFmtId="164" fontId="1462" fillId="0" borderId="0" xfId="0" quotePrefix="false" applyFont="true" applyNumberFormat="true">
      <alignment horizontal="center" vertical="center" wrapText="true"/>
    </xf>
    <xf numFmtId="4" fontId="1463" fillId="0" borderId="0" xfId="0" quotePrefix="false" applyFont="true" applyNumberFormat="true">
      <alignment horizontal="center" vertical="center"/>
    </xf>
    <xf numFmtId="164" fontId="1464" fillId="0" borderId="0" xfId="0" quotePrefix="false" applyFont="true" applyNumberFormat="true">
      <alignment horizontal="center" vertical="center"/>
    </xf>
    <xf numFmtId="4" fontId="1465" fillId="0" borderId="0" xfId="0" quotePrefix="false" applyFont="true" applyNumberFormat="true">
      <alignment horizontal="center" vertical="center"/>
    </xf>
    <xf numFmtId="164" fontId="1466" fillId="0" borderId="0" xfId="0" quotePrefix="false" applyFont="true" applyNumberFormat="true">
      <alignment horizontal="center" vertical="center"/>
    </xf>
    <xf numFmtId="4" fontId="1467" fillId="0" borderId="0" xfId="0" quotePrefix="false" applyFont="true" applyNumberFormat="true">
      <alignment horizontal="center" vertical="center"/>
    </xf>
    <xf numFmtId="164" fontId="1468" fillId="0" borderId="0" xfId="0" quotePrefix="false" applyFont="true" applyNumberFormat="true">
      <alignment horizontal="center" vertical="center"/>
    </xf>
    <xf numFmtId="4" fontId="1469" fillId="0" borderId="0" xfId="0" quotePrefix="false" applyFont="true" applyNumberFormat="true">
      <alignment horizontal="center" vertical="center"/>
    </xf>
    <xf numFmtId="164" fontId="1470" fillId="0" borderId="0" xfId="0" quotePrefix="false" applyFont="true" applyNumberFormat="true">
      <alignment horizontal="center" vertical="center"/>
    </xf>
    <xf numFmtId="0" fontId="1471" fillId="0" borderId="0" xfId="0" quotePrefix="false" applyFont="true">
      <alignment horizontal="center" vertical="center" wrapText="true"/>
    </xf>
    <xf numFmtId="4" fontId="1472" fillId="0" borderId="0" xfId="0" quotePrefix="false" applyFont="true" applyNumberFormat="true">
      <alignment horizontal="center" vertical="center"/>
    </xf>
    <xf numFmtId="164" fontId="1473" fillId="0" borderId="0" xfId="0" quotePrefix="false" applyFont="true" applyNumberFormat="true">
      <alignment horizontal="center" vertical="center"/>
    </xf>
    <xf numFmtId="164" fontId="1474" fillId="0" borderId="0" xfId="0" quotePrefix="false" applyFont="true" applyNumberFormat="true">
      <alignment horizontal="center" vertical="center"/>
    </xf>
    <xf numFmtId="165" fontId="1475" fillId="0" borderId="0" xfId="0" quotePrefix="false" applyFont="true" applyNumberFormat="true">
      <alignment horizontal="center" vertical="center"/>
    </xf>
    <xf numFmtId="164" fontId="1476" fillId="0" borderId="0" xfId="0" quotePrefix="false" applyFont="true" applyNumberFormat="true">
      <alignment horizontal="center" vertical="center"/>
    </xf>
    <xf numFmtId="164" fontId="1477" fillId="0" borderId="0" xfId="0" quotePrefix="false" applyFont="true" applyNumberFormat="true">
      <alignment horizontal="center" vertical="center" wrapText="true"/>
    </xf>
    <xf numFmtId="4" fontId="1478" fillId="0" borderId="0" xfId="0" quotePrefix="false" applyFont="true" applyNumberFormat="true">
      <alignment horizontal="center" vertical="center"/>
    </xf>
    <xf numFmtId="164" fontId="1479" fillId="0" borderId="0" xfId="0" quotePrefix="false" applyFont="true" applyNumberFormat="true">
      <alignment horizontal="center" vertical="center"/>
    </xf>
    <xf numFmtId="4" fontId="1480" fillId="0" borderId="0" xfId="0" quotePrefix="false" applyFont="true" applyNumberFormat="true">
      <alignment horizontal="center" vertical="center"/>
    </xf>
    <xf numFmtId="164" fontId="1481" fillId="0" borderId="0" xfId="0" quotePrefix="false" applyFont="true" applyNumberFormat="true">
      <alignment horizontal="center" vertical="center"/>
    </xf>
    <xf numFmtId="4" fontId="1482" fillId="0" borderId="0" xfId="0" quotePrefix="false" applyFont="true" applyNumberFormat="true">
      <alignment horizontal="center" vertical="center"/>
    </xf>
    <xf numFmtId="164" fontId="1483" fillId="0" borderId="0" xfId="0" quotePrefix="false" applyFont="true" applyNumberFormat="true">
      <alignment horizontal="center" vertical="center"/>
    </xf>
    <xf numFmtId="4" fontId="1484" fillId="0" borderId="0" xfId="0" quotePrefix="false" applyFont="true" applyNumberFormat="true">
      <alignment horizontal="center" vertical="center"/>
    </xf>
    <xf numFmtId="164" fontId="1485" fillId="0" borderId="0" xfId="0" quotePrefix="false" applyFont="true" applyNumberFormat="true">
      <alignment horizontal="center" vertical="center"/>
    </xf>
    <xf numFmtId="0" fontId="1486" fillId="0" borderId="0" xfId="0" quotePrefix="false" applyFont="true">
      <alignment horizontal="center" vertical="center" wrapText="true"/>
    </xf>
    <xf numFmtId="4" fontId="1487" fillId="0" borderId="0" xfId="0" quotePrefix="false" applyFont="true" applyNumberFormat="true">
      <alignment horizontal="center" vertical="center"/>
    </xf>
    <xf numFmtId="164" fontId="1488" fillId="0" borderId="0" xfId="0" quotePrefix="false" applyFont="true" applyNumberFormat="true">
      <alignment horizontal="center" vertical="center"/>
    </xf>
    <xf numFmtId="164" fontId="1489" fillId="0" borderId="0" xfId="0" quotePrefix="false" applyFont="true" applyNumberFormat="true">
      <alignment horizontal="center" vertical="center"/>
    </xf>
    <xf numFmtId="165" fontId="1490" fillId="0" borderId="0" xfId="0" quotePrefix="false" applyFont="true" applyNumberFormat="true">
      <alignment horizontal="center" vertical="center"/>
    </xf>
    <xf numFmtId="164" fontId="1491" fillId="0" borderId="0" xfId="0" quotePrefix="false" applyFont="true" applyNumberFormat="true">
      <alignment horizontal="center" vertical="center"/>
    </xf>
    <xf numFmtId="164" fontId="1492" fillId="0" borderId="0" xfId="0" quotePrefix="false" applyFont="true" applyNumberFormat="true">
      <alignment horizontal="center" vertical="center" wrapText="true"/>
    </xf>
    <xf numFmtId="4" fontId="1493" fillId="0" borderId="0" xfId="0" quotePrefix="false" applyFont="true" applyNumberFormat="true">
      <alignment horizontal="center" vertical="center"/>
    </xf>
    <xf numFmtId="164" fontId="1494" fillId="0" borderId="0" xfId="0" quotePrefix="false" applyFont="true" applyNumberFormat="true">
      <alignment horizontal="center" vertical="center"/>
    </xf>
    <xf numFmtId="4" fontId="1495" fillId="0" borderId="0" xfId="0" quotePrefix="false" applyFont="true" applyNumberFormat="true">
      <alignment horizontal="center" vertical="center"/>
    </xf>
    <xf numFmtId="164" fontId="1496" fillId="0" borderId="0" xfId="0" quotePrefix="false" applyFont="true" applyNumberFormat="true">
      <alignment horizontal="center" vertical="center"/>
    </xf>
    <xf numFmtId="4" fontId="1497" fillId="0" borderId="0" xfId="0" quotePrefix="false" applyFont="true" applyNumberFormat="true">
      <alignment horizontal="center" vertical="center"/>
    </xf>
    <xf numFmtId="164" fontId="1498" fillId="0" borderId="0" xfId="0" quotePrefix="false" applyFont="true" applyNumberFormat="true">
      <alignment horizontal="center" vertical="center"/>
    </xf>
    <xf numFmtId="4" fontId="1499" fillId="0" borderId="0" xfId="0" quotePrefix="false" applyFont="true" applyNumberFormat="true">
      <alignment horizontal="center" vertical="center"/>
    </xf>
    <xf numFmtId="164" fontId="1500" fillId="0" borderId="0" xfId="0" quotePrefix="false" applyFont="true" applyNumberFormat="true">
      <alignment horizontal="center" vertical="center"/>
    </xf>
    <xf numFmtId="0" fontId="1501" fillId="0" borderId="0" xfId="0" quotePrefix="false" applyFont="true">
      <alignment horizontal="center" vertical="center" wrapText="true"/>
    </xf>
    <xf numFmtId="4" fontId="1502" fillId="0" borderId="0" xfId="0" quotePrefix="false" applyFont="true" applyNumberFormat="true">
      <alignment horizontal="center" vertical="center"/>
    </xf>
    <xf numFmtId="164" fontId="1503" fillId="0" borderId="0" xfId="0" quotePrefix="false" applyFont="true" applyNumberFormat="true">
      <alignment horizontal="center" vertical="center"/>
    </xf>
    <xf numFmtId="164" fontId="1504" fillId="0" borderId="0" xfId="0" quotePrefix="false" applyFont="true" applyNumberFormat="true">
      <alignment horizontal="center" vertical="center"/>
    </xf>
    <xf numFmtId="165" fontId="1505" fillId="0" borderId="0" xfId="0" quotePrefix="false" applyFont="true" applyNumberFormat="true">
      <alignment horizontal="center" vertical="center"/>
    </xf>
    <xf numFmtId="164" fontId="1506" fillId="0" borderId="0" xfId="0" quotePrefix="false" applyFont="true" applyNumberFormat="true">
      <alignment horizontal="center" vertical="center"/>
    </xf>
    <xf numFmtId="164" fontId="1507" fillId="0" borderId="0" xfId="0" quotePrefix="false" applyFont="true" applyNumberFormat="true">
      <alignment horizontal="center" vertical="center" wrapText="true"/>
    </xf>
    <xf numFmtId="4" fontId="1508" fillId="0" borderId="0" xfId="0" quotePrefix="false" applyFont="true" applyNumberFormat="true">
      <alignment horizontal="center" vertical="center"/>
    </xf>
    <xf numFmtId="164" fontId="1509" fillId="0" borderId="0" xfId="0" quotePrefix="false" applyFont="true" applyNumberFormat="true">
      <alignment horizontal="center" vertical="center"/>
    </xf>
    <xf numFmtId="4" fontId="1510" fillId="0" borderId="0" xfId="0" quotePrefix="false" applyFont="true" applyNumberFormat="true">
      <alignment horizontal="center" vertical="center"/>
    </xf>
    <xf numFmtId="164" fontId="1511" fillId="0" borderId="0" xfId="0" quotePrefix="false" applyFont="true" applyNumberFormat="true">
      <alignment horizontal="center" vertical="center"/>
    </xf>
    <xf numFmtId="4" fontId="1512" fillId="0" borderId="0" xfId="0" quotePrefix="false" applyFont="true" applyNumberFormat="true">
      <alignment horizontal="center" vertical="center"/>
    </xf>
    <xf numFmtId="164" fontId="1513" fillId="0" borderId="0" xfId="0" quotePrefix="false" applyFont="true" applyNumberFormat="true">
      <alignment horizontal="center" vertical="center"/>
    </xf>
    <xf numFmtId="4" fontId="1514" fillId="0" borderId="0" xfId="0" quotePrefix="false" applyFont="true" applyNumberFormat="true">
      <alignment horizontal="center" vertical="center"/>
    </xf>
    <xf numFmtId="164" fontId="1515" fillId="0" borderId="0" xfId="0" quotePrefix="false" applyFont="true" applyNumberFormat="true">
      <alignment horizontal="center" vertical="center"/>
    </xf>
    <xf numFmtId="0" fontId="1516" fillId="0" borderId="0" xfId="0" quotePrefix="false" applyFont="true">
      <alignment horizontal="center" vertical="center" wrapText="true"/>
    </xf>
    <xf numFmtId="4" fontId="1517" fillId="0" borderId="0" xfId="0" quotePrefix="false" applyFont="true" applyNumberFormat="true">
      <alignment horizontal="center" vertical="center"/>
    </xf>
    <xf numFmtId="164" fontId="1518" fillId="0" borderId="0" xfId="0" quotePrefix="false" applyFont="true" applyNumberFormat="true">
      <alignment horizontal="center" vertical="center"/>
    </xf>
    <xf numFmtId="164" fontId="1519" fillId="0" borderId="0" xfId="0" quotePrefix="false" applyFont="true" applyNumberFormat="true">
      <alignment horizontal="center" vertical="center"/>
    </xf>
    <xf numFmtId="165" fontId="1520" fillId="0" borderId="0" xfId="0" quotePrefix="false" applyFont="true" applyNumberFormat="true">
      <alignment horizontal="center" vertical="center"/>
    </xf>
    <xf numFmtId="164" fontId="1521" fillId="0" borderId="0" xfId="0" quotePrefix="false" applyFont="true" applyNumberFormat="true">
      <alignment horizontal="center" vertical="center"/>
    </xf>
    <xf numFmtId="164" fontId="1522" fillId="0" borderId="0" xfId="0" quotePrefix="false" applyFont="true" applyNumberFormat="true">
      <alignment horizontal="center" vertical="center" wrapText="true"/>
    </xf>
    <xf numFmtId="4" fontId="1523" fillId="0" borderId="0" xfId="0" quotePrefix="false" applyFont="true" applyNumberFormat="true">
      <alignment horizontal="center" vertical="center"/>
    </xf>
    <xf numFmtId="164" fontId="1524" fillId="0" borderId="0" xfId="0" quotePrefix="false" applyFont="true" applyNumberFormat="true">
      <alignment horizontal="center" vertical="center"/>
    </xf>
    <xf numFmtId="4" fontId="1525" fillId="0" borderId="0" xfId="0" quotePrefix="false" applyFont="true" applyNumberFormat="true">
      <alignment horizontal="center" vertical="center"/>
    </xf>
    <xf numFmtId="164" fontId="1526" fillId="0" borderId="0" xfId="0" quotePrefix="false" applyFont="true" applyNumberFormat="true">
      <alignment horizontal="center" vertical="center"/>
    </xf>
    <xf numFmtId="4" fontId="1527" fillId="0" borderId="0" xfId="0" quotePrefix="false" applyFont="true" applyNumberFormat="true">
      <alignment horizontal="center" vertical="center"/>
    </xf>
    <xf numFmtId="164" fontId="1528" fillId="0" borderId="0" xfId="0" quotePrefix="false" applyFont="true" applyNumberFormat="true">
      <alignment horizontal="center" vertical="center"/>
    </xf>
    <xf numFmtId="4" fontId="1529" fillId="0" borderId="0" xfId="0" quotePrefix="false" applyFont="true" applyNumberFormat="true">
      <alignment horizontal="center" vertical="center"/>
    </xf>
    <xf numFmtId="164" fontId="1530" fillId="0" borderId="0" xfId="0" quotePrefix="false" applyFont="true" applyNumberFormat="true">
      <alignment horizontal="center" vertical="center"/>
    </xf>
    <xf numFmtId="0" fontId="1531" fillId="0" borderId="0" xfId="0" quotePrefix="false" applyFont="true">
      <alignment horizontal="center" vertical="center" wrapText="true"/>
    </xf>
    <xf numFmtId="4" fontId="1532" fillId="0" borderId="0" xfId="0" quotePrefix="false" applyFont="true" applyNumberFormat="true">
      <alignment horizontal="center" vertical="center"/>
    </xf>
    <xf numFmtId="164" fontId="1533" fillId="0" borderId="0" xfId="0" quotePrefix="false" applyFont="true" applyNumberFormat="true">
      <alignment horizontal="center" vertical="center"/>
    </xf>
    <xf numFmtId="164" fontId="1534" fillId="0" borderId="0" xfId="0" quotePrefix="false" applyFont="true" applyNumberFormat="true">
      <alignment horizontal="center" vertical="center"/>
    </xf>
    <xf numFmtId="165" fontId="1535" fillId="0" borderId="0" xfId="0" quotePrefix="false" applyFont="true" applyNumberFormat="true">
      <alignment horizontal="center" vertical="center"/>
    </xf>
    <xf numFmtId="164" fontId="1536" fillId="0" borderId="0" xfId="0" quotePrefix="false" applyFont="true" applyNumberFormat="true">
      <alignment horizontal="center" vertical="center"/>
    </xf>
    <xf numFmtId="164" fontId="1537" fillId="0" borderId="0" xfId="0" quotePrefix="false" applyFont="true" applyNumberFormat="true">
      <alignment horizontal="center" vertical="center" wrapText="true"/>
    </xf>
    <xf numFmtId="4" fontId="1538" fillId="0" borderId="0" xfId="0" quotePrefix="false" applyFont="true" applyNumberFormat="true">
      <alignment horizontal="center" vertical="center"/>
    </xf>
    <xf numFmtId="164" fontId="1539" fillId="0" borderId="0" xfId="0" quotePrefix="false" applyFont="true" applyNumberFormat="true">
      <alignment horizontal="center" vertical="center"/>
    </xf>
    <xf numFmtId="4" fontId="1540" fillId="0" borderId="0" xfId="0" quotePrefix="false" applyFont="true" applyNumberFormat="true">
      <alignment horizontal="center" vertical="center"/>
    </xf>
    <xf numFmtId="164" fontId="1541" fillId="0" borderId="0" xfId="0" quotePrefix="false" applyFont="true" applyNumberFormat="true">
      <alignment horizontal="center" vertical="center"/>
    </xf>
    <xf numFmtId="4" fontId="1542" fillId="0" borderId="0" xfId="0" quotePrefix="false" applyFont="true" applyNumberFormat="true">
      <alignment horizontal="center" vertical="center"/>
    </xf>
    <xf numFmtId="164" fontId="1543" fillId="0" borderId="0" xfId="0" quotePrefix="false" applyFont="true" applyNumberFormat="true">
      <alignment horizontal="center" vertical="center"/>
    </xf>
    <xf numFmtId="4" fontId="1544" fillId="0" borderId="0" xfId="0" quotePrefix="false" applyFont="true" applyNumberFormat="true">
      <alignment horizontal="center" vertical="center"/>
    </xf>
    <xf numFmtId="164" fontId="1545" fillId="0" borderId="0" xfId="0" quotePrefix="false" applyFont="true" applyNumberFormat="true">
      <alignment horizontal="center" vertical="center"/>
    </xf>
    <xf numFmtId="0" fontId="1546" fillId="0" borderId="0" xfId="0" quotePrefix="false" applyFont="true">
      <alignment horizontal="center" vertical="center" wrapText="true"/>
    </xf>
    <xf numFmtId="4" fontId="1547" fillId="0" borderId="0" xfId="0" quotePrefix="false" applyFont="true" applyNumberFormat="true">
      <alignment horizontal="center" vertical="center"/>
    </xf>
    <xf numFmtId="164" fontId="1548" fillId="0" borderId="0" xfId="0" quotePrefix="false" applyFont="true" applyNumberFormat="true">
      <alignment horizontal="center" vertical="center"/>
    </xf>
    <xf numFmtId="164" fontId="1549" fillId="0" borderId="0" xfId="0" quotePrefix="false" applyFont="true" applyNumberFormat="true">
      <alignment horizontal="center" vertical="center"/>
    </xf>
    <xf numFmtId="165" fontId="1550" fillId="0" borderId="0" xfId="0" quotePrefix="false" applyFont="true" applyNumberFormat="true">
      <alignment horizontal="center" vertical="center"/>
    </xf>
    <xf numFmtId="164" fontId="1551" fillId="0" borderId="0" xfId="0" quotePrefix="false" applyFont="true" applyNumberFormat="true">
      <alignment horizontal="center" vertical="center"/>
    </xf>
    <xf numFmtId="164" fontId="1552" fillId="0" borderId="0" xfId="0" quotePrefix="false" applyFont="true" applyNumberFormat="true">
      <alignment horizontal="center" vertical="center" wrapText="true"/>
    </xf>
    <xf numFmtId="4" fontId="1553" fillId="0" borderId="0" xfId="0" quotePrefix="false" applyFont="true" applyNumberFormat="true">
      <alignment horizontal="center" vertical="center"/>
    </xf>
    <xf numFmtId="164" fontId="1554" fillId="0" borderId="0" xfId="0" quotePrefix="false" applyFont="true" applyNumberFormat="true">
      <alignment horizontal="center" vertical="center"/>
    </xf>
    <xf numFmtId="4" fontId="1555" fillId="0" borderId="0" xfId="0" quotePrefix="false" applyFont="true" applyNumberFormat="true">
      <alignment horizontal="center" vertical="center"/>
    </xf>
    <xf numFmtId="164" fontId="1556" fillId="0" borderId="0" xfId="0" quotePrefix="false" applyFont="true" applyNumberFormat="true">
      <alignment horizontal="center" vertical="center"/>
    </xf>
    <xf numFmtId="4" fontId="1557" fillId="0" borderId="0" xfId="0" quotePrefix="false" applyFont="true" applyNumberFormat="true">
      <alignment horizontal="center" vertical="center"/>
    </xf>
    <xf numFmtId="164" fontId="1558" fillId="0" borderId="0" xfId="0" quotePrefix="false" applyFont="true" applyNumberFormat="true">
      <alignment horizontal="center" vertical="center"/>
    </xf>
    <xf numFmtId="4" fontId="1559" fillId="0" borderId="0" xfId="0" quotePrefix="false" applyFont="true" applyNumberFormat="true">
      <alignment horizontal="center" vertical="center"/>
    </xf>
    <xf numFmtId="164" fontId="1560" fillId="0" borderId="0" xfId="0" quotePrefix="false" applyFont="true" applyNumberFormat="true">
      <alignment horizontal="center" vertical="center"/>
    </xf>
    <xf numFmtId="0" fontId="1561" fillId="0" borderId="0" xfId="0" quotePrefix="false" applyFont="true">
      <alignment horizontal="center" vertical="center" wrapText="true"/>
    </xf>
    <xf numFmtId="4" fontId="1562" fillId="0" borderId="0" xfId="0" quotePrefix="false" applyFont="true" applyNumberFormat="true">
      <alignment horizontal="center" vertical="center"/>
    </xf>
    <xf numFmtId="164" fontId="1563" fillId="0" borderId="0" xfId="0" quotePrefix="false" applyFont="true" applyNumberFormat="true">
      <alignment horizontal="center" vertical="center"/>
    </xf>
    <xf numFmtId="164" fontId="1564" fillId="0" borderId="0" xfId="0" quotePrefix="false" applyFont="true" applyNumberFormat="true">
      <alignment horizontal="center" vertical="center"/>
    </xf>
    <xf numFmtId="165" fontId="1565" fillId="0" borderId="0" xfId="0" quotePrefix="false" applyFont="true" applyNumberFormat="true">
      <alignment horizontal="center" vertical="center"/>
    </xf>
    <xf numFmtId="164" fontId="1566" fillId="0" borderId="0" xfId="0" quotePrefix="false" applyFont="true" applyNumberFormat="true">
      <alignment horizontal="center" vertical="center"/>
    </xf>
    <xf numFmtId="164" fontId="1567" fillId="0" borderId="0" xfId="0" quotePrefix="false" applyFont="true" applyNumberFormat="true">
      <alignment horizontal="center" vertical="center" wrapText="true"/>
    </xf>
    <xf numFmtId="4" fontId="1568" fillId="0" borderId="0" xfId="0" quotePrefix="false" applyFont="true" applyNumberFormat="true">
      <alignment horizontal="center" vertical="center"/>
    </xf>
    <xf numFmtId="164" fontId="1569" fillId="0" borderId="0" xfId="0" quotePrefix="false" applyFont="true" applyNumberFormat="true">
      <alignment horizontal="center" vertical="center"/>
    </xf>
    <xf numFmtId="4" fontId="1570" fillId="0" borderId="0" xfId="0" quotePrefix="false" applyFont="true" applyNumberFormat="true">
      <alignment horizontal="center" vertical="center"/>
    </xf>
    <xf numFmtId="164" fontId="1571" fillId="0" borderId="0" xfId="0" quotePrefix="false" applyFont="true" applyNumberFormat="true">
      <alignment horizontal="center" vertical="center"/>
    </xf>
    <xf numFmtId="4" fontId="1572" fillId="0" borderId="0" xfId="0" quotePrefix="false" applyFont="true" applyNumberFormat="true">
      <alignment horizontal="center" vertical="center"/>
    </xf>
    <xf numFmtId="164" fontId="1573" fillId="0" borderId="0" xfId="0" quotePrefix="false" applyFont="true" applyNumberFormat="true">
      <alignment horizontal="center" vertical="center"/>
    </xf>
    <xf numFmtId="4" fontId="1574" fillId="0" borderId="0" xfId="0" quotePrefix="false" applyFont="true" applyNumberFormat="true">
      <alignment horizontal="center" vertical="center"/>
    </xf>
    <xf numFmtId="164" fontId="1575" fillId="0" borderId="0" xfId="0" quotePrefix="false" applyFont="true" applyNumberFormat="true">
      <alignment horizontal="center" vertical="center"/>
    </xf>
    <xf numFmtId="0" fontId="1576" fillId="0" borderId="0" xfId="0" quotePrefix="false" applyFont="true">
      <alignment horizontal="center" vertical="center" wrapText="true"/>
    </xf>
    <xf numFmtId="4" fontId="1577" fillId="0" borderId="0" xfId="0" quotePrefix="false" applyFont="true" applyNumberFormat="true">
      <alignment horizontal="center" vertical="center"/>
    </xf>
    <xf numFmtId="164" fontId="1578" fillId="0" borderId="0" xfId="0" quotePrefix="false" applyFont="true" applyNumberFormat="true">
      <alignment horizontal="center" vertical="center"/>
    </xf>
    <xf numFmtId="164" fontId="1579" fillId="0" borderId="0" xfId="0" quotePrefix="false" applyFont="true" applyNumberFormat="true">
      <alignment horizontal="center" vertical="center"/>
    </xf>
    <xf numFmtId="165" fontId="1580" fillId="0" borderId="0" xfId="0" quotePrefix="false" applyFont="true" applyNumberFormat="true">
      <alignment horizontal="center" vertical="center"/>
    </xf>
    <xf numFmtId="164" fontId="1581" fillId="0" borderId="0" xfId="0" quotePrefix="false" applyFont="true" applyNumberFormat="true">
      <alignment horizontal="center" vertical="center"/>
    </xf>
    <xf numFmtId="164" fontId="1582" fillId="0" borderId="0" xfId="0" quotePrefix="false" applyFont="true" applyNumberFormat="true">
      <alignment horizontal="center" vertical="center" wrapText="true"/>
    </xf>
    <xf numFmtId="4" fontId="1583" fillId="0" borderId="0" xfId="0" quotePrefix="false" applyFont="true" applyNumberFormat="true">
      <alignment horizontal="center" vertical="center"/>
    </xf>
    <xf numFmtId="164" fontId="1584" fillId="0" borderId="0" xfId="0" quotePrefix="false" applyFont="true" applyNumberFormat="true">
      <alignment horizontal="center" vertical="center"/>
    </xf>
    <xf numFmtId="4" fontId="1585" fillId="0" borderId="0" xfId="0" quotePrefix="false" applyFont="true" applyNumberFormat="true">
      <alignment horizontal="center" vertical="center"/>
    </xf>
    <xf numFmtId="164" fontId="1586" fillId="0" borderId="0" xfId="0" quotePrefix="false" applyFont="true" applyNumberFormat="true">
      <alignment horizontal="center" vertical="center"/>
    </xf>
    <xf numFmtId="4" fontId="1587" fillId="0" borderId="0" xfId="0" quotePrefix="false" applyFont="true" applyNumberFormat="true">
      <alignment horizontal="center" vertical="center"/>
    </xf>
    <xf numFmtId="164" fontId="1588" fillId="0" borderId="0" xfId="0" quotePrefix="false" applyFont="true" applyNumberFormat="true">
      <alignment horizontal="center" vertical="center"/>
    </xf>
    <xf numFmtId="4" fontId="1589" fillId="0" borderId="0" xfId="0" quotePrefix="false" applyFont="true" applyNumberFormat="true">
      <alignment horizontal="center" vertical="center"/>
    </xf>
    <xf numFmtId="164" fontId="1590" fillId="0" borderId="0" xfId="0" quotePrefix="false" applyFont="true" applyNumberFormat="true">
      <alignment horizontal="center" vertical="center"/>
    </xf>
    <xf numFmtId="0" fontId="1591" fillId="0" borderId="0" xfId="0" quotePrefix="false" applyFont="true">
      <alignment horizontal="center" vertical="center" wrapText="true"/>
    </xf>
    <xf numFmtId="4" fontId="1592" fillId="0" borderId="0" xfId="0" quotePrefix="false" applyFont="true" applyNumberFormat="true">
      <alignment horizontal="center" vertical="center"/>
    </xf>
    <xf numFmtId="164" fontId="1593" fillId="0" borderId="0" xfId="0" quotePrefix="false" applyFont="true" applyNumberFormat="true">
      <alignment horizontal="center" vertical="center"/>
    </xf>
    <xf numFmtId="164" fontId="1594" fillId="0" borderId="0" xfId="0" quotePrefix="false" applyFont="true" applyNumberFormat="true">
      <alignment horizontal="center" vertical="center"/>
    </xf>
    <xf numFmtId="165" fontId="1595" fillId="0" borderId="0" xfId="0" quotePrefix="false" applyFont="true" applyNumberFormat="true">
      <alignment horizontal="center" vertical="center"/>
    </xf>
    <xf numFmtId="164" fontId="1596" fillId="0" borderId="0" xfId="0" quotePrefix="false" applyFont="true" applyNumberFormat="true">
      <alignment horizontal="center" vertical="center"/>
    </xf>
    <xf numFmtId="164" fontId="1597" fillId="0" borderId="0" xfId="0" quotePrefix="false" applyFont="true" applyNumberFormat="true">
      <alignment horizontal="center" vertical="center" wrapText="true"/>
    </xf>
    <xf numFmtId="4" fontId="1598" fillId="0" borderId="0" xfId="0" quotePrefix="false" applyFont="true" applyNumberFormat="true">
      <alignment horizontal="center" vertical="center"/>
    </xf>
    <xf numFmtId="164" fontId="1599" fillId="0" borderId="0" xfId="0" quotePrefix="false" applyFont="true" applyNumberFormat="true">
      <alignment horizontal="center" vertical="center"/>
    </xf>
    <xf numFmtId="4" fontId="1600" fillId="0" borderId="0" xfId="0" quotePrefix="false" applyFont="true" applyNumberFormat="true">
      <alignment horizontal="center" vertical="center"/>
    </xf>
    <xf numFmtId="164" fontId="1601" fillId="0" borderId="0" xfId="0" quotePrefix="false" applyFont="true" applyNumberFormat="true">
      <alignment horizontal="center" vertical="center"/>
    </xf>
    <xf numFmtId="4" fontId="1602" fillId="0" borderId="0" xfId="0" quotePrefix="false" applyFont="true" applyNumberFormat="true">
      <alignment horizontal="center" vertical="center"/>
    </xf>
    <xf numFmtId="164" fontId="1603" fillId="0" borderId="0" xfId="0" quotePrefix="false" applyFont="true" applyNumberFormat="true">
      <alignment horizontal="center" vertical="center"/>
    </xf>
    <xf numFmtId="4" fontId="1604" fillId="0" borderId="0" xfId="0" quotePrefix="false" applyFont="true" applyNumberFormat="true">
      <alignment horizontal="center" vertical="center"/>
    </xf>
    <xf numFmtId="164" fontId="1605" fillId="0" borderId="0" xfId="0" quotePrefix="false" applyFont="true" applyNumberFormat="true">
      <alignment horizontal="center" vertical="center"/>
    </xf>
    <xf numFmtId="0" fontId="1606" fillId="0" borderId="0" xfId="0" quotePrefix="false" applyFont="true">
      <alignment horizontal="center" vertical="center" wrapText="true"/>
    </xf>
    <xf numFmtId="4" fontId="1607" fillId="0" borderId="0" xfId="0" quotePrefix="false" applyFont="true" applyNumberFormat="true">
      <alignment horizontal="center" vertical="center"/>
    </xf>
    <xf numFmtId="164" fontId="1608" fillId="0" borderId="0" xfId="0" quotePrefix="false" applyFont="true" applyNumberFormat="true">
      <alignment horizontal="center" vertical="center"/>
    </xf>
    <xf numFmtId="164" fontId="1609" fillId="0" borderId="0" xfId="0" quotePrefix="false" applyFont="true" applyNumberFormat="true">
      <alignment horizontal="center" vertical="center"/>
    </xf>
    <xf numFmtId="165" fontId="1610" fillId="0" borderId="0" xfId="0" quotePrefix="false" applyFont="true" applyNumberFormat="true">
      <alignment horizontal="center" vertical="center"/>
    </xf>
    <xf numFmtId="164" fontId="1611" fillId="0" borderId="0" xfId="0" quotePrefix="false" applyFont="true" applyNumberFormat="true">
      <alignment horizontal="center" vertical="center"/>
    </xf>
    <xf numFmtId="164" fontId="1612" fillId="0" borderId="0" xfId="0" quotePrefix="false" applyFont="true" applyNumberFormat="true">
      <alignment horizontal="center" vertical="center" wrapText="true"/>
    </xf>
    <xf numFmtId="4" fontId="1613" fillId="0" borderId="0" xfId="0" quotePrefix="false" applyFont="true" applyNumberFormat="true">
      <alignment horizontal="center" vertical="center"/>
    </xf>
    <xf numFmtId="164" fontId="1614" fillId="0" borderId="0" xfId="0" quotePrefix="false" applyFont="true" applyNumberFormat="true">
      <alignment horizontal="center" vertical="center"/>
    </xf>
    <xf numFmtId="4" fontId="1615" fillId="0" borderId="0" xfId="0" quotePrefix="false" applyFont="true" applyNumberFormat="true">
      <alignment horizontal="center" vertical="center"/>
    </xf>
    <xf numFmtId="164" fontId="1616" fillId="0" borderId="0" xfId="0" quotePrefix="false" applyFont="true" applyNumberFormat="true">
      <alignment horizontal="center" vertical="center"/>
    </xf>
    <xf numFmtId="4" fontId="1617" fillId="0" borderId="0" xfId="0" quotePrefix="false" applyFont="true" applyNumberFormat="true">
      <alignment horizontal="center" vertical="center"/>
    </xf>
    <xf numFmtId="164" fontId="1618" fillId="0" borderId="0" xfId="0" quotePrefix="false" applyFont="true" applyNumberFormat="true">
      <alignment horizontal="center" vertical="center"/>
    </xf>
    <xf numFmtId="4" fontId="1619" fillId="0" borderId="0" xfId="0" quotePrefix="false" applyFont="true" applyNumberFormat="true">
      <alignment horizontal="center" vertical="center"/>
    </xf>
    <xf numFmtId="164" fontId="1620" fillId="0" borderId="0" xfId="0" quotePrefix="false" applyFont="true" applyNumberFormat="true">
      <alignment horizontal="center" vertical="center"/>
    </xf>
    <xf numFmtId="0" fontId="1621" fillId="0" borderId="0" xfId="0" quotePrefix="false" applyFont="true">
      <alignment horizontal="center" vertical="center" wrapText="true"/>
    </xf>
    <xf numFmtId="4" fontId="1622" fillId="0" borderId="0" xfId="0" quotePrefix="false" applyFont="true" applyNumberFormat="true">
      <alignment horizontal="center" vertical="center"/>
    </xf>
    <xf numFmtId="164" fontId="1623" fillId="0" borderId="0" xfId="0" quotePrefix="false" applyFont="true" applyNumberFormat="true">
      <alignment horizontal="center" vertical="center"/>
    </xf>
    <xf numFmtId="164" fontId="1624" fillId="0" borderId="0" xfId="0" quotePrefix="false" applyFont="true" applyNumberFormat="true">
      <alignment horizontal="center" vertical="center"/>
    </xf>
    <xf numFmtId="165" fontId="1625" fillId="0" borderId="0" xfId="0" quotePrefix="false" applyFont="true" applyNumberFormat="true">
      <alignment horizontal="center" vertical="center"/>
    </xf>
    <xf numFmtId="164" fontId="1626" fillId="0" borderId="0" xfId="0" quotePrefix="false" applyFont="true" applyNumberFormat="true">
      <alignment horizontal="center" vertical="center"/>
    </xf>
    <xf numFmtId="164" fontId="1627" fillId="0" borderId="0" xfId="0" quotePrefix="false" applyFont="true" applyNumberFormat="true">
      <alignment horizontal="center" vertical="center" wrapText="true"/>
    </xf>
    <xf numFmtId="4" fontId="1628" fillId="0" borderId="0" xfId="0" quotePrefix="false" applyFont="true" applyNumberFormat="true">
      <alignment horizontal="center" vertical="center"/>
    </xf>
    <xf numFmtId="164" fontId="1629" fillId="0" borderId="0" xfId="0" quotePrefix="false" applyFont="true" applyNumberFormat="true">
      <alignment horizontal="center" vertical="center"/>
    </xf>
    <xf numFmtId="4" fontId="1630" fillId="0" borderId="0" xfId="0" quotePrefix="false" applyFont="true" applyNumberFormat="true">
      <alignment horizontal="center" vertical="center"/>
    </xf>
    <xf numFmtId="164" fontId="1631" fillId="0" borderId="0" xfId="0" quotePrefix="false" applyFont="true" applyNumberFormat="true">
      <alignment horizontal="center" vertical="center"/>
    </xf>
    <xf numFmtId="4" fontId="1632" fillId="0" borderId="0" xfId="0" quotePrefix="false" applyFont="true" applyNumberFormat="true">
      <alignment horizontal="center" vertical="center"/>
    </xf>
    <xf numFmtId="164" fontId="1633" fillId="0" borderId="0" xfId="0" quotePrefix="false" applyFont="true" applyNumberFormat="true">
      <alignment horizontal="center" vertical="center"/>
    </xf>
    <xf numFmtId="4" fontId="1634" fillId="0" borderId="0" xfId="0" quotePrefix="false" applyFont="true" applyNumberFormat="true">
      <alignment horizontal="center" vertical="center"/>
    </xf>
    <xf numFmtId="164" fontId="1635" fillId="0" borderId="0" xfId="0" quotePrefix="false" applyFont="true" applyNumberFormat="true">
      <alignment horizontal="center" vertical="center"/>
    </xf>
    <xf numFmtId="0" fontId="1636" fillId="0" borderId="0" xfId="0" quotePrefix="false" applyFont="true">
      <alignment horizontal="center" vertical="center" wrapText="true"/>
    </xf>
    <xf numFmtId="4" fontId="1637" fillId="0" borderId="0" xfId="0" quotePrefix="false" applyFont="true" applyNumberFormat="true">
      <alignment horizontal="center" vertical="center"/>
    </xf>
    <xf numFmtId="164" fontId="1638" fillId="0" borderId="0" xfId="0" quotePrefix="false" applyFont="true" applyNumberFormat="true">
      <alignment horizontal="center" vertical="center"/>
    </xf>
    <xf numFmtId="164" fontId="1639" fillId="0" borderId="0" xfId="0" quotePrefix="false" applyFont="true" applyNumberFormat="true">
      <alignment horizontal="center" vertical="center"/>
    </xf>
    <xf numFmtId="165" fontId="1640" fillId="0" borderId="0" xfId="0" quotePrefix="false" applyFont="true" applyNumberFormat="true">
      <alignment horizontal="center" vertical="center"/>
    </xf>
    <xf numFmtId="164" fontId="1641" fillId="0" borderId="0" xfId="0" quotePrefix="false" applyFont="true" applyNumberFormat="true">
      <alignment horizontal="center" vertical="center"/>
    </xf>
    <xf numFmtId="164" fontId="1642" fillId="0" borderId="0" xfId="0" quotePrefix="false" applyFont="true" applyNumberFormat="true">
      <alignment horizontal="center" vertical="center" wrapText="true"/>
    </xf>
    <xf numFmtId="4" fontId="1643" fillId="0" borderId="0" xfId="0" quotePrefix="false" applyFont="true" applyNumberFormat="true">
      <alignment horizontal="center" vertical="center"/>
    </xf>
    <xf numFmtId="164" fontId="1644" fillId="0" borderId="0" xfId="0" quotePrefix="false" applyFont="true" applyNumberFormat="true">
      <alignment horizontal="center" vertical="center"/>
    </xf>
    <xf numFmtId="4" fontId="1645" fillId="0" borderId="0" xfId="0" quotePrefix="false" applyFont="true" applyNumberFormat="true">
      <alignment horizontal="center" vertical="center"/>
    </xf>
    <xf numFmtId="164" fontId="1646" fillId="0" borderId="0" xfId="0" quotePrefix="false" applyFont="true" applyNumberFormat="true">
      <alignment horizontal="center" vertical="center"/>
    </xf>
    <xf numFmtId="4" fontId="1647" fillId="0" borderId="0" xfId="0" quotePrefix="false" applyFont="true" applyNumberFormat="true">
      <alignment horizontal="center" vertical="center"/>
    </xf>
    <xf numFmtId="164" fontId="1648" fillId="0" borderId="0" xfId="0" quotePrefix="false" applyFont="true" applyNumberFormat="true">
      <alignment horizontal="center" vertical="center"/>
    </xf>
    <xf numFmtId="4" fontId="1649" fillId="0" borderId="0" xfId="0" quotePrefix="false" applyFont="true" applyNumberFormat="true">
      <alignment horizontal="center" vertical="center"/>
    </xf>
    <xf numFmtId="164" fontId="1650" fillId="0" borderId="0" xfId="0" quotePrefix="false" applyFont="true" applyNumberFormat="true">
      <alignment horizontal="center" vertical="center"/>
    </xf>
    <xf numFmtId="0" fontId="1651" fillId="0" borderId="0" xfId="0" quotePrefix="false" applyFont="true">
      <alignment horizontal="center" vertical="center" wrapText="true"/>
    </xf>
    <xf numFmtId="4" fontId="1652" fillId="0" borderId="0" xfId="0" quotePrefix="false" applyFont="true" applyNumberFormat="true">
      <alignment horizontal="center" vertical="center"/>
    </xf>
    <xf numFmtId="164" fontId="1653" fillId="0" borderId="0" xfId="0" quotePrefix="false" applyFont="true" applyNumberFormat="true">
      <alignment horizontal="center" vertical="center"/>
    </xf>
    <xf numFmtId="164" fontId="1654" fillId="0" borderId="0" xfId="0" quotePrefix="false" applyFont="true" applyNumberFormat="true">
      <alignment horizontal="center" vertical="center"/>
    </xf>
    <xf numFmtId="165" fontId="1655" fillId="0" borderId="0" xfId="0" quotePrefix="false" applyFont="true" applyNumberFormat="true">
      <alignment horizontal="center" vertical="center"/>
    </xf>
    <xf numFmtId="164" fontId="1656" fillId="0" borderId="0" xfId="0" quotePrefix="false" applyFont="true" applyNumberFormat="true">
      <alignment horizontal="center" vertical="center"/>
    </xf>
    <xf numFmtId="164" fontId="1657" fillId="0" borderId="0" xfId="0" quotePrefix="false" applyFont="true" applyNumberFormat="true">
      <alignment horizontal="center" vertical="center" wrapText="true"/>
    </xf>
    <xf numFmtId="4" fontId="1658" fillId="0" borderId="0" xfId="0" quotePrefix="false" applyFont="true" applyNumberFormat="true">
      <alignment horizontal="center" vertical="center"/>
    </xf>
    <xf numFmtId="164" fontId="1659" fillId="0" borderId="0" xfId="0" quotePrefix="false" applyFont="true" applyNumberFormat="true">
      <alignment horizontal="center" vertical="center"/>
    </xf>
    <xf numFmtId="4" fontId="1660" fillId="0" borderId="0" xfId="0" quotePrefix="false" applyFont="true" applyNumberFormat="true">
      <alignment horizontal="center" vertical="center"/>
    </xf>
    <xf numFmtId="164" fontId="1661" fillId="0" borderId="0" xfId="0" quotePrefix="false" applyFont="true" applyNumberFormat="true">
      <alignment horizontal="center" vertical="center"/>
    </xf>
    <xf numFmtId="4" fontId="1662" fillId="0" borderId="0" xfId="0" quotePrefix="false" applyFont="true" applyNumberFormat="true">
      <alignment horizontal="center" vertical="center"/>
    </xf>
    <xf numFmtId="164" fontId="1663" fillId="0" borderId="0" xfId="0" quotePrefix="false" applyFont="true" applyNumberFormat="true">
      <alignment horizontal="center" vertical="center"/>
    </xf>
    <xf numFmtId="4" fontId="1664" fillId="0" borderId="0" xfId="0" quotePrefix="false" applyFont="true" applyNumberFormat="true">
      <alignment horizontal="center" vertical="center"/>
    </xf>
    <xf numFmtId="164" fontId="1665" fillId="0" borderId="0" xfId="0" quotePrefix="false" applyFont="true" applyNumberFormat="true">
      <alignment horizontal="center" vertical="center"/>
    </xf>
    <xf numFmtId="164" fontId="1666" fillId="0" borderId="0" xfId="0" quotePrefix="false" applyFont="true" applyNumberFormat="true">
      <alignment horizontal="center" vertical="center" wrapText="true"/>
    </xf>
    <xf numFmtId="0" fontId="166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66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668" fillId="0" borderId="0" xfId="0" quotePrefix="false" applyFont="true">
      <alignment horizontal="center" vertical="center" wrapText="true"/>
    </xf>
    <xf numFmtId="4" fontId="1669" fillId="0" borderId="0" xfId="0" quotePrefix="false" applyFont="true" applyNumberFormat="true">
      <alignment horizontal="center" vertical="center"/>
    </xf>
    <xf numFmtId="164" fontId="1670" fillId="0" borderId="0" xfId="0" quotePrefix="false" applyFont="true" applyNumberFormat="true">
      <alignment horizontal="center" vertical="center"/>
    </xf>
    <xf numFmtId="164" fontId="1671" fillId="0" borderId="0" xfId="0" quotePrefix="false" applyFont="true" applyNumberFormat="true">
      <alignment horizontal="center" vertical="center"/>
    </xf>
    <xf numFmtId="165" fontId="1672" fillId="0" borderId="0" xfId="0" quotePrefix="false" applyFont="true" applyNumberFormat="true">
      <alignment horizontal="center" vertical="center"/>
    </xf>
    <xf numFmtId="164" fontId="1673" fillId="0" borderId="0" xfId="0" quotePrefix="false" applyFont="true" applyNumberFormat="true">
      <alignment horizontal="center" vertical="center"/>
    </xf>
    <xf numFmtId="164" fontId="1674" fillId="0" borderId="0" xfId="0" quotePrefix="false" applyFont="true" applyNumberFormat="true">
      <alignment horizontal="center" vertical="center" wrapText="true"/>
    </xf>
    <xf numFmtId="4" fontId="1675" fillId="0" borderId="0" xfId="0" quotePrefix="false" applyFont="true" applyNumberFormat="true">
      <alignment horizontal="center" vertical="center"/>
    </xf>
    <xf numFmtId="164" fontId="1676" fillId="0" borderId="0" xfId="0" quotePrefix="false" applyFont="true" applyNumberFormat="true">
      <alignment horizontal="center" vertical="center"/>
    </xf>
    <xf numFmtId="4" fontId="1677" fillId="0" borderId="0" xfId="0" quotePrefix="false" applyFont="true" applyNumberFormat="true">
      <alignment horizontal="center" vertical="center"/>
    </xf>
    <xf numFmtId="164" fontId="1678" fillId="0" borderId="0" xfId="0" quotePrefix="false" applyFont="true" applyNumberFormat="true">
      <alignment horizontal="center" vertical="center"/>
    </xf>
    <xf numFmtId="4" fontId="1679" fillId="0" borderId="0" xfId="0" quotePrefix="false" applyFont="true" applyNumberFormat="true">
      <alignment horizontal="center" vertical="center"/>
    </xf>
    <xf numFmtId="164" fontId="1680" fillId="0" borderId="0" xfId="0" quotePrefix="false" applyFont="true" applyNumberFormat="true">
      <alignment horizontal="center" vertical="center"/>
    </xf>
    <xf numFmtId="4" fontId="1681" fillId="0" borderId="0" xfId="0" quotePrefix="false" applyFont="true" applyNumberFormat="true">
      <alignment horizontal="center" vertical="center"/>
    </xf>
    <xf numFmtId="164" fontId="1682" fillId="0" borderId="0" xfId="0" quotePrefix="false" applyFont="true" applyNumberFormat="true">
      <alignment horizontal="center" vertical="center"/>
    </xf>
    <xf numFmtId="0" fontId="1683" fillId="0" borderId="0" xfId="0" quotePrefix="false" applyFont="true">
      <alignment horizontal="center" vertical="center" wrapText="true"/>
    </xf>
    <xf numFmtId="4" fontId="1684" fillId="0" borderId="0" xfId="0" quotePrefix="false" applyFont="true" applyNumberFormat="true">
      <alignment horizontal="center" vertical="center"/>
    </xf>
    <xf numFmtId="164" fontId="1685" fillId="0" borderId="0" xfId="0" quotePrefix="false" applyFont="true" applyNumberFormat="true">
      <alignment horizontal="center" vertical="center"/>
    </xf>
    <xf numFmtId="164" fontId="1686" fillId="0" borderId="0" xfId="0" quotePrefix="false" applyFont="true" applyNumberFormat="true">
      <alignment horizontal="center" vertical="center"/>
    </xf>
    <xf numFmtId="165" fontId="1687" fillId="0" borderId="0" xfId="0" quotePrefix="false" applyFont="true" applyNumberFormat="true">
      <alignment horizontal="center" vertical="center"/>
    </xf>
    <xf numFmtId="164" fontId="1688" fillId="0" borderId="0" xfId="0" quotePrefix="false" applyFont="true" applyNumberFormat="true">
      <alignment horizontal="center" vertical="center"/>
    </xf>
    <xf numFmtId="164" fontId="1689" fillId="0" borderId="0" xfId="0" quotePrefix="false" applyFont="true" applyNumberFormat="true">
      <alignment horizontal="center" vertical="center" wrapText="true"/>
    </xf>
    <xf numFmtId="4" fontId="1690" fillId="0" borderId="0" xfId="0" quotePrefix="false" applyFont="true" applyNumberFormat="true">
      <alignment horizontal="center" vertical="center"/>
    </xf>
    <xf numFmtId="164" fontId="1691" fillId="0" borderId="0" xfId="0" quotePrefix="false" applyFont="true" applyNumberFormat="true">
      <alignment horizontal="center" vertical="center"/>
    </xf>
    <xf numFmtId="4" fontId="1692" fillId="0" borderId="0" xfId="0" quotePrefix="false" applyFont="true" applyNumberFormat="true">
      <alignment horizontal="center" vertical="center"/>
    </xf>
    <xf numFmtId="164" fontId="1693" fillId="0" borderId="0" xfId="0" quotePrefix="false" applyFont="true" applyNumberFormat="true">
      <alignment horizontal="center" vertical="center"/>
    </xf>
    <xf numFmtId="4" fontId="1694" fillId="0" borderId="0" xfId="0" quotePrefix="false" applyFont="true" applyNumberFormat="true">
      <alignment horizontal="center" vertical="center"/>
    </xf>
    <xf numFmtId="164" fontId="1695" fillId="0" borderId="0" xfId="0" quotePrefix="false" applyFont="true" applyNumberFormat="true">
      <alignment horizontal="center" vertical="center"/>
    </xf>
    <xf numFmtId="4" fontId="1696" fillId="0" borderId="0" xfId="0" quotePrefix="false" applyFont="true" applyNumberFormat="true">
      <alignment horizontal="center" vertical="center"/>
    </xf>
    <xf numFmtId="164" fontId="1697" fillId="0" borderId="0" xfId="0" quotePrefix="false" applyFont="true" applyNumberFormat="true">
      <alignment horizontal="center" vertical="center"/>
    </xf>
    <xf numFmtId="0" fontId="1698" fillId="0" borderId="0" xfId="0" quotePrefix="false" applyFont="true">
      <alignment horizontal="center" vertical="center" wrapText="true"/>
    </xf>
    <xf numFmtId="4" fontId="1699" fillId="0" borderId="0" xfId="0" quotePrefix="false" applyFont="true" applyNumberFormat="true">
      <alignment horizontal="center" vertical="center"/>
    </xf>
    <xf numFmtId="164" fontId="1700" fillId="0" borderId="0" xfId="0" quotePrefix="false" applyFont="true" applyNumberFormat="true">
      <alignment horizontal="center" vertical="center"/>
    </xf>
    <xf numFmtId="164" fontId="1701" fillId="0" borderId="0" xfId="0" quotePrefix="false" applyFont="true" applyNumberFormat="true">
      <alignment horizontal="center" vertical="center"/>
    </xf>
    <xf numFmtId="165" fontId="1702" fillId="0" borderId="0" xfId="0" quotePrefix="false" applyFont="true" applyNumberFormat="true">
      <alignment horizontal="center" vertical="center"/>
    </xf>
    <xf numFmtId="164" fontId="1703" fillId="0" borderId="0" xfId="0" quotePrefix="false" applyFont="true" applyNumberFormat="true">
      <alignment horizontal="center" vertical="center"/>
    </xf>
    <xf numFmtId="164" fontId="1704" fillId="0" borderId="0" xfId="0" quotePrefix="false" applyFont="true" applyNumberFormat="true">
      <alignment horizontal="center" vertical="center" wrapText="true"/>
    </xf>
    <xf numFmtId="4" fontId="1705" fillId="0" borderId="0" xfId="0" quotePrefix="false" applyFont="true" applyNumberFormat="true">
      <alignment horizontal="center" vertical="center"/>
    </xf>
    <xf numFmtId="164" fontId="1706" fillId="0" borderId="0" xfId="0" quotePrefix="false" applyFont="true" applyNumberFormat="true">
      <alignment horizontal="center" vertical="center"/>
    </xf>
    <xf numFmtId="4" fontId="1707" fillId="0" borderId="0" xfId="0" quotePrefix="false" applyFont="true" applyNumberFormat="true">
      <alignment horizontal="center" vertical="center"/>
    </xf>
    <xf numFmtId="164" fontId="1708" fillId="0" borderId="0" xfId="0" quotePrefix="false" applyFont="true" applyNumberFormat="true">
      <alignment horizontal="center" vertical="center"/>
    </xf>
    <xf numFmtId="4" fontId="1709" fillId="0" borderId="0" xfId="0" quotePrefix="false" applyFont="true" applyNumberFormat="true">
      <alignment horizontal="center" vertical="center"/>
    </xf>
    <xf numFmtId="164" fontId="1710" fillId="0" borderId="0" xfId="0" quotePrefix="false" applyFont="true" applyNumberFormat="true">
      <alignment horizontal="center" vertical="center"/>
    </xf>
    <xf numFmtId="4" fontId="1711" fillId="0" borderId="0" xfId="0" quotePrefix="false" applyFont="true" applyNumberFormat="true">
      <alignment horizontal="center" vertical="center"/>
    </xf>
    <xf numFmtId="164" fontId="1712" fillId="0" borderId="0" xfId="0" quotePrefix="false" applyFont="true" applyNumberFormat="true">
      <alignment horizontal="center" vertical="center"/>
    </xf>
    <xf numFmtId="0" fontId="1713" fillId="0" borderId="0" xfId="0" quotePrefix="false" applyFont="true">
      <alignment horizontal="center" vertical="center" wrapText="true"/>
    </xf>
    <xf numFmtId="4" fontId="1714" fillId="0" borderId="0" xfId="0" quotePrefix="false" applyFont="true" applyNumberFormat="true">
      <alignment horizontal="center" vertical="center"/>
    </xf>
    <xf numFmtId="164" fontId="1715" fillId="0" borderId="0" xfId="0" quotePrefix="false" applyFont="true" applyNumberFormat="true">
      <alignment horizontal="center" vertical="center"/>
    </xf>
    <xf numFmtId="164" fontId="1716" fillId="0" borderId="0" xfId="0" quotePrefix="false" applyFont="true" applyNumberFormat="true">
      <alignment horizontal="center" vertical="center"/>
    </xf>
    <xf numFmtId="165" fontId="1717" fillId="0" borderId="0" xfId="0" quotePrefix="false" applyFont="true" applyNumberFormat="true">
      <alignment horizontal="center" vertical="center"/>
    </xf>
    <xf numFmtId="164" fontId="1718" fillId="0" borderId="0" xfId="0" quotePrefix="false" applyFont="true" applyNumberFormat="true">
      <alignment horizontal="center" vertical="center"/>
    </xf>
    <xf numFmtId="164" fontId="1719" fillId="0" borderId="0" xfId="0" quotePrefix="false" applyFont="true" applyNumberFormat="true">
      <alignment horizontal="center" vertical="center" wrapText="true"/>
    </xf>
    <xf numFmtId="4" fontId="1720" fillId="0" borderId="0" xfId="0" quotePrefix="false" applyFont="true" applyNumberFormat="true">
      <alignment horizontal="center" vertical="center"/>
    </xf>
    <xf numFmtId="164" fontId="1721" fillId="0" borderId="0" xfId="0" quotePrefix="false" applyFont="true" applyNumberFormat="true">
      <alignment horizontal="center" vertical="center"/>
    </xf>
    <xf numFmtId="4" fontId="1722" fillId="0" borderId="0" xfId="0" quotePrefix="false" applyFont="true" applyNumberFormat="true">
      <alignment horizontal="center" vertical="center"/>
    </xf>
    <xf numFmtId="164" fontId="1723" fillId="0" borderId="0" xfId="0" quotePrefix="false" applyFont="true" applyNumberFormat="true">
      <alignment horizontal="center" vertical="center"/>
    </xf>
    <xf numFmtId="4" fontId="1724" fillId="0" borderId="0" xfId="0" quotePrefix="false" applyFont="true" applyNumberFormat="true">
      <alignment horizontal="center" vertical="center"/>
    </xf>
    <xf numFmtId="164" fontId="1725" fillId="0" borderId="0" xfId="0" quotePrefix="false" applyFont="true" applyNumberFormat="true">
      <alignment horizontal="center" vertical="center"/>
    </xf>
    <xf numFmtId="4" fontId="1726" fillId="0" borderId="0" xfId="0" quotePrefix="false" applyFont="true" applyNumberFormat="true">
      <alignment horizontal="center" vertical="center"/>
    </xf>
    <xf numFmtId="164" fontId="1727" fillId="0" borderId="0" xfId="0" quotePrefix="false" applyFont="true" applyNumberFormat="true">
      <alignment horizontal="center" vertical="center"/>
    </xf>
    <xf numFmtId="0" fontId="1728" fillId="0" borderId="0" xfId="0" quotePrefix="false" applyFont="true">
      <alignment horizontal="center" vertical="center" wrapText="true"/>
    </xf>
    <xf numFmtId="4" fontId="1729" fillId="0" borderId="0" xfId="0" quotePrefix="false" applyFont="true" applyNumberFormat="true">
      <alignment horizontal="center" vertical="center"/>
    </xf>
    <xf numFmtId="164" fontId="1730" fillId="0" borderId="0" xfId="0" quotePrefix="false" applyFont="true" applyNumberFormat="true">
      <alignment horizontal="center" vertical="center"/>
    </xf>
    <xf numFmtId="164" fontId="1731" fillId="0" borderId="0" xfId="0" quotePrefix="false" applyFont="true" applyNumberFormat="true">
      <alignment horizontal="center" vertical="center"/>
    </xf>
    <xf numFmtId="165" fontId="1732" fillId="0" borderId="0" xfId="0" quotePrefix="false" applyFont="true" applyNumberFormat="true">
      <alignment horizontal="center" vertical="center"/>
    </xf>
    <xf numFmtId="164" fontId="1733" fillId="0" borderId="0" xfId="0" quotePrefix="false" applyFont="true" applyNumberFormat="true">
      <alignment horizontal="center" vertical="center"/>
    </xf>
    <xf numFmtId="164" fontId="1734" fillId="0" borderId="0" xfId="0" quotePrefix="false" applyFont="true" applyNumberFormat="true">
      <alignment horizontal="center" vertical="center" wrapText="true"/>
    </xf>
    <xf numFmtId="4" fontId="1735" fillId="0" borderId="0" xfId="0" quotePrefix="false" applyFont="true" applyNumberFormat="true">
      <alignment horizontal="center" vertical="center"/>
    </xf>
    <xf numFmtId="164" fontId="1736" fillId="0" borderId="0" xfId="0" quotePrefix="false" applyFont="true" applyNumberFormat="true">
      <alignment horizontal="center" vertical="center"/>
    </xf>
    <xf numFmtId="4" fontId="1737" fillId="0" borderId="0" xfId="0" quotePrefix="false" applyFont="true" applyNumberFormat="true">
      <alignment horizontal="center" vertical="center"/>
    </xf>
    <xf numFmtId="164" fontId="1738" fillId="0" borderId="0" xfId="0" quotePrefix="false" applyFont="true" applyNumberFormat="true">
      <alignment horizontal="center" vertical="center"/>
    </xf>
    <xf numFmtId="4" fontId="1739" fillId="0" borderId="0" xfId="0" quotePrefix="false" applyFont="true" applyNumberFormat="true">
      <alignment horizontal="center" vertical="center"/>
    </xf>
    <xf numFmtId="164" fontId="1740" fillId="0" borderId="0" xfId="0" quotePrefix="false" applyFont="true" applyNumberFormat="true">
      <alignment horizontal="center" vertical="center"/>
    </xf>
    <xf numFmtId="4" fontId="1741" fillId="0" borderId="0" xfId="0" quotePrefix="false" applyFont="true" applyNumberFormat="true">
      <alignment horizontal="center" vertical="center"/>
    </xf>
    <xf numFmtId="164" fontId="1742" fillId="0" borderId="0" xfId="0" quotePrefix="false" applyFont="true" applyNumberFormat="true">
      <alignment horizontal="center" vertical="center"/>
    </xf>
    <xf numFmtId="0" fontId="1743" fillId="0" borderId="0" xfId="0" quotePrefix="false" applyFont="true">
      <alignment horizontal="center" vertical="center" wrapText="true"/>
    </xf>
    <xf numFmtId="4" fontId="1744" fillId="0" borderId="0" xfId="0" quotePrefix="false" applyFont="true" applyNumberFormat="true">
      <alignment horizontal="center" vertical="center"/>
    </xf>
    <xf numFmtId="164" fontId="1745" fillId="0" borderId="0" xfId="0" quotePrefix="false" applyFont="true" applyNumberFormat="true">
      <alignment horizontal="center" vertical="center"/>
    </xf>
    <xf numFmtId="164" fontId="1746" fillId="0" borderId="0" xfId="0" quotePrefix="false" applyFont="true" applyNumberFormat="true">
      <alignment horizontal="center" vertical="center"/>
    </xf>
    <xf numFmtId="165" fontId="1747" fillId="0" borderId="0" xfId="0" quotePrefix="false" applyFont="true" applyNumberFormat="true">
      <alignment horizontal="center" vertical="center"/>
    </xf>
    <xf numFmtId="164" fontId="1748" fillId="0" borderId="0" xfId="0" quotePrefix="false" applyFont="true" applyNumberFormat="true">
      <alignment horizontal="center" vertical="center"/>
    </xf>
    <xf numFmtId="164" fontId="1749" fillId="0" borderId="0" xfId="0" quotePrefix="false" applyFont="true" applyNumberFormat="true">
      <alignment horizontal="center" vertical="center" wrapText="true"/>
    </xf>
    <xf numFmtId="4" fontId="1750" fillId="0" borderId="0" xfId="0" quotePrefix="false" applyFont="true" applyNumberFormat="true">
      <alignment horizontal="center" vertical="center"/>
    </xf>
    <xf numFmtId="164" fontId="1751" fillId="0" borderId="0" xfId="0" quotePrefix="false" applyFont="true" applyNumberFormat="true">
      <alignment horizontal="center" vertical="center"/>
    </xf>
    <xf numFmtId="4" fontId="1752" fillId="0" borderId="0" xfId="0" quotePrefix="false" applyFont="true" applyNumberFormat="true">
      <alignment horizontal="center" vertical="center"/>
    </xf>
    <xf numFmtId="164" fontId="1753" fillId="0" borderId="0" xfId="0" quotePrefix="false" applyFont="true" applyNumberFormat="true">
      <alignment horizontal="center" vertical="center"/>
    </xf>
    <xf numFmtId="4" fontId="1754" fillId="0" borderId="0" xfId="0" quotePrefix="false" applyFont="true" applyNumberFormat="true">
      <alignment horizontal="center" vertical="center"/>
    </xf>
    <xf numFmtId="164" fontId="1755" fillId="0" borderId="0" xfId="0" quotePrefix="false" applyFont="true" applyNumberFormat="true">
      <alignment horizontal="center" vertical="center"/>
    </xf>
    <xf numFmtId="4" fontId="1756" fillId="0" borderId="0" xfId="0" quotePrefix="false" applyFont="true" applyNumberFormat="true">
      <alignment horizontal="center" vertical="center"/>
    </xf>
    <xf numFmtId="164" fontId="1757" fillId="0" borderId="0" xfId="0" quotePrefix="false" applyFont="true" applyNumberFormat="true">
      <alignment horizontal="center" vertical="center"/>
    </xf>
    <xf numFmtId="0" fontId="1758" fillId="0" borderId="0" xfId="0" quotePrefix="false" applyFont="true">
      <alignment horizontal="center" vertical="center" wrapText="true"/>
    </xf>
    <xf numFmtId="4" fontId="1759" fillId="0" borderId="0" xfId="0" quotePrefix="false" applyFont="true" applyNumberFormat="true">
      <alignment horizontal="center" vertical="center"/>
    </xf>
    <xf numFmtId="164" fontId="1760" fillId="0" borderId="0" xfId="0" quotePrefix="false" applyFont="true" applyNumberFormat="true">
      <alignment horizontal="center" vertical="center"/>
    </xf>
    <xf numFmtId="164" fontId="1761" fillId="0" borderId="0" xfId="0" quotePrefix="false" applyFont="true" applyNumberFormat="true">
      <alignment horizontal="center" vertical="center"/>
    </xf>
    <xf numFmtId="165" fontId="1762" fillId="0" borderId="0" xfId="0" quotePrefix="false" applyFont="true" applyNumberFormat="true">
      <alignment horizontal="center" vertical="center"/>
    </xf>
    <xf numFmtId="164" fontId="1763" fillId="0" borderId="0" xfId="0" quotePrefix="false" applyFont="true" applyNumberFormat="true">
      <alignment horizontal="center" vertical="center"/>
    </xf>
    <xf numFmtId="164" fontId="1764" fillId="0" borderId="0" xfId="0" quotePrefix="false" applyFont="true" applyNumberFormat="true">
      <alignment horizontal="center" vertical="center" wrapText="true"/>
    </xf>
    <xf numFmtId="4" fontId="1765" fillId="0" borderId="0" xfId="0" quotePrefix="false" applyFont="true" applyNumberFormat="true">
      <alignment horizontal="center" vertical="center"/>
    </xf>
    <xf numFmtId="164" fontId="1766" fillId="0" borderId="0" xfId="0" quotePrefix="false" applyFont="true" applyNumberFormat="true">
      <alignment horizontal="center" vertical="center"/>
    </xf>
    <xf numFmtId="4" fontId="1767" fillId="0" borderId="0" xfId="0" quotePrefix="false" applyFont="true" applyNumberFormat="true">
      <alignment horizontal="center" vertical="center"/>
    </xf>
    <xf numFmtId="164" fontId="1768" fillId="0" borderId="0" xfId="0" quotePrefix="false" applyFont="true" applyNumberFormat="true">
      <alignment horizontal="center" vertical="center"/>
    </xf>
    <xf numFmtId="4" fontId="1769" fillId="0" borderId="0" xfId="0" quotePrefix="false" applyFont="true" applyNumberFormat="true">
      <alignment horizontal="center" vertical="center"/>
    </xf>
    <xf numFmtId="164" fontId="1770" fillId="0" borderId="0" xfId="0" quotePrefix="false" applyFont="true" applyNumberFormat="true">
      <alignment horizontal="center" vertical="center"/>
    </xf>
    <xf numFmtId="4" fontId="1771" fillId="0" borderId="0" xfId="0" quotePrefix="false" applyFont="true" applyNumberFormat="true">
      <alignment horizontal="center" vertical="center"/>
    </xf>
    <xf numFmtId="164" fontId="1772" fillId="0" borderId="0" xfId="0" quotePrefix="false" applyFont="true" applyNumberFormat="true">
      <alignment horizontal="center" vertical="center"/>
    </xf>
    <xf numFmtId="0" fontId="1773" fillId="0" borderId="0" xfId="0" quotePrefix="false" applyFont="true">
      <alignment horizontal="center" vertical="center" wrapText="true"/>
    </xf>
    <xf numFmtId="4" fontId="1774" fillId="0" borderId="0" xfId="0" quotePrefix="false" applyFont="true" applyNumberFormat="true">
      <alignment horizontal="center" vertical="center"/>
    </xf>
    <xf numFmtId="164" fontId="1775" fillId="0" borderId="0" xfId="0" quotePrefix="false" applyFont="true" applyNumberFormat="true">
      <alignment horizontal="center" vertical="center"/>
    </xf>
    <xf numFmtId="164" fontId="1776" fillId="0" borderId="0" xfId="0" quotePrefix="false" applyFont="true" applyNumberFormat="true">
      <alignment horizontal="center" vertical="center"/>
    </xf>
    <xf numFmtId="165" fontId="1777" fillId="0" borderId="0" xfId="0" quotePrefix="false" applyFont="true" applyNumberFormat="true">
      <alignment horizontal="center" vertical="center"/>
    </xf>
    <xf numFmtId="164" fontId="1778" fillId="0" borderId="0" xfId="0" quotePrefix="false" applyFont="true" applyNumberFormat="true">
      <alignment horizontal="center" vertical="center"/>
    </xf>
    <xf numFmtId="164" fontId="1779" fillId="0" borderId="0" xfId="0" quotePrefix="false" applyFont="true" applyNumberFormat="true">
      <alignment horizontal="center" vertical="center" wrapText="true"/>
    </xf>
    <xf numFmtId="4" fontId="1780" fillId="0" borderId="0" xfId="0" quotePrefix="false" applyFont="true" applyNumberFormat="true">
      <alignment horizontal="center" vertical="center"/>
    </xf>
    <xf numFmtId="164" fontId="1781" fillId="0" borderId="0" xfId="0" quotePrefix="false" applyFont="true" applyNumberFormat="true">
      <alignment horizontal="center" vertical="center"/>
    </xf>
    <xf numFmtId="4" fontId="1782" fillId="0" borderId="0" xfId="0" quotePrefix="false" applyFont="true" applyNumberFormat="true">
      <alignment horizontal="center" vertical="center"/>
    </xf>
    <xf numFmtId="164" fontId="1783" fillId="0" borderId="0" xfId="0" quotePrefix="false" applyFont="true" applyNumberFormat="true">
      <alignment horizontal="center" vertical="center"/>
    </xf>
    <xf numFmtId="4" fontId="1784" fillId="0" borderId="0" xfId="0" quotePrefix="false" applyFont="true" applyNumberFormat="true">
      <alignment horizontal="center" vertical="center"/>
    </xf>
    <xf numFmtId="164" fontId="1785" fillId="0" borderId="0" xfId="0" quotePrefix="false" applyFont="true" applyNumberFormat="true">
      <alignment horizontal="center" vertical="center"/>
    </xf>
    <xf numFmtId="4" fontId="1786" fillId="0" borderId="0" xfId="0" quotePrefix="false" applyFont="true" applyNumberFormat="true">
      <alignment horizontal="center" vertical="center"/>
    </xf>
    <xf numFmtId="164" fontId="1787" fillId="0" borderId="0" xfId="0" quotePrefix="false" applyFont="true" applyNumberFormat="true">
      <alignment horizontal="center" vertical="center"/>
    </xf>
    <xf numFmtId="0" fontId="1788" fillId="0" borderId="0" xfId="0" quotePrefix="false" applyFont="true">
      <alignment horizontal="center" vertical="center" wrapText="true"/>
    </xf>
    <xf numFmtId="4" fontId="1789" fillId="0" borderId="0" xfId="0" quotePrefix="false" applyFont="true" applyNumberFormat="true">
      <alignment horizontal="center" vertical="center"/>
    </xf>
    <xf numFmtId="164" fontId="1790" fillId="0" borderId="0" xfId="0" quotePrefix="false" applyFont="true" applyNumberFormat="true">
      <alignment horizontal="center" vertical="center"/>
    </xf>
    <xf numFmtId="164" fontId="1791" fillId="0" borderId="0" xfId="0" quotePrefix="false" applyFont="true" applyNumberFormat="true">
      <alignment horizontal="center" vertical="center"/>
    </xf>
    <xf numFmtId="165" fontId="1792" fillId="0" borderId="0" xfId="0" quotePrefix="false" applyFont="true" applyNumberFormat="true">
      <alignment horizontal="center" vertical="center"/>
    </xf>
    <xf numFmtId="164" fontId="1793" fillId="0" borderId="0" xfId="0" quotePrefix="false" applyFont="true" applyNumberFormat="true">
      <alignment horizontal="center" vertical="center"/>
    </xf>
    <xf numFmtId="164" fontId="1794" fillId="0" borderId="0" xfId="0" quotePrefix="false" applyFont="true" applyNumberFormat="true">
      <alignment horizontal="center" vertical="center" wrapText="true"/>
    </xf>
    <xf numFmtId="4" fontId="1795" fillId="0" borderId="0" xfId="0" quotePrefix="false" applyFont="true" applyNumberFormat="true">
      <alignment horizontal="center" vertical="center"/>
    </xf>
    <xf numFmtId="164" fontId="1796" fillId="0" borderId="0" xfId="0" quotePrefix="false" applyFont="true" applyNumberFormat="true">
      <alignment horizontal="center" vertical="center"/>
    </xf>
    <xf numFmtId="4" fontId="1797" fillId="0" borderId="0" xfId="0" quotePrefix="false" applyFont="true" applyNumberFormat="true">
      <alignment horizontal="center" vertical="center"/>
    </xf>
    <xf numFmtId="164" fontId="1798" fillId="0" borderId="0" xfId="0" quotePrefix="false" applyFont="true" applyNumberFormat="true">
      <alignment horizontal="center" vertical="center"/>
    </xf>
    <xf numFmtId="4" fontId="1799" fillId="0" borderId="0" xfId="0" quotePrefix="false" applyFont="true" applyNumberFormat="true">
      <alignment horizontal="center" vertical="center"/>
    </xf>
    <xf numFmtId="164" fontId="1800" fillId="0" borderId="0" xfId="0" quotePrefix="false" applyFont="true" applyNumberFormat="true">
      <alignment horizontal="center" vertical="center"/>
    </xf>
    <xf numFmtId="4" fontId="1801" fillId="0" borderId="0" xfId="0" quotePrefix="false" applyFont="true" applyNumberFormat="true">
      <alignment horizontal="center" vertical="center"/>
    </xf>
    <xf numFmtId="164" fontId="1802" fillId="0" borderId="0" xfId="0" quotePrefix="false" applyFont="true" applyNumberFormat="true">
      <alignment horizontal="center" vertical="center"/>
    </xf>
    <xf numFmtId="164" fontId="1803" fillId="0" borderId="0" xfId="0" quotePrefix="false" applyFont="true" applyNumberFormat="true">
      <alignment horizontal="center" vertical="center" wrapText="true"/>
    </xf>
    <xf numFmtId="0" fontId="180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80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805" fillId="0" borderId="0" xfId="0" quotePrefix="false" applyFont="true">
      <alignment horizontal="center" vertical="center" wrapText="true"/>
    </xf>
    <xf numFmtId="4" fontId="1806" fillId="0" borderId="0" xfId="0" quotePrefix="false" applyFont="true" applyNumberFormat="true">
      <alignment horizontal="center" vertical="center"/>
    </xf>
    <xf numFmtId="164" fontId="1807" fillId="0" borderId="0" xfId="0" quotePrefix="false" applyFont="true" applyNumberFormat="true">
      <alignment horizontal="center" vertical="center"/>
    </xf>
    <xf numFmtId="164" fontId="1808" fillId="0" borderId="0" xfId="0" quotePrefix="false" applyFont="true" applyNumberFormat="true">
      <alignment horizontal="center" vertical="center"/>
    </xf>
    <xf numFmtId="165" fontId="1809" fillId="0" borderId="0" xfId="0" quotePrefix="false" applyFont="true" applyNumberFormat="true">
      <alignment horizontal="center" vertical="center"/>
    </xf>
    <xf numFmtId="164" fontId="1810" fillId="0" borderId="0" xfId="0" quotePrefix="false" applyFont="true" applyNumberFormat="true">
      <alignment horizontal="center" vertical="center"/>
    </xf>
    <xf numFmtId="164" fontId="1811" fillId="0" borderId="0" xfId="0" quotePrefix="false" applyFont="true" applyNumberFormat="true">
      <alignment horizontal="center" vertical="center" wrapText="true"/>
    </xf>
    <xf numFmtId="4" fontId="1812" fillId="0" borderId="0" xfId="0" quotePrefix="false" applyFont="true" applyNumberFormat="true">
      <alignment horizontal="center" vertical="center"/>
    </xf>
    <xf numFmtId="164" fontId="1813" fillId="0" borderId="0" xfId="0" quotePrefix="false" applyFont="true" applyNumberFormat="true">
      <alignment horizontal="center" vertical="center"/>
    </xf>
    <xf numFmtId="4" fontId="1814" fillId="0" borderId="0" xfId="0" quotePrefix="false" applyFont="true" applyNumberFormat="true">
      <alignment horizontal="center" vertical="center"/>
    </xf>
    <xf numFmtId="164" fontId="1815" fillId="0" borderId="0" xfId="0" quotePrefix="false" applyFont="true" applyNumberFormat="true">
      <alignment horizontal="center" vertical="center"/>
    </xf>
    <xf numFmtId="4" fontId="1816" fillId="0" borderId="0" xfId="0" quotePrefix="false" applyFont="true" applyNumberFormat="true">
      <alignment horizontal="center" vertical="center"/>
    </xf>
    <xf numFmtId="164" fontId="1817" fillId="0" borderId="0" xfId="0" quotePrefix="false" applyFont="true" applyNumberFormat="true">
      <alignment horizontal="center" vertical="center"/>
    </xf>
    <xf numFmtId="4" fontId="1818" fillId="0" borderId="0" xfId="0" quotePrefix="false" applyFont="true" applyNumberFormat="true">
      <alignment horizontal="center" vertical="center"/>
    </xf>
    <xf numFmtId="164" fontId="1819" fillId="0" borderId="0" xfId="0" quotePrefix="false" applyFont="true" applyNumberFormat="true">
      <alignment horizontal="center" vertical="center"/>
    </xf>
    <xf numFmtId="0" fontId="1820" fillId="0" borderId="0" xfId="0" quotePrefix="false" applyFont="true">
      <alignment horizontal="center" vertical="center" wrapText="true"/>
    </xf>
    <xf numFmtId="4" fontId="1821" fillId="0" borderId="0" xfId="0" quotePrefix="false" applyFont="true" applyNumberFormat="true">
      <alignment horizontal="center" vertical="center"/>
    </xf>
    <xf numFmtId="164" fontId="1822" fillId="0" borderId="0" xfId="0" quotePrefix="false" applyFont="true" applyNumberFormat="true">
      <alignment horizontal="center" vertical="center"/>
    </xf>
    <xf numFmtId="164" fontId="1823" fillId="0" borderId="0" xfId="0" quotePrefix="false" applyFont="true" applyNumberFormat="true">
      <alignment horizontal="center" vertical="center"/>
    </xf>
    <xf numFmtId="165" fontId="1824" fillId="0" borderId="0" xfId="0" quotePrefix="false" applyFont="true" applyNumberFormat="true">
      <alignment horizontal="center" vertical="center"/>
    </xf>
    <xf numFmtId="164" fontId="1825" fillId="0" borderId="0" xfId="0" quotePrefix="false" applyFont="true" applyNumberFormat="true">
      <alignment horizontal="center" vertical="center"/>
    </xf>
    <xf numFmtId="164" fontId="1826" fillId="0" borderId="0" xfId="0" quotePrefix="false" applyFont="true" applyNumberFormat="true">
      <alignment horizontal="center" vertical="center" wrapText="true"/>
    </xf>
    <xf numFmtId="4" fontId="1827" fillId="0" borderId="0" xfId="0" quotePrefix="false" applyFont="true" applyNumberFormat="true">
      <alignment horizontal="center" vertical="center"/>
    </xf>
    <xf numFmtId="164" fontId="1828" fillId="0" borderId="0" xfId="0" quotePrefix="false" applyFont="true" applyNumberFormat="true">
      <alignment horizontal="center" vertical="center"/>
    </xf>
    <xf numFmtId="4" fontId="1829" fillId="0" borderId="0" xfId="0" quotePrefix="false" applyFont="true" applyNumberFormat="true">
      <alignment horizontal="center" vertical="center"/>
    </xf>
    <xf numFmtId="164" fontId="1830" fillId="0" borderId="0" xfId="0" quotePrefix="false" applyFont="true" applyNumberFormat="true">
      <alignment horizontal="center" vertical="center"/>
    </xf>
    <xf numFmtId="4" fontId="1831" fillId="0" borderId="0" xfId="0" quotePrefix="false" applyFont="true" applyNumberFormat="true">
      <alignment horizontal="center" vertical="center"/>
    </xf>
    <xf numFmtId="164" fontId="1832" fillId="0" borderId="0" xfId="0" quotePrefix="false" applyFont="true" applyNumberFormat="true">
      <alignment horizontal="center" vertical="center"/>
    </xf>
    <xf numFmtId="4" fontId="1833" fillId="0" borderId="0" xfId="0" quotePrefix="false" applyFont="true" applyNumberFormat="true">
      <alignment horizontal="center" vertical="center"/>
    </xf>
    <xf numFmtId="164" fontId="1834" fillId="0" borderId="0" xfId="0" quotePrefix="false" applyFont="true" applyNumberFormat="true">
      <alignment horizontal="center" vertical="center"/>
    </xf>
    <xf numFmtId="0" fontId="1835" fillId="0" borderId="0" xfId="0" quotePrefix="false" applyFont="true">
      <alignment horizontal="center" vertical="center" wrapText="true"/>
    </xf>
    <xf numFmtId="4" fontId="1836" fillId="0" borderId="0" xfId="0" quotePrefix="false" applyFont="true" applyNumberFormat="true">
      <alignment horizontal="center" vertical="center"/>
    </xf>
    <xf numFmtId="164" fontId="1837" fillId="0" borderId="0" xfId="0" quotePrefix="false" applyFont="true" applyNumberFormat="true">
      <alignment horizontal="center" vertical="center"/>
    </xf>
    <xf numFmtId="164" fontId="1838" fillId="0" borderId="0" xfId="0" quotePrefix="false" applyFont="true" applyNumberFormat="true">
      <alignment horizontal="center" vertical="center"/>
    </xf>
    <xf numFmtId="165" fontId="1839" fillId="0" borderId="0" xfId="0" quotePrefix="false" applyFont="true" applyNumberFormat="true">
      <alignment horizontal="center" vertical="center"/>
    </xf>
    <xf numFmtId="164" fontId="1840" fillId="0" borderId="0" xfId="0" quotePrefix="false" applyFont="true" applyNumberFormat="true">
      <alignment horizontal="center" vertical="center"/>
    </xf>
    <xf numFmtId="164" fontId="1841" fillId="0" borderId="0" xfId="0" quotePrefix="false" applyFont="true" applyNumberFormat="true">
      <alignment horizontal="center" vertical="center" wrapText="true"/>
    </xf>
    <xf numFmtId="4" fontId="1842" fillId="0" borderId="0" xfId="0" quotePrefix="false" applyFont="true" applyNumberFormat="true">
      <alignment horizontal="center" vertical="center"/>
    </xf>
    <xf numFmtId="164" fontId="1843" fillId="0" borderId="0" xfId="0" quotePrefix="false" applyFont="true" applyNumberFormat="true">
      <alignment horizontal="center" vertical="center"/>
    </xf>
    <xf numFmtId="4" fontId="1844" fillId="0" borderId="0" xfId="0" quotePrefix="false" applyFont="true" applyNumberFormat="true">
      <alignment horizontal="center" vertical="center"/>
    </xf>
    <xf numFmtId="164" fontId="1845" fillId="0" borderId="0" xfId="0" quotePrefix="false" applyFont="true" applyNumberFormat="true">
      <alignment horizontal="center" vertical="center"/>
    </xf>
    <xf numFmtId="4" fontId="1846" fillId="0" borderId="0" xfId="0" quotePrefix="false" applyFont="true" applyNumberFormat="true">
      <alignment horizontal="center" vertical="center"/>
    </xf>
    <xf numFmtId="164" fontId="1847" fillId="0" borderId="0" xfId="0" quotePrefix="false" applyFont="true" applyNumberFormat="true">
      <alignment horizontal="center" vertical="center"/>
    </xf>
    <xf numFmtId="4" fontId="1848" fillId="0" borderId="0" xfId="0" quotePrefix="false" applyFont="true" applyNumberFormat="true">
      <alignment horizontal="center" vertical="center"/>
    </xf>
    <xf numFmtId="164" fontId="1849" fillId="0" borderId="0" xfId="0" quotePrefix="false" applyFont="true" applyNumberFormat="true">
      <alignment horizontal="center" vertical="center"/>
    </xf>
    <xf numFmtId="0" fontId="1850" fillId="0" borderId="0" xfId="0" quotePrefix="false" applyFont="true">
      <alignment horizontal="center" vertical="center" wrapText="true"/>
    </xf>
    <xf numFmtId="4" fontId="1851" fillId="0" borderId="0" xfId="0" quotePrefix="false" applyFont="true" applyNumberFormat="true">
      <alignment horizontal="center" vertical="center"/>
    </xf>
    <xf numFmtId="164" fontId="1852" fillId="0" borderId="0" xfId="0" quotePrefix="false" applyFont="true" applyNumberFormat="true">
      <alignment horizontal="center" vertical="center"/>
    </xf>
    <xf numFmtId="164" fontId="1853" fillId="0" borderId="0" xfId="0" quotePrefix="false" applyFont="true" applyNumberFormat="true">
      <alignment horizontal="center" vertical="center"/>
    </xf>
    <xf numFmtId="165" fontId="1854" fillId="0" borderId="0" xfId="0" quotePrefix="false" applyFont="true" applyNumberFormat="true">
      <alignment horizontal="center" vertical="center"/>
    </xf>
    <xf numFmtId="164" fontId="1855" fillId="0" borderId="0" xfId="0" quotePrefix="false" applyFont="true" applyNumberFormat="true">
      <alignment horizontal="center" vertical="center"/>
    </xf>
    <xf numFmtId="164" fontId="1856" fillId="0" borderId="0" xfId="0" quotePrefix="false" applyFont="true" applyNumberFormat="true">
      <alignment horizontal="center" vertical="center" wrapText="true"/>
    </xf>
    <xf numFmtId="4" fontId="1857" fillId="0" borderId="0" xfId="0" quotePrefix="false" applyFont="true" applyNumberFormat="true">
      <alignment horizontal="center" vertical="center"/>
    </xf>
    <xf numFmtId="164" fontId="1858" fillId="0" borderId="0" xfId="0" quotePrefix="false" applyFont="true" applyNumberFormat="true">
      <alignment horizontal="center" vertical="center"/>
    </xf>
    <xf numFmtId="4" fontId="1859" fillId="0" borderId="0" xfId="0" quotePrefix="false" applyFont="true" applyNumberFormat="true">
      <alignment horizontal="center" vertical="center"/>
    </xf>
    <xf numFmtId="164" fontId="1860" fillId="0" borderId="0" xfId="0" quotePrefix="false" applyFont="true" applyNumberFormat="true">
      <alignment horizontal="center" vertical="center"/>
    </xf>
    <xf numFmtId="4" fontId="1861" fillId="0" borderId="0" xfId="0" quotePrefix="false" applyFont="true" applyNumberFormat="true">
      <alignment horizontal="center" vertical="center"/>
    </xf>
    <xf numFmtId="164" fontId="1862" fillId="0" borderId="0" xfId="0" quotePrefix="false" applyFont="true" applyNumberFormat="true">
      <alignment horizontal="center" vertical="center"/>
    </xf>
    <xf numFmtId="4" fontId="1863" fillId="0" borderId="0" xfId="0" quotePrefix="false" applyFont="true" applyNumberFormat="true">
      <alignment horizontal="center" vertical="center"/>
    </xf>
    <xf numFmtId="164" fontId="1864" fillId="0" borderId="0" xfId="0" quotePrefix="false" applyFont="true" applyNumberFormat="true">
      <alignment horizontal="center" vertical="center"/>
    </xf>
    <xf numFmtId="0" fontId="1865" fillId="0" borderId="0" xfId="0" quotePrefix="false" applyFont="true">
      <alignment horizontal="center" vertical="center" wrapText="true"/>
    </xf>
    <xf numFmtId="4" fontId="1866" fillId="0" borderId="0" xfId="0" quotePrefix="false" applyFont="true" applyNumberFormat="true">
      <alignment horizontal="center" vertical="center"/>
    </xf>
    <xf numFmtId="164" fontId="1867" fillId="0" borderId="0" xfId="0" quotePrefix="false" applyFont="true" applyNumberFormat="true">
      <alignment horizontal="center" vertical="center"/>
    </xf>
    <xf numFmtId="164" fontId="1868" fillId="0" borderId="0" xfId="0" quotePrefix="false" applyFont="true" applyNumberFormat="true">
      <alignment horizontal="center" vertical="center"/>
    </xf>
    <xf numFmtId="165" fontId="1869" fillId="0" borderId="0" xfId="0" quotePrefix="false" applyFont="true" applyNumberFormat="true">
      <alignment horizontal="center" vertical="center"/>
    </xf>
    <xf numFmtId="164" fontId="1870" fillId="0" borderId="0" xfId="0" quotePrefix="false" applyFont="true" applyNumberFormat="true">
      <alignment horizontal="center" vertical="center"/>
    </xf>
    <xf numFmtId="164" fontId="1871" fillId="0" borderId="0" xfId="0" quotePrefix="false" applyFont="true" applyNumberFormat="true">
      <alignment horizontal="center" vertical="center" wrapText="true"/>
    </xf>
    <xf numFmtId="4" fontId="1872" fillId="0" borderId="0" xfId="0" quotePrefix="false" applyFont="true" applyNumberFormat="true">
      <alignment horizontal="center" vertical="center"/>
    </xf>
    <xf numFmtId="164" fontId="1873" fillId="0" borderId="0" xfId="0" quotePrefix="false" applyFont="true" applyNumberFormat="true">
      <alignment horizontal="center" vertical="center"/>
    </xf>
    <xf numFmtId="4" fontId="1874" fillId="0" borderId="0" xfId="0" quotePrefix="false" applyFont="true" applyNumberFormat="true">
      <alignment horizontal="center" vertical="center"/>
    </xf>
    <xf numFmtId="164" fontId="1875" fillId="0" borderId="0" xfId="0" quotePrefix="false" applyFont="true" applyNumberFormat="true">
      <alignment horizontal="center" vertical="center"/>
    </xf>
    <xf numFmtId="4" fontId="1876" fillId="0" borderId="0" xfId="0" quotePrefix="false" applyFont="true" applyNumberFormat="true">
      <alignment horizontal="center" vertical="center"/>
    </xf>
    <xf numFmtId="164" fontId="1877" fillId="0" borderId="0" xfId="0" quotePrefix="false" applyFont="true" applyNumberFormat="true">
      <alignment horizontal="center" vertical="center"/>
    </xf>
    <xf numFmtId="4" fontId="1878" fillId="0" borderId="0" xfId="0" quotePrefix="false" applyFont="true" applyNumberFormat="true">
      <alignment horizontal="center" vertical="center"/>
    </xf>
    <xf numFmtId="164" fontId="1879" fillId="0" borderId="0" xfId="0" quotePrefix="false" applyFont="true" applyNumberFormat="true">
      <alignment horizontal="center" vertical="center"/>
    </xf>
    <xf numFmtId="0" fontId="1880" fillId="0" borderId="0" xfId="0" quotePrefix="false" applyFont="true">
      <alignment horizontal="center" vertical="center" wrapText="true"/>
    </xf>
    <xf numFmtId="4" fontId="1881" fillId="0" borderId="0" xfId="0" quotePrefix="false" applyFont="true" applyNumberFormat="true">
      <alignment horizontal="center" vertical="center"/>
    </xf>
    <xf numFmtId="164" fontId="1882" fillId="0" borderId="0" xfId="0" quotePrefix="false" applyFont="true" applyNumberFormat="true">
      <alignment horizontal="center" vertical="center"/>
    </xf>
    <xf numFmtId="164" fontId="1883" fillId="0" borderId="0" xfId="0" quotePrefix="false" applyFont="true" applyNumberFormat="true">
      <alignment horizontal="center" vertical="center"/>
    </xf>
    <xf numFmtId="165" fontId="1884" fillId="0" borderId="0" xfId="0" quotePrefix="false" applyFont="true" applyNumberFormat="true">
      <alignment horizontal="center" vertical="center"/>
    </xf>
    <xf numFmtId="164" fontId="1885" fillId="0" borderId="0" xfId="0" quotePrefix="false" applyFont="true" applyNumberFormat="true">
      <alignment horizontal="center" vertical="center"/>
    </xf>
    <xf numFmtId="164" fontId="1886" fillId="0" borderId="0" xfId="0" quotePrefix="false" applyFont="true" applyNumberFormat="true">
      <alignment horizontal="center" vertical="center" wrapText="true"/>
    </xf>
    <xf numFmtId="4" fontId="1887" fillId="0" borderId="0" xfId="0" quotePrefix="false" applyFont="true" applyNumberFormat="true">
      <alignment horizontal="center" vertical="center"/>
    </xf>
    <xf numFmtId="164" fontId="1888" fillId="0" borderId="0" xfId="0" quotePrefix="false" applyFont="true" applyNumberFormat="true">
      <alignment horizontal="center" vertical="center"/>
    </xf>
    <xf numFmtId="4" fontId="1889" fillId="0" borderId="0" xfId="0" quotePrefix="false" applyFont="true" applyNumberFormat="true">
      <alignment horizontal="center" vertical="center"/>
    </xf>
    <xf numFmtId="164" fontId="1890" fillId="0" borderId="0" xfId="0" quotePrefix="false" applyFont="true" applyNumberFormat="true">
      <alignment horizontal="center" vertical="center"/>
    </xf>
    <xf numFmtId="4" fontId="1891" fillId="0" borderId="0" xfId="0" quotePrefix="false" applyFont="true" applyNumberFormat="true">
      <alignment horizontal="center" vertical="center"/>
    </xf>
    <xf numFmtId="164" fontId="1892" fillId="0" borderId="0" xfId="0" quotePrefix="false" applyFont="true" applyNumberFormat="true">
      <alignment horizontal="center" vertical="center"/>
    </xf>
    <xf numFmtId="4" fontId="1893" fillId="0" borderId="0" xfId="0" quotePrefix="false" applyFont="true" applyNumberFormat="true">
      <alignment horizontal="center" vertical="center"/>
    </xf>
    <xf numFmtId="164" fontId="1894" fillId="0" borderId="0" xfId="0" quotePrefix="false" applyFont="true" applyNumberFormat="true">
      <alignment horizontal="center" vertical="center"/>
    </xf>
    <xf numFmtId="164" fontId="1895" fillId="0" borderId="0" xfId="0" quotePrefix="false" applyFont="true" applyNumberFormat="true">
      <alignment horizontal="center" vertical="center" wrapText="true"/>
    </xf>
    <xf numFmtId="0" fontId="189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89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897" fillId="0" borderId="0" xfId="0" quotePrefix="false" applyFont="true">
      <alignment horizontal="center" vertical="center" wrapText="true"/>
    </xf>
    <xf numFmtId="4" fontId="1898" fillId="0" borderId="0" xfId="0" quotePrefix="false" applyFont="true" applyNumberFormat="true">
      <alignment horizontal="center" vertical="center"/>
    </xf>
    <xf numFmtId="164" fontId="1899" fillId="0" borderId="0" xfId="0" quotePrefix="false" applyFont="true" applyNumberFormat="true">
      <alignment horizontal="center" vertical="center"/>
    </xf>
    <xf numFmtId="164" fontId="1900" fillId="0" borderId="0" xfId="0" quotePrefix="false" applyFont="true" applyNumberFormat="true">
      <alignment horizontal="center" vertical="center"/>
    </xf>
    <xf numFmtId="165" fontId="1901" fillId="0" borderId="0" xfId="0" quotePrefix="false" applyFont="true" applyNumberFormat="true">
      <alignment horizontal="center" vertical="center"/>
    </xf>
    <xf numFmtId="164" fontId="1902" fillId="0" borderId="0" xfId="0" quotePrefix="false" applyFont="true" applyNumberFormat="true">
      <alignment horizontal="center" vertical="center"/>
    </xf>
    <xf numFmtId="164" fontId="1903" fillId="0" borderId="0" xfId="0" quotePrefix="false" applyFont="true" applyNumberFormat="true">
      <alignment horizontal="center" vertical="center" wrapText="true"/>
    </xf>
    <xf numFmtId="4" fontId="1904" fillId="0" borderId="0" xfId="0" quotePrefix="false" applyFont="true" applyNumberFormat="true">
      <alignment horizontal="center" vertical="center"/>
    </xf>
    <xf numFmtId="164" fontId="1905" fillId="0" borderId="0" xfId="0" quotePrefix="false" applyFont="true" applyNumberFormat="true">
      <alignment horizontal="center" vertical="center"/>
    </xf>
    <xf numFmtId="4" fontId="1906" fillId="0" borderId="0" xfId="0" quotePrefix="false" applyFont="true" applyNumberFormat="true">
      <alignment horizontal="center" vertical="center"/>
    </xf>
    <xf numFmtId="164" fontId="1907" fillId="0" borderId="0" xfId="0" quotePrefix="false" applyFont="true" applyNumberFormat="true">
      <alignment horizontal="center" vertical="center"/>
    </xf>
    <xf numFmtId="4" fontId="1908" fillId="0" borderId="0" xfId="0" quotePrefix="false" applyFont="true" applyNumberFormat="true">
      <alignment horizontal="center" vertical="center"/>
    </xf>
    <xf numFmtId="164" fontId="1909" fillId="0" borderId="0" xfId="0" quotePrefix="false" applyFont="true" applyNumberFormat="true">
      <alignment horizontal="center" vertical="center"/>
    </xf>
    <xf numFmtId="4" fontId="1910" fillId="0" borderId="0" xfId="0" quotePrefix="false" applyFont="true" applyNumberFormat="true">
      <alignment horizontal="center" vertical="center"/>
    </xf>
    <xf numFmtId="164" fontId="1911" fillId="0" borderId="0" xfId="0" quotePrefix="false" applyFont="true" applyNumberFormat="true">
      <alignment horizontal="center" vertical="center"/>
    </xf>
    <xf numFmtId="0" fontId="1912" fillId="0" borderId="0" xfId="0" quotePrefix="false" applyFont="true">
      <alignment horizontal="center" vertical="center" wrapText="true"/>
    </xf>
    <xf numFmtId="4" fontId="1913" fillId="0" borderId="0" xfId="0" quotePrefix="false" applyFont="true" applyNumberFormat="true">
      <alignment horizontal="center" vertical="center"/>
    </xf>
    <xf numFmtId="164" fontId="1914" fillId="0" borderId="0" xfId="0" quotePrefix="false" applyFont="true" applyNumberFormat="true">
      <alignment horizontal="center" vertical="center"/>
    </xf>
    <xf numFmtId="164" fontId="1915" fillId="0" borderId="0" xfId="0" quotePrefix="false" applyFont="true" applyNumberFormat="true">
      <alignment horizontal="center" vertical="center"/>
    </xf>
    <xf numFmtId="165" fontId="1916" fillId="0" borderId="0" xfId="0" quotePrefix="false" applyFont="true" applyNumberFormat="true">
      <alignment horizontal="center" vertical="center"/>
    </xf>
    <xf numFmtId="164" fontId="1917" fillId="0" borderId="0" xfId="0" quotePrefix="false" applyFont="true" applyNumberFormat="true">
      <alignment horizontal="center" vertical="center"/>
    </xf>
    <xf numFmtId="164" fontId="1918" fillId="0" borderId="0" xfId="0" quotePrefix="false" applyFont="true" applyNumberFormat="true">
      <alignment horizontal="center" vertical="center" wrapText="true"/>
    </xf>
    <xf numFmtId="4" fontId="1919" fillId="0" borderId="0" xfId="0" quotePrefix="false" applyFont="true" applyNumberFormat="true">
      <alignment horizontal="center" vertical="center"/>
    </xf>
    <xf numFmtId="164" fontId="1920" fillId="0" borderId="0" xfId="0" quotePrefix="false" applyFont="true" applyNumberFormat="true">
      <alignment horizontal="center" vertical="center"/>
    </xf>
    <xf numFmtId="4" fontId="1921" fillId="0" borderId="0" xfId="0" quotePrefix="false" applyFont="true" applyNumberFormat="true">
      <alignment horizontal="center" vertical="center"/>
    </xf>
    <xf numFmtId="164" fontId="1922" fillId="0" borderId="0" xfId="0" quotePrefix="false" applyFont="true" applyNumberFormat="true">
      <alignment horizontal="center" vertical="center"/>
    </xf>
    <xf numFmtId="4" fontId="1923" fillId="0" borderId="0" xfId="0" quotePrefix="false" applyFont="true" applyNumberFormat="true">
      <alignment horizontal="center" vertical="center"/>
    </xf>
    <xf numFmtId="164" fontId="1924" fillId="0" borderId="0" xfId="0" quotePrefix="false" applyFont="true" applyNumberFormat="true">
      <alignment horizontal="center" vertical="center"/>
    </xf>
    <xf numFmtId="4" fontId="1925" fillId="0" borderId="0" xfId="0" quotePrefix="false" applyFont="true" applyNumberFormat="true">
      <alignment horizontal="center" vertical="center"/>
    </xf>
    <xf numFmtId="164" fontId="1926" fillId="0" borderId="0" xfId="0" quotePrefix="false" applyFont="true" applyNumberFormat="true">
      <alignment horizontal="center" vertical="center"/>
    </xf>
    <xf numFmtId="0" fontId="1927" fillId="0" borderId="0" xfId="0" quotePrefix="false" applyFont="true">
      <alignment horizontal="center" vertical="center" wrapText="true"/>
    </xf>
    <xf numFmtId="4" fontId="1928" fillId="0" borderId="0" xfId="0" quotePrefix="false" applyFont="true" applyNumberFormat="true">
      <alignment horizontal="center" vertical="center"/>
    </xf>
    <xf numFmtId="164" fontId="1929" fillId="0" borderId="0" xfId="0" quotePrefix="false" applyFont="true" applyNumberFormat="true">
      <alignment horizontal="center" vertical="center"/>
    </xf>
    <xf numFmtId="164" fontId="1930" fillId="0" borderId="0" xfId="0" quotePrefix="false" applyFont="true" applyNumberFormat="true">
      <alignment horizontal="center" vertical="center"/>
    </xf>
    <xf numFmtId="165" fontId="1931" fillId="0" borderId="0" xfId="0" quotePrefix="false" applyFont="true" applyNumberFormat="true">
      <alignment horizontal="center" vertical="center"/>
    </xf>
    <xf numFmtId="164" fontId="1932" fillId="0" borderId="0" xfId="0" quotePrefix="false" applyFont="true" applyNumberFormat="true">
      <alignment horizontal="center" vertical="center"/>
    </xf>
    <xf numFmtId="164" fontId="1933" fillId="0" borderId="0" xfId="0" quotePrefix="false" applyFont="true" applyNumberFormat="true">
      <alignment horizontal="center" vertical="center" wrapText="true"/>
    </xf>
    <xf numFmtId="4" fontId="1934" fillId="0" borderId="0" xfId="0" quotePrefix="false" applyFont="true" applyNumberFormat="true">
      <alignment horizontal="center" vertical="center"/>
    </xf>
    <xf numFmtId="164" fontId="1935" fillId="0" borderId="0" xfId="0" quotePrefix="false" applyFont="true" applyNumberFormat="true">
      <alignment horizontal="center" vertical="center"/>
    </xf>
    <xf numFmtId="4" fontId="1936" fillId="0" borderId="0" xfId="0" quotePrefix="false" applyFont="true" applyNumberFormat="true">
      <alignment horizontal="center" vertical="center"/>
    </xf>
    <xf numFmtId="164" fontId="1937" fillId="0" borderId="0" xfId="0" quotePrefix="false" applyFont="true" applyNumberFormat="true">
      <alignment horizontal="center" vertical="center"/>
    </xf>
    <xf numFmtId="4" fontId="1938" fillId="0" borderId="0" xfId="0" quotePrefix="false" applyFont="true" applyNumberFormat="true">
      <alignment horizontal="center" vertical="center"/>
    </xf>
    <xf numFmtId="164" fontId="1939" fillId="0" borderId="0" xfId="0" quotePrefix="false" applyFont="true" applyNumberFormat="true">
      <alignment horizontal="center" vertical="center"/>
    </xf>
    <xf numFmtId="4" fontId="1940" fillId="0" borderId="0" xfId="0" quotePrefix="false" applyFont="true" applyNumberFormat="true">
      <alignment horizontal="center" vertical="center"/>
    </xf>
    <xf numFmtId="164" fontId="1941" fillId="0" borderId="0" xfId="0" quotePrefix="false" applyFont="true" applyNumberFormat="true">
      <alignment horizontal="center" vertical="center"/>
    </xf>
    <xf numFmtId="0" fontId="1942" fillId="0" borderId="0" xfId="0" quotePrefix="false" applyFont="true">
      <alignment horizontal="center" vertical="center" wrapText="true"/>
    </xf>
    <xf numFmtId="4" fontId="1943" fillId="0" borderId="0" xfId="0" quotePrefix="false" applyFont="true" applyNumberFormat="true">
      <alignment horizontal="center" vertical="center"/>
    </xf>
    <xf numFmtId="164" fontId="1944" fillId="0" borderId="0" xfId="0" quotePrefix="false" applyFont="true" applyNumberFormat="true">
      <alignment horizontal="center" vertical="center"/>
    </xf>
    <xf numFmtId="164" fontId="1945" fillId="0" borderId="0" xfId="0" quotePrefix="false" applyFont="true" applyNumberFormat="true">
      <alignment horizontal="center" vertical="center"/>
    </xf>
    <xf numFmtId="165" fontId="1946" fillId="0" borderId="0" xfId="0" quotePrefix="false" applyFont="true" applyNumberFormat="true">
      <alignment horizontal="center" vertical="center"/>
    </xf>
    <xf numFmtId="164" fontId="1947" fillId="0" borderId="0" xfId="0" quotePrefix="false" applyFont="true" applyNumberFormat="true">
      <alignment horizontal="center" vertical="center"/>
    </xf>
    <xf numFmtId="164" fontId="1948" fillId="0" borderId="0" xfId="0" quotePrefix="false" applyFont="true" applyNumberFormat="true">
      <alignment horizontal="center" vertical="center" wrapText="true"/>
    </xf>
    <xf numFmtId="4" fontId="1949" fillId="0" borderId="0" xfId="0" quotePrefix="false" applyFont="true" applyNumberFormat="true">
      <alignment horizontal="center" vertical="center"/>
    </xf>
    <xf numFmtId="164" fontId="1950" fillId="0" borderId="0" xfId="0" quotePrefix="false" applyFont="true" applyNumberFormat="true">
      <alignment horizontal="center" vertical="center"/>
    </xf>
    <xf numFmtId="4" fontId="1951" fillId="0" borderId="0" xfId="0" quotePrefix="false" applyFont="true" applyNumberFormat="true">
      <alignment horizontal="center" vertical="center"/>
    </xf>
    <xf numFmtId="164" fontId="1952" fillId="0" borderId="0" xfId="0" quotePrefix="false" applyFont="true" applyNumberFormat="true">
      <alignment horizontal="center" vertical="center"/>
    </xf>
    <xf numFmtId="4" fontId="1953" fillId="0" borderId="0" xfId="0" quotePrefix="false" applyFont="true" applyNumberFormat="true">
      <alignment horizontal="center" vertical="center"/>
    </xf>
    <xf numFmtId="164" fontId="1954" fillId="0" borderId="0" xfId="0" quotePrefix="false" applyFont="true" applyNumberFormat="true">
      <alignment horizontal="center" vertical="center"/>
    </xf>
    <xf numFmtId="4" fontId="1955" fillId="0" borderId="0" xfId="0" quotePrefix="false" applyFont="true" applyNumberFormat="true">
      <alignment horizontal="center" vertical="center"/>
    </xf>
    <xf numFmtId="164" fontId="1956" fillId="0" borderId="0" xfId="0" quotePrefix="false" applyFont="true" applyNumberFormat="true">
      <alignment horizontal="center" vertical="center"/>
    </xf>
    <xf numFmtId="164" fontId="1957" fillId="0" borderId="0" xfId="0" quotePrefix="false" applyFont="true" applyNumberFormat="true">
      <alignment horizontal="center" vertical="center" wrapText="true"/>
    </xf>
    <xf numFmtId="0" fontId="195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95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959" fillId="0" borderId="0" xfId="0" quotePrefix="false" applyFont="true">
      <alignment horizontal="center" vertical="center" wrapText="true"/>
    </xf>
    <xf numFmtId="4" fontId="1960" fillId="0" borderId="0" xfId="0" quotePrefix="false" applyFont="true" applyNumberFormat="true">
      <alignment horizontal="center" vertical="center"/>
    </xf>
    <xf numFmtId="164" fontId="1961" fillId="0" borderId="0" xfId="0" quotePrefix="false" applyFont="true" applyNumberFormat="true">
      <alignment horizontal="center" vertical="center"/>
    </xf>
    <xf numFmtId="164" fontId="1962" fillId="0" borderId="0" xfId="0" quotePrefix="false" applyFont="true" applyNumberFormat="true">
      <alignment horizontal="center" vertical="center"/>
    </xf>
    <xf numFmtId="165" fontId="1963" fillId="0" borderId="0" xfId="0" quotePrefix="false" applyFont="true" applyNumberFormat="true">
      <alignment horizontal="center" vertical="center"/>
    </xf>
    <xf numFmtId="164" fontId="1964" fillId="0" borderId="0" xfId="0" quotePrefix="false" applyFont="true" applyNumberFormat="true">
      <alignment horizontal="center" vertical="center"/>
    </xf>
    <xf numFmtId="164" fontId="1965" fillId="0" borderId="0" xfId="0" quotePrefix="false" applyFont="true" applyNumberFormat="true">
      <alignment horizontal="center" vertical="center" wrapText="true"/>
    </xf>
    <xf numFmtId="4" fontId="1966" fillId="0" borderId="0" xfId="0" quotePrefix="false" applyFont="true" applyNumberFormat="true">
      <alignment horizontal="center" vertical="center"/>
    </xf>
    <xf numFmtId="164" fontId="1967" fillId="0" borderId="0" xfId="0" quotePrefix="false" applyFont="true" applyNumberFormat="true">
      <alignment horizontal="center" vertical="center"/>
    </xf>
    <xf numFmtId="4" fontId="1968" fillId="0" borderId="0" xfId="0" quotePrefix="false" applyFont="true" applyNumberFormat="true">
      <alignment horizontal="center" vertical="center"/>
    </xf>
    <xf numFmtId="164" fontId="1969" fillId="0" borderId="0" xfId="0" quotePrefix="false" applyFont="true" applyNumberFormat="true">
      <alignment horizontal="center" vertical="center"/>
    </xf>
    <xf numFmtId="4" fontId="1970" fillId="0" borderId="0" xfId="0" quotePrefix="false" applyFont="true" applyNumberFormat="true">
      <alignment horizontal="center" vertical="center"/>
    </xf>
    <xf numFmtId="164" fontId="1971" fillId="0" borderId="0" xfId="0" quotePrefix="false" applyFont="true" applyNumberFormat="true">
      <alignment horizontal="center" vertical="center"/>
    </xf>
    <xf numFmtId="4" fontId="1972" fillId="0" borderId="0" xfId="0" quotePrefix="false" applyFont="true" applyNumberFormat="true">
      <alignment horizontal="center" vertical="center"/>
    </xf>
    <xf numFmtId="164" fontId="1973" fillId="0" borderId="0" xfId="0" quotePrefix="false" applyFont="true" applyNumberFormat="true">
      <alignment horizontal="center" vertical="center"/>
    </xf>
    <xf numFmtId="0" fontId="1974" fillId="0" borderId="0" xfId="0" quotePrefix="false" applyFont="true">
      <alignment horizontal="center" vertical="center" wrapText="true"/>
    </xf>
    <xf numFmtId="4" fontId="1975" fillId="0" borderId="0" xfId="0" quotePrefix="false" applyFont="true" applyNumberFormat="true">
      <alignment horizontal="center" vertical="center"/>
    </xf>
    <xf numFmtId="164" fontId="1976" fillId="0" borderId="0" xfId="0" quotePrefix="false" applyFont="true" applyNumberFormat="true">
      <alignment horizontal="center" vertical="center"/>
    </xf>
    <xf numFmtId="164" fontId="1977" fillId="0" borderId="0" xfId="0" quotePrefix="false" applyFont="true" applyNumberFormat="true">
      <alignment horizontal="center" vertical="center"/>
    </xf>
    <xf numFmtId="165" fontId="1978" fillId="0" borderId="0" xfId="0" quotePrefix="false" applyFont="true" applyNumberFormat="true">
      <alignment horizontal="center" vertical="center"/>
    </xf>
    <xf numFmtId="164" fontId="1979" fillId="0" borderId="0" xfId="0" quotePrefix="false" applyFont="true" applyNumberFormat="true">
      <alignment horizontal="center" vertical="center"/>
    </xf>
    <xf numFmtId="164" fontId="1980" fillId="0" borderId="0" xfId="0" quotePrefix="false" applyFont="true" applyNumberFormat="true">
      <alignment horizontal="center" vertical="center" wrapText="true"/>
    </xf>
    <xf numFmtId="4" fontId="1981" fillId="0" borderId="0" xfId="0" quotePrefix="false" applyFont="true" applyNumberFormat="true">
      <alignment horizontal="center" vertical="center"/>
    </xf>
    <xf numFmtId="164" fontId="1982" fillId="0" borderId="0" xfId="0" quotePrefix="false" applyFont="true" applyNumberFormat="true">
      <alignment horizontal="center" vertical="center"/>
    </xf>
    <xf numFmtId="4" fontId="1983" fillId="0" borderId="0" xfId="0" quotePrefix="false" applyFont="true" applyNumberFormat="true">
      <alignment horizontal="center" vertical="center"/>
    </xf>
    <xf numFmtId="164" fontId="1984" fillId="0" borderId="0" xfId="0" quotePrefix="false" applyFont="true" applyNumberFormat="true">
      <alignment horizontal="center" vertical="center"/>
    </xf>
    <xf numFmtId="4" fontId="1985" fillId="0" borderId="0" xfId="0" quotePrefix="false" applyFont="true" applyNumberFormat="true">
      <alignment horizontal="center" vertical="center"/>
    </xf>
    <xf numFmtId="164" fontId="1986" fillId="0" borderId="0" xfId="0" quotePrefix="false" applyFont="true" applyNumberFormat="true">
      <alignment horizontal="center" vertical="center"/>
    </xf>
    <xf numFmtId="4" fontId="1987" fillId="0" borderId="0" xfId="0" quotePrefix="false" applyFont="true" applyNumberFormat="true">
      <alignment horizontal="center" vertical="center"/>
    </xf>
    <xf numFmtId="164" fontId="1988" fillId="0" borderId="0" xfId="0" quotePrefix="false" applyFont="true" applyNumberFormat="true">
      <alignment horizontal="center" vertical="center"/>
    </xf>
    <xf numFmtId="0" fontId="1989" fillId="0" borderId="0" xfId="0" quotePrefix="false" applyFont="true">
      <alignment horizontal="center" vertical="center" wrapText="true"/>
    </xf>
    <xf numFmtId="4" fontId="1990" fillId="0" borderId="0" xfId="0" quotePrefix="false" applyFont="true" applyNumberFormat="true">
      <alignment horizontal="center" vertical="center"/>
    </xf>
    <xf numFmtId="164" fontId="1991" fillId="0" borderId="0" xfId="0" quotePrefix="false" applyFont="true" applyNumberFormat="true">
      <alignment horizontal="center" vertical="center"/>
    </xf>
    <xf numFmtId="164" fontId="1992" fillId="0" borderId="0" xfId="0" quotePrefix="false" applyFont="true" applyNumberFormat="true">
      <alignment horizontal="center" vertical="center"/>
    </xf>
    <xf numFmtId="165" fontId="1993" fillId="0" borderId="0" xfId="0" quotePrefix="false" applyFont="true" applyNumberFormat="true">
      <alignment horizontal="center" vertical="center"/>
    </xf>
    <xf numFmtId="164" fontId="1994" fillId="0" borderId="0" xfId="0" quotePrefix="false" applyFont="true" applyNumberFormat="true">
      <alignment horizontal="center" vertical="center"/>
    </xf>
    <xf numFmtId="164" fontId="1995" fillId="0" borderId="0" xfId="0" quotePrefix="false" applyFont="true" applyNumberFormat="true">
      <alignment horizontal="center" vertical="center" wrapText="true"/>
    </xf>
    <xf numFmtId="4" fontId="1996" fillId="0" borderId="0" xfId="0" quotePrefix="false" applyFont="true" applyNumberFormat="true">
      <alignment horizontal="center" vertical="center"/>
    </xf>
    <xf numFmtId="164" fontId="1997" fillId="0" borderId="0" xfId="0" quotePrefix="false" applyFont="true" applyNumberFormat="true">
      <alignment horizontal="center" vertical="center"/>
    </xf>
    <xf numFmtId="4" fontId="1998" fillId="0" borderId="0" xfId="0" quotePrefix="false" applyFont="true" applyNumberFormat="true">
      <alignment horizontal="center" vertical="center"/>
    </xf>
    <xf numFmtId="164" fontId="1999" fillId="0" borderId="0" xfId="0" quotePrefix="false" applyFont="true" applyNumberFormat="true">
      <alignment horizontal="center" vertical="center"/>
    </xf>
    <xf numFmtId="4" fontId="2000" fillId="0" borderId="0" xfId="0" quotePrefix="false" applyFont="true" applyNumberFormat="true">
      <alignment horizontal="center" vertical="center"/>
    </xf>
    <xf numFmtId="164" fontId="2001" fillId="0" borderId="0" xfId="0" quotePrefix="false" applyFont="true" applyNumberFormat="true">
      <alignment horizontal="center" vertical="center"/>
    </xf>
    <xf numFmtId="4" fontId="2002" fillId="0" borderId="0" xfId="0" quotePrefix="false" applyFont="true" applyNumberFormat="true">
      <alignment horizontal="center" vertical="center"/>
    </xf>
    <xf numFmtId="164" fontId="2003" fillId="0" borderId="0" xfId="0" quotePrefix="false" applyFont="true" applyNumberFormat="true">
      <alignment horizontal="center" vertical="center"/>
    </xf>
    <xf numFmtId="0" fontId="2004" fillId="0" borderId="0" xfId="0" quotePrefix="false" applyFont="true">
      <alignment horizontal="center" vertical="center" wrapText="true"/>
    </xf>
    <xf numFmtId="4" fontId="2005" fillId="0" borderId="0" xfId="0" quotePrefix="false" applyFont="true" applyNumberFormat="true">
      <alignment horizontal="center" vertical="center"/>
    </xf>
    <xf numFmtId="164" fontId="2006" fillId="0" borderId="0" xfId="0" quotePrefix="false" applyFont="true" applyNumberFormat="true">
      <alignment horizontal="center" vertical="center"/>
    </xf>
    <xf numFmtId="164" fontId="2007" fillId="0" borderId="0" xfId="0" quotePrefix="false" applyFont="true" applyNumberFormat="true">
      <alignment horizontal="center" vertical="center"/>
    </xf>
    <xf numFmtId="165" fontId="2008" fillId="0" borderId="0" xfId="0" quotePrefix="false" applyFont="true" applyNumberFormat="true">
      <alignment horizontal="center" vertical="center"/>
    </xf>
    <xf numFmtId="164" fontId="2009" fillId="0" borderId="0" xfId="0" quotePrefix="false" applyFont="true" applyNumberFormat="true">
      <alignment horizontal="center" vertical="center"/>
    </xf>
    <xf numFmtId="164" fontId="2010" fillId="0" borderId="0" xfId="0" quotePrefix="false" applyFont="true" applyNumberFormat="true">
      <alignment horizontal="center" vertical="center" wrapText="true"/>
    </xf>
    <xf numFmtId="4" fontId="2011" fillId="0" borderId="0" xfId="0" quotePrefix="false" applyFont="true" applyNumberFormat="true">
      <alignment horizontal="center" vertical="center"/>
    </xf>
    <xf numFmtId="164" fontId="2012" fillId="0" borderId="0" xfId="0" quotePrefix="false" applyFont="true" applyNumberFormat="true">
      <alignment horizontal="center" vertical="center"/>
    </xf>
    <xf numFmtId="4" fontId="2013" fillId="0" borderId="0" xfId="0" quotePrefix="false" applyFont="true" applyNumberFormat="true">
      <alignment horizontal="center" vertical="center"/>
    </xf>
    <xf numFmtId="164" fontId="2014" fillId="0" borderId="0" xfId="0" quotePrefix="false" applyFont="true" applyNumberFormat="true">
      <alignment horizontal="center" vertical="center"/>
    </xf>
    <xf numFmtId="4" fontId="2015" fillId="0" borderId="0" xfId="0" quotePrefix="false" applyFont="true" applyNumberFormat="true">
      <alignment horizontal="center" vertical="center"/>
    </xf>
    <xf numFmtId="164" fontId="2016" fillId="0" borderId="0" xfId="0" quotePrefix="false" applyFont="true" applyNumberFormat="true">
      <alignment horizontal="center" vertical="center"/>
    </xf>
    <xf numFmtId="4" fontId="2017" fillId="0" borderId="0" xfId="0" quotePrefix="false" applyFont="true" applyNumberFormat="true">
      <alignment horizontal="center" vertical="center"/>
    </xf>
    <xf numFmtId="164" fontId="2018" fillId="0" borderId="0" xfId="0" quotePrefix="false" applyFont="true" applyNumberFormat="true">
      <alignment horizontal="center" vertical="center"/>
    </xf>
    <xf numFmtId="0" fontId="2019" fillId="0" borderId="0" xfId="0" quotePrefix="false" applyFont="true">
      <alignment horizontal="center" vertical="center" wrapText="true"/>
    </xf>
    <xf numFmtId="4" fontId="2020" fillId="0" borderId="0" xfId="0" quotePrefix="false" applyFont="true" applyNumberFormat="true">
      <alignment horizontal="center" vertical="center"/>
    </xf>
    <xf numFmtId="164" fontId="2021" fillId="0" borderId="0" xfId="0" quotePrefix="false" applyFont="true" applyNumberFormat="true">
      <alignment horizontal="center" vertical="center"/>
    </xf>
    <xf numFmtId="164" fontId="2022" fillId="0" borderId="0" xfId="0" quotePrefix="false" applyFont="true" applyNumberFormat="true">
      <alignment horizontal="center" vertical="center"/>
    </xf>
    <xf numFmtId="165" fontId="2023" fillId="0" borderId="0" xfId="0" quotePrefix="false" applyFont="true" applyNumberFormat="true">
      <alignment horizontal="center" vertical="center"/>
    </xf>
    <xf numFmtId="164" fontId="2024" fillId="0" borderId="0" xfId="0" quotePrefix="false" applyFont="true" applyNumberFormat="true">
      <alignment horizontal="center" vertical="center"/>
    </xf>
    <xf numFmtId="164" fontId="2025" fillId="0" borderId="0" xfId="0" quotePrefix="false" applyFont="true" applyNumberFormat="true">
      <alignment horizontal="center" vertical="center" wrapText="true"/>
    </xf>
    <xf numFmtId="4" fontId="2026" fillId="0" borderId="0" xfId="0" quotePrefix="false" applyFont="true" applyNumberFormat="true">
      <alignment horizontal="center" vertical="center"/>
    </xf>
    <xf numFmtId="164" fontId="2027" fillId="0" borderId="0" xfId="0" quotePrefix="false" applyFont="true" applyNumberFormat="true">
      <alignment horizontal="center" vertical="center"/>
    </xf>
    <xf numFmtId="4" fontId="2028" fillId="0" borderId="0" xfId="0" quotePrefix="false" applyFont="true" applyNumberFormat="true">
      <alignment horizontal="center" vertical="center"/>
    </xf>
    <xf numFmtId="164" fontId="2029" fillId="0" borderId="0" xfId="0" quotePrefix="false" applyFont="true" applyNumberFormat="true">
      <alignment horizontal="center" vertical="center"/>
    </xf>
    <xf numFmtId="4" fontId="2030" fillId="0" borderId="0" xfId="0" quotePrefix="false" applyFont="true" applyNumberFormat="true">
      <alignment horizontal="center" vertical="center"/>
    </xf>
    <xf numFmtId="164" fontId="2031" fillId="0" borderId="0" xfId="0" quotePrefix="false" applyFont="true" applyNumberFormat="true">
      <alignment horizontal="center" vertical="center"/>
    </xf>
    <xf numFmtId="4" fontId="2032" fillId="0" borderId="0" xfId="0" quotePrefix="false" applyFont="true" applyNumberFormat="true">
      <alignment horizontal="center" vertical="center"/>
    </xf>
    <xf numFmtId="164" fontId="2033" fillId="0" borderId="0" xfId="0" quotePrefix="false" applyFont="true" applyNumberFormat="true">
      <alignment horizontal="center" vertical="center"/>
    </xf>
    <xf numFmtId="0" fontId="2034" fillId="0" borderId="0" xfId="0" quotePrefix="false" applyFont="true">
      <alignment horizontal="center" vertical="center" wrapText="true"/>
    </xf>
    <xf numFmtId="4" fontId="2035" fillId="0" borderId="0" xfId="0" quotePrefix="false" applyFont="true" applyNumberFormat="true">
      <alignment horizontal="center" vertical="center"/>
    </xf>
    <xf numFmtId="164" fontId="2036" fillId="0" borderId="0" xfId="0" quotePrefix="false" applyFont="true" applyNumberFormat="true">
      <alignment horizontal="center" vertical="center"/>
    </xf>
    <xf numFmtId="164" fontId="2037" fillId="0" borderId="0" xfId="0" quotePrefix="false" applyFont="true" applyNumberFormat="true">
      <alignment horizontal="center" vertical="center"/>
    </xf>
    <xf numFmtId="165" fontId="2038" fillId="0" borderId="0" xfId="0" quotePrefix="false" applyFont="true" applyNumberFormat="true">
      <alignment horizontal="center" vertical="center"/>
    </xf>
    <xf numFmtId="164" fontId="2039" fillId="0" borderId="0" xfId="0" quotePrefix="false" applyFont="true" applyNumberFormat="true">
      <alignment horizontal="center" vertical="center"/>
    </xf>
    <xf numFmtId="164" fontId="2040" fillId="0" borderId="0" xfId="0" quotePrefix="false" applyFont="true" applyNumberFormat="true">
      <alignment horizontal="center" vertical="center" wrapText="true"/>
    </xf>
    <xf numFmtId="4" fontId="2041" fillId="0" borderId="0" xfId="0" quotePrefix="false" applyFont="true" applyNumberFormat="true">
      <alignment horizontal="center" vertical="center"/>
    </xf>
    <xf numFmtId="164" fontId="2042" fillId="0" borderId="0" xfId="0" quotePrefix="false" applyFont="true" applyNumberFormat="true">
      <alignment horizontal="center" vertical="center"/>
    </xf>
    <xf numFmtId="4" fontId="2043" fillId="0" borderId="0" xfId="0" quotePrefix="false" applyFont="true" applyNumberFormat="true">
      <alignment horizontal="center" vertical="center"/>
    </xf>
    <xf numFmtId="164" fontId="2044" fillId="0" borderId="0" xfId="0" quotePrefix="false" applyFont="true" applyNumberFormat="true">
      <alignment horizontal="center" vertical="center"/>
    </xf>
    <xf numFmtId="4" fontId="2045" fillId="0" borderId="0" xfId="0" quotePrefix="false" applyFont="true" applyNumberFormat="true">
      <alignment horizontal="center" vertical="center"/>
    </xf>
    <xf numFmtId="164" fontId="2046" fillId="0" borderId="0" xfId="0" quotePrefix="false" applyFont="true" applyNumberFormat="true">
      <alignment horizontal="center" vertical="center"/>
    </xf>
    <xf numFmtId="4" fontId="2047" fillId="0" borderId="0" xfId="0" quotePrefix="false" applyFont="true" applyNumberFormat="true">
      <alignment horizontal="center" vertical="center"/>
    </xf>
    <xf numFmtId="164" fontId="2048" fillId="0" borderId="0" xfId="0" quotePrefix="false" applyFont="true" applyNumberFormat="true">
      <alignment horizontal="center" vertical="center"/>
    </xf>
    <xf numFmtId="164" fontId="2049" fillId="0" borderId="0" xfId="0" quotePrefix="false" applyFont="true" applyNumberFormat="true">
      <alignment horizontal="center" vertical="center" wrapText="true"/>
    </xf>
    <xf numFmtId="0" fontId="205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05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051" fillId="0" borderId="0" xfId="0" quotePrefix="false" applyFont="true">
      <alignment horizontal="center" vertical="center" wrapText="true"/>
    </xf>
    <xf numFmtId="4" fontId="2052" fillId="0" borderId="0" xfId="0" quotePrefix="false" applyFont="true" applyNumberFormat="true">
      <alignment horizontal="center" vertical="center"/>
    </xf>
    <xf numFmtId="164" fontId="2053" fillId="0" borderId="0" xfId="0" quotePrefix="false" applyFont="true" applyNumberFormat="true">
      <alignment horizontal="center" vertical="center"/>
    </xf>
    <xf numFmtId="164" fontId="2054" fillId="0" borderId="0" xfId="0" quotePrefix="false" applyFont="true" applyNumberFormat="true">
      <alignment horizontal="center" vertical="center"/>
    </xf>
    <xf numFmtId="165" fontId="2055" fillId="0" borderId="0" xfId="0" quotePrefix="false" applyFont="true" applyNumberFormat="true">
      <alignment horizontal="center" vertical="center"/>
    </xf>
    <xf numFmtId="164" fontId="2056" fillId="0" borderId="0" xfId="0" quotePrefix="false" applyFont="true" applyNumberFormat="true">
      <alignment horizontal="center" vertical="center"/>
    </xf>
    <xf numFmtId="164" fontId="2057" fillId="0" borderId="0" xfId="0" quotePrefix="false" applyFont="true" applyNumberFormat="true">
      <alignment horizontal="center" vertical="center" wrapText="true"/>
    </xf>
    <xf numFmtId="4" fontId="2058" fillId="0" borderId="0" xfId="0" quotePrefix="false" applyFont="true" applyNumberFormat="true">
      <alignment horizontal="center" vertical="center"/>
    </xf>
    <xf numFmtId="164" fontId="2059" fillId="0" borderId="0" xfId="0" quotePrefix="false" applyFont="true" applyNumberFormat="true">
      <alignment horizontal="center" vertical="center"/>
    </xf>
    <xf numFmtId="4" fontId="2060" fillId="0" borderId="0" xfId="0" quotePrefix="false" applyFont="true" applyNumberFormat="true">
      <alignment horizontal="center" vertical="center"/>
    </xf>
    <xf numFmtId="164" fontId="2061" fillId="0" borderId="0" xfId="0" quotePrefix="false" applyFont="true" applyNumberFormat="true">
      <alignment horizontal="center" vertical="center"/>
    </xf>
    <xf numFmtId="4" fontId="2062" fillId="0" borderId="0" xfId="0" quotePrefix="false" applyFont="true" applyNumberFormat="true">
      <alignment horizontal="center" vertical="center"/>
    </xf>
    <xf numFmtId="164" fontId="2063" fillId="0" borderId="0" xfId="0" quotePrefix="false" applyFont="true" applyNumberFormat="true">
      <alignment horizontal="center" vertical="center"/>
    </xf>
    <xf numFmtId="4" fontId="2064" fillId="0" borderId="0" xfId="0" quotePrefix="false" applyFont="true" applyNumberFormat="true">
      <alignment horizontal="center" vertical="center"/>
    </xf>
    <xf numFmtId="164" fontId="2065" fillId="0" borderId="0" xfId="0" quotePrefix="false" applyFont="true" applyNumberFormat="true">
      <alignment horizontal="center" vertical="center"/>
    </xf>
    <xf numFmtId="0" fontId="2066" fillId="0" borderId="0" xfId="0" quotePrefix="false" applyFont="true">
      <alignment horizontal="center" vertical="center" wrapText="true"/>
    </xf>
    <xf numFmtId="4" fontId="2067" fillId="0" borderId="0" xfId="0" quotePrefix="false" applyFont="true" applyNumberFormat="true">
      <alignment horizontal="center" vertical="center"/>
    </xf>
    <xf numFmtId="164" fontId="2068" fillId="0" borderId="0" xfId="0" quotePrefix="false" applyFont="true" applyNumberFormat="true">
      <alignment horizontal="center" vertical="center"/>
    </xf>
    <xf numFmtId="164" fontId="2069" fillId="0" borderId="0" xfId="0" quotePrefix="false" applyFont="true" applyNumberFormat="true">
      <alignment horizontal="center" vertical="center"/>
    </xf>
    <xf numFmtId="165" fontId="2070" fillId="0" borderId="0" xfId="0" quotePrefix="false" applyFont="true" applyNumberFormat="true">
      <alignment horizontal="center" vertical="center"/>
    </xf>
    <xf numFmtId="164" fontId="2071" fillId="0" borderId="0" xfId="0" quotePrefix="false" applyFont="true" applyNumberFormat="true">
      <alignment horizontal="center" vertical="center"/>
    </xf>
    <xf numFmtId="164" fontId="2072" fillId="0" borderId="0" xfId="0" quotePrefix="false" applyFont="true" applyNumberFormat="true">
      <alignment horizontal="center" vertical="center" wrapText="true"/>
    </xf>
    <xf numFmtId="4" fontId="2073" fillId="0" borderId="0" xfId="0" quotePrefix="false" applyFont="true" applyNumberFormat="true">
      <alignment horizontal="center" vertical="center"/>
    </xf>
    <xf numFmtId="164" fontId="2074" fillId="0" borderId="0" xfId="0" quotePrefix="false" applyFont="true" applyNumberFormat="true">
      <alignment horizontal="center" vertical="center"/>
    </xf>
    <xf numFmtId="4" fontId="2075" fillId="0" borderId="0" xfId="0" quotePrefix="false" applyFont="true" applyNumberFormat="true">
      <alignment horizontal="center" vertical="center"/>
    </xf>
    <xf numFmtId="164" fontId="2076" fillId="0" borderId="0" xfId="0" quotePrefix="false" applyFont="true" applyNumberFormat="true">
      <alignment horizontal="center" vertical="center"/>
    </xf>
    <xf numFmtId="4" fontId="2077" fillId="0" borderId="0" xfId="0" quotePrefix="false" applyFont="true" applyNumberFormat="true">
      <alignment horizontal="center" vertical="center"/>
    </xf>
    <xf numFmtId="164" fontId="2078" fillId="0" borderId="0" xfId="0" quotePrefix="false" applyFont="true" applyNumberFormat="true">
      <alignment horizontal="center" vertical="center"/>
    </xf>
    <xf numFmtId="4" fontId="2079" fillId="0" borderId="0" xfId="0" quotePrefix="false" applyFont="true" applyNumberFormat="true">
      <alignment horizontal="center" vertical="center"/>
    </xf>
    <xf numFmtId="164" fontId="2080" fillId="0" borderId="0" xfId="0" quotePrefix="false" applyFont="true" applyNumberFormat="true">
      <alignment horizontal="center" vertical="center"/>
    </xf>
    <xf numFmtId="0" fontId="2081" fillId="0" borderId="0" xfId="0" quotePrefix="false" applyFont="true">
      <alignment horizontal="center" vertical="center" wrapText="true"/>
    </xf>
    <xf numFmtId="4" fontId="2082" fillId="0" borderId="0" xfId="0" quotePrefix="false" applyFont="true" applyNumberFormat="true">
      <alignment horizontal="center" vertical="center"/>
    </xf>
    <xf numFmtId="164" fontId="2083" fillId="0" borderId="0" xfId="0" quotePrefix="false" applyFont="true" applyNumberFormat="true">
      <alignment horizontal="center" vertical="center"/>
    </xf>
    <xf numFmtId="164" fontId="2084" fillId="0" borderId="0" xfId="0" quotePrefix="false" applyFont="true" applyNumberFormat="true">
      <alignment horizontal="center" vertical="center"/>
    </xf>
    <xf numFmtId="165" fontId="2085" fillId="0" borderId="0" xfId="0" quotePrefix="false" applyFont="true" applyNumberFormat="true">
      <alignment horizontal="center" vertical="center"/>
    </xf>
    <xf numFmtId="164" fontId="2086" fillId="0" borderId="0" xfId="0" quotePrefix="false" applyFont="true" applyNumberFormat="true">
      <alignment horizontal="center" vertical="center"/>
    </xf>
    <xf numFmtId="164" fontId="2087" fillId="0" borderId="0" xfId="0" quotePrefix="false" applyFont="true" applyNumberFormat="true">
      <alignment horizontal="center" vertical="center" wrapText="true"/>
    </xf>
    <xf numFmtId="4" fontId="2088" fillId="0" borderId="0" xfId="0" quotePrefix="false" applyFont="true" applyNumberFormat="true">
      <alignment horizontal="center" vertical="center"/>
    </xf>
    <xf numFmtId="164" fontId="2089" fillId="0" borderId="0" xfId="0" quotePrefix="false" applyFont="true" applyNumberFormat="true">
      <alignment horizontal="center" vertical="center"/>
    </xf>
    <xf numFmtId="4" fontId="2090" fillId="0" borderId="0" xfId="0" quotePrefix="false" applyFont="true" applyNumberFormat="true">
      <alignment horizontal="center" vertical="center"/>
    </xf>
    <xf numFmtId="164" fontId="2091" fillId="0" borderId="0" xfId="0" quotePrefix="false" applyFont="true" applyNumberFormat="true">
      <alignment horizontal="center" vertical="center"/>
    </xf>
    <xf numFmtId="4" fontId="2092" fillId="0" borderId="0" xfId="0" quotePrefix="false" applyFont="true" applyNumberFormat="true">
      <alignment horizontal="center" vertical="center"/>
    </xf>
    <xf numFmtId="164" fontId="2093" fillId="0" borderId="0" xfId="0" quotePrefix="false" applyFont="true" applyNumberFormat="true">
      <alignment horizontal="center" vertical="center"/>
    </xf>
    <xf numFmtId="4" fontId="2094" fillId="0" borderId="0" xfId="0" quotePrefix="false" applyFont="true" applyNumberFormat="true">
      <alignment horizontal="center" vertical="center"/>
    </xf>
    <xf numFmtId="164" fontId="2095" fillId="0" borderId="0" xfId="0" quotePrefix="false" applyFont="true" applyNumberFormat="true">
      <alignment horizontal="center" vertical="center"/>
    </xf>
    <xf numFmtId="0" fontId="2096" fillId="0" borderId="0" xfId="0" quotePrefix="false" applyFont="true">
      <alignment horizontal="center" vertical="center" wrapText="true"/>
    </xf>
    <xf numFmtId="4" fontId="2097" fillId="0" borderId="0" xfId="0" quotePrefix="false" applyFont="true" applyNumberFormat="true">
      <alignment horizontal="center" vertical="center"/>
    </xf>
    <xf numFmtId="164" fontId="2098" fillId="0" borderId="0" xfId="0" quotePrefix="false" applyFont="true" applyNumberFormat="true">
      <alignment horizontal="center" vertical="center"/>
    </xf>
    <xf numFmtId="164" fontId="2099" fillId="0" borderId="0" xfId="0" quotePrefix="false" applyFont="true" applyNumberFormat="true">
      <alignment horizontal="center" vertical="center"/>
    </xf>
    <xf numFmtId="165" fontId="2100" fillId="0" borderId="0" xfId="0" quotePrefix="false" applyFont="true" applyNumberFormat="true">
      <alignment horizontal="center" vertical="center"/>
    </xf>
    <xf numFmtId="164" fontId="2101" fillId="0" borderId="0" xfId="0" quotePrefix="false" applyFont="true" applyNumberFormat="true">
      <alignment horizontal="center" vertical="center"/>
    </xf>
    <xf numFmtId="164" fontId="2102" fillId="0" borderId="0" xfId="0" quotePrefix="false" applyFont="true" applyNumberFormat="true">
      <alignment horizontal="center" vertical="center" wrapText="true"/>
    </xf>
    <xf numFmtId="4" fontId="2103" fillId="0" borderId="0" xfId="0" quotePrefix="false" applyFont="true" applyNumberFormat="true">
      <alignment horizontal="center" vertical="center"/>
    </xf>
    <xf numFmtId="164" fontId="2104" fillId="0" borderId="0" xfId="0" quotePrefix="false" applyFont="true" applyNumberFormat="true">
      <alignment horizontal="center" vertical="center"/>
    </xf>
    <xf numFmtId="4" fontId="2105" fillId="0" borderId="0" xfId="0" quotePrefix="false" applyFont="true" applyNumberFormat="true">
      <alignment horizontal="center" vertical="center"/>
    </xf>
    <xf numFmtId="164" fontId="2106" fillId="0" borderId="0" xfId="0" quotePrefix="false" applyFont="true" applyNumberFormat="true">
      <alignment horizontal="center" vertical="center"/>
    </xf>
    <xf numFmtId="4" fontId="2107" fillId="0" borderId="0" xfId="0" quotePrefix="false" applyFont="true" applyNumberFormat="true">
      <alignment horizontal="center" vertical="center"/>
    </xf>
    <xf numFmtId="164" fontId="2108" fillId="0" borderId="0" xfId="0" quotePrefix="false" applyFont="true" applyNumberFormat="true">
      <alignment horizontal="center" vertical="center"/>
    </xf>
    <xf numFmtId="4" fontId="2109" fillId="0" borderId="0" xfId="0" quotePrefix="false" applyFont="true" applyNumberFormat="true">
      <alignment horizontal="center" vertical="center"/>
    </xf>
    <xf numFmtId="164" fontId="2110" fillId="0" borderId="0" xfId="0" quotePrefix="false" applyFont="true" applyNumberFormat="true">
      <alignment horizontal="center" vertical="center"/>
    </xf>
    <xf numFmtId="0" fontId="2111" fillId="0" borderId="0" xfId="0" quotePrefix="false" applyFont="true">
      <alignment horizontal="center" vertical="center" wrapText="true"/>
    </xf>
    <xf numFmtId="4" fontId="2112" fillId="0" borderId="0" xfId="0" quotePrefix="false" applyFont="true" applyNumberFormat="true">
      <alignment horizontal="center" vertical="center"/>
    </xf>
    <xf numFmtId="164" fontId="2113" fillId="0" borderId="0" xfId="0" quotePrefix="false" applyFont="true" applyNumberFormat="true">
      <alignment horizontal="center" vertical="center"/>
    </xf>
    <xf numFmtId="164" fontId="2114" fillId="0" borderId="0" xfId="0" quotePrefix="false" applyFont="true" applyNumberFormat="true">
      <alignment horizontal="center" vertical="center"/>
    </xf>
    <xf numFmtId="165" fontId="2115" fillId="0" borderId="0" xfId="0" quotePrefix="false" applyFont="true" applyNumberFormat="true">
      <alignment horizontal="center" vertical="center"/>
    </xf>
    <xf numFmtId="164" fontId="2116" fillId="0" borderId="0" xfId="0" quotePrefix="false" applyFont="true" applyNumberFormat="true">
      <alignment horizontal="center" vertical="center"/>
    </xf>
    <xf numFmtId="164" fontId="2117" fillId="0" borderId="0" xfId="0" quotePrefix="false" applyFont="true" applyNumberFormat="true">
      <alignment horizontal="center" vertical="center" wrapText="true"/>
    </xf>
    <xf numFmtId="4" fontId="2118" fillId="0" borderId="0" xfId="0" quotePrefix="false" applyFont="true" applyNumberFormat="true">
      <alignment horizontal="center" vertical="center"/>
    </xf>
    <xf numFmtId="164" fontId="2119" fillId="0" borderId="0" xfId="0" quotePrefix="false" applyFont="true" applyNumberFormat="true">
      <alignment horizontal="center" vertical="center"/>
    </xf>
    <xf numFmtId="4" fontId="2120" fillId="0" borderId="0" xfId="0" quotePrefix="false" applyFont="true" applyNumberFormat="true">
      <alignment horizontal="center" vertical="center"/>
    </xf>
    <xf numFmtId="164" fontId="2121" fillId="0" borderId="0" xfId="0" quotePrefix="false" applyFont="true" applyNumberFormat="true">
      <alignment horizontal="center" vertical="center"/>
    </xf>
    <xf numFmtId="4" fontId="2122" fillId="0" borderId="0" xfId="0" quotePrefix="false" applyFont="true" applyNumberFormat="true">
      <alignment horizontal="center" vertical="center"/>
    </xf>
    <xf numFmtId="164" fontId="2123" fillId="0" borderId="0" xfId="0" quotePrefix="false" applyFont="true" applyNumberFormat="true">
      <alignment horizontal="center" vertical="center"/>
    </xf>
    <xf numFmtId="4" fontId="2124" fillId="0" borderId="0" xfId="0" quotePrefix="false" applyFont="true" applyNumberFormat="true">
      <alignment horizontal="center" vertical="center"/>
    </xf>
    <xf numFmtId="164" fontId="2125" fillId="0" borderId="0" xfId="0" quotePrefix="false" applyFont="true" applyNumberFormat="true">
      <alignment horizontal="center" vertical="center"/>
    </xf>
    <xf numFmtId="0" fontId="2126" fillId="0" borderId="0" xfId="0" quotePrefix="false" applyFont="true">
      <alignment horizontal="center" vertical="center" wrapText="true"/>
    </xf>
    <xf numFmtId="4" fontId="2127" fillId="0" borderId="0" xfId="0" quotePrefix="false" applyFont="true" applyNumberFormat="true">
      <alignment horizontal="center" vertical="center"/>
    </xf>
    <xf numFmtId="164" fontId="2128" fillId="0" borderId="0" xfId="0" quotePrefix="false" applyFont="true" applyNumberFormat="true">
      <alignment horizontal="center" vertical="center"/>
    </xf>
    <xf numFmtId="164" fontId="2129" fillId="0" borderId="0" xfId="0" quotePrefix="false" applyFont="true" applyNumberFormat="true">
      <alignment horizontal="center" vertical="center"/>
    </xf>
    <xf numFmtId="165" fontId="2130" fillId="0" borderId="0" xfId="0" quotePrefix="false" applyFont="true" applyNumberFormat="true">
      <alignment horizontal="center" vertical="center"/>
    </xf>
    <xf numFmtId="164" fontId="2131" fillId="0" borderId="0" xfId="0" quotePrefix="false" applyFont="true" applyNumberFormat="true">
      <alignment horizontal="center" vertical="center"/>
    </xf>
    <xf numFmtId="164" fontId="2132" fillId="0" borderId="0" xfId="0" quotePrefix="false" applyFont="true" applyNumberFormat="true">
      <alignment horizontal="center" vertical="center" wrapText="true"/>
    </xf>
    <xf numFmtId="4" fontId="2133" fillId="0" borderId="0" xfId="0" quotePrefix="false" applyFont="true" applyNumberFormat="true">
      <alignment horizontal="center" vertical="center"/>
    </xf>
    <xf numFmtId="164" fontId="2134" fillId="0" borderId="0" xfId="0" quotePrefix="false" applyFont="true" applyNumberFormat="true">
      <alignment horizontal="center" vertical="center"/>
    </xf>
    <xf numFmtId="4" fontId="2135" fillId="0" borderId="0" xfId="0" quotePrefix="false" applyFont="true" applyNumberFormat="true">
      <alignment horizontal="center" vertical="center"/>
    </xf>
    <xf numFmtId="164" fontId="2136" fillId="0" borderId="0" xfId="0" quotePrefix="false" applyFont="true" applyNumberFormat="true">
      <alignment horizontal="center" vertical="center"/>
    </xf>
    <xf numFmtId="4" fontId="2137" fillId="0" borderId="0" xfId="0" quotePrefix="false" applyFont="true" applyNumberFormat="true">
      <alignment horizontal="center" vertical="center"/>
    </xf>
    <xf numFmtId="164" fontId="2138" fillId="0" borderId="0" xfId="0" quotePrefix="false" applyFont="true" applyNumberFormat="true">
      <alignment horizontal="center" vertical="center"/>
    </xf>
    <xf numFmtId="4" fontId="2139" fillId="0" borderId="0" xfId="0" quotePrefix="false" applyFont="true" applyNumberFormat="true">
      <alignment horizontal="center" vertical="center"/>
    </xf>
    <xf numFmtId="164" fontId="2140" fillId="0" borderId="0" xfId="0" quotePrefix="false" applyFont="true" applyNumberFormat="true">
      <alignment horizontal="center" vertical="center"/>
    </xf>
    <xf numFmtId="0" fontId="2141" fillId="0" borderId="0" xfId="0" quotePrefix="false" applyFont="true">
      <alignment horizontal="center" vertical="center" wrapText="true"/>
    </xf>
    <xf numFmtId="4" fontId="2142" fillId="0" borderId="0" xfId="0" quotePrefix="false" applyFont="true" applyNumberFormat="true">
      <alignment horizontal="center" vertical="center"/>
    </xf>
    <xf numFmtId="164" fontId="2143" fillId="0" borderId="0" xfId="0" quotePrefix="false" applyFont="true" applyNumberFormat="true">
      <alignment horizontal="center" vertical="center"/>
    </xf>
    <xf numFmtId="164" fontId="2144" fillId="0" borderId="0" xfId="0" quotePrefix="false" applyFont="true" applyNumberFormat="true">
      <alignment horizontal="center" vertical="center"/>
    </xf>
    <xf numFmtId="165" fontId="2145" fillId="0" borderId="0" xfId="0" quotePrefix="false" applyFont="true" applyNumberFormat="true">
      <alignment horizontal="center" vertical="center"/>
    </xf>
    <xf numFmtId="164" fontId="2146" fillId="0" borderId="0" xfId="0" quotePrefix="false" applyFont="true" applyNumberFormat="true">
      <alignment horizontal="center" vertical="center"/>
    </xf>
    <xf numFmtId="164" fontId="2147" fillId="0" borderId="0" xfId="0" quotePrefix="false" applyFont="true" applyNumberFormat="true">
      <alignment horizontal="center" vertical="center" wrapText="true"/>
    </xf>
    <xf numFmtId="4" fontId="2148" fillId="0" borderId="0" xfId="0" quotePrefix="false" applyFont="true" applyNumberFormat="true">
      <alignment horizontal="center" vertical="center"/>
    </xf>
    <xf numFmtId="164" fontId="2149" fillId="0" borderId="0" xfId="0" quotePrefix="false" applyFont="true" applyNumberFormat="true">
      <alignment horizontal="center" vertical="center"/>
    </xf>
    <xf numFmtId="4" fontId="2150" fillId="0" borderId="0" xfId="0" quotePrefix="false" applyFont="true" applyNumberFormat="true">
      <alignment horizontal="center" vertical="center"/>
    </xf>
    <xf numFmtId="164" fontId="2151" fillId="0" borderId="0" xfId="0" quotePrefix="false" applyFont="true" applyNumberFormat="true">
      <alignment horizontal="center" vertical="center"/>
    </xf>
    <xf numFmtId="4" fontId="2152" fillId="0" borderId="0" xfId="0" quotePrefix="false" applyFont="true" applyNumberFormat="true">
      <alignment horizontal="center" vertical="center"/>
    </xf>
    <xf numFmtId="164" fontId="2153" fillId="0" borderId="0" xfId="0" quotePrefix="false" applyFont="true" applyNumberFormat="true">
      <alignment horizontal="center" vertical="center"/>
    </xf>
    <xf numFmtId="4" fontId="2154" fillId="0" borderId="0" xfId="0" quotePrefix="false" applyFont="true" applyNumberFormat="true">
      <alignment horizontal="center" vertical="center"/>
    </xf>
    <xf numFmtId="164" fontId="2155" fillId="0" borderId="0" xfId="0" quotePrefix="false" applyFont="true" applyNumberFormat="true">
      <alignment horizontal="center" vertical="center"/>
    </xf>
    <xf numFmtId="0" fontId="2156" fillId="0" borderId="0" xfId="0" quotePrefix="false" applyFont="true">
      <alignment horizontal="center" vertical="center" wrapText="true"/>
    </xf>
    <xf numFmtId="4" fontId="2157" fillId="0" borderId="0" xfId="0" quotePrefix="false" applyFont="true" applyNumberFormat="true">
      <alignment horizontal="center" vertical="center"/>
    </xf>
    <xf numFmtId="164" fontId="2158" fillId="0" borderId="0" xfId="0" quotePrefix="false" applyFont="true" applyNumberFormat="true">
      <alignment horizontal="center" vertical="center"/>
    </xf>
    <xf numFmtId="164" fontId="2159" fillId="0" borderId="0" xfId="0" quotePrefix="false" applyFont="true" applyNumberFormat="true">
      <alignment horizontal="center" vertical="center"/>
    </xf>
    <xf numFmtId="165" fontId="2160" fillId="0" borderId="0" xfId="0" quotePrefix="false" applyFont="true" applyNumberFormat="true">
      <alignment horizontal="center" vertical="center"/>
    </xf>
    <xf numFmtId="164" fontId="2161" fillId="0" borderId="0" xfId="0" quotePrefix="false" applyFont="true" applyNumberFormat="true">
      <alignment horizontal="center" vertical="center"/>
    </xf>
    <xf numFmtId="164" fontId="2162" fillId="0" borderId="0" xfId="0" quotePrefix="false" applyFont="true" applyNumberFormat="true">
      <alignment horizontal="center" vertical="center" wrapText="true"/>
    </xf>
    <xf numFmtId="4" fontId="2163" fillId="0" borderId="0" xfId="0" quotePrefix="false" applyFont="true" applyNumberFormat="true">
      <alignment horizontal="center" vertical="center"/>
    </xf>
    <xf numFmtId="164" fontId="2164" fillId="0" borderId="0" xfId="0" quotePrefix="false" applyFont="true" applyNumberFormat="true">
      <alignment horizontal="center" vertical="center"/>
    </xf>
    <xf numFmtId="4" fontId="2165" fillId="0" borderId="0" xfId="0" quotePrefix="false" applyFont="true" applyNumberFormat="true">
      <alignment horizontal="center" vertical="center"/>
    </xf>
    <xf numFmtId="164" fontId="2166" fillId="0" borderId="0" xfId="0" quotePrefix="false" applyFont="true" applyNumberFormat="true">
      <alignment horizontal="center" vertical="center"/>
    </xf>
    <xf numFmtId="4" fontId="2167" fillId="0" borderId="0" xfId="0" quotePrefix="false" applyFont="true" applyNumberFormat="true">
      <alignment horizontal="center" vertical="center"/>
    </xf>
    <xf numFmtId="164" fontId="2168" fillId="0" borderId="0" xfId="0" quotePrefix="false" applyFont="true" applyNumberFormat="true">
      <alignment horizontal="center" vertical="center"/>
    </xf>
    <xf numFmtId="4" fontId="2169" fillId="0" borderId="0" xfId="0" quotePrefix="false" applyFont="true" applyNumberFormat="true">
      <alignment horizontal="center" vertical="center"/>
    </xf>
    <xf numFmtId="164" fontId="2170" fillId="0" borderId="0" xfId="0" quotePrefix="false" applyFont="true" applyNumberFormat="true">
      <alignment horizontal="center" vertical="center"/>
    </xf>
    <xf numFmtId="0" fontId="2171" fillId="0" borderId="0" xfId="0" quotePrefix="false" applyFont="true">
      <alignment horizontal="center" vertical="center" wrapText="true"/>
    </xf>
    <xf numFmtId="4" fontId="2172" fillId="0" borderId="0" xfId="0" quotePrefix="false" applyFont="true" applyNumberFormat="true">
      <alignment horizontal="center" vertical="center"/>
    </xf>
    <xf numFmtId="164" fontId="2173" fillId="0" borderId="0" xfId="0" quotePrefix="false" applyFont="true" applyNumberFormat="true">
      <alignment horizontal="center" vertical="center"/>
    </xf>
    <xf numFmtId="164" fontId="2174" fillId="0" borderId="0" xfId="0" quotePrefix="false" applyFont="true" applyNumberFormat="true">
      <alignment horizontal="center" vertical="center"/>
    </xf>
    <xf numFmtId="165" fontId="2175" fillId="0" borderId="0" xfId="0" quotePrefix="false" applyFont="true" applyNumberFormat="true">
      <alignment horizontal="center" vertical="center"/>
    </xf>
    <xf numFmtId="164" fontId="2176" fillId="0" borderId="0" xfId="0" quotePrefix="false" applyFont="true" applyNumberFormat="true">
      <alignment horizontal="center" vertical="center"/>
    </xf>
    <xf numFmtId="164" fontId="2177" fillId="0" borderId="0" xfId="0" quotePrefix="false" applyFont="true" applyNumberFormat="true">
      <alignment horizontal="center" vertical="center" wrapText="true"/>
    </xf>
    <xf numFmtId="4" fontId="2178" fillId="0" borderId="0" xfId="0" quotePrefix="false" applyFont="true" applyNumberFormat="true">
      <alignment horizontal="center" vertical="center"/>
    </xf>
    <xf numFmtId="164" fontId="2179" fillId="0" borderId="0" xfId="0" quotePrefix="false" applyFont="true" applyNumberFormat="true">
      <alignment horizontal="center" vertical="center"/>
    </xf>
    <xf numFmtId="4" fontId="2180" fillId="0" borderId="0" xfId="0" quotePrefix="false" applyFont="true" applyNumberFormat="true">
      <alignment horizontal="center" vertical="center"/>
    </xf>
    <xf numFmtId="164" fontId="2181" fillId="0" borderId="0" xfId="0" quotePrefix="false" applyFont="true" applyNumberFormat="true">
      <alignment horizontal="center" vertical="center"/>
    </xf>
    <xf numFmtId="4" fontId="2182" fillId="0" borderId="0" xfId="0" quotePrefix="false" applyFont="true" applyNumberFormat="true">
      <alignment horizontal="center" vertical="center"/>
    </xf>
    <xf numFmtId="164" fontId="2183" fillId="0" borderId="0" xfId="0" quotePrefix="false" applyFont="true" applyNumberFormat="true">
      <alignment horizontal="center" vertical="center"/>
    </xf>
    <xf numFmtId="4" fontId="2184" fillId="0" borderId="0" xfId="0" quotePrefix="false" applyFont="true" applyNumberFormat="true">
      <alignment horizontal="center" vertical="center"/>
    </xf>
    <xf numFmtId="164" fontId="2185" fillId="0" borderId="0" xfId="0" quotePrefix="false" applyFont="true" applyNumberFormat="true">
      <alignment horizontal="center" vertical="center"/>
    </xf>
    <xf numFmtId="0" fontId="2186" fillId="0" borderId="0" xfId="0" quotePrefix="false" applyFont="true">
      <alignment horizontal="center" vertical="center" wrapText="true"/>
    </xf>
    <xf numFmtId="4" fontId="2187" fillId="0" borderId="0" xfId="0" quotePrefix="false" applyFont="true" applyNumberFormat="true">
      <alignment horizontal="center" vertical="center"/>
    </xf>
    <xf numFmtId="164" fontId="2188" fillId="0" borderId="0" xfId="0" quotePrefix="false" applyFont="true" applyNumberFormat="true">
      <alignment horizontal="center" vertical="center"/>
    </xf>
    <xf numFmtId="164" fontId="2189" fillId="0" borderId="0" xfId="0" quotePrefix="false" applyFont="true" applyNumberFormat="true">
      <alignment horizontal="center" vertical="center"/>
    </xf>
    <xf numFmtId="165" fontId="2190" fillId="0" borderId="0" xfId="0" quotePrefix="false" applyFont="true" applyNumberFormat="true">
      <alignment horizontal="center" vertical="center"/>
    </xf>
    <xf numFmtId="164" fontId="2191" fillId="0" borderId="0" xfId="0" quotePrefix="false" applyFont="true" applyNumberFormat="true">
      <alignment horizontal="center" vertical="center"/>
    </xf>
    <xf numFmtId="164" fontId="2192" fillId="0" borderId="0" xfId="0" quotePrefix="false" applyFont="true" applyNumberFormat="true">
      <alignment horizontal="center" vertical="center" wrapText="true"/>
    </xf>
    <xf numFmtId="4" fontId="2193" fillId="0" borderId="0" xfId="0" quotePrefix="false" applyFont="true" applyNumberFormat="true">
      <alignment horizontal="center" vertical="center"/>
    </xf>
    <xf numFmtId="164" fontId="2194" fillId="0" borderId="0" xfId="0" quotePrefix="false" applyFont="true" applyNumberFormat="true">
      <alignment horizontal="center" vertical="center"/>
    </xf>
    <xf numFmtId="4" fontId="2195" fillId="0" borderId="0" xfId="0" quotePrefix="false" applyFont="true" applyNumberFormat="true">
      <alignment horizontal="center" vertical="center"/>
    </xf>
    <xf numFmtId="164" fontId="2196" fillId="0" borderId="0" xfId="0" quotePrefix="false" applyFont="true" applyNumberFormat="true">
      <alignment horizontal="center" vertical="center"/>
    </xf>
    <xf numFmtId="4" fontId="2197" fillId="0" borderId="0" xfId="0" quotePrefix="false" applyFont="true" applyNumberFormat="true">
      <alignment horizontal="center" vertical="center"/>
    </xf>
    <xf numFmtId="164" fontId="2198" fillId="0" borderId="0" xfId="0" quotePrefix="false" applyFont="true" applyNumberFormat="true">
      <alignment horizontal="center" vertical="center"/>
    </xf>
    <xf numFmtId="4" fontId="2199" fillId="0" borderId="0" xfId="0" quotePrefix="false" applyFont="true" applyNumberFormat="true">
      <alignment horizontal="center" vertical="center"/>
    </xf>
    <xf numFmtId="164" fontId="2200" fillId="0" borderId="0" xfId="0" quotePrefix="false" applyFont="true" applyNumberFormat="true">
      <alignment horizontal="center" vertical="center"/>
    </xf>
    <xf numFmtId="0" fontId="2201" fillId="0" borderId="0" xfId="0" quotePrefix="false" applyFont="true">
      <alignment horizontal="center" vertical="center" wrapText="true"/>
    </xf>
    <xf numFmtId="4" fontId="2202" fillId="0" borderId="0" xfId="0" quotePrefix="false" applyFont="true" applyNumberFormat="true">
      <alignment horizontal="center" vertical="center"/>
    </xf>
    <xf numFmtId="164" fontId="2203" fillId="0" borderId="0" xfId="0" quotePrefix="false" applyFont="true" applyNumberFormat="true">
      <alignment horizontal="center" vertical="center"/>
    </xf>
    <xf numFmtId="164" fontId="2204" fillId="0" borderId="0" xfId="0" quotePrefix="false" applyFont="true" applyNumberFormat="true">
      <alignment horizontal="center" vertical="center"/>
    </xf>
    <xf numFmtId="165" fontId="2205" fillId="0" borderId="0" xfId="0" quotePrefix="false" applyFont="true" applyNumberFormat="true">
      <alignment horizontal="center" vertical="center"/>
    </xf>
    <xf numFmtId="164" fontId="2206" fillId="0" borderId="0" xfId="0" quotePrefix="false" applyFont="true" applyNumberFormat="true">
      <alignment horizontal="center" vertical="center"/>
    </xf>
    <xf numFmtId="164" fontId="2207" fillId="0" borderId="0" xfId="0" quotePrefix="false" applyFont="true" applyNumberFormat="true">
      <alignment horizontal="center" vertical="center" wrapText="true"/>
    </xf>
    <xf numFmtId="4" fontId="2208" fillId="0" borderId="0" xfId="0" quotePrefix="false" applyFont="true" applyNumberFormat="true">
      <alignment horizontal="center" vertical="center"/>
    </xf>
    <xf numFmtId="164" fontId="2209" fillId="0" borderId="0" xfId="0" quotePrefix="false" applyFont="true" applyNumberFormat="true">
      <alignment horizontal="center" vertical="center"/>
    </xf>
    <xf numFmtId="4" fontId="2210" fillId="0" borderId="0" xfId="0" quotePrefix="false" applyFont="true" applyNumberFormat="true">
      <alignment horizontal="center" vertical="center"/>
    </xf>
    <xf numFmtId="164" fontId="2211" fillId="0" borderId="0" xfId="0" quotePrefix="false" applyFont="true" applyNumberFormat="true">
      <alignment horizontal="center" vertical="center"/>
    </xf>
    <xf numFmtId="4" fontId="2212" fillId="0" borderId="0" xfId="0" quotePrefix="false" applyFont="true" applyNumberFormat="true">
      <alignment horizontal="center" vertical="center"/>
    </xf>
    <xf numFmtId="164" fontId="2213" fillId="0" borderId="0" xfId="0" quotePrefix="false" applyFont="true" applyNumberFormat="true">
      <alignment horizontal="center" vertical="center"/>
    </xf>
    <xf numFmtId="4" fontId="2214" fillId="0" borderId="0" xfId="0" quotePrefix="false" applyFont="true" applyNumberFormat="true">
      <alignment horizontal="center" vertical="center"/>
    </xf>
    <xf numFmtId="164" fontId="2215" fillId="0" borderId="0" xfId="0" quotePrefix="false" applyFont="true" applyNumberFormat="true">
      <alignment horizontal="center" vertical="center"/>
    </xf>
    <xf numFmtId="0" fontId="2216" fillId="0" borderId="0" xfId="0" quotePrefix="false" applyFont="true">
      <alignment horizontal="center" vertical="center" wrapText="true"/>
    </xf>
    <xf numFmtId="4" fontId="2217" fillId="0" borderId="0" xfId="0" quotePrefix="false" applyFont="true" applyNumberFormat="true">
      <alignment horizontal="center" vertical="center"/>
    </xf>
    <xf numFmtId="164" fontId="2218" fillId="0" borderId="0" xfId="0" quotePrefix="false" applyFont="true" applyNumberFormat="true">
      <alignment horizontal="center" vertical="center"/>
    </xf>
    <xf numFmtId="164" fontId="2219" fillId="0" borderId="0" xfId="0" quotePrefix="false" applyFont="true" applyNumberFormat="true">
      <alignment horizontal="center" vertical="center"/>
    </xf>
    <xf numFmtId="165" fontId="2220" fillId="0" borderId="0" xfId="0" quotePrefix="false" applyFont="true" applyNumberFormat="true">
      <alignment horizontal="center" vertical="center"/>
    </xf>
    <xf numFmtId="164" fontId="2221" fillId="0" borderId="0" xfId="0" quotePrefix="false" applyFont="true" applyNumberFormat="true">
      <alignment horizontal="center" vertical="center"/>
    </xf>
    <xf numFmtId="164" fontId="2222" fillId="0" borderId="0" xfId="0" quotePrefix="false" applyFont="true" applyNumberFormat="true">
      <alignment horizontal="center" vertical="center" wrapText="true"/>
    </xf>
    <xf numFmtId="4" fontId="2223" fillId="0" borderId="0" xfId="0" quotePrefix="false" applyFont="true" applyNumberFormat="true">
      <alignment horizontal="center" vertical="center"/>
    </xf>
    <xf numFmtId="164" fontId="2224" fillId="0" borderId="0" xfId="0" quotePrefix="false" applyFont="true" applyNumberFormat="true">
      <alignment horizontal="center" vertical="center"/>
    </xf>
    <xf numFmtId="4" fontId="2225" fillId="0" borderId="0" xfId="0" quotePrefix="false" applyFont="true" applyNumberFormat="true">
      <alignment horizontal="center" vertical="center"/>
    </xf>
    <xf numFmtId="164" fontId="2226" fillId="0" borderId="0" xfId="0" quotePrefix="false" applyFont="true" applyNumberFormat="true">
      <alignment horizontal="center" vertical="center"/>
    </xf>
    <xf numFmtId="4" fontId="2227" fillId="0" borderId="0" xfId="0" quotePrefix="false" applyFont="true" applyNumberFormat="true">
      <alignment horizontal="center" vertical="center"/>
    </xf>
    <xf numFmtId="164" fontId="2228" fillId="0" borderId="0" xfId="0" quotePrefix="false" applyFont="true" applyNumberFormat="true">
      <alignment horizontal="center" vertical="center"/>
    </xf>
    <xf numFmtId="4" fontId="2229" fillId="0" borderId="0" xfId="0" quotePrefix="false" applyFont="true" applyNumberFormat="true">
      <alignment horizontal="center" vertical="center"/>
    </xf>
    <xf numFmtId="164" fontId="2230" fillId="0" borderId="0" xfId="0" quotePrefix="false" applyFont="true" applyNumberFormat="true">
      <alignment horizontal="center" vertical="center"/>
    </xf>
    <xf numFmtId="0" fontId="2231" fillId="0" borderId="0" xfId="0" quotePrefix="false" applyFont="true">
      <alignment horizontal="center" vertical="center" wrapText="true"/>
    </xf>
    <xf numFmtId="4" fontId="2232" fillId="0" borderId="0" xfId="0" quotePrefix="false" applyFont="true" applyNumberFormat="true">
      <alignment horizontal="center" vertical="center"/>
    </xf>
    <xf numFmtId="164" fontId="2233" fillId="0" borderId="0" xfId="0" quotePrefix="false" applyFont="true" applyNumberFormat="true">
      <alignment horizontal="center" vertical="center"/>
    </xf>
    <xf numFmtId="164" fontId="2234" fillId="0" borderId="0" xfId="0" quotePrefix="false" applyFont="true" applyNumberFormat="true">
      <alignment horizontal="center" vertical="center"/>
    </xf>
    <xf numFmtId="165" fontId="2235" fillId="0" borderId="0" xfId="0" quotePrefix="false" applyFont="true" applyNumberFormat="true">
      <alignment horizontal="center" vertical="center"/>
    </xf>
    <xf numFmtId="164" fontId="2236" fillId="0" borderId="0" xfId="0" quotePrefix="false" applyFont="true" applyNumberFormat="true">
      <alignment horizontal="center" vertical="center"/>
    </xf>
    <xf numFmtId="164" fontId="2237" fillId="0" borderId="0" xfId="0" quotePrefix="false" applyFont="true" applyNumberFormat="true">
      <alignment horizontal="center" vertical="center" wrapText="true"/>
    </xf>
    <xf numFmtId="4" fontId="2238" fillId="0" borderId="0" xfId="0" quotePrefix="false" applyFont="true" applyNumberFormat="true">
      <alignment horizontal="center" vertical="center"/>
    </xf>
    <xf numFmtId="164" fontId="2239" fillId="0" borderId="0" xfId="0" quotePrefix="false" applyFont="true" applyNumberFormat="true">
      <alignment horizontal="center" vertical="center"/>
    </xf>
    <xf numFmtId="4" fontId="2240" fillId="0" borderId="0" xfId="0" quotePrefix="false" applyFont="true" applyNumberFormat="true">
      <alignment horizontal="center" vertical="center"/>
    </xf>
    <xf numFmtId="164" fontId="2241" fillId="0" borderId="0" xfId="0" quotePrefix="false" applyFont="true" applyNumberFormat="true">
      <alignment horizontal="center" vertical="center"/>
    </xf>
    <xf numFmtId="4" fontId="2242" fillId="0" borderId="0" xfId="0" quotePrefix="false" applyFont="true" applyNumberFormat="true">
      <alignment horizontal="center" vertical="center"/>
    </xf>
    <xf numFmtId="164" fontId="2243" fillId="0" borderId="0" xfId="0" quotePrefix="false" applyFont="true" applyNumberFormat="true">
      <alignment horizontal="center" vertical="center"/>
    </xf>
    <xf numFmtId="4" fontId="2244" fillId="0" borderId="0" xfId="0" quotePrefix="false" applyFont="true" applyNumberFormat="true">
      <alignment horizontal="center" vertical="center"/>
    </xf>
    <xf numFmtId="164" fontId="2245" fillId="0" borderId="0" xfId="0" quotePrefix="false" applyFont="true" applyNumberFormat="true">
      <alignment horizontal="center" vertical="center"/>
    </xf>
    <xf numFmtId="0" fontId="2246" fillId="0" borderId="0" xfId="0" quotePrefix="false" applyFont="true">
      <alignment horizontal="center" vertical="center" wrapText="true"/>
    </xf>
    <xf numFmtId="4" fontId="2247" fillId="0" borderId="0" xfId="0" quotePrefix="false" applyFont="true" applyNumberFormat="true">
      <alignment horizontal="center" vertical="center"/>
    </xf>
    <xf numFmtId="164" fontId="2248" fillId="0" borderId="0" xfId="0" quotePrefix="false" applyFont="true" applyNumberFormat="true">
      <alignment horizontal="center" vertical="center"/>
    </xf>
    <xf numFmtId="164" fontId="2249" fillId="0" borderId="0" xfId="0" quotePrefix="false" applyFont="true" applyNumberFormat="true">
      <alignment horizontal="center" vertical="center"/>
    </xf>
    <xf numFmtId="165" fontId="2250" fillId="0" borderId="0" xfId="0" quotePrefix="false" applyFont="true" applyNumberFormat="true">
      <alignment horizontal="center" vertical="center"/>
    </xf>
    <xf numFmtId="164" fontId="2251" fillId="0" borderId="0" xfId="0" quotePrefix="false" applyFont="true" applyNumberFormat="true">
      <alignment horizontal="center" vertical="center"/>
    </xf>
    <xf numFmtId="164" fontId="2252" fillId="0" borderId="0" xfId="0" quotePrefix="false" applyFont="true" applyNumberFormat="true">
      <alignment horizontal="center" vertical="center" wrapText="true"/>
    </xf>
    <xf numFmtId="4" fontId="2253" fillId="0" borderId="0" xfId="0" quotePrefix="false" applyFont="true" applyNumberFormat="true">
      <alignment horizontal="center" vertical="center"/>
    </xf>
    <xf numFmtId="164" fontId="2254" fillId="0" borderId="0" xfId="0" quotePrefix="false" applyFont="true" applyNumberFormat="true">
      <alignment horizontal="center" vertical="center"/>
    </xf>
    <xf numFmtId="4" fontId="2255" fillId="0" borderId="0" xfId="0" quotePrefix="false" applyFont="true" applyNumberFormat="true">
      <alignment horizontal="center" vertical="center"/>
    </xf>
    <xf numFmtId="164" fontId="2256" fillId="0" borderId="0" xfId="0" quotePrefix="false" applyFont="true" applyNumberFormat="true">
      <alignment horizontal="center" vertical="center"/>
    </xf>
    <xf numFmtId="4" fontId="2257" fillId="0" borderId="0" xfId="0" quotePrefix="false" applyFont="true" applyNumberFormat="true">
      <alignment horizontal="center" vertical="center"/>
    </xf>
    <xf numFmtId="164" fontId="2258" fillId="0" borderId="0" xfId="0" quotePrefix="false" applyFont="true" applyNumberFormat="true">
      <alignment horizontal="center" vertical="center"/>
    </xf>
    <xf numFmtId="4" fontId="2259" fillId="0" borderId="0" xfId="0" quotePrefix="false" applyFont="true" applyNumberFormat="true">
      <alignment horizontal="center" vertical="center"/>
    </xf>
    <xf numFmtId="164" fontId="2260" fillId="0" borderId="0" xfId="0" quotePrefix="false" applyFont="true" applyNumberFormat="true">
      <alignment horizontal="center" vertical="center"/>
    </xf>
    <xf numFmtId="164" fontId="2261" fillId="0" borderId="0" xfId="0" quotePrefix="false" applyFont="true" applyNumberFormat="true">
      <alignment horizontal="center" vertical="center" wrapText="true"/>
    </xf>
    <xf numFmtId="0" fontId="226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26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263" fillId="0" borderId="0" xfId="0" quotePrefix="false" applyFont="true">
      <alignment horizontal="center" vertical="center" wrapText="true"/>
    </xf>
    <xf numFmtId="4" fontId="2264" fillId="0" borderId="0" xfId="0" quotePrefix="false" applyFont="true" applyNumberFormat="true">
      <alignment horizontal="center" vertical="center"/>
    </xf>
    <xf numFmtId="164" fontId="2265" fillId="0" borderId="0" xfId="0" quotePrefix="false" applyFont="true" applyNumberFormat="true">
      <alignment horizontal="center" vertical="center"/>
    </xf>
    <xf numFmtId="164" fontId="2266" fillId="0" borderId="0" xfId="0" quotePrefix="false" applyFont="true" applyNumberFormat="true">
      <alignment horizontal="center" vertical="center"/>
    </xf>
    <xf numFmtId="165" fontId="2267" fillId="0" borderId="0" xfId="0" quotePrefix="false" applyFont="true" applyNumberFormat="true">
      <alignment horizontal="center" vertical="center"/>
    </xf>
    <xf numFmtId="164" fontId="2268" fillId="0" borderId="0" xfId="0" quotePrefix="false" applyFont="true" applyNumberFormat="true">
      <alignment horizontal="center" vertical="center"/>
    </xf>
    <xf numFmtId="164" fontId="2269" fillId="0" borderId="0" xfId="0" quotePrefix="false" applyFont="true" applyNumberFormat="true">
      <alignment horizontal="center" vertical="center" wrapText="true"/>
    </xf>
    <xf numFmtId="4" fontId="2270" fillId="0" borderId="0" xfId="0" quotePrefix="false" applyFont="true" applyNumberFormat="true">
      <alignment horizontal="center" vertical="center"/>
    </xf>
    <xf numFmtId="164" fontId="2271" fillId="0" borderId="0" xfId="0" quotePrefix="false" applyFont="true" applyNumberFormat="true">
      <alignment horizontal="center" vertical="center"/>
    </xf>
    <xf numFmtId="4" fontId="2272" fillId="0" borderId="0" xfId="0" quotePrefix="false" applyFont="true" applyNumberFormat="true">
      <alignment horizontal="center" vertical="center"/>
    </xf>
    <xf numFmtId="164" fontId="2273" fillId="0" borderId="0" xfId="0" quotePrefix="false" applyFont="true" applyNumberFormat="true">
      <alignment horizontal="center" vertical="center"/>
    </xf>
    <xf numFmtId="4" fontId="2274" fillId="0" borderId="0" xfId="0" quotePrefix="false" applyFont="true" applyNumberFormat="true">
      <alignment horizontal="center" vertical="center"/>
    </xf>
    <xf numFmtId="164" fontId="2275" fillId="0" borderId="0" xfId="0" quotePrefix="false" applyFont="true" applyNumberFormat="true">
      <alignment horizontal="center" vertical="center"/>
    </xf>
    <xf numFmtId="4" fontId="2276" fillId="0" borderId="0" xfId="0" quotePrefix="false" applyFont="true" applyNumberFormat="true">
      <alignment horizontal="center" vertical="center"/>
    </xf>
    <xf numFmtId="164" fontId="2277" fillId="0" borderId="0" xfId="0" quotePrefix="false" applyFont="true" applyNumberFormat="true">
      <alignment horizontal="center" vertical="center"/>
    </xf>
    <xf numFmtId="0" fontId="2278" fillId="0" borderId="0" xfId="0" quotePrefix="false" applyFont="true">
      <alignment horizontal="center" vertical="center" wrapText="true"/>
    </xf>
    <xf numFmtId="4" fontId="2279" fillId="0" borderId="0" xfId="0" quotePrefix="false" applyFont="true" applyNumberFormat="true">
      <alignment horizontal="center" vertical="center"/>
    </xf>
    <xf numFmtId="164" fontId="2280" fillId="0" borderId="0" xfId="0" quotePrefix="false" applyFont="true" applyNumberFormat="true">
      <alignment horizontal="center" vertical="center"/>
    </xf>
    <xf numFmtId="164" fontId="2281" fillId="0" borderId="0" xfId="0" quotePrefix="false" applyFont="true" applyNumberFormat="true">
      <alignment horizontal="center" vertical="center"/>
    </xf>
    <xf numFmtId="165" fontId="2282" fillId="0" borderId="0" xfId="0" quotePrefix="false" applyFont="true" applyNumberFormat="true">
      <alignment horizontal="center" vertical="center"/>
    </xf>
    <xf numFmtId="164" fontId="2283" fillId="0" borderId="0" xfId="0" quotePrefix="false" applyFont="true" applyNumberFormat="true">
      <alignment horizontal="center" vertical="center"/>
    </xf>
    <xf numFmtId="164" fontId="2284" fillId="0" borderId="0" xfId="0" quotePrefix="false" applyFont="true" applyNumberFormat="true">
      <alignment horizontal="center" vertical="center" wrapText="true"/>
    </xf>
    <xf numFmtId="4" fontId="2285" fillId="0" borderId="0" xfId="0" quotePrefix="false" applyFont="true" applyNumberFormat="true">
      <alignment horizontal="center" vertical="center"/>
    </xf>
    <xf numFmtId="164" fontId="2286" fillId="0" borderId="0" xfId="0" quotePrefix="false" applyFont="true" applyNumberFormat="true">
      <alignment horizontal="center" vertical="center"/>
    </xf>
    <xf numFmtId="4" fontId="2287" fillId="0" borderId="0" xfId="0" quotePrefix="false" applyFont="true" applyNumberFormat="true">
      <alignment horizontal="center" vertical="center"/>
    </xf>
    <xf numFmtId="164" fontId="2288" fillId="0" borderId="0" xfId="0" quotePrefix="false" applyFont="true" applyNumberFormat="true">
      <alignment horizontal="center" vertical="center"/>
    </xf>
    <xf numFmtId="4" fontId="2289" fillId="0" borderId="0" xfId="0" quotePrefix="false" applyFont="true" applyNumberFormat="true">
      <alignment horizontal="center" vertical="center"/>
    </xf>
    <xf numFmtId="164" fontId="2290" fillId="0" borderId="0" xfId="0" quotePrefix="false" applyFont="true" applyNumberFormat="true">
      <alignment horizontal="center" vertical="center"/>
    </xf>
    <xf numFmtId="4" fontId="2291" fillId="0" borderId="0" xfId="0" quotePrefix="false" applyFont="true" applyNumberFormat="true">
      <alignment horizontal="center" vertical="center"/>
    </xf>
    <xf numFmtId="164" fontId="2292" fillId="0" borderId="0" xfId="0" quotePrefix="false" applyFont="true" applyNumberFormat="true">
      <alignment horizontal="center" vertical="center"/>
    </xf>
    <xf numFmtId="0" fontId="2293" fillId="0" borderId="0" xfId="0" quotePrefix="false" applyFont="true">
      <alignment horizontal="center" vertical="center" wrapText="true"/>
    </xf>
    <xf numFmtId="4" fontId="2294" fillId="0" borderId="0" xfId="0" quotePrefix="false" applyFont="true" applyNumberFormat="true">
      <alignment horizontal="center" vertical="center"/>
    </xf>
    <xf numFmtId="164" fontId="2295" fillId="0" borderId="0" xfId="0" quotePrefix="false" applyFont="true" applyNumberFormat="true">
      <alignment horizontal="center" vertical="center"/>
    </xf>
    <xf numFmtId="164" fontId="2296" fillId="0" borderId="0" xfId="0" quotePrefix="false" applyFont="true" applyNumberFormat="true">
      <alignment horizontal="center" vertical="center"/>
    </xf>
    <xf numFmtId="165" fontId="2297" fillId="0" borderId="0" xfId="0" quotePrefix="false" applyFont="true" applyNumberFormat="true">
      <alignment horizontal="center" vertical="center"/>
    </xf>
    <xf numFmtId="164" fontId="2298" fillId="0" borderId="0" xfId="0" quotePrefix="false" applyFont="true" applyNumberFormat="true">
      <alignment horizontal="center" vertical="center"/>
    </xf>
    <xf numFmtId="164" fontId="2299" fillId="0" borderId="0" xfId="0" quotePrefix="false" applyFont="true" applyNumberFormat="true">
      <alignment horizontal="center" vertical="center" wrapText="true"/>
    </xf>
    <xf numFmtId="4" fontId="2300" fillId="0" borderId="0" xfId="0" quotePrefix="false" applyFont="true" applyNumberFormat="true">
      <alignment horizontal="center" vertical="center"/>
    </xf>
    <xf numFmtId="164" fontId="2301" fillId="0" borderId="0" xfId="0" quotePrefix="false" applyFont="true" applyNumberFormat="true">
      <alignment horizontal="center" vertical="center"/>
    </xf>
    <xf numFmtId="4" fontId="2302" fillId="0" borderId="0" xfId="0" quotePrefix="false" applyFont="true" applyNumberFormat="true">
      <alignment horizontal="center" vertical="center"/>
    </xf>
    <xf numFmtId="164" fontId="2303" fillId="0" borderId="0" xfId="0" quotePrefix="false" applyFont="true" applyNumberFormat="true">
      <alignment horizontal="center" vertical="center"/>
    </xf>
    <xf numFmtId="4" fontId="2304" fillId="0" borderId="0" xfId="0" quotePrefix="false" applyFont="true" applyNumberFormat="true">
      <alignment horizontal="center" vertical="center"/>
    </xf>
    <xf numFmtId="164" fontId="2305" fillId="0" borderId="0" xfId="0" quotePrefix="false" applyFont="true" applyNumberFormat="true">
      <alignment horizontal="center" vertical="center"/>
    </xf>
    <xf numFmtId="4" fontId="2306" fillId="0" borderId="0" xfId="0" quotePrefix="false" applyFont="true" applyNumberFormat="true">
      <alignment horizontal="center" vertical="center"/>
    </xf>
    <xf numFmtId="164" fontId="2307" fillId="0" borderId="0" xfId="0" quotePrefix="false" applyFont="true" applyNumberFormat="true">
      <alignment horizontal="center" vertical="center"/>
    </xf>
    <xf numFmtId="0" fontId="2308" fillId="0" borderId="0" xfId="0" quotePrefix="false" applyFont="true">
      <alignment horizontal="center" vertical="center" wrapText="true"/>
    </xf>
    <xf numFmtId="4" fontId="2309" fillId="0" borderId="0" xfId="0" quotePrefix="false" applyFont="true" applyNumberFormat="true">
      <alignment horizontal="center" vertical="center"/>
    </xf>
    <xf numFmtId="164" fontId="2310" fillId="0" borderId="0" xfId="0" quotePrefix="false" applyFont="true" applyNumberFormat="true">
      <alignment horizontal="center" vertical="center"/>
    </xf>
    <xf numFmtId="164" fontId="2311" fillId="0" borderId="0" xfId="0" quotePrefix="false" applyFont="true" applyNumberFormat="true">
      <alignment horizontal="center" vertical="center"/>
    </xf>
    <xf numFmtId="165" fontId="2312" fillId="0" borderId="0" xfId="0" quotePrefix="false" applyFont="true" applyNumberFormat="true">
      <alignment horizontal="center" vertical="center"/>
    </xf>
    <xf numFmtId="164" fontId="2313" fillId="0" borderId="0" xfId="0" quotePrefix="false" applyFont="true" applyNumberFormat="true">
      <alignment horizontal="center" vertical="center"/>
    </xf>
    <xf numFmtId="164" fontId="2314" fillId="0" borderId="0" xfId="0" quotePrefix="false" applyFont="true" applyNumberFormat="true">
      <alignment horizontal="center" vertical="center" wrapText="true"/>
    </xf>
    <xf numFmtId="4" fontId="2315" fillId="0" borderId="0" xfId="0" quotePrefix="false" applyFont="true" applyNumberFormat="true">
      <alignment horizontal="center" vertical="center"/>
    </xf>
    <xf numFmtId="164" fontId="2316" fillId="0" borderId="0" xfId="0" quotePrefix="false" applyFont="true" applyNumberFormat="true">
      <alignment horizontal="center" vertical="center"/>
    </xf>
    <xf numFmtId="4" fontId="2317" fillId="0" borderId="0" xfId="0" quotePrefix="false" applyFont="true" applyNumberFormat="true">
      <alignment horizontal="center" vertical="center"/>
    </xf>
    <xf numFmtId="164" fontId="2318" fillId="0" borderId="0" xfId="0" quotePrefix="false" applyFont="true" applyNumberFormat="true">
      <alignment horizontal="center" vertical="center"/>
    </xf>
    <xf numFmtId="4" fontId="2319" fillId="0" borderId="0" xfId="0" quotePrefix="false" applyFont="true" applyNumberFormat="true">
      <alignment horizontal="center" vertical="center"/>
    </xf>
    <xf numFmtId="164" fontId="2320" fillId="0" borderId="0" xfId="0" quotePrefix="false" applyFont="true" applyNumberFormat="true">
      <alignment horizontal="center" vertical="center"/>
    </xf>
    <xf numFmtId="4" fontId="2321" fillId="0" borderId="0" xfId="0" quotePrefix="false" applyFont="true" applyNumberFormat="true">
      <alignment horizontal="center" vertical="center"/>
    </xf>
    <xf numFmtId="164" fontId="2322" fillId="0" borderId="0" xfId="0" quotePrefix="false" applyFont="true" applyNumberFormat="true">
      <alignment horizontal="center" vertical="center"/>
    </xf>
    <xf numFmtId="0" fontId="2323" fillId="0" borderId="0" xfId="0" quotePrefix="false" applyFont="true">
      <alignment horizontal="center" vertical="center" wrapText="true"/>
    </xf>
    <xf numFmtId="4" fontId="2324" fillId="0" borderId="0" xfId="0" quotePrefix="false" applyFont="true" applyNumberFormat="true">
      <alignment horizontal="center" vertical="center"/>
    </xf>
    <xf numFmtId="164" fontId="2325" fillId="0" borderId="0" xfId="0" quotePrefix="false" applyFont="true" applyNumberFormat="true">
      <alignment horizontal="center" vertical="center"/>
    </xf>
    <xf numFmtId="164" fontId="2326" fillId="0" borderId="0" xfId="0" quotePrefix="false" applyFont="true" applyNumberFormat="true">
      <alignment horizontal="center" vertical="center"/>
    </xf>
    <xf numFmtId="165" fontId="2327" fillId="0" borderId="0" xfId="0" quotePrefix="false" applyFont="true" applyNumberFormat="true">
      <alignment horizontal="center" vertical="center"/>
    </xf>
    <xf numFmtId="164" fontId="2328" fillId="0" borderId="0" xfId="0" quotePrefix="false" applyFont="true" applyNumberFormat="true">
      <alignment horizontal="center" vertical="center"/>
    </xf>
    <xf numFmtId="164" fontId="2329" fillId="0" borderId="0" xfId="0" quotePrefix="false" applyFont="true" applyNumberFormat="true">
      <alignment horizontal="center" vertical="center" wrapText="true"/>
    </xf>
    <xf numFmtId="4" fontId="2330" fillId="0" borderId="0" xfId="0" quotePrefix="false" applyFont="true" applyNumberFormat="true">
      <alignment horizontal="center" vertical="center"/>
    </xf>
    <xf numFmtId="164" fontId="2331" fillId="0" borderId="0" xfId="0" quotePrefix="false" applyFont="true" applyNumberFormat="true">
      <alignment horizontal="center" vertical="center"/>
    </xf>
    <xf numFmtId="4" fontId="2332" fillId="0" borderId="0" xfId="0" quotePrefix="false" applyFont="true" applyNumberFormat="true">
      <alignment horizontal="center" vertical="center"/>
    </xf>
    <xf numFmtId="164" fontId="2333" fillId="0" borderId="0" xfId="0" quotePrefix="false" applyFont="true" applyNumberFormat="true">
      <alignment horizontal="center" vertical="center"/>
    </xf>
    <xf numFmtId="4" fontId="2334" fillId="0" borderId="0" xfId="0" quotePrefix="false" applyFont="true" applyNumberFormat="true">
      <alignment horizontal="center" vertical="center"/>
    </xf>
    <xf numFmtId="164" fontId="2335" fillId="0" borderId="0" xfId="0" quotePrefix="false" applyFont="true" applyNumberFormat="true">
      <alignment horizontal="center" vertical="center"/>
    </xf>
    <xf numFmtId="4" fontId="2336" fillId="0" borderId="0" xfId="0" quotePrefix="false" applyFont="true" applyNumberFormat="true">
      <alignment horizontal="center" vertical="center"/>
    </xf>
    <xf numFmtId="164" fontId="2337" fillId="0" borderId="0" xfId="0" quotePrefix="false" applyFont="true" applyNumberFormat="true">
      <alignment horizontal="center" vertical="center"/>
    </xf>
    <xf numFmtId="0" fontId="2338" fillId="0" borderId="0" xfId="0" quotePrefix="false" applyFont="true">
      <alignment horizontal="center" vertical="center" wrapText="true"/>
    </xf>
    <xf numFmtId="4" fontId="2339" fillId="0" borderId="0" xfId="0" quotePrefix="false" applyFont="true" applyNumberFormat="true">
      <alignment horizontal="center" vertical="center"/>
    </xf>
    <xf numFmtId="164" fontId="2340" fillId="0" borderId="0" xfId="0" quotePrefix="false" applyFont="true" applyNumberFormat="true">
      <alignment horizontal="center" vertical="center"/>
    </xf>
    <xf numFmtId="164" fontId="2341" fillId="0" borderId="0" xfId="0" quotePrefix="false" applyFont="true" applyNumberFormat="true">
      <alignment horizontal="center" vertical="center"/>
    </xf>
    <xf numFmtId="165" fontId="2342" fillId="0" borderId="0" xfId="0" quotePrefix="false" applyFont="true" applyNumberFormat="true">
      <alignment horizontal="center" vertical="center"/>
    </xf>
    <xf numFmtId="164" fontId="2343" fillId="0" borderId="0" xfId="0" quotePrefix="false" applyFont="true" applyNumberFormat="true">
      <alignment horizontal="center" vertical="center"/>
    </xf>
    <xf numFmtId="164" fontId="2344" fillId="0" borderId="0" xfId="0" quotePrefix="false" applyFont="true" applyNumberFormat="true">
      <alignment horizontal="center" vertical="center" wrapText="true"/>
    </xf>
    <xf numFmtId="4" fontId="2345" fillId="0" borderId="0" xfId="0" quotePrefix="false" applyFont="true" applyNumberFormat="true">
      <alignment horizontal="center" vertical="center"/>
    </xf>
    <xf numFmtId="164" fontId="2346" fillId="0" borderId="0" xfId="0" quotePrefix="false" applyFont="true" applyNumberFormat="true">
      <alignment horizontal="center" vertical="center"/>
    </xf>
    <xf numFmtId="4" fontId="2347" fillId="0" borderId="0" xfId="0" quotePrefix="false" applyFont="true" applyNumberFormat="true">
      <alignment horizontal="center" vertical="center"/>
    </xf>
    <xf numFmtId="164" fontId="2348" fillId="0" borderId="0" xfId="0" quotePrefix="false" applyFont="true" applyNumberFormat="true">
      <alignment horizontal="center" vertical="center"/>
    </xf>
    <xf numFmtId="4" fontId="2349" fillId="0" borderId="0" xfId="0" quotePrefix="false" applyFont="true" applyNumberFormat="true">
      <alignment horizontal="center" vertical="center"/>
    </xf>
    <xf numFmtId="164" fontId="2350" fillId="0" borderId="0" xfId="0" quotePrefix="false" applyFont="true" applyNumberFormat="true">
      <alignment horizontal="center" vertical="center"/>
    </xf>
    <xf numFmtId="4" fontId="2351" fillId="0" borderId="0" xfId="0" quotePrefix="false" applyFont="true" applyNumberFormat="true">
      <alignment horizontal="center" vertical="center"/>
    </xf>
    <xf numFmtId="164" fontId="2352" fillId="0" borderId="0" xfId="0" quotePrefix="false" applyFont="true" applyNumberFormat="true">
      <alignment horizontal="center" vertical="center"/>
    </xf>
    <xf numFmtId="0" fontId="2353" fillId="0" borderId="0" xfId="0" quotePrefix="false" applyFont="true">
      <alignment horizontal="center" vertical="center" wrapText="true"/>
    </xf>
    <xf numFmtId="4" fontId="2354" fillId="0" borderId="0" xfId="0" quotePrefix="false" applyFont="true" applyNumberFormat="true">
      <alignment horizontal="center" vertical="center"/>
    </xf>
    <xf numFmtId="164" fontId="2355" fillId="0" borderId="0" xfId="0" quotePrefix="false" applyFont="true" applyNumberFormat="true">
      <alignment horizontal="center" vertical="center"/>
    </xf>
    <xf numFmtId="164" fontId="2356" fillId="0" borderId="0" xfId="0" quotePrefix="false" applyFont="true" applyNumberFormat="true">
      <alignment horizontal="center" vertical="center"/>
    </xf>
    <xf numFmtId="165" fontId="2357" fillId="0" borderId="0" xfId="0" quotePrefix="false" applyFont="true" applyNumberFormat="true">
      <alignment horizontal="center" vertical="center"/>
    </xf>
    <xf numFmtId="164" fontId="2358" fillId="0" borderId="0" xfId="0" quotePrefix="false" applyFont="true" applyNumberFormat="true">
      <alignment horizontal="center" vertical="center"/>
    </xf>
    <xf numFmtId="164" fontId="2359" fillId="0" borderId="0" xfId="0" quotePrefix="false" applyFont="true" applyNumberFormat="true">
      <alignment horizontal="center" vertical="center" wrapText="true"/>
    </xf>
    <xf numFmtId="4" fontId="2360" fillId="0" borderId="0" xfId="0" quotePrefix="false" applyFont="true" applyNumberFormat="true">
      <alignment horizontal="center" vertical="center"/>
    </xf>
    <xf numFmtId="164" fontId="2361" fillId="0" borderId="0" xfId="0" quotePrefix="false" applyFont="true" applyNumberFormat="true">
      <alignment horizontal="center" vertical="center"/>
    </xf>
    <xf numFmtId="4" fontId="2362" fillId="0" borderId="0" xfId="0" quotePrefix="false" applyFont="true" applyNumberFormat="true">
      <alignment horizontal="center" vertical="center"/>
    </xf>
    <xf numFmtId="164" fontId="2363" fillId="0" borderId="0" xfId="0" quotePrefix="false" applyFont="true" applyNumberFormat="true">
      <alignment horizontal="center" vertical="center"/>
    </xf>
    <xf numFmtId="4" fontId="2364" fillId="0" borderId="0" xfId="0" quotePrefix="false" applyFont="true" applyNumberFormat="true">
      <alignment horizontal="center" vertical="center"/>
    </xf>
    <xf numFmtId="164" fontId="2365" fillId="0" borderId="0" xfId="0" quotePrefix="false" applyFont="true" applyNumberFormat="true">
      <alignment horizontal="center" vertical="center"/>
    </xf>
    <xf numFmtId="4" fontId="2366" fillId="0" borderId="0" xfId="0" quotePrefix="false" applyFont="true" applyNumberFormat="true">
      <alignment horizontal="center" vertical="center"/>
    </xf>
    <xf numFmtId="164" fontId="2367" fillId="0" borderId="0" xfId="0" quotePrefix="false" applyFont="true" applyNumberFormat="true">
      <alignment horizontal="center" vertical="center"/>
    </xf>
    <xf numFmtId="0" fontId="2368" fillId="0" borderId="0" xfId="0" quotePrefix="false" applyFont="true">
      <alignment horizontal="center" vertical="center" wrapText="true"/>
    </xf>
    <xf numFmtId="4" fontId="2369" fillId="0" borderId="0" xfId="0" quotePrefix="false" applyFont="true" applyNumberFormat="true">
      <alignment horizontal="center" vertical="center"/>
    </xf>
    <xf numFmtId="164" fontId="2370" fillId="0" borderId="0" xfId="0" quotePrefix="false" applyFont="true" applyNumberFormat="true">
      <alignment horizontal="center" vertical="center"/>
    </xf>
    <xf numFmtId="164" fontId="2371" fillId="0" borderId="0" xfId="0" quotePrefix="false" applyFont="true" applyNumberFormat="true">
      <alignment horizontal="center" vertical="center"/>
    </xf>
    <xf numFmtId="165" fontId="2372" fillId="0" borderId="0" xfId="0" quotePrefix="false" applyFont="true" applyNumberFormat="true">
      <alignment horizontal="center" vertical="center"/>
    </xf>
    <xf numFmtId="164" fontId="2373" fillId="0" borderId="0" xfId="0" quotePrefix="false" applyFont="true" applyNumberFormat="true">
      <alignment horizontal="center" vertical="center"/>
    </xf>
    <xf numFmtId="164" fontId="2374" fillId="0" borderId="0" xfId="0" quotePrefix="false" applyFont="true" applyNumberFormat="true">
      <alignment horizontal="center" vertical="center" wrapText="true"/>
    </xf>
    <xf numFmtId="4" fontId="2375" fillId="0" borderId="0" xfId="0" quotePrefix="false" applyFont="true" applyNumberFormat="true">
      <alignment horizontal="center" vertical="center"/>
    </xf>
    <xf numFmtId="164" fontId="2376" fillId="0" borderId="0" xfId="0" quotePrefix="false" applyFont="true" applyNumberFormat="true">
      <alignment horizontal="center" vertical="center"/>
    </xf>
    <xf numFmtId="4" fontId="2377" fillId="0" borderId="0" xfId="0" quotePrefix="false" applyFont="true" applyNumberFormat="true">
      <alignment horizontal="center" vertical="center"/>
    </xf>
    <xf numFmtId="164" fontId="2378" fillId="0" borderId="0" xfId="0" quotePrefix="false" applyFont="true" applyNumberFormat="true">
      <alignment horizontal="center" vertical="center"/>
    </xf>
    <xf numFmtId="4" fontId="2379" fillId="0" borderId="0" xfId="0" quotePrefix="false" applyFont="true" applyNumberFormat="true">
      <alignment horizontal="center" vertical="center"/>
    </xf>
    <xf numFmtId="164" fontId="2380" fillId="0" borderId="0" xfId="0" quotePrefix="false" applyFont="true" applyNumberFormat="true">
      <alignment horizontal="center" vertical="center"/>
    </xf>
    <xf numFmtId="4" fontId="2381" fillId="0" borderId="0" xfId="0" quotePrefix="false" applyFont="true" applyNumberFormat="true">
      <alignment horizontal="center" vertical="center"/>
    </xf>
    <xf numFmtId="164" fontId="2382" fillId="0" borderId="0" xfId="0" quotePrefix="false" applyFont="true" applyNumberFormat="true">
      <alignment horizontal="center" vertical="center"/>
    </xf>
    <xf numFmtId="0" fontId="2383" fillId="0" borderId="0" xfId="0" quotePrefix="false" applyFont="true">
      <alignment horizontal="center" vertical="center" wrapText="true"/>
    </xf>
    <xf numFmtId="4" fontId="2384" fillId="0" borderId="0" xfId="0" quotePrefix="false" applyFont="true" applyNumberFormat="true">
      <alignment horizontal="center" vertical="center"/>
    </xf>
    <xf numFmtId="164" fontId="2385" fillId="0" borderId="0" xfId="0" quotePrefix="false" applyFont="true" applyNumberFormat="true">
      <alignment horizontal="center" vertical="center"/>
    </xf>
    <xf numFmtId="164" fontId="2386" fillId="0" borderId="0" xfId="0" quotePrefix="false" applyFont="true" applyNumberFormat="true">
      <alignment horizontal="center" vertical="center"/>
    </xf>
    <xf numFmtId="165" fontId="2387" fillId="0" borderId="0" xfId="0" quotePrefix="false" applyFont="true" applyNumberFormat="true">
      <alignment horizontal="center" vertical="center"/>
    </xf>
    <xf numFmtId="164" fontId="2388" fillId="0" borderId="0" xfId="0" quotePrefix="false" applyFont="true" applyNumberFormat="true">
      <alignment horizontal="center" vertical="center"/>
    </xf>
    <xf numFmtId="164" fontId="2389" fillId="0" borderId="0" xfId="0" quotePrefix="false" applyFont="true" applyNumberFormat="true">
      <alignment horizontal="center" vertical="center" wrapText="true"/>
    </xf>
    <xf numFmtId="4" fontId="2390" fillId="0" borderId="0" xfId="0" quotePrefix="false" applyFont="true" applyNumberFormat="true">
      <alignment horizontal="center" vertical="center"/>
    </xf>
    <xf numFmtId="164" fontId="2391" fillId="0" borderId="0" xfId="0" quotePrefix="false" applyFont="true" applyNumberFormat="true">
      <alignment horizontal="center" vertical="center"/>
    </xf>
    <xf numFmtId="4" fontId="2392" fillId="0" borderId="0" xfId="0" quotePrefix="false" applyFont="true" applyNumberFormat="true">
      <alignment horizontal="center" vertical="center"/>
    </xf>
    <xf numFmtId="164" fontId="2393" fillId="0" borderId="0" xfId="0" quotePrefix="false" applyFont="true" applyNumberFormat="true">
      <alignment horizontal="center" vertical="center"/>
    </xf>
    <xf numFmtId="4" fontId="2394" fillId="0" borderId="0" xfId="0" quotePrefix="false" applyFont="true" applyNumberFormat="true">
      <alignment horizontal="center" vertical="center"/>
    </xf>
    <xf numFmtId="164" fontId="2395" fillId="0" borderId="0" xfId="0" quotePrefix="false" applyFont="true" applyNumberFormat="true">
      <alignment horizontal="center" vertical="center"/>
    </xf>
    <xf numFmtId="4" fontId="2396" fillId="0" borderId="0" xfId="0" quotePrefix="false" applyFont="true" applyNumberFormat="true">
      <alignment horizontal="center" vertical="center"/>
    </xf>
    <xf numFmtId="164" fontId="2397" fillId="0" borderId="0" xfId="0" quotePrefix="false" applyFont="true" applyNumberFormat="true">
      <alignment horizontal="center" vertical="center"/>
    </xf>
    <xf numFmtId="0" fontId="2398" fillId="0" borderId="0" xfId="0" quotePrefix="false" applyFont="true">
      <alignment horizontal="center" vertical="center" wrapText="true"/>
    </xf>
    <xf numFmtId="4" fontId="2399" fillId="0" borderId="0" xfId="0" quotePrefix="false" applyFont="true" applyNumberFormat="true">
      <alignment horizontal="center" vertical="center"/>
    </xf>
    <xf numFmtId="164" fontId="2400" fillId="0" borderId="0" xfId="0" quotePrefix="false" applyFont="true" applyNumberFormat="true">
      <alignment horizontal="center" vertical="center"/>
    </xf>
    <xf numFmtId="164" fontId="2401" fillId="0" borderId="0" xfId="0" quotePrefix="false" applyFont="true" applyNumberFormat="true">
      <alignment horizontal="center" vertical="center"/>
    </xf>
    <xf numFmtId="165" fontId="2402" fillId="0" borderId="0" xfId="0" quotePrefix="false" applyFont="true" applyNumberFormat="true">
      <alignment horizontal="center" vertical="center"/>
    </xf>
    <xf numFmtId="164" fontId="2403" fillId="0" borderId="0" xfId="0" quotePrefix="false" applyFont="true" applyNumberFormat="true">
      <alignment horizontal="center" vertical="center"/>
    </xf>
    <xf numFmtId="164" fontId="2404" fillId="0" borderId="0" xfId="0" quotePrefix="false" applyFont="true" applyNumberFormat="true">
      <alignment horizontal="center" vertical="center" wrapText="true"/>
    </xf>
    <xf numFmtId="4" fontId="2405" fillId="0" borderId="0" xfId="0" quotePrefix="false" applyFont="true" applyNumberFormat="true">
      <alignment horizontal="center" vertical="center"/>
    </xf>
    <xf numFmtId="164" fontId="2406" fillId="0" borderId="0" xfId="0" quotePrefix="false" applyFont="true" applyNumberFormat="true">
      <alignment horizontal="center" vertical="center"/>
    </xf>
    <xf numFmtId="4" fontId="2407" fillId="0" borderId="0" xfId="0" quotePrefix="false" applyFont="true" applyNumberFormat="true">
      <alignment horizontal="center" vertical="center"/>
    </xf>
    <xf numFmtId="164" fontId="2408" fillId="0" borderId="0" xfId="0" quotePrefix="false" applyFont="true" applyNumberFormat="true">
      <alignment horizontal="center" vertical="center"/>
    </xf>
    <xf numFmtId="4" fontId="2409" fillId="0" borderId="0" xfId="0" quotePrefix="false" applyFont="true" applyNumberFormat="true">
      <alignment horizontal="center" vertical="center"/>
    </xf>
    <xf numFmtId="164" fontId="2410" fillId="0" borderId="0" xfId="0" quotePrefix="false" applyFont="true" applyNumberFormat="true">
      <alignment horizontal="center" vertical="center"/>
    </xf>
    <xf numFmtId="4" fontId="2411" fillId="0" borderId="0" xfId="0" quotePrefix="false" applyFont="true" applyNumberFormat="true">
      <alignment horizontal="center" vertical="center"/>
    </xf>
    <xf numFmtId="164" fontId="2412" fillId="0" borderId="0" xfId="0" quotePrefix="false" applyFont="true" applyNumberFormat="true">
      <alignment horizontal="center" vertical="center"/>
    </xf>
    <xf numFmtId="0" fontId="2413" fillId="0" borderId="0" xfId="0" quotePrefix="false" applyFont="true">
      <alignment horizontal="center" vertical="center" wrapText="true"/>
    </xf>
    <xf numFmtId="4" fontId="2414" fillId="0" borderId="0" xfId="0" quotePrefix="false" applyFont="true" applyNumberFormat="true">
      <alignment horizontal="center" vertical="center"/>
    </xf>
    <xf numFmtId="164" fontId="2415" fillId="0" borderId="0" xfId="0" quotePrefix="false" applyFont="true" applyNumberFormat="true">
      <alignment horizontal="center" vertical="center"/>
    </xf>
    <xf numFmtId="164" fontId="2416" fillId="0" borderId="0" xfId="0" quotePrefix="false" applyFont="true" applyNumberFormat="true">
      <alignment horizontal="center" vertical="center"/>
    </xf>
    <xf numFmtId="165" fontId="2417" fillId="0" borderId="0" xfId="0" quotePrefix="false" applyFont="true" applyNumberFormat="true">
      <alignment horizontal="center" vertical="center"/>
    </xf>
    <xf numFmtId="164" fontId="2418" fillId="0" borderId="0" xfId="0" quotePrefix="false" applyFont="true" applyNumberFormat="true">
      <alignment horizontal="center" vertical="center"/>
    </xf>
    <xf numFmtId="164" fontId="2419" fillId="0" borderId="0" xfId="0" quotePrefix="false" applyFont="true" applyNumberFormat="true">
      <alignment horizontal="center" vertical="center" wrapText="true"/>
    </xf>
    <xf numFmtId="4" fontId="2420" fillId="0" borderId="0" xfId="0" quotePrefix="false" applyFont="true" applyNumberFormat="true">
      <alignment horizontal="center" vertical="center"/>
    </xf>
    <xf numFmtId="164" fontId="2421" fillId="0" borderId="0" xfId="0" quotePrefix="false" applyFont="true" applyNumberFormat="true">
      <alignment horizontal="center" vertical="center"/>
    </xf>
    <xf numFmtId="4" fontId="2422" fillId="0" borderId="0" xfId="0" quotePrefix="false" applyFont="true" applyNumberFormat="true">
      <alignment horizontal="center" vertical="center"/>
    </xf>
    <xf numFmtId="164" fontId="2423" fillId="0" borderId="0" xfId="0" quotePrefix="false" applyFont="true" applyNumberFormat="true">
      <alignment horizontal="center" vertical="center"/>
    </xf>
    <xf numFmtId="4" fontId="2424" fillId="0" borderId="0" xfId="0" quotePrefix="false" applyFont="true" applyNumberFormat="true">
      <alignment horizontal="center" vertical="center"/>
    </xf>
    <xf numFmtId="164" fontId="2425" fillId="0" borderId="0" xfId="0" quotePrefix="false" applyFont="true" applyNumberFormat="true">
      <alignment horizontal="center" vertical="center"/>
    </xf>
    <xf numFmtId="4" fontId="2426" fillId="0" borderId="0" xfId="0" quotePrefix="false" applyFont="true" applyNumberFormat="true">
      <alignment horizontal="center" vertical="center"/>
    </xf>
    <xf numFmtId="164" fontId="2427" fillId="0" borderId="0" xfId="0" quotePrefix="false" applyFont="true" applyNumberFormat="true">
      <alignment horizontal="center" vertical="center"/>
    </xf>
    <xf numFmtId="0" fontId="2428" fillId="0" borderId="0" xfId="0" quotePrefix="false" applyFont="true">
      <alignment horizontal="center" vertical="center" wrapText="true"/>
    </xf>
    <xf numFmtId="4" fontId="2429" fillId="0" borderId="0" xfId="0" quotePrefix="false" applyFont="true" applyNumberFormat="true">
      <alignment horizontal="center" vertical="center"/>
    </xf>
    <xf numFmtId="164" fontId="2430" fillId="0" borderId="0" xfId="0" quotePrefix="false" applyFont="true" applyNumberFormat="true">
      <alignment horizontal="center" vertical="center"/>
    </xf>
    <xf numFmtId="164" fontId="2431" fillId="0" borderId="0" xfId="0" quotePrefix="false" applyFont="true" applyNumberFormat="true">
      <alignment horizontal="center" vertical="center"/>
    </xf>
    <xf numFmtId="165" fontId="2432" fillId="0" borderId="0" xfId="0" quotePrefix="false" applyFont="true" applyNumberFormat="true">
      <alignment horizontal="center" vertical="center"/>
    </xf>
    <xf numFmtId="164" fontId="2433" fillId="0" borderId="0" xfId="0" quotePrefix="false" applyFont="true" applyNumberFormat="true">
      <alignment horizontal="center" vertical="center"/>
    </xf>
    <xf numFmtId="164" fontId="2434" fillId="0" borderId="0" xfId="0" quotePrefix="false" applyFont="true" applyNumberFormat="true">
      <alignment horizontal="center" vertical="center" wrapText="true"/>
    </xf>
    <xf numFmtId="4" fontId="2435" fillId="0" borderId="0" xfId="0" quotePrefix="false" applyFont="true" applyNumberFormat="true">
      <alignment horizontal="center" vertical="center"/>
    </xf>
    <xf numFmtId="164" fontId="2436" fillId="0" borderId="0" xfId="0" quotePrefix="false" applyFont="true" applyNumberFormat="true">
      <alignment horizontal="center" vertical="center"/>
    </xf>
    <xf numFmtId="4" fontId="2437" fillId="0" borderId="0" xfId="0" quotePrefix="false" applyFont="true" applyNumberFormat="true">
      <alignment horizontal="center" vertical="center"/>
    </xf>
    <xf numFmtId="164" fontId="2438" fillId="0" borderId="0" xfId="0" quotePrefix="false" applyFont="true" applyNumberFormat="true">
      <alignment horizontal="center" vertical="center"/>
    </xf>
    <xf numFmtId="4" fontId="2439" fillId="0" borderId="0" xfId="0" quotePrefix="false" applyFont="true" applyNumberFormat="true">
      <alignment horizontal="center" vertical="center"/>
    </xf>
    <xf numFmtId="164" fontId="2440" fillId="0" borderId="0" xfId="0" quotePrefix="false" applyFont="true" applyNumberFormat="true">
      <alignment horizontal="center" vertical="center"/>
    </xf>
    <xf numFmtId="4" fontId="2441" fillId="0" borderId="0" xfId="0" quotePrefix="false" applyFont="true" applyNumberFormat="true">
      <alignment horizontal="center" vertical="center"/>
    </xf>
    <xf numFmtId="164" fontId="2442" fillId="0" borderId="0" xfId="0" quotePrefix="false" applyFont="true" applyNumberFormat="true">
      <alignment horizontal="center" vertical="center"/>
    </xf>
    <xf numFmtId="164" fontId="2443" fillId="0" borderId="0" xfId="0" quotePrefix="false" applyFont="true" applyNumberFormat="true">
      <alignment horizontal="center" vertical="center" wrapText="true"/>
    </xf>
    <xf numFmtId="0" fontId="244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44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445" fillId="0" borderId="0" xfId="0" quotePrefix="false" applyFont="true">
      <alignment horizontal="center" vertical="center" wrapText="true"/>
    </xf>
    <xf numFmtId="4" fontId="2446" fillId="0" borderId="0" xfId="0" quotePrefix="false" applyFont="true" applyNumberFormat="true">
      <alignment horizontal="center" vertical="center"/>
    </xf>
    <xf numFmtId="164" fontId="2447" fillId="0" borderId="0" xfId="0" quotePrefix="false" applyFont="true" applyNumberFormat="true">
      <alignment horizontal="center" vertical="center"/>
    </xf>
    <xf numFmtId="164" fontId="2448" fillId="0" borderId="0" xfId="0" quotePrefix="false" applyFont="true" applyNumberFormat="true">
      <alignment horizontal="center" vertical="center"/>
    </xf>
    <xf numFmtId="165" fontId="2449" fillId="0" borderId="0" xfId="0" quotePrefix="false" applyFont="true" applyNumberFormat="true">
      <alignment horizontal="center" vertical="center"/>
    </xf>
    <xf numFmtId="164" fontId="2450" fillId="0" borderId="0" xfId="0" quotePrefix="false" applyFont="true" applyNumberFormat="true">
      <alignment horizontal="center" vertical="center"/>
    </xf>
    <xf numFmtId="164" fontId="2451" fillId="0" borderId="0" xfId="0" quotePrefix="false" applyFont="true" applyNumberFormat="true">
      <alignment horizontal="center" vertical="center" wrapText="true"/>
    </xf>
    <xf numFmtId="4" fontId="2452" fillId="0" borderId="0" xfId="0" quotePrefix="false" applyFont="true" applyNumberFormat="true">
      <alignment horizontal="center" vertical="center"/>
    </xf>
    <xf numFmtId="164" fontId="2453" fillId="0" borderId="0" xfId="0" quotePrefix="false" applyFont="true" applyNumberFormat="true">
      <alignment horizontal="center" vertical="center"/>
    </xf>
    <xf numFmtId="4" fontId="2454" fillId="0" borderId="0" xfId="0" quotePrefix="false" applyFont="true" applyNumberFormat="true">
      <alignment horizontal="center" vertical="center"/>
    </xf>
    <xf numFmtId="164" fontId="2455" fillId="0" borderId="0" xfId="0" quotePrefix="false" applyFont="true" applyNumberFormat="true">
      <alignment horizontal="center" vertical="center"/>
    </xf>
    <xf numFmtId="4" fontId="2456" fillId="0" borderId="0" xfId="0" quotePrefix="false" applyFont="true" applyNumberFormat="true">
      <alignment horizontal="center" vertical="center"/>
    </xf>
    <xf numFmtId="164" fontId="2457" fillId="0" borderId="0" xfId="0" quotePrefix="false" applyFont="true" applyNumberFormat="true">
      <alignment horizontal="center" vertical="center"/>
    </xf>
    <xf numFmtId="4" fontId="2458" fillId="0" borderId="0" xfId="0" quotePrefix="false" applyFont="true" applyNumberFormat="true">
      <alignment horizontal="center" vertical="center"/>
    </xf>
    <xf numFmtId="164" fontId="2459" fillId="0" borderId="0" xfId="0" quotePrefix="false" applyFont="true" applyNumberFormat="true">
      <alignment horizontal="center" vertical="center"/>
    </xf>
    <xf numFmtId="0" fontId="2460" fillId="0" borderId="0" xfId="0" quotePrefix="false" applyFont="true">
      <alignment horizontal="center" vertical="center" wrapText="true"/>
    </xf>
    <xf numFmtId="4" fontId="2461" fillId="0" borderId="0" xfId="0" quotePrefix="false" applyFont="true" applyNumberFormat="true">
      <alignment horizontal="center" vertical="center"/>
    </xf>
    <xf numFmtId="164" fontId="2462" fillId="0" borderId="0" xfId="0" quotePrefix="false" applyFont="true" applyNumberFormat="true">
      <alignment horizontal="center" vertical="center"/>
    </xf>
    <xf numFmtId="164" fontId="2463" fillId="0" borderId="0" xfId="0" quotePrefix="false" applyFont="true" applyNumberFormat="true">
      <alignment horizontal="center" vertical="center"/>
    </xf>
    <xf numFmtId="165" fontId="2464" fillId="0" borderId="0" xfId="0" quotePrefix="false" applyFont="true" applyNumberFormat="true">
      <alignment horizontal="center" vertical="center"/>
    </xf>
    <xf numFmtId="164" fontId="2465" fillId="0" borderId="0" xfId="0" quotePrefix="false" applyFont="true" applyNumberFormat="true">
      <alignment horizontal="center" vertical="center"/>
    </xf>
    <xf numFmtId="164" fontId="2466" fillId="0" borderId="0" xfId="0" quotePrefix="false" applyFont="true" applyNumberFormat="true">
      <alignment horizontal="center" vertical="center" wrapText="true"/>
    </xf>
    <xf numFmtId="4" fontId="2467" fillId="0" borderId="0" xfId="0" quotePrefix="false" applyFont="true" applyNumberFormat="true">
      <alignment horizontal="center" vertical="center"/>
    </xf>
    <xf numFmtId="164" fontId="2468" fillId="0" borderId="0" xfId="0" quotePrefix="false" applyFont="true" applyNumberFormat="true">
      <alignment horizontal="center" vertical="center"/>
    </xf>
    <xf numFmtId="4" fontId="2469" fillId="0" borderId="0" xfId="0" quotePrefix="false" applyFont="true" applyNumberFormat="true">
      <alignment horizontal="center" vertical="center"/>
    </xf>
    <xf numFmtId="164" fontId="2470" fillId="0" borderId="0" xfId="0" quotePrefix="false" applyFont="true" applyNumberFormat="true">
      <alignment horizontal="center" vertical="center"/>
    </xf>
    <xf numFmtId="4" fontId="2471" fillId="0" borderId="0" xfId="0" quotePrefix="false" applyFont="true" applyNumberFormat="true">
      <alignment horizontal="center" vertical="center"/>
    </xf>
    <xf numFmtId="164" fontId="2472" fillId="0" borderId="0" xfId="0" quotePrefix="false" applyFont="true" applyNumberFormat="true">
      <alignment horizontal="center" vertical="center"/>
    </xf>
    <xf numFmtId="4" fontId="2473" fillId="0" borderId="0" xfId="0" quotePrefix="false" applyFont="true" applyNumberFormat="true">
      <alignment horizontal="center" vertical="center"/>
    </xf>
    <xf numFmtId="164" fontId="2474" fillId="0" borderId="0" xfId="0" quotePrefix="false" applyFont="true" applyNumberFormat="true">
      <alignment horizontal="center" vertical="center"/>
    </xf>
    <xf numFmtId="0" fontId="2475" fillId="0" borderId="0" xfId="0" quotePrefix="false" applyFont="true">
      <alignment horizontal="center" vertical="center" wrapText="true"/>
    </xf>
    <xf numFmtId="4" fontId="2476" fillId="0" borderId="0" xfId="0" quotePrefix="false" applyFont="true" applyNumberFormat="true">
      <alignment horizontal="center" vertical="center"/>
    </xf>
    <xf numFmtId="164" fontId="2477" fillId="0" borderId="0" xfId="0" quotePrefix="false" applyFont="true" applyNumberFormat="true">
      <alignment horizontal="center" vertical="center"/>
    </xf>
    <xf numFmtId="164" fontId="2478" fillId="0" borderId="0" xfId="0" quotePrefix="false" applyFont="true" applyNumberFormat="true">
      <alignment horizontal="center" vertical="center"/>
    </xf>
    <xf numFmtId="165" fontId="2479" fillId="0" borderId="0" xfId="0" quotePrefix="false" applyFont="true" applyNumberFormat="true">
      <alignment horizontal="center" vertical="center"/>
    </xf>
    <xf numFmtId="164" fontId="2480" fillId="0" borderId="0" xfId="0" quotePrefix="false" applyFont="true" applyNumberFormat="true">
      <alignment horizontal="center" vertical="center"/>
    </xf>
    <xf numFmtId="164" fontId="2481" fillId="0" borderId="0" xfId="0" quotePrefix="false" applyFont="true" applyNumberFormat="true">
      <alignment horizontal="center" vertical="center" wrapText="true"/>
    </xf>
    <xf numFmtId="4" fontId="2482" fillId="0" borderId="0" xfId="0" quotePrefix="false" applyFont="true" applyNumberFormat="true">
      <alignment horizontal="center" vertical="center"/>
    </xf>
    <xf numFmtId="164" fontId="2483" fillId="0" borderId="0" xfId="0" quotePrefix="false" applyFont="true" applyNumberFormat="true">
      <alignment horizontal="center" vertical="center"/>
    </xf>
    <xf numFmtId="4" fontId="2484" fillId="0" borderId="0" xfId="0" quotePrefix="false" applyFont="true" applyNumberFormat="true">
      <alignment horizontal="center" vertical="center"/>
    </xf>
    <xf numFmtId="164" fontId="2485" fillId="0" borderId="0" xfId="0" quotePrefix="false" applyFont="true" applyNumberFormat="true">
      <alignment horizontal="center" vertical="center"/>
    </xf>
    <xf numFmtId="4" fontId="2486" fillId="0" borderId="0" xfId="0" quotePrefix="false" applyFont="true" applyNumberFormat="true">
      <alignment horizontal="center" vertical="center"/>
    </xf>
    <xf numFmtId="164" fontId="2487" fillId="0" borderId="0" xfId="0" quotePrefix="false" applyFont="true" applyNumberFormat="true">
      <alignment horizontal="center" vertical="center"/>
    </xf>
    <xf numFmtId="4" fontId="2488" fillId="0" borderId="0" xfId="0" quotePrefix="false" applyFont="true" applyNumberFormat="true">
      <alignment horizontal="center" vertical="center"/>
    </xf>
    <xf numFmtId="164" fontId="2489" fillId="0" borderId="0" xfId="0" quotePrefix="false" applyFont="true" applyNumberFormat="true">
      <alignment horizontal="center" vertical="center"/>
    </xf>
    <xf numFmtId="0" fontId="2490" fillId="0" borderId="0" xfId="0" quotePrefix="false" applyFont="true">
      <alignment horizontal="center" vertical="center" wrapText="true"/>
    </xf>
    <xf numFmtId="4" fontId="2491" fillId="0" borderId="0" xfId="0" quotePrefix="false" applyFont="true" applyNumberFormat="true">
      <alignment horizontal="center" vertical="center"/>
    </xf>
    <xf numFmtId="164" fontId="2492" fillId="0" borderId="0" xfId="0" quotePrefix="false" applyFont="true" applyNumberFormat="true">
      <alignment horizontal="center" vertical="center"/>
    </xf>
    <xf numFmtId="164" fontId="2493" fillId="0" borderId="0" xfId="0" quotePrefix="false" applyFont="true" applyNumberFormat="true">
      <alignment horizontal="center" vertical="center"/>
    </xf>
    <xf numFmtId="165" fontId="2494" fillId="0" borderId="0" xfId="0" quotePrefix="false" applyFont="true" applyNumberFormat="true">
      <alignment horizontal="center" vertical="center"/>
    </xf>
    <xf numFmtId="164" fontId="2495" fillId="0" borderId="0" xfId="0" quotePrefix="false" applyFont="true" applyNumberFormat="true">
      <alignment horizontal="center" vertical="center"/>
    </xf>
    <xf numFmtId="164" fontId="2496" fillId="0" borderId="0" xfId="0" quotePrefix="false" applyFont="true" applyNumberFormat="true">
      <alignment horizontal="center" vertical="center" wrapText="true"/>
    </xf>
    <xf numFmtId="4" fontId="2497" fillId="0" borderId="0" xfId="0" quotePrefix="false" applyFont="true" applyNumberFormat="true">
      <alignment horizontal="center" vertical="center"/>
    </xf>
    <xf numFmtId="164" fontId="2498" fillId="0" borderId="0" xfId="0" quotePrefix="false" applyFont="true" applyNumberFormat="true">
      <alignment horizontal="center" vertical="center"/>
    </xf>
    <xf numFmtId="4" fontId="2499" fillId="0" borderId="0" xfId="0" quotePrefix="false" applyFont="true" applyNumberFormat="true">
      <alignment horizontal="center" vertical="center"/>
    </xf>
    <xf numFmtId="164" fontId="2500" fillId="0" borderId="0" xfId="0" quotePrefix="false" applyFont="true" applyNumberFormat="true">
      <alignment horizontal="center" vertical="center"/>
    </xf>
    <xf numFmtId="4" fontId="2501" fillId="0" borderId="0" xfId="0" quotePrefix="false" applyFont="true" applyNumberFormat="true">
      <alignment horizontal="center" vertical="center"/>
    </xf>
    <xf numFmtId="164" fontId="2502" fillId="0" borderId="0" xfId="0" quotePrefix="false" applyFont="true" applyNumberFormat="true">
      <alignment horizontal="center" vertical="center"/>
    </xf>
    <xf numFmtId="4" fontId="2503" fillId="0" borderId="0" xfId="0" quotePrefix="false" applyFont="true" applyNumberFormat="true">
      <alignment horizontal="center" vertical="center"/>
    </xf>
    <xf numFmtId="164" fontId="2504" fillId="0" borderId="0" xfId="0" quotePrefix="false" applyFont="true" applyNumberFormat="true">
      <alignment horizontal="center" vertical="center"/>
    </xf>
    <xf numFmtId="0" fontId="2505" fillId="0" borderId="0" xfId="0" quotePrefix="false" applyFont="true">
      <alignment horizontal="center" vertical="center" wrapText="true"/>
    </xf>
    <xf numFmtId="4" fontId="2506" fillId="0" borderId="0" xfId="0" quotePrefix="false" applyFont="true" applyNumberFormat="true">
      <alignment horizontal="center" vertical="center"/>
    </xf>
    <xf numFmtId="164" fontId="2507" fillId="0" borderId="0" xfId="0" quotePrefix="false" applyFont="true" applyNumberFormat="true">
      <alignment horizontal="center" vertical="center"/>
    </xf>
    <xf numFmtId="164" fontId="2508" fillId="0" borderId="0" xfId="0" quotePrefix="false" applyFont="true" applyNumberFormat="true">
      <alignment horizontal="center" vertical="center"/>
    </xf>
    <xf numFmtId="165" fontId="2509" fillId="0" borderId="0" xfId="0" quotePrefix="false" applyFont="true" applyNumberFormat="true">
      <alignment horizontal="center" vertical="center"/>
    </xf>
    <xf numFmtId="164" fontId="2510" fillId="0" borderId="0" xfId="0" quotePrefix="false" applyFont="true" applyNumberFormat="true">
      <alignment horizontal="center" vertical="center"/>
    </xf>
    <xf numFmtId="164" fontId="2511" fillId="0" borderId="0" xfId="0" quotePrefix="false" applyFont="true" applyNumberFormat="true">
      <alignment horizontal="center" vertical="center" wrapText="true"/>
    </xf>
    <xf numFmtId="4" fontId="2512" fillId="0" borderId="0" xfId="0" quotePrefix="false" applyFont="true" applyNumberFormat="true">
      <alignment horizontal="center" vertical="center"/>
    </xf>
    <xf numFmtId="164" fontId="2513" fillId="0" borderId="0" xfId="0" quotePrefix="false" applyFont="true" applyNumberFormat="true">
      <alignment horizontal="center" vertical="center"/>
    </xf>
    <xf numFmtId="4" fontId="2514" fillId="0" borderId="0" xfId="0" quotePrefix="false" applyFont="true" applyNumberFormat="true">
      <alignment horizontal="center" vertical="center"/>
    </xf>
    <xf numFmtId="164" fontId="2515" fillId="0" borderId="0" xfId="0" quotePrefix="false" applyFont="true" applyNumberFormat="true">
      <alignment horizontal="center" vertical="center"/>
    </xf>
    <xf numFmtId="4" fontId="2516" fillId="0" borderId="0" xfId="0" quotePrefix="false" applyFont="true" applyNumberFormat="true">
      <alignment horizontal="center" vertical="center"/>
    </xf>
    <xf numFmtId="164" fontId="2517" fillId="0" borderId="0" xfId="0" quotePrefix="false" applyFont="true" applyNumberFormat="true">
      <alignment horizontal="center" vertical="center"/>
    </xf>
    <xf numFmtId="4" fontId="2518" fillId="0" borderId="0" xfId="0" quotePrefix="false" applyFont="true" applyNumberFormat="true">
      <alignment horizontal="center" vertical="center"/>
    </xf>
    <xf numFmtId="164" fontId="2519" fillId="0" borderId="0" xfId="0" quotePrefix="false" applyFont="true" applyNumberFormat="true">
      <alignment horizontal="center" vertical="center"/>
    </xf>
    <xf numFmtId="164" fontId="2520" fillId="0" borderId="0" xfId="0" quotePrefix="false" applyFont="true" applyNumberFormat="true">
      <alignment horizontal="center" vertical="center" wrapText="true"/>
    </xf>
    <xf numFmtId="0" fontId="252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52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522" fillId="0" borderId="0" xfId="0" quotePrefix="false" applyFont="true">
      <alignment horizontal="center" vertical="center" wrapText="true"/>
    </xf>
    <xf numFmtId="4" fontId="2523" fillId="0" borderId="0" xfId="0" quotePrefix="false" applyFont="true" applyNumberFormat="true">
      <alignment horizontal="center" vertical="center"/>
    </xf>
    <xf numFmtId="164" fontId="2524" fillId="0" borderId="0" xfId="0" quotePrefix="false" applyFont="true" applyNumberFormat="true">
      <alignment horizontal="center" vertical="center"/>
    </xf>
    <xf numFmtId="164" fontId="2525" fillId="0" borderId="0" xfId="0" quotePrefix="false" applyFont="true" applyNumberFormat="true">
      <alignment horizontal="center" vertical="center"/>
    </xf>
    <xf numFmtId="165" fontId="2526" fillId="0" borderId="0" xfId="0" quotePrefix="false" applyFont="true" applyNumberFormat="true">
      <alignment horizontal="center" vertical="center"/>
    </xf>
    <xf numFmtId="164" fontId="2527" fillId="0" borderId="0" xfId="0" quotePrefix="false" applyFont="true" applyNumberFormat="true">
      <alignment horizontal="center" vertical="center"/>
    </xf>
    <xf numFmtId="164" fontId="2528" fillId="0" borderId="0" xfId="0" quotePrefix="false" applyFont="true" applyNumberFormat="true">
      <alignment horizontal="center" vertical="center" wrapText="true"/>
    </xf>
    <xf numFmtId="4" fontId="2529" fillId="0" borderId="0" xfId="0" quotePrefix="false" applyFont="true" applyNumberFormat="true">
      <alignment horizontal="center" vertical="center"/>
    </xf>
    <xf numFmtId="164" fontId="2530" fillId="0" borderId="0" xfId="0" quotePrefix="false" applyFont="true" applyNumberFormat="true">
      <alignment horizontal="center" vertical="center"/>
    </xf>
    <xf numFmtId="4" fontId="2531" fillId="0" borderId="0" xfId="0" quotePrefix="false" applyFont="true" applyNumberFormat="true">
      <alignment horizontal="center" vertical="center"/>
    </xf>
    <xf numFmtId="164" fontId="2532" fillId="0" borderId="0" xfId="0" quotePrefix="false" applyFont="true" applyNumberFormat="true">
      <alignment horizontal="center" vertical="center"/>
    </xf>
    <xf numFmtId="4" fontId="2533" fillId="0" borderId="0" xfId="0" quotePrefix="false" applyFont="true" applyNumberFormat="true">
      <alignment horizontal="center" vertical="center"/>
    </xf>
    <xf numFmtId="164" fontId="2534" fillId="0" borderId="0" xfId="0" quotePrefix="false" applyFont="true" applyNumberFormat="true">
      <alignment horizontal="center" vertical="center"/>
    </xf>
    <xf numFmtId="4" fontId="2535" fillId="0" borderId="0" xfId="0" quotePrefix="false" applyFont="true" applyNumberFormat="true">
      <alignment horizontal="center" vertical="center"/>
    </xf>
    <xf numFmtId="164" fontId="2536" fillId="0" borderId="0" xfId="0" quotePrefix="false" applyFont="true" applyNumberFormat="true">
      <alignment horizontal="center" vertical="center"/>
    </xf>
    <xf numFmtId="0" fontId="2537" fillId="0" borderId="0" xfId="0" quotePrefix="false" applyFont="true">
      <alignment horizontal="center" vertical="center" wrapText="true"/>
    </xf>
    <xf numFmtId="4" fontId="2538" fillId="0" borderId="0" xfId="0" quotePrefix="false" applyFont="true" applyNumberFormat="true">
      <alignment horizontal="center" vertical="center"/>
    </xf>
    <xf numFmtId="164" fontId="2539" fillId="0" borderId="0" xfId="0" quotePrefix="false" applyFont="true" applyNumberFormat="true">
      <alignment horizontal="center" vertical="center"/>
    </xf>
    <xf numFmtId="164" fontId="2540" fillId="0" borderId="0" xfId="0" quotePrefix="false" applyFont="true" applyNumberFormat="true">
      <alignment horizontal="center" vertical="center"/>
    </xf>
    <xf numFmtId="165" fontId="2541" fillId="0" borderId="0" xfId="0" quotePrefix="false" applyFont="true" applyNumberFormat="true">
      <alignment horizontal="center" vertical="center"/>
    </xf>
    <xf numFmtId="164" fontId="2542" fillId="0" borderId="0" xfId="0" quotePrefix="false" applyFont="true" applyNumberFormat="true">
      <alignment horizontal="center" vertical="center"/>
    </xf>
    <xf numFmtId="164" fontId="2543" fillId="0" borderId="0" xfId="0" quotePrefix="false" applyFont="true" applyNumberFormat="true">
      <alignment horizontal="center" vertical="center" wrapText="true"/>
    </xf>
    <xf numFmtId="4" fontId="2544" fillId="0" borderId="0" xfId="0" quotePrefix="false" applyFont="true" applyNumberFormat="true">
      <alignment horizontal="center" vertical="center"/>
    </xf>
    <xf numFmtId="164" fontId="2545" fillId="0" borderId="0" xfId="0" quotePrefix="false" applyFont="true" applyNumberFormat="true">
      <alignment horizontal="center" vertical="center"/>
    </xf>
    <xf numFmtId="4" fontId="2546" fillId="0" borderId="0" xfId="0" quotePrefix="false" applyFont="true" applyNumberFormat="true">
      <alignment horizontal="center" vertical="center"/>
    </xf>
    <xf numFmtId="164" fontId="2547" fillId="0" borderId="0" xfId="0" quotePrefix="false" applyFont="true" applyNumberFormat="true">
      <alignment horizontal="center" vertical="center"/>
    </xf>
    <xf numFmtId="4" fontId="2548" fillId="0" borderId="0" xfId="0" quotePrefix="false" applyFont="true" applyNumberFormat="true">
      <alignment horizontal="center" vertical="center"/>
    </xf>
    <xf numFmtId="164" fontId="2549" fillId="0" borderId="0" xfId="0" quotePrefix="false" applyFont="true" applyNumberFormat="true">
      <alignment horizontal="center" vertical="center"/>
    </xf>
    <xf numFmtId="4" fontId="2550" fillId="0" borderId="0" xfId="0" quotePrefix="false" applyFont="true" applyNumberFormat="true">
      <alignment horizontal="center" vertical="center"/>
    </xf>
    <xf numFmtId="164" fontId="2551" fillId="0" borderId="0" xfId="0" quotePrefix="false" applyFont="true" applyNumberFormat="true">
      <alignment horizontal="center" vertical="center"/>
    </xf>
    <xf numFmtId="164" fontId="2552" fillId="0" borderId="0" xfId="0" quotePrefix="false" applyFont="true" applyNumberFormat="true">
      <alignment horizontal="center" vertical="center" wrapText="true"/>
    </xf>
    <xf numFmtId="0" fontId="255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55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554" fillId="0" borderId="0" xfId="0" quotePrefix="false" applyFont="true">
      <alignment horizontal="center" vertical="center" wrapText="true"/>
    </xf>
    <xf numFmtId="4" fontId="2555" fillId="0" borderId="0" xfId="0" quotePrefix="false" applyFont="true" applyNumberFormat="true">
      <alignment horizontal="center" vertical="center"/>
    </xf>
    <xf numFmtId="164" fontId="2556" fillId="0" borderId="0" xfId="0" quotePrefix="false" applyFont="true" applyNumberFormat="true">
      <alignment horizontal="center" vertical="center"/>
    </xf>
    <xf numFmtId="164" fontId="2557" fillId="0" borderId="0" xfId="0" quotePrefix="false" applyFont="true" applyNumberFormat="true">
      <alignment horizontal="center" vertical="center"/>
    </xf>
    <xf numFmtId="165" fontId="2558" fillId="0" borderId="0" xfId="0" quotePrefix="false" applyFont="true" applyNumberFormat="true">
      <alignment horizontal="center" vertical="center"/>
    </xf>
    <xf numFmtId="164" fontId="2559" fillId="0" borderId="0" xfId="0" quotePrefix="false" applyFont="true" applyNumberFormat="true">
      <alignment horizontal="center" vertical="center"/>
    </xf>
    <xf numFmtId="164" fontId="2560" fillId="0" borderId="0" xfId="0" quotePrefix="false" applyFont="true" applyNumberFormat="true">
      <alignment horizontal="center" vertical="center" wrapText="true"/>
    </xf>
    <xf numFmtId="4" fontId="2561" fillId="0" borderId="0" xfId="0" quotePrefix="false" applyFont="true" applyNumberFormat="true">
      <alignment horizontal="center" vertical="center"/>
    </xf>
    <xf numFmtId="164" fontId="2562" fillId="0" borderId="0" xfId="0" quotePrefix="false" applyFont="true" applyNumberFormat="true">
      <alignment horizontal="center" vertical="center"/>
    </xf>
    <xf numFmtId="4" fontId="2563" fillId="0" borderId="0" xfId="0" quotePrefix="false" applyFont="true" applyNumberFormat="true">
      <alignment horizontal="center" vertical="center"/>
    </xf>
    <xf numFmtId="164" fontId="2564" fillId="0" borderId="0" xfId="0" quotePrefix="false" applyFont="true" applyNumberFormat="true">
      <alignment horizontal="center" vertical="center"/>
    </xf>
    <xf numFmtId="4" fontId="2565" fillId="0" borderId="0" xfId="0" quotePrefix="false" applyFont="true" applyNumberFormat="true">
      <alignment horizontal="center" vertical="center"/>
    </xf>
    <xf numFmtId="164" fontId="2566" fillId="0" borderId="0" xfId="0" quotePrefix="false" applyFont="true" applyNumberFormat="true">
      <alignment horizontal="center" vertical="center"/>
    </xf>
    <xf numFmtId="4" fontId="2567" fillId="0" borderId="0" xfId="0" quotePrefix="false" applyFont="true" applyNumberFormat="true">
      <alignment horizontal="center" vertical="center"/>
    </xf>
    <xf numFmtId="164" fontId="2568" fillId="0" borderId="0" xfId="0" quotePrefix="false" applyFont="true" applyNumberFormat="true">
      <alignment horizontal="center" vertical="center"/>
    </xf>
    <xf numFmtId="0" fontId="2569" fillId="0" borderId="0" xfId="0" quotePrefix="false" applyFont="true">
      <alignment horizontal="center" vertical="center" wrapText="true"/>
    </xf>
    <xf numFmtId="4" fontId="2570" fillId="0" borderId="0" xfId="0" quotePrefix="false" applyFont="true" applyNumberFormat="true">
      <alignment horizontal="center" vertical="center"/>
    </xf>
    <xf numFmtId="164" fontId="2571" fillId="0" borderId="0" xfId="0" quotePrefix="false" applyFont="true" applyNumberFormat="true">
      <alignment horizontal="center" vertical="center"/>
    </xf>
    <xf numFmtId="164" fontId="2572" fillId="0" borderId="0" xfId="0" quotePrefix="false" applyFont="true" applyNumberFormat="true">
      <alignment horizontal="center" vertical="center"/>
    </xf>
    <xf numFmtId="165" fontId="2573" fillId="0" borderId="0" xfId="0" quotePrefix="false" applyFont="true" applyNumberFormat="true">
      <alignment horizontal="center" vertical="center"/>
    </xf>
    <xf numFmtId="164" fontId="2574" fillId="0" borderId="0" xfId="0" quotePrefix="false" applyFont="true" applyNumberFormat="true">
      <alignment horizontal="center" vertical="center"/>
    </xf>
    <xf numFmtId="164" fontId="2575" fillId="0" borderId="0" xfId="0" quotePrefix="false" applyFont="true" applyNumberFormat="true">
      <alignment horizontal="center" vertical="center" wrapText="true"/>
    </xf>
    <xf numFmtId="4" fontId="2576" fillId="0" borderId="0" xfId="0" quotePrefix="false" applyFont="true" applyNumberFormat="true">
      <alignment horizontal="center" vertical="center"/>
    </xf>
    <xf numFmtId="164" fontId="2577" fillId="0" borderId="0" xfId="0" quotePrefix="false" applyFont="true" applyNumberFormat="true">
      <alignment horizontal="center" vertical="center"/>
    </xf>
    <xf numFmtId="4" fontId="2578" fillId="0" borderId="0" xfId="0" quotePrefix="false" applyFont="true" applyNumberFormat="true">
      <alignment horizontal="center" vertical="center"/>
    </xf>
    <xf numFmtId="164" fontId="2579" fillId="0" borderId="0" xfId="0" quotePrefix="false" applyFont="true" applyNumberFormat="true">
      <alignment horizontal="center" vertical="center"/>
    </xf>
    <xf numFmtId="4" fontId="2580" fillId="0" borderId="0" xfId="0" quotePrefix="false" applyFont="true" applyNumberFormat="true">
      <alignment horizontal="center" vertical="center"/>
    </xf>
    <xf numFmtId="164" fontId="2581" fillId="0" borderId="0" xfId="0" quotePrefix="false" applyFont="true" applyNumberFormat="true">
      <alignment horizontal="center" vertical="center"/>
    </xf>
    <xf numFmtId="4" fontId="2582" fillId="0" borderId="0" xfId="0" quotePrefix="false" applyFont="true" applyNumberFormat="true">
      <alignment horizontal="center" vertical="center"/>
    </xf>
    <xf numFmtId="164" fontId="2583" fillId="0" borderId="0" xfId="0" quotePrefix="false" applyFont="true" applyNumberFormat="true">
      <alignment horizontal="center" vertical="center"/>
    </xf>
    <xf numFmtId="0" fontId="2584" fillId="0" borderId="0" xfId="0" quotePrefix="false" applyFont="true">
      <alignment horizontal="center" vertical="center" wrapText="true"/>
    </xf>
    <xf numFmtId="4" fontId="2585" fillId="0" borderId="0" xfId="0" quotePrefix="false" applyFont="true" applyNumberFormat="true">
      <alignment horizontal="center" vertical="center"/>
    </xf>
    <xf numFmtId="164" fontId="2586" fillId="0" borderId="0" xfId="0" quotePrefix="false" applyFont="true" applyNumberFormat="true">
      <alignment horizontal="center" vertical="center"/>
    </xf>
    <xf numFmtId="164" fontId="2587" fillId="0" borderId="0" xfId="0" quotePrefix="false" applyFont="true" applyNumberFormat="true">
      <alignment horizontal="center" vertical="center"/>
    </xf>
    <xf numFmtId="165" fontId="2588" fillId="0" borderId="0" xfId="0" quotePrefix="false" applyFont="true" applyNumberFormat="true">
      <alignment horizontal="center" vertical="center"/>
    </xf>
    <xf numFmtId="164" fontId="2589" fillId="0" borderId="0" xfId="0" quotePrefix="false" applyFont="true" applyNumberFormat="true">
      <alignment horizontal="center" vertical="center"/>
    </xf>
    <xf numFmtId="164" fontId="2590" fillId="0" borderId="0" xfId="0" quotePrefix="false" applyFont="true" applyNumberFormat="true">
      <alignment horizontal="center" vertical="center" wrapText="true"/>
    </xf>
    <xf numFmtId="4" fontId="2591" fillId="0" borderId="0" xfId="0" quotePrefix="false" applyFont="true" applyNumberFormat="true">
      <alignment horizontal="center" vertical="center"/>
    </xf>
    <xf numFmtId="164" fontId="2592" fillId="0" borderId="0" xfId="0" quotePrefix="false" applyFont="true" applyNumberFormat="true">
      <alignment horizontal="center" vertical="center"/>
    </xf>
    <xf numFmtId="4" fontId="2593" fillId="0" borderId="0" xfId="0" quotePrefix="false" applyFont="true" applyNumberFormat="true">
      <alignment horizontal="center" vertical="center"/>
    </xf>
    <xf numFmtId="164" fontId="2594" fillId="0" borderId="0" xfId="0" quotePrefix="false" applyFont="true" applyNumberFormat="true">
      <alignment horizontal="center" vertical="center"/>
    </xf>
    <xf numFmtId="4" fontId="2595" fillId="0" borderId="0" xfId="0" quotePrefix="false" applyFont="true" applyNumberFormat="true">
      <alignment horizontal="center" vertical="center"/>
    </xf>
    <xf numFmtId="164" fontId="2596" fillId="0" borderId="0" xfId="0" quotePrefix="false" applyFont="true" applyNumberFormat="true">
      <alignment horizontal="center" vertical="center"/>
    </xf>
    <xf numFmtId="4" fontId="2597" fillId="0" borderId="0" xfId="0" quotePrefix="false" applyFont="true" applyNumberFormat="true">
      <alignment horizontal="center" vertical="center"/>
    </xf>
    <xf numFmtId="164" fontId="2598" fillId="0" borderId="0" xfId="0" quotePrefix="false" applyFont="true" applyNumberFormat="true">
      <alignment horizontal="center" vertical="center"/>
    </xf>
    <xf numFmtId="0" fontId="2599" fillId="0" borderId="0" xfId="0" quotePrefix="false" applyFont="true">
      <alignment horizontal="center" vertical="center" wrapText="true"/>
    </xf>
    <xf numFmtId="4" fontId="2600" fillId="0" borderId="0" xfId="0" quotePrefix="false" applyFont="true" applyNumberFormat="true">
      <alignment horizontal="center" vertical="center"/>
    </xf>
    <xf numFmtId="164" fontId="2601" fillId="0" borderId="0" xfId="0" quotePrefix="false" applyFont="true" applyNumberFormat="true">
      <alignment horizontal="center" vertical="center"/>
    </xf>
    <xf numFmtId="164" fontId="2602" fillId="0" borderId="0" xfId="0" quotePrefix="false" applyFont="true" applyNumberFormat="true">
      <alignment horizontal="center" vertical="center"/>
    </xf>
    <xf numFmtId="165" fontId="2603" fillId="0" borderId="0" xfId="0" quotePrefix="false" applyFont="true" applyNumberFormat="true">
      <alignment horizontal="center" vertical="center"/>
    </xf>
    <xf numFmtId="164" fontId="2604" fillId="0" borderId="0" xfId="0" quotePrefix="false" applyFont="true" applyNumberFormat="true">
      <alignment horizontal="center" vertical="center"/>
    </xf>
    <xf numFmtId="164" fontId="2605" fillId="0" borderId="0" xfId="0" quotePrefix="false" applyFont="true" applyNumberFormat="true">
      <alignment horizontal="center" vertical="center" wrapText="true"/>
    </xf>
    <xf numFmtId="4" fontId="2606" fillId="0" borderId="0" xfId="0" quotePrefix="false" applyFont="true" applyNumberFormat="true">
      <alignment horizontal="center" vertical="center"/>
    </xf>
    <xf numFmtId="164" fontId="2607" fillId="0" borderId="0" xfId="0" quotePrefix="false" applyFont="true" applyNumberFormat="true">
      <alignment horizontal="center" vertical="center"/>
    </xf>
    <xf numFmtId="0" fontId="2608" fillId="0" borderId="0" xfId="0" quotePrefix="false" applyFont="true">
      <alignment horizontal="center" vertical="center" wrapText="true"/>
    </xf>
    <xf numFmtId="4" fontId="2609" fillId="0" borderId="0" xfId="0" quotePrefix="false" applyFont="true" applyNumberFormat="true">
      <alignment horizontal="center" vertical="center"/>
    </xf>
    <xf numFmtId="164" fontId="2610" fillId="0" borderId="0" xfId="0" quotePrefix="false" applyFont="true" applyNumberFormat="true">
      <alignment horizontal="center" vertical="center"/>
    </xf>
    <xf numFmtId="164" fontId="2611" fillId="0" borderId="0" xfId="0" quotePrefix="false" applyFont="true" applyNumberFormat="true">
      <alignment horizontal="center" vertical="center"/>
    </xf>
    <xf numFmtId="165" fontId="2612" fillId="0" borderId="0" xfId="0" quotePrefix="false" applyFont="true" applyNumberFormat="true">
      <alignment horizontal="center" vertical="center"/>
    </xf>
    <xf numFmtId="164" fontId="2613" fillId="0" borderId="0" xfId="0" quotePrefix="false" applyFont="true" applyNumberFormat="true">
      <alignment horizontal="center" vertical="center"/>
    </xf>
    <xf numFmtId="164" fontId="2614" fillId="0" borderId="0" xfId="0" quotePrefix="false" applyFont="true" applyNumberFormat="true">
      <alignment horizontal="center" vertical="center" wrapText="true"/>
    </xf>
    <xf numFmtId="4" fontId="2615" fillId="0" borderId="0" xfId="0" quotePrefix="false" applyFont="true" applyNumberFormat="true">
      <alignment horizontal="center" vertical="center"/>
    </xf>
    <xf numFmtId="164" fontId="2616" fillId="0" borderId="0" xfId="0" quotePrefix="false" applyFont="true" applyNumberFormat="true">
      <alignment horizontal="center" vertical="center"/>
    </xf>
    <xf numFmtId="0" fontId="2617" fillId="0" borderId="0" xfId="0" quotePrefix="false" applyFont="true">
      <alignment horizontal="center" vertical="center" wrapText="true"/>
    </xf>
    <xf numFmtId="4" fontId="2618" fillId="0" borderId="0" xfId="0" quotePrefix="false" applyFont="true" applyNumberFormat="true">
      <alignment horizontal="center" vertical="center"/>
    </xf>
    <xf numFmtId="164" fontId="2619" fillId="0" borderId="0" xfId="0" quotePrefix="false" applyFont="true" applyNumberFormat="true">
      <alignment horizontal="center" vertical="center"/>
    </xf>
    <xf numFmtId="164" fontId="2620" fillId="0" borderId="0" xfId="0" quotePrefix="false" applyFont="true" applyNumberFormat="true">
      <alignment horizontal="center" vertical="center"/>
    </xf>
    <xf numFmtId="165" fontId="2621" fillId="0" borderId="0" xfId="0" quotePrefix="false" applyFont="true" applyNumberFormat="true">
      <alignment horizontal="center" vertical="center"/>
    </xf>
    <xf numFmtId="164" fontId="2622" fillId="0" borderId="0" xfId="0" quotePrefix="false" applyFont="true" applyNumberFormat="true">
      <alignment horizontal="center" vertical="center"/>
    </xf>
    <xf numFmtId="164" fontId="2623" fillId="0" borderId="0" xfId="0" quotePrefix="false" applyFont="true" applyNumberFormat="true">
      <alignment horizontal="center" vertical="center" wrapText="true"/>
    </xf>
    <xf numFmtId="4" fontId="2624" fillId="0" borderId="0" xfId="0" quotePrefix="false" applyFont="true" applyNumberFormat="true">
      <alignment horizontal="center" vertical="center"/>
    </xf>
    <xf numFmtId="164" fontId="2625" fillId="0" borderId="0" xfId="0" quotePrefix="false" applyFont="true" applyNumberFormat="true">
      <alignment horizontal="center" vertical="center"/>
    </xf>
    <xf numFmtId="164" fontId="2626" fillId="0" borderId="0" xfId="0" quotePrefix="false" applyFont="true" applyNumberFormat="true">
      <alignment horizontal="center" vertical="center" wrapText="true"/>
    </xf>
    <xf numFmtId="0" fontId="262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62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628" fillId="0" borderId="0" xfId="0" quotePrefix="false" applyFont="true">
      <alignment horizontal="center" vertical="center" wrapText="true"/>
    </xf>
    <xf numFmtId="4" fontId="2629" fillId="0" borderId="0" xfId="0" quotePrefix="false" applyFont="true" applyNumberFormat="true">
      <alignment horizontal="center" vertical="center"/>
    </xf>
    <xf numFmtId="164" fontId="2630" fillId="0" borderId="0" xfId="0" quotePrefix="false" applyFont="true" applyNumberFormat="true">
      <alignment horizontal="center" vertical="center"/>
    </xf>
    <xf numFmtId="164" fontId="2631" fillId="0" borderId="0" xfId="0" quotePrefix="false" applyFont="true" applyNumberFormat="true">
      <alignment horizontal="center" vertical="center"/>
    </xf>
    <xf numFmtId="165" fontId="2632" fillId="0" borderId="0" xfId="0" quotePrefix="false" applyFont="true" applyNumberFormat="true">
      <alignment horizontal="center" vertical="center"/>
    </xf>
    <xf numFmtId="164" fontId="2633" fillId="0" borderId="0" xfId="0" quotePrefix="false" applyFont="true" applyNumberFormat="true">
      <alignment horizontal="center" vertical="center"/>
    </xf>
    <xf numFmtId="164" fontId="2634" fillId="0" borderId="0" xfId="0" quotePrefix="false" applyFont="true" applyNumberFormat="true">
      <alignment horizontal="center" vertical="center" wrapText="true"/>
    </xf>
    <xf numFmtId="4" fontId="2635" fillId="0" borderId="0" xfId="0" quotePrefix="false" applyFont="true" applyNumberFormat="true">
      <alignment horizontal="center" vertical="center"/>
    </xf>
    <xf numFmtId="164" fontId="2636" fillId="0" borderId="0" xfId="0" quotePrefix="false" applyFont="true" applyNumberFormat="true">
      <alignment horizontal="center" vertical="center"/>
    </xf>
    <xf numFmtId="4" fontId="2637" fillId="0" borderId="0" xfId="0" quotePrefix="false" applyFont="true" applyNumberFormat="true">
      <alignment horizontal="center" vertical="center"/>
    </xf>
    <xf numFmtId="164" fontId="2638" fillId="0" borderId="0" xfId="0" quotePrefix="false" applyFont="true" applyNumberFormat="true">
      <alignment horizontal="center" vertical="center"/>
    </xf>
    <xf numFmtId="4" fontId="2639" fillId="0" borderId="0" xfId="0" quotePrefix="false" applyFont="true" applyNumberFormat="true">
      <alignment horizontal="center" vertical="center"/>
    </xf>
    <xf numFmtId="164" fontId="2640" fillId="0" borderId="0" xfId="0" quotePrefix="false" applyFont="true" applyNumberFormat="true">
      <alignment horizontal="center" vertical="center"/>
    </xf>
    <xf numFmtId="4" fontId="2641" fillId="0" borderId="0" xfId="0" quotePrefix="false" applyFont="true" applyNumberFormat="true">
      <alignment horizontal="center" vertical="center"/>
    </xf>
    <xf numFmtId="164" fontId="2642" fillId="0" borderId="0" xfId="0" quotePrefix="false" applyFont="true" applyNumberFormat="true">
      <alignment horizontal="center" vertical="center"/>
    </xf>
    <xf numFmtId="0" fontId="2643" fillId="0" borderId="0" xfId="0" quotePrefix="false" applyFont="true">
      <alignment horizontal="center" vertical="center" wrapText="true"/>
    </xf>
    <xf numFmtId="4" fontId="2644" fillId="0" borderId="0" xfId="0" quotePrefix="false" applyFont="true" applyNumberFormat="true">
      <alignment horizontal="center" vertical="center"/>
    </xf>
    <xf numFmtId="164" fontId="2645" fillId="0" borderId="0" xfId="0" quotePrefix="false" applyFont="true" applyNumberFormat="true">
      <alignment horizontal="center" vertical="center"/>
    </xf>
    <xf numFmtId="164" fontId="2646" fillId="0" borderId="0" xfId="0" quotePrefix="false" applyFont="true" applyNumberFormat="true">
      <alignment horizontal="center" vertical="center"/>
    </xf>
    <xf numFmtId="165" fontId="2647" fillId="0" borderId="0" xfId="0" quotePrefix="false" applyFont="true" applyNumberFormat="true">
      <alignment horizontal="center" vertical="center"/>
    </xf>
    <xf numFmtId="164" fontId="2648" fillId="0" borderId="0" xfId="0" quotePrefix="false" applyFont="true" applyNumberFormat="true">
      <alignment horizontal="center" vertical="center"/>
    </xf>
    <xf numFmtId="164" fontId="2649" fillId="0" borderId="0" xfId="0" quotePrefix="false" applyFont="true" applyNumberFormat="true">
      <alignment horizontal="center" vertical="center" wrapText="true"/>
    </xf>
    <xf numFmtId="4" fontId="2650" fillId="0" borderId="0" xfId="0" quotePrefix="false" applyFont="true" applyNumberFormat="true">
      <alignment horizontal="center" vertical="center"/>
    </xf>
    <xf numFmtId="164" fontId="2651" fillId="0" borderId="0" xfId="0" quotePrefix="false" applyFont="true" applyNumberFormat="true">
      <alignment horizontal="center" vertical="center"/>
    </xf>
    <xf numFmtId="4" fontId="2652" fillId="0" borderId="0" xfId="0" quotePrefix="false" applyFont="true" applyNumberFormat="true">
      <alignment horizontal="center" vertical="center"/>
    </xf>
    <xf numFmtId="164" fontId="2653" fillId="0" borderId="0" xfId="0" quotePrefix="false" applyFont="true" applyNumberFormat="true">
      <alignment horizontal="center" vertical="center"/>
    </xf>
    <xf numFmtId="4" fontId="2654" fillId="0" borderId="0" xfId="0" quotePrefix="false" applyFont="true" applyNumberFormat="true">
      <alignment horizontal="center" vertical="center"/>
    </xf>
    <xf numFmtId="164" fontId="2655" fillId="0" borderId="0" xfId="0" quotePrefix="false" applyFont="true" applyNumberFormat="true">
      <alignment horizontal="center" vertical="center"/>
    </xf>
    <xf numFmtId="4" fontId="2656" fillId="0" borderId="0" xfId="0" quotePrefix="false" applyFont="true" applyNumberFormat="true">
      <alignment horizontal="center" vertical="center"/>
    </xf>
    <xf numFmtId="164" fontId="2657" fillId="0" borderId="0" xfId="0" quotePrefix="false" applyFont="true" applyNumberFormat="true">
      <alignment horizontal="center" vertical="center"/>
    </xf>
    <xf numFmtId="0" fontId="2658" fillId="0" borderId="0" xfId="0" quotePrefix="false" applyFont="true">
      <alignment horizontal="center" vertical="center" wrapText="true"/>
    </xf>
    <xf numFmtId="4" fontId="2659" fillId="0" borderId="0" xfId="0" quotePrefix="false" applyFont="true" applyNumberFormat="true">
      <alignment horizontal="center" vertical="center"/>
    </xf>
    <xf numFmtId="164" fontId="2660" fillId="0" borderId="0" xfId="0" quotePrefix="false" applyFont="true" applyNumberFormat="true">
      <alignment horizontal="center" vertical="center"/>
    </xf>
    <xf numFmtId="164" fontId="2661" fillId="0" borderId="0" xfId="0" quotePrefix="false" applyFont="true" applyNumberFormat="true">
      <alignment horizontal="center" vertical="center"/>
    </xf>
    <xf numFmtId="165" fontId="2662" fillId="0" borderId="0" xfId="0" quotePrefix="false" applyFont="true" applyNumberFormat="true">
      <alignment horizontal="center" vertical="center"/>
    </xf>
    <xf numFmtId="164" fontId="2663" fillId="0" borderId="0" xfId="0" quotePrefix="false" applyFont="true" applyNumberFormat="true">
      <alignment horizontal="center" vertical="center"/>
    </xf>
    <xf numFmtId="164" fontId="2664" fillId="0" borderId="0" xfId="0" quotePrefix="false" applyFont="true" applyNumberFormat="true">
      <alignment horizontal="center" vertical="center" wrapText="true"/>
    </xf>
    <xf numFmtId="4" fontId="2665" fillId="0" borderId="0" xfId="0" quotePrefix="false" applyFont="true" applyNumberFormat="true">
      <alignment horizontal="center" vertical="center"/>
    </xf>
    <xf numFmtId="164" fontId="2666" fillId="0" borderId="0" xfId="0" quotePrefix="false" applyFont="true" applyNumberFormat="true">
      <alignment horizontal="center" vertical="center"/>
    </xf>
    <xf numFmtId="4" fontId="2667" fillId="0" borderId="0" xfId="0" quotePrefix="false" applyFont="true" applyNumberFormat="true">
      <alignment horizontal="center" vertical="center"/>
    </xf>
    <xf numFmtId="164" fontId="2668" fillId="0" borderId="0" xfId="0" quotePrefix="false" applyFont="true" applyNumberFormat="true">
      <alignment horizontal="center" vertical="center"/>
    </xf>
    <xf numFmtId="4" fontId="2669" fillId="0" borderId="0" xfId="0" quotePrefix="false" applyFont="true" applyNumberFormat="true">
      <alignment horizontal="center" vertical="center"/>
    </xf>
    <xf numFmtId="164" fontId="2670" fillId="0" borderId="0" xfId="0" quotePrefix="false" applyFont="true" applyNumberFormat="true">
      <alignment horizontal="center" vertical="center"/>
    </xf>
    <xf numFmtId="4" fontId="2671" fillId="0" borderId="0" xfId="0" quotePrefix="false" applyFont="true" applyNumberFormat="true">
      <alignment horizontal="center" vertical="center"/>
    </xf>
    <xf numFmtId="164" fontId="2672" fillId="0" borderId="0" xfId="0" quotePrefix="false" applyFont="true" applyNumberFormat="true">
      <alignment horizontal="center" vertical="center"/>
    </xf>
    <xf numFmtId="0" fontId="2673" fillId="0" borderId="0" xfId="0" quotePrefix="false" applyFont="true">
      <alignment horizontal="center" vertical="center" wrapText="true"/>
    </xf>
    <xf numFmtId="4" fontId="2674" fillId="0" borderId="0" xfId="0" quotePrefix="false" applyFont="true" applyNumberFormat="true">
      <alignment horizontal="center" vertical="center"/>
    </xf>
    <xf numFmtId="164" fontId="2675" fillId="0" borderId="0" xfId="0" quotePrefix="false" applyFont="true" applyNumberFormat="true">
      <alignment horizontal="center" vertical="center"/>
    </xf>
    <xf numFmtId="164" fontId="2676" fillId="0" borderId="0" xfId="0" quotePrefix="false" applyFont="true" applyNumberFormat="true">
      <alignment horizontal="center" vertical="center"/>
    </xf>
    <xf numFmtId="165" fontId="2677" fillId="0" borderId="0" xfId="0" quotePrefix="false" applyFont="true" applyNumberFormat="true">
      <alignment horizontal="center" vertical="center"/>
    </xf>
    <xf numFmtId="164" fontId="2678" fillId="0" borderId="0" xfId="0" quotePrefix="false" applyFont="true" applyNumberFormat="true">
      <alignment horizontal="center" vertical="center"/>
    </xf>
    <xf numFmtId="164" fontId="2679" fillId="0" borderId="0" xfId="0" quotePrefix="false" applyFont="true" applyNumberFormat="true">
      <alignment horizontal="center" vertical="center" wrapText="true"/>
    </xf>
    <xf numFmtId="4" fontId="2680" fillId="0" borderId="0" xfId="0" quotePrefix="false" applyFont="true" applyNumberFormat="true">
      <alignment horizontal="center" vertical="center"/>
    </xf>
    <xf numFmtId="164" fontId="2681" fillId="0" borderId="0" xfId="0" quotePrefix="false" applyFont="true" applyNumberFormat="true">
      <alignment horizontal="center" vertical="center"/>
    </xf>
    <xf numFmtId="4" fontId="2682" fillId="0" borderId="0" xfId="0" quotePrefix="false" applyFont="true" applyNumberFormat="true">
      <alignment horizontal="center" vertical="center"/>
    </xf>
    <xf numFmtId="164" fontId="2683" fillId="0" borderId="0" xfId="0" quotePrefix="false" applyFont="true" applyNumberFormat="true">
      <alignment horizontal="center" vertical="center"/>
    </xf>
    <xf numFmtId="4" fontId="2684" fillId="0" borderId="0" xfId="0" quotePrefix="false" applyFont="true" applyNumberFormat="true">
      <alignment horizontal="center" vertical="center"/>
    </xf>
    <xf numFmtId="164" fontId="2685" fillId="0" borderId="0" xfId="0" quotePrefix="false" applyFont="true" applyNumberFormat="true">
      <alignment horizontal="center" vertical="center"/>
    </xf>
    <xf numFmtId="4" fontId="2686" fillId="0" borderId="0" xfId="0" quotePrefix="false" applyFont="true" applyNumberFormat="true">
      <alignment horizontal="center" vertical="center"/>
    </xf>
    <xf numFmtId="164" fontId="2687" fillId="0" borderId="0" xfId="0" quotePrefix="false" applyFont="true" applyNumberFormat="true">
      <alignment horizontal="center" vertical="center"/>
    </xf>
    <xf numFmtId="0" fontId="2688" fillId="0" borderId="0" xfId="0" quotePrefix="false" applyFont="true">
      <alignment horizontal="center" vertical="center" wrapText="true"/>
    </xf>
    <xf numFmtId="4" fontId="2689" fillId="0" borderId="0" xfId="0" quotePrefix="false" applyFont="true" applyNumberFormat="true">
      <alignment horizontal="center" vertical="center"/>
    </xf>
    <xf numFmtId="164" fontId="2690" fillId="0" borderId="0" xfId="0" quotePrefix="false" applyFont="true" applyNumberFormat="true">
      <alignment horizontal="center" vertical="center"/>
    </xf>
    <xf numFmtId="164" fontId="2691" fillId="0" borderId="0" xfId="0" quotePrefix="false" applyFont="true" applyNumberFormat="true">
      <alignment horizontal="center" vertical="center"/>
    </xf>
    <xf numFmtId="165" fontId="2692" fillId="0" borderId="0" xfId="0" quotePrefix="false" applyFont="true" applyNumberFormat="true">
      <alignment horizontal="center" vertical="center"/>
    </xf>
    <xf numFmtId="164" fontId="2693" fillId="0" borderId="0" xfId="0" quotePrefix="false" applyFont="true" applyNumberFormat="true">
      <alignment horizontal="center" vertical="center"/>
    </xf>
    <xf numFmtId="164" fontId="2694" fillId="0" borderId="0" xfId="0" quotePrefix="false" applyFont="true" applyNumberFormat="true">
      <alignment horizontal="center" vertical="center" wrapText="true"/>
    </xf>
    <xf numFmtId="4" fontId="2695" fillId="0" borderId="0" xfId="0" quotePrefix="false" applyFont="true" applyNumberFormat="true">
      <alignment horizontal="center" vertical="center"/>
    </xf>
    <xf numFmtId="164" fontId="2696" fillId="0" borderId="0" xfId="0" quotePrefix="false" applyFont="true" applyNumberFormat="true">
      <alignment horizontal="center" vertical="center"/>
    </xf>
    <xf numFmtId="4" fontId="2697" fillId="0" borderId="0" xfId="0" quotePrefix="false" applyFont="true" applyNumberFormat="true">
      <alignment horizontal="center" vertical="center"/>
    </xf>
    <xf numFmtId="164" fontId="2698" fillId="0" borderId="0" xfId="0" quotePrefix="false" applyFont="true" applyNumberFormat="true">
      <alignment horizontal="center" vertical="center"/>
    </xf>
    <xf numFmtId="4" fontId="2699" fillId="0" borderId="0" xfId="0" quotePrefix="false" applyFont="true" applyNumberFormat="true">
      <alignment horizontal="center" vertical="center"/>
    </xf>
    <xf numFmtId="164" fontId="2700" fillId="0" borderId="0" xfId="0" quotePrefix="false" applyFont="true" applyNumberFormat="true">
      <alignment horizontal="center" vertical="center"/>
    </xf>
    <xf numFmtId="4" fontId="2701" fillId="0" borderId="0" xfId="0" quotePrefix="false" applyFont="true" applyNumberFormat="true">
      <alignment horizontal="center" vertical="center"/>
    </xf>
    <xf numFmtId="164" fontId="2702" fillId="0" borderId="0" xfId="0" quotePrefix="false" applyFont="true" applyNumberFormat="true">
      <alignment horizontal="center" vertical="center"/>
    </xf>
    <xf numFmtId="0" fontId="2703" fillId="0" borderId="0" xfId="0" quotePrefix="false" applyFont="true">
      <alignment horizontal="center" vertical="center" wrapText="true"/>
    </xf>
    <xf numFmtId="4" fontId="2704" fillId="0" borderId="0" xfId="0" quotePrefix="false" applyFont="true" applyNumberFormat="true">
      <alignment horizontal="center" vertical="center"/>
    </xf>
    <xf numFmtId="164" fontId="2705" fillId="0" borderId="0" xfId="0" quotePrefix="false" applyFont="true" applyNumberFormat="true">
      <alignment horizontal="center" vertical="center"/>
    </xf>
    <xf numFmtId="164" fontId="2706" fillId="0" borderId="0" xfId="0" quotePrefix="false" applyFont="true" applyNumberFormat="true">
      <alignment horizontal="center" vertical="center"/>
    </xf>
    <xf numFmtId="165" fontId="2707" fillId="0" borderId="0" xfId="0" quotePrefix="false" applyFont="true" applyNumberFormat="true">
      <alignment horizontal="center" vertical="center"/>
    </xf>
    <xf numFmtId="164" fontId="2708" fillId="0" borderId="0" xfId="0" quotePrefix="false" applyFont="true" applyNumberFormat="true">
      <alignment horizontal="center" vertical="center"/>
    </xf>
    <xf numFmtId="164" fontId="2709" fillId="0" borderId="0" xfId="0" quotePrefix="false" applyFont="true" applyNumberFormat="true">
      <alignment horizontal="center" vertical="center" wrapText="true"/>
    </xf>
    <xf numFmtId="4" fontId="2710" fillId="0" borderId="0" xfId="0" quotePrefix="false" applyFont="true" applyNumberFormat="true">
      <alignment horizontal="center" vertical="center"/>
    </xf>
    <xf numFmtId="164" fontId="2711" fillId="0" borderId="0" xfId="0" quotePrefix="false" applyFont="true" applyNumberFormat="true">
      <alignment horizontal="center" vertical="center"/>
    </xf>
    <xf numFmtId="4" fontId="2712" fillId="0" borderId="0" xfId="0" quotePrefix="false" applyFont="true" applyNumberFormat="true">
      <alignment horizontal="center" vertical="center"/>
    </xf>
    <xf numFmtId="164" fontId="2713" fillId="0" borderId="0" xfId="0" quotePrefix="false" applyFont="true" applyNumberFormat="true">
      <alignment horizontal="center" vertical="center"/>
    </xf>
    <xf numFmtId="4" fontId="2714" fillId="0" borderId="0" xfId="0" quotePrefix="false" applyFont="true" applyNumberFormat="true">
      <alignment horizontal="center" vertical="center"/>
    </xf>
    <xf numFmtId="164" fontId="2715" fillId="0" borderId="0" xfId="0" quotePrefix="false" applyFont="true" applyNumberFormat="true">
      <alignment horizontal="center" vertical="center"/>
    </xf>
    <xf numFmtId="4" fontId="2716" fillId="0" borderId="0" xfId="0" quotePrefix="false" applyFont="true" applyNumberFormat="true">
      <alignment horizontal="center" vertical="center"/>
    </xf>
    <xf numFmtId="164" fontId="2717" fillId="0" borderId="0" xfId="0" quotePrefix="false" applyFont="true" applyNumberFormat="true">
      <alignment horizontal="center" vertical="center"/>
    </xf>
    <xf numFmtId="0" fontId="2718" fillId="0" borderId="0" xfId="0" quotePrefix="false" applyFont="true">
      <alignment horizontal="center" vertical="center" wrapText="true"/>
    </xf>
    <xf numFmtId="4" fontId="2719" fillId="0" borderId="0" xfId="0" quotePrefix="false" applyFont="true" applyNumberFormat="true">
      <alignment horizontal="center" vertical="center"/>
    </xf>
    <xf numFmtId="164" fontId="2720" fillId="0" borderId="0" xfId="0" quotePrefix="false" applyFont="true" applyNumberFormat="true">
      <alignment horizontal="center" vertical="center"/>
    </xf>
    <xf numFmtId="164" fontId="2721" fillId="0" borderId="0" xfId="0" quotePrefix="false" applyFont="true" applyNumberFormat="true">
      <alignment horizontal="center" vertical="center"/>
    </xf>
    <xf numFmtId="165" fontId="2722" fillId="0" borderId="0" xfId="0" quotePrefix="false" applyFont="true" applyNumberFormat="true">
      <alignment horizontal="center" vertical="center"/>
    </xf>
    <xf numFmtId="164" fontId="2723" fillId="0" borderId="0" xfId="0" quotePrefix="false" applyFont="true" applyNumberFormat="true">
      <alignment horizontal="center" vertical="center"/>
    </xf>
    <xf numFmtId="164" fontId="2724" fillId="0" borderId="0" xfId="0" quotePrefix="false" applyFont="true" applyNumberFormat="true">
      <alignment horizontal="center" vertical="center" wrapText="true"/>
    </xf>
    <xf numFmtId="4" fontId="2725" fillId="0" borderId="0" xfId="0" quotePrefix="false" applyFont="true" applyNumberFormat="true">
      <alignment horizontal="center" vertical="center"/>
    </xf>
    <xf numFmtId="164" fontId="2726" fillId="0" borderId="0" xfId="0" quotePrefix="false" applyFont="true" applyNumberFormat="true">
      <alignment horizontal="center" vertical="center"/>
    </xf>
    <xf numFmtId="4" fontId="2727" fillId="0" borderId="0" xfId="0" quotePrefix="false" applyFont="true" applyNumberFormat="true">
      <alignment horizontal="center" vertical="center"/>
    </xf>
    <xf numFmtId="164" fontId="2728" fillId="0" borderId="0" xfId="0" quotePrefix="false" applyFont="true" applyNumberFormat="true">
      <alignment horizontal="center" vertical="center"/>
    </xf>
    <xf numFmtId="4" fontId="2729" fillId="0" borderId="0" xfId="0" quotePrefix="false" applyFont="true" applyNumberFormat="true">
      <alignment horizontal="center" vertical="center"/>
    </xf>
    <xf numFmtId="164" fontId="2730" fillId="0" borderId="0" xfId="0" quotePrefix="false" applyFont="true" applyNumberFormat="true">
      <alignment horizontal="center" vertical="center"/>
    </xf>
    <xf numFmtId="4" fontId="2731" fillId="0" borderId="0" xfId="0" quotePrefix="false" applyFont="true" applyNumberFormat="true">
      <alignment horizontal="center" vertical="center"/>
    </xf>
    <xf numFmtId="164" fontId="2732" fillId="0" borderId="0" xfId="0" quotePrefix="false" applyFont="true" applyNumberFormat="true">
      <alignment horizontal="center" vertical="center"/>
    </xf>
    <xf numFmtId="0" fontId="2733" fillId="0" borderId="0" xfId="0" quotePrefix="false" applyFont="true">
      <alignment horizontal="center" vertical="center" wrapText="true"/>
    </xf>
    <xf numFmtId="4" fontId="2734" fillId="0" borderId="0" xfId="0" quotePrefix="false" applyFont="true" applyNumberFormat="true">
      <alignment horizontal="center" vertical="center"/>
    </xf>
    <xf numFmtId="164" fontId="2735" fillId="0" borderId="0" xfId="0" quotePrefix="false" applyFont="true" applyNumberFormat="true">
      <alignment horizontal="center" vertical="center"/>
    </xf>
    <xf numFmtId="164" fontId="2736" fillId="0" borderId="0" xfId="0" quotePrefix="false" applyFont="true" applyNumberFormat="true">
      <alignment horizontal="center" vertical="center"/>
    </xf>
    <xf numFmtId="165" fontId="2737" fillId="0" borderId="0" xfId="0" quotePrefix="false" applyFont="true" applyNumberFormat="true">
      <alignment horizontal="center" vertical="center"/>
    </xf>
    <xf numFmtId="164" fontId="2738" fillId="0" borderId="0" xfId="0" quotePrefix="false" applyFont="true" applyNumberFormat="true">
      <alignment horizontal="center" vertical="center"/>
    </xf>
    <xf numFmtId="164" fontId="2739" fillId="0" borderId="0" xfId="0" quotePrefix="false" applyFont="true" applyNumberFormat="true">
      <alignment horizontal="center" vertical="center" wrapText="true"/>
    </xf>
    <xf numFmtId="4" fontId="2740" fillId="0" borderId="0" xfId="0" quotePrefix="false" applyFont="true" applyNumberFormat="true">
      <alignment horizontal="center" vertical="center"/>
    </xf>
    <xf numFmtId="164" fontId="2741" fillId="0" borderId="0" xfId="0" quotePrefix="false" applyFont="true" applyNumberFormat="true">
      <alignment horizontal="center" vertical="center"/>
    </xf>
    <xf numFmtId="4" fontId="2742" fillId="0" borderId="0" xfId="0" quotePrefix="false" applyFont="true" applyNumberFormat="true">
      <alignment horizontal="center" vertical="center"/>
    </xf>
    <xf numFmtId="164" fontId="2743" fillId="0" borderId="0" xfId="0" quotePrefix="false" applyFont="true" applyNumberFormat="true">
      <alignment horizontal="center" vertical="center"/>
    </xf>
    <xf numFmtId="4" fontId="2744" fillId="0" borderId="0" xfId="0" quotePrefix="false" applyFont="true" applyNumberFormat="true">
      <alignment horizontal="center" vertical="center"/>
    </xf>
    <xf numFmtId="164" fontId="2745" fillId="0" borderId="0" xfId="0" quotePrefix="false" applyFont="true" applyNumberFormat="true">
      <alignment horizontal="center" vertical="center"/>
    </xf>
    <xf numFmtId="4" fontId="2746" fillId="0" borderId="0" xfId="0" quotePrefix="false" applyFont="true" applyNumberFormat="true">
      <alignment horizontal="center" vertical="center"/>
    </xf>
    <xf numFmtId="164" fontId="2747" fillId="0" borderId="0" xfId="0" quotePrefix="false" applyFont="true" applyNumberFormat="true">
      <alignment horizontal="center" vertical="center"/>
    </xf>
    <xf numFmtId="0" fontId="2748" fillId="0" borderId="0" xfId="0" quotePrefix="false" applyFont="true">
      <alignment horizontal="center" vertical="center" wrapText="true"/>
    </xf>
    <xf numFmtId="4" fontId="2749" fillId="0" borderId="0" xfId="0" quotePrefix="false" applyFont="true" applyNumberFormat="true">
      <alignment horizontal="center" vertical="center"/>
    </xf>
    <xf numFmtId="164" fontId="2750" fillId="0" borderId="0" xfId="0" quotePrefix="false" applyFont="true" applyNumberFormat="true">
      <alignment horizontal="center" vertical="center"/>
    </xf>
    <xf numFmtId="164" fontId="2751" fillId="0" borderId="0" xfId="0" quotePrefix="false" applyFont="true" applyNumberFormat="true">
      <alignment horizontal="center" vertical="center"/>
    </xf>
    <xf numFmtId="165" fontId="2752" fillId="0" borderId="0" xfId="0" quotePrefix="false" applyFont="true" applyNumberFormat="true">
      <alignment horizontal="center" vertical="center"/>
    </xf>
    <xf numFmtId="164" fontId="2753" fillId="0" borderId="0" xfId="0" quotePrefix="false" applyFont="true" applyNumberFormat="true">
      <alignment horizontal="center" vertical="center"/>
    </xf>
    <xf numFmtId="164" fontId="2754" fillId="0" borderId="0" xfId="0" quotePrefix="false" applyFont="true" applyNumberFormat="true">
      <alignment horizontal="center" vertical="center" wrapText="true"/>
    </xf>
    <xf numFmtId="4" fontId="2755" fillId="0" borderId="0" xfId="0" quotePrefix="false" applyFont="true" applyNumberFormat="true">
      <alignment horizontal="center" vertical="center"/>
    </xf>
    <xf numFmtId="164" fontId="2756" fillId="0" borderId="0" xfId="0" quotePrefix="false" applyFont="true" applyNumberFormat="true">
      <alignment horizontal="center" vertical="center"/>
    </xf>
    <xf numFmtId="4" fontId="2757" fillId="0" borderId="0" xfId="0" quotePrefix="false" applyFont="true" applyNumberFormat="true">
      <alignment horizontal="center" vertical="center"/>
    </xf>
    <xf numFmtId="164" fontId="2758" fillId="0" borderId="0" xfId="0" quotePrefix="false" applyFont="true" applyNumberFormat="true">
      <alignment horizontal="center" vertical="center"/>
    </xf>
    <xf numFmtId="4" fontId="2759" fillId="0" borderId="0" xfId="0" quotePrefix="false" applyFont="true" applyNumberFormat="true">
      <alignment horizontal="center" vertical="center"/>
    </xf>
    <xf numFmtId="164" fontId="2760" fillId="0" borderId="0" xfId="0" quotePrefix="false" applyFont="true" applyNumberFormat="true">
      <alignment horizontal="center" vertical="center"/>
    </xf>
    <xf numFmtId="4" fontId="2761" fillId="0" borderId="0" xfId="0" quotePrefix="false" applyFont="true" applyNumberFormat="true">
      <alignment horizontal="center" vertical="center"/>
    </xf>
    <xf numFmtId="164" fontId="2762" fillId="0" borderId="0" xfId="0" quotePrefix="false" applyFont="true" applyNumberFormat="true">
      <alignment horizontal="center" vertical="center"/>
    </xf>
    <xf numFmtId="164" fontId="2763" fillId="0" borderId="0" xfId="0" quotePrefix="false" applyFont="true" applyNumberFormat="true">
      <alignment horizontal="center" vertical="center"/>
    </xf>
    <xf numFmtId="0" fontId="276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764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164" fontId="2765" fillId="0" borderId="0" xfId="0" quotePrefix="false" applyFont="true" applyNumberFormat="true">
      <alignment horizontal="center" vertical="center"/>
    </xf>
    <xf numFmtId="0" fontId="276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766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0" fontId="2767" fillId="3" borderId="0" xfId="0" applyFill="true" applyFont="true" quotePrefix="false">
      <alignment horizontal="center"/>
    </xf>
    <xf numFmtId="0" fontId="2768" fillId="0" borderId="0" xfId="0" quotePrefix="false" applyFont="true">
      <alignment horizontal="center" vertical="center"/>
    </xf>
    <xf numFmtId="0" fontId="2769" fillId="0" borderId="0" xfId="0" quotePrefix="false" applyFont="true">
      <alignment horizontal="center" vertical="center" wrapText="true"/>
    </xf>
    <xf numFmtId="0" fontId="2770" fillId="0" borderId="0" xfId="0" quotePrefix="false" applyFont="true">
      <alignment horizontal="center" vertical="center" wrapText="true"/>
    </xf>
    <xf numFmtId="0" fontId="2771" fillId="0" borderId="0" xfId="0" quotePrefix="false" applyFont="true">
      <alignment horizontal="center" vertical="center" wrapText="true"/>
    </xf>
    <xf numFmtId="0" fontId="2772" fillId="0" borderId="0" xfId="0" quotePrefix="false" applyFont="true">
      <alignment horizontal="center" vertical="center" wrapText="true"/>
    </xf>
    <xf numFmtId="0" fontId="2773" fillId="0" borderId="0" xfId="0" quotePrefix="false" applyFont="true">
      <alignment horizontal="center" vertical="center" wrapText="true"/>
    </xf>
    <xf numFmtId="0" fontId="2774" fillId="0" borderId="0" xfId="0" quotePrefix="false" applyFont="true">
      <alignment horizontal="center" vertical="center" wrapText="true"/>
    </xf>
    <xf numFmtId="0" fontId="2775" fillId="0" borderId="0" xfId="0" quotePrefix="false" applyFont="true">
      <alignment horizontal="center" vertical="center" wrapText="true"/>
    </xf>
    <xf numFmtId="0" fontId="2776" fillId="0" borderId="0" xfId="0" quotePrefix="false" applyFont="true">
      <alignment horizontal="center" vertical="center" wrapText="true"/>
    </xf>
    <xf numFmtId="0" fontId="2777" fillId="0" borderId="0" xfId="0" quotePrefix="false" applyFont="true">
      <alignment horizontal="center" vertical="center" wrapText="true"/>
    </xf>
    <xf numFmtId="0" fontId="2778" fillId="0" borderId="0" xfId="0" quotePrefix="false" applyFont="true">
      <alignment horizontal="center" vertical="center" wrapText="true"/>
    </xf>
    <xf numFmtId="0" fontId="2779" fillId="0" borderId="0" xfId="0" quotePrefix="false" applyFont="true">
      <alignment horizontal="center" vertical="center" wrapText="true"/>
    </xf>
    <xf numFmtId="0" fontId="2780" fillId="0" borderId="0" xfId="0" quotePrefix="false" applyFont="true">
      <alignment horizontal="center" vertical="center" wrapText="true"/>
    </xf>
    <xf numFmtId="0" fontId="2781" fillId="0" borderId="0" xfId="0" quotePrefix="false" applyFont="true">
      <alignment horizontal="center" vertical="center" wrapText="true"/>
    </xf>
    <xf numFmtId="0" fontId="2782" fillId="0" borderId="0" xfId="0" quotePrefix="false" applyFont="true">
      <alignment horizontal="center" vertical="center" wrapText="true"/>
    </xf>
    <xf numFmtId="0" fontId="2783" fillId="0" borderId="0" xfId="0" quotePrefix="false" applyFont="true">
      <alignment horizontal="center" vertical="center" wrapText="true"/>
    </xf>
    <xf numFmtId="0" fontId="2784" fillId="0" borderId="0" xfId="0" quotePrefix="false" applyFont="true">
      <alignment horizontal="center" vertical="center" wrapText="true"/>
    </xf>
    <xf numFmtId="0" fontId="2785" fillId="0" borderId="0" xfId="0" quotePrefix="false" applyFont="true">
      <alignment horizontal="center" vertical="center" wrapText="true"/>
    </xf>
    <xf numFmtId="0" fontId="2786" fillId="0" borderId="0" xfId="0" quotePrefix="false" applyFont="true">
      <alignment horizontal="center" vertical="center" wrapText="true"/>
    </xf>
    <xf numFmtId="0" fontId="2787" fillId="0" borderId="0" xfId="0" quotePrefix="false" applyFont="true">
      <alignment horizontal="center" vertical="center" wrapText="true"/>
    </xf>
    <xf numFmtId="0" fontId="2788" fillId="0" borderId="0" xfId="0" quotePrefix="false" applyFont="true">
      <alignment horizontal="center" vertical="center" wrapText="true"/>
    </xf>
    <xf numFmtId="0" fontId="2789" fillId="0" borderId="0" xfId="0" quotePrefix="false" applyFont="true">
      <alignment horizontal="center" vertical="center" wrapText="true"/>
    </xf>
    <xf numFmtId="0" fontId="2790" fillId="0" borderId="0" xfId="0" quotePrefix="false" applyFont="true">
      <alignment horizontal="center" vertical="center" wrapText="true"/>
    </xf>
    <xf numFmtId="0" fontId="2791" fillId="0" borderId="0" xfId="0" quotePrefix="false" applyFont="true">
      <alignment horizontal="center" vertical="center" wrapText="true"/>
    </xf>
    <xf numFmtId="0" fontId="2792" fillId="0" borderId="0" xfId="0" quotePrefix="false" applyFont="true">
      <alignment horizontal="center" vertical="center" wrapText="true"/>
    </xf>
    <xf numFmtId="0" fontId="2793" fillId="0" borderId="0" xfId="0" quotePrefix="false" applyFont="true">
      <alignment horizontal="center" vertical="center" wrapText="true"/>
    </xf>
    <xf numFmtId="0" fontId="2794" fillId="0" borderId="0" xfId="0" quotePrefix="false" applyFont="true">
      <alignment horizontal="center" vertical="center" wrapText="true"/>
    </xf>
    <xf numFmtId="0" fontId="2795" fillId="0" borderId="0" xfId="0" quotePrefix="false" applyFont="true">
      <alignment horizontal="center" vertical="center" wrapText="true"/>
    </xf>
    <xf numFmtId="0" fontId="2796" fillId="0" borderId="0" xfId="0" quotePrefix="false" applyFont="true">
      <alignment horizontal="center" vertical="center" wrapText="true"/>
    </xf>
    <xf numFmtId="0" fontId="2797" fillId="0" borderId="0" xfId="0" quotePrefix="false" applyFont="true">
      <alignment horizontal="center" vertical="center" wrapText="true"/>
    </xf>
    <xf numFmtId="0" fontId="2798" fillId="0" borderId="0" xfId="0" quotePrefix="false" applyFont="true">
      <alignment horizontal="center" vertical="center" wrapText="true"/>
    </xf>
    <xf numFmtId="0" fontId="2799" fillId="0" borderId="0" xfId="0" quotePrefix="false" applyFont="true">
      <alignment horizontal="center" vertical="center" wrapText="true"/>
    </xf>
    <xf numFmtId="0" fontId="2800" fillId="0" borderId="0" xfId="0" quotePrefix="false" applyFont="true">
      <alignment horizontal="center" vertical="center" wrapText="true"/>
    </xf>
    <xf numFmtId="0" fontId="2801" fillId="0" borderId="0" xfId="0" quotePrefix="false" applyFont="true">
      <alignment horizontal="center" vertical="center" wrapText="true"/>
    </xf>
    <xf numFmtId="0" fontId="2802" fillId="0" borderId="0" xfId="0" quotePrefix="false" applyFont="true">
      <alignment horizontal="center" vertical="center" wrapText="true"/>
    </xf>
    <xf numFmtId="0" fontId="2803" fillId="0" borderId="0" xfId="0" quotePrefix="false" applyFont="true">
      <alignment horizontal="center" vertical="center" wrapText="true"/>
    </xf>
    <xf numFmtId="0" fontId="2804" fillId="0" borderId="0" xfId="0" quotePrefix="false" applyFont="true">
      <alignment horizontal="center" vertical="center" wrapText="true"/>
    </xf>
    <xf numFmtId="0" fontId="2805" fillId="0" borderId="0" xfId="0" quotePrefix="false" applyFont="true">
      <alignment horizontal="center" vertical="center" wrapText="true"/>
    </xf>
    <xf numFmtId="0" fontId="2806" fillId="0" borderId="0" xfId="0" quotePrefix="false" applyFont="true">
      <alignment horizontal="center" vertical="center" wrapText="true"/>
    </xf>
    <xf numFmtId="0" fontId="2807" fillId="0" borderId="0" xfId="0" quotePrefix="false" applyFont="true">
      <alignment horizontal="center" vertical="center" wrapText="true"/>
    </xf>
    <xf numFmtId="0" fontId="2808" fillId="0" borderId="0" xfId="0" quotePrefix="false" applyFont="true">
      <alignment horizontal="center" vertical="center" wrapText="true"/>
    </xf>
    <xf numFmtId="0" fontId="2809" fillId="0" borderId="0" xfId="0" quotePrefix="false" applyFont="true">
      <alignment horizontal="center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739"/>
  <sheetViews>
    <sheetView workbookViewId="0" tabSelected="true"/>
  </sheetViews>
  <sheetFormatPr defaultRowHeight="15.0"/>
  <cols>
    <col min="1" max="1" width="15.0" customWidth="true"/>
    <col min="2" max="2" width="25.0" customWidth="true"/>
    <col min="3" max="3" width="12.0" customWidth="true"/>
    <col min="4" max="4" width="12.0" customWidth="true"/>
    <col min="5" max="5" width="70.0" customWidth="true"/>
    <col min="6" max="6" width="20.0" customWidth="true"/>
    <col min="7" max="7" width="10.0" customWidth="true"/>
    <col min="8" max="8" width="25.0" customWidth="true"/>
    <col min="9" max="9" width="15.0" customWidth="true"/>
    <col min="10" max="10" width="13.0" customWidth="true"/>
    <col min="11" max="11" width="35.0" customWidth="true"/>
    <col min="12" max="12" width="35.0" customWidth="true"/>
    <col min="13" max="13" width="20.0" customWidth="true"/>
    <col min="14" max="14" width="15.0" customWidth="true"/>
    <col min="15" max="15" width="50.0" customWidth="true"/>
    <col min="16" max="16" width="20.0" customWidth="true"/>
    <col min="17" max="17" width="50.0" customWidth="true"/>
    <col min="18" max="18" width="15.0" customWidth="true"/>
    <col min="19" max="19" width="15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ht="45.0" customHeight="true">
      <c r="A2" s="4" t="s">
        <v>19</v>
      </c>
      <c r="B2" s="4" t="s">
        <v>20</v>
      </c>
      <c r="C2" s="4" t="s">
        <v>21</v>
      </c>
      <c r="D2" s="4" t="s">
        <v>21</v>
      </c>
      <c r="E2" s="4" t="s">
        <v>22</v>
      </c>
      <c r="F2" s="4" t="s">
        <v>21</v>
      </c>
      <c r="G2" s="4" t="s">
        <v>21</v>
      </c>
      <c r="H2" s="4" t="s">
        <v>21</v>
      </c>
      <c r="I2" s="4" t="s">
        <v>21</v>
      </c>
      <c r="J2" s="4" t="s">
        <v>21</v>
      </c>
      <c r="K2" s="4" t="s">
        <v>21</v>
      </c>
      <c r="L2" s="5" t="n">
        <f>ROUND(L3,2)+ROUND(L4,2)+ROUND(L5,2)+ROUND(L6,2)+ROUND(L7,2)</f>
        <v>10301.869999999999</v>
      </c>
      <c r="M2" s="4" t="s">
        <v>21</v>
      </c>
      <c r="N2" s="4" t="s">
        <v>21</v>
      </c>
      <c r="O2" s="4" t="s">
        <v>21</v>
      </c>
      <c r="P2" s="4" t="s">
        <v>21</v>
      </c>
      <c r="Q2" s="4" t="s">
        <v>21</v>
      </c>
      <c r="R2" s="4" t="s">
        <v>21</v>
      </c>
      <c r="S2" s="4" t="s">
        <v>21</v>
      </c>
    </row>
    <row r="3" ht="45.0" customHeight="true">
      <c r="A3" s="6" t="s">
        <v>23</v>
      </c>
      <c r="B3" s="6" t="s">
        <v>24</v>
      </c>
      <c r="C3" s="6" t="s">
        <v>25</v>
      </c>
      <c r="D3" s="6" t="s">
        <v>26</v>
      </c>
      <c r="E3" s="6" t="s">
        <v>27</v>
      </c>
      <c r="F3" s="7" t="n">
        <f>R3</f>
        <v>1.0</v>
      </c>
      <c r="G3" s="6" t="s">
        <v>28</v>
      </c>
      <c r="H3" s="8" t="n">
        <v>532.27</v>
      </c>
      <c r="I3" s="9" t="n">
        <v>500.33</v>
      </c>
      <c r="J3" s="10" t="n">
        <v>0.2939</v>
      </c>
      <c r="K3" s="11" t="n">
        <f>ROUND(I3,2)+(ROUND(I3,2)*J3)</f>
        <v>647.376987</v>
      </c>
      <c r="L3" s="12" t="n">
        <f>ROUND(S3,2)</f>
        <v>647.38</v>
      </c>
      <c r="M3" s="6" t="s">
        <v>21</v>
      </c>
      <c r="N3" s="6" t="s">
        <v>20</v>
      </c>
      <c r="O3" s="6" t="s">
        <v>29</v>
      </c>
      <c r="P3" s="6" t="s">
        <v>30</v>
      </c>
      <c r="Q3" s="6" t="s">
        <v>31</v>
      </c>
      <c r="R3" s="13" t="n">
        <v>1.0</v>
      </c>
      <c r="S3" s="14" t="n">
        <f>ROUND(K3,2)*R3</f>
        <v>647.38</v>
      </c>
    </row>
    <row r="4" ht="45.0" customHeight="true">
      <c r="A4" s="15" t="s">
        <v>23</v>
      </c>
      <c r="B4" s="15" t="s">
        <v>32</v>
      </c>
      <c r="C4" s="15" t="s">
        <v>25</v>
      </c>
      <c r="D4" s="15" t="s">
        <v>33</v>
      </c>
      <c r="E4" s="15" t="s">
        <v>34</v>
      </c>
      <c r="F4" s="16" t="n">
        <f>R4</f>
        <v>4.0</v>
      </c>
      <c r="G4" s="15" t="s">
        <v>28</v>
      </c>
      <c r="H4" s="17" t="n">
        <v>540.51</v>
      </c>
      <c r="I4" s="18" t="n">
        <v>508.08</v>
      </c>
      <c r="J4" s="19" t="n">
        <v>0.2939</v>
      </c>
      <c r="K4" s="20" t="n">
        <f>ROUND(I4,2)+(ROUND(I4,2)*J4)</f>
        <v>657.404712</v>
      </c>
      <c r="L4" s="21" t="n">
        <f>ROUND(S4,2)</f>
        <v>2629.6</v>
      </c>
      <c r="M4" s="15" t="s">
        <v>21</v>
      </c>
      <c r="N4" s="15" t="s">
        <v>20</v>
      </c>
      <c r="O4" s="15" t="s">
        <v>29</v>
      </c>
      <c r="P4" s="15" t="s">
        <v>30</v>
      </c>
      <c r="Q4" s="15" t="s">
        <v>31</v>
      </c>
      <c r="R4" s="22" t="n">
        <v>4.0</v>
      </c>
      <c r="S4" s="23" t="n">
        <f>ROUND(K4,2)*R4</f>
        <v>2629.6</v>
      </c>
    </row>
    <row r="5" ht="45.0" customHeight="true">
      <c r="A5" s="24" t="s">
        <v>23</v>
      </c>
      <c r="B5" s="24" t="s">
        <v>35</v>
      </c>
      <c r="C5" s="24" t="s">
        <v>25</v>
      </c>
      <c r="D5" s="24" t="s">
        <v>36</v>
      </c>
      <c r="E5" s="24" t="s">
        <v>37</v>
      </c>
      <c r="F5" s="25" t="n">
        <f>R5</f>
        <v>47.46</v>
      </c>
      <c r="G5" s="24" t="s">
        <v>38</v>
      </c>
      <c r="H5" s="26" t="n">
        <v>2.44</v>
      </c>
      <c r="I5" s="27" t="n">
        <v>2.29</v>
      </c>
      <c r="J5" s="28" t="n">
        <v>0.2939</v>
      </c>
      <c r="K5" s="29" t="n">
        <f>ROUND(I5,2)+(ROUND(I5,2)*J5)</f>
        <v>2.963031</v>
      </c>
      <c r="L5" s="30" t="n">
        <f>ROUND(S5,2)</f>
        <v>140.48</v>
      </c>
      <c r="M5" s="24" t="s">
        <v>21</v>
      </c>
      <c r="N5" s="24" t="s">
        <v>20</v>
      </c>
      <c r="O5" s="24" t="s">
        <v>29</v>
      </c>
      <c r="P5" s="24" t="s">
        <v>30</v>
      </c>
      <c r="Q5" s="24" t="s">
        <v>31</v>
      </c>
      <c r="R5" s="31" t="n">
        <v>47.46</v>
      </c>
      <c r="S5" s="32" t="n">
        <f>ROUND(K5,2)*R5</f>
        <v>140.48160000000001</v>
      </c>
    </row>
    <row r="6" ht="45.0" customHeight="true">
      <c r="A6" s="33" t="s">
        <v>23</v>
      </c>
      <c r="B6" s="33" t="s">
        <v>39</v>
      </c>
      <c r="C6" s="33" t="s">
        <v>25</v>
      </c>
      <c r="D6" s="33" t="s">
        <v>40</v>
      </c>
      <c r="E6" s="33" t="s">
        <v>41</v>
      </c>
      <c r="F6" s="34" t="n">
        <f>R6</f>
        <v>47.46</v>
      </c>
      <c r="G6" s="33" t="s">
        <v>38</v>
      </c>
      <c r="H6" s="35" t="n">
        <v>4.97</v>
      </c>
      <c r="I6" s="36" t="n">
        <v>4.67</v>
      </c>
      <c r="J6" s="37" t="n">
        <v>0.2939</v>
      </c>
      <c r="K6" s="38" t="n">
        <f>ROUND(I6,2)+(ROUND(I6,2)*J6)</f>
        <v>6.042513</v>
      </c>
      <c r="L6" s="39" t="n">
        <f>ROUND(S6,2)</f>
        <v>286.66</v>
      </c>
      <c r="M6" s="33" t="s">
        <v>21</v>
      </c>
      <c r="N6" s="33" t="s">
        <v>20</v>
      </c>
      <c r="O6" s="33" t="s">
        <v>29</v>
      </c>
      <c r="P6" s="33" t="s">
        <v>30</v>
      </c>
      <c r="Q6" s="33" t="s">
        <v>31</v>
      </c>
      <c r="R6" s="40" t="n">
        <v>47.46</v>
      </c>
      <c r="S6" s="41" t="n">
        <f>ROUND(K6,2)*R6</f>
        <v>286.65840000000003</v>
      </c>
    </row>
    <row r="7" ht="45.0" customHeight="true">
      <c r="A7" s="42" t="s">
        <v>23</v>
      </c>
      <c r="B7" s="42" t="s">
        <v>42</v>
      </c>
      <c r="C7" s="42" t="s">
        <v>25</v>
      </c>
      <c r="D7" s="42" t="s">
        <v>43</v>
      </c>
      <c r="E7" s="42" t="s">
        <v>44</v>
      </c>
      <c r="F7" s="43" t="n">
        <f>R7</f>
        <v>3.0</v>
      </c>
      <c r="G7" s="42" t="s">
        <v>28</v>
      </c>
      <c r="H7" s="44" t="n">
        <v>1808.2</v>
      </c>
      <c r="I7" s="45" t="n">
        <v>1699.71</v>
      </c>
      <c r="J7" s="46" t="n">
        <v>0.2939</v>
      </c>
      <c r="K7" s="47" t="n">
        <f>ROUND(I7,2)+(ROUND(I7,2)*J7)</f>
        <v>2199.254769</v>
      </c>
      <c r="L7" s="48" t="n">
        <f>ROUND(S7,2)</f>
        <v>6597.75</v>
      </c>
      <c r="M7" s="42" t="s">
        <v>21</v>
      </c>
      <c r="N7" s="42" t="s">
        <v>20</v>
      </c>
      <c r="O7" s="42" t="s">
        <v>29</v>
      </c>
      <c r="P7" s="42" t="s">
        <v>30</v>
      </c>
      <c r="Q7" s="42" t="s">
        <v>31</v>
      </c>
      <c r="R7" s="49" t="n">
        <v>3.0</v>
      </c>
      <c r="S7" s="50" t="n">
        <f>ROUND(K7,2)*R7</f>
        <v>6597.75</v>
      </c>
    </row>
    <row r="8" ht="45.0" customHeight="true">
      <c r="A8" s="52" t="s">
        <v>19</v>
      </c>
      <c r="B8" s="52" t="s">
        <v>45</v>
      </c>
      <c r="C8" s="52" t="s">
        <v>21</v>
      </c>
      <c r="D8" s="52" t="s">
        <v>21</v>
      </c>
      <c r="E8" s="52" t="s">
        <v>46</v>
      </c>
      <c r="F8" s="52" t="s">
        <v>21</v>
      </c>
      <c r="G8" s="52" t="s">
        <v>21</v>
      </c>
      <c r="H8" s="52" t="s">
        <v>21</v>
      </c>
      <c r="I8" s="52" t="s">
        <v>21</v>
      </c>
      <c r="J8" s="52" t="s">
        <v>21</v>
      </c>
      <c r="K8" s="52" t="s">
        <v>21</v>
      </c>
      <c r="L8" s="53" t="n">
        <f>ROUND(L9,2)+ROUND(L10,2)+ROUND(L11,2)+ROUND(L12,2)+ROUND(L13,2)</f>
        <v>23397.47</v>
      </c>
      <c r="M8" s="52" t="s">
        <v>21</v>
      </c>
      <c r="N8" s="52" t="s">
        <v>21</v>
      </c>
      <c r="O8" s="52" t="s">
        <v>21</v>
      </c>
      <c r="P8" s="52" t="s">
        <v>21</v>
      </c>
      <c r="Q8" s="52" t="s">
        <v>21</v>
      </c>
      <c r="R8" s="52" t="s">
        <v>21</v>
      </c>
      <c r="S8" s="52" t="s">
        <v>21</v>
      </c>
    </row>
    <row r="9" ht="45.0" customHeight="true">
      <c r="A9" s="54" t="s">
        <v>23</v>
      </c>
      <c r="B9" s="54" t="s">
        <v>47</v>
      </c>
      <c r="C9" s="54" t="s">
        <v>48</v>
      </c>
      <c r="D9" s="54" t="s">
        <v>49</v>
      </c>
      <c r="E9" s="54" t="s">
        <v>50</v>
      </c>
      <c r="F9" s="55" t="n">
        <f>R9</f>
        <v>6.49</v>
      </c>
      <c r="G9" s="54" t="s">
        <v>38</v>
      </c>
      <c r="H9" s="56" t="n">
        <v>501.25</v>
      </c>
      <c r="I9" s="57" t="n">
        <v>471.18</v>
      </c>
      <c r="J9" s="58" t="n">
        <v>0.2034</v>
      </c>
      <c r="K9" s="59" t="n">
        <f>ROUND(I9,2)+(ROUND(I9,2)*J9)</f>
        <v>567.018012</v>
      </c>
      <c r="L9" s="60" t="n">
        <f>ROUND(S9,2)</f>
        <v>3679.96</v>
      </c>
      <c r="M9" s="54" t="s">
        <v>21</v>
      </c>
      <c r="N9" s="54" t="s">
        <v>45</v>
      </c>
      <c r="O9" s="54" t="s">
        <v>51</v>
      </c>
      <c r="P9" s="54" t="s">
        <v>52</v>
      </c>
      <c r="Q9" s="54" t="s">
        <v>53</v>
      </c>
      <c r="R9" s="61" t="n">
        <v>6.49</v>
      </c>
      <c r="S9" s="62" t="n">
        <f>ROUND(K9,2)*R9</f>
        <v>3679.9598</v>
      </c>
    </row>
    <row r="10" ht="45.0" customHeight="true">
      <c r="A10" s="63" t="s">
        <v>23</v>
      </c>
      <c r="B10" s="63" t="s">
        <v>54</v>
      </c>
      <c r="C10" s="63" t="s">
        <v>25</v>
      </c>
      <c r="D10" s="63" t="s">
        <v>55</v>
      </c>
      <c r="E10" s="63" t="s">
        <v>56</v>
      </c>
      <c r="F10" s="64" t="n">
        <f>R10</f>
        <v>1.0</v>
      </c>
      <c r="G10" s="63" t="s">
        <v>28</v>
      </c>
      <c r="H10" s="65" t="n">
        <v>873.6</v>
      </c>
      <c r="I10" s="66" t="n">
        <v>821.18</v>
      </c>
      <c r="J10" s="67" t="n">
        <v>0.2034</v>
      </c>
      <c r="K10" s="68" t="n">
        <f>ROUND(I10,2)+(ROUND(I10,2)*J10)</f>
        <v>988.2080119999999</v>
      </c>
      <c r="L10" s="69" t="n">
        <f>ROUND(S10,2)</f>
        <v>988.21</v>
      </c>
      <c r="M10" s="63" t="s">
        <v>21</v>
      </c>
      <c r="N10" s="63" t="s">
        <v>20</v>
      </c>
      <c r="O10" s="63" t="s">
        <v>29</v>
      </c>
      <c r="P10" s="63" t="s">
        <v>30</v>
      </c>
      <c r="Q10" s="63" t="s">
        <v>31</v>
      </c>
      <c r="R10" s="70" t="n">
        <v>1.0</v>
      </c>
      <c r="S10" s="71" t="n">
        <f>ROUND(K10,2)*R10</f>
        <v>988.21</v>
      </c>
    </row>
    <row r="11" ht="45.0" customHeight="true">
      <c r="A11" s="72" t="s">
        <v>23</v>
      </c>
      <c r="B11" s="72" t="s">
        <v>57</v>
      </c>
      <c r="C11" s="72" t="s">
        <v>25</v>
      </c>
      <c r="D11" s="72" t="s">
        <v>58</v>
      </c>
      <c r="E11" s="72" t="s">
        <v>59</v>
      </c>
      <c r="F11" s="73" t="n">
        <f>R11</f>
        <v>50.0</v>
      </c>
      <c r="G11" s="72" t="s">
        <v>60</v>
      </c>
      <c r="H11" s="74" t="n">
        <v>2.04</v>
      </c>
      <c r="I11" s="75" t="n">
        <v>1.92</v>
      </c>
      <c r="J11" s="76" t="n">
        <v>0.2034</v>
      </c>
      <c r="K11" s="77" t="n">
        <f>ROUND(I11,2)+(ROUND(I11,2)*J11)</f>
        <v>2.3105279999999997</v>
      </c>
      <c r="L11" s="78" t="n">
        <f>ROUND(S11,2)</f>
        <v>115.5</v>
      </c>
      <c r="M11" s="72" t="s">
        <v>21</v>
      </c>
      <c r="N11" s="72" t="s">
        <v>20</v>
      </c>
      <c r="O11" s="72" t="s">
        <v>29</v>
      </c>
      <c r="P11" s="72" t="s">
        <v>30</v>
      </c>
      <c r="Q11" s="72" t="s">
        <v>31</v>
      </c>
      <c r="R11" s="79" t="n">
        <v>50.0</v>
      </c>
      <c r="S11" s="80" t="n">
        <f>ROUND(K11,2)*R11</f>
        <v>115.5</v>
      </c>
    </row>
    <row r="12" ht="45.0" customHeight="true">
      <c r="A12" s="81" t="s">
        <v>23</v>
      </c>
      <c r="B12" s="81" t="s">
        <v>61</v>
      </c>
      <c r="C12" s="81" t="s">
        <v>25</v>
      </c>
      <c r="D12" s="81" t="s">
        <v>62</v>
      </c>
      <c r="E12" s="81" t="s">
        <v>63</v>
      </c>
      <c r="F12" s="82" t="n">
        <f>R12</f>
        <v>80.0</v>
      </c>
      <c r="G12" s="81" t="s">
        <v>64</v>
      </c>
      <c r="H12" s="83" t="n">
        <v>79.09</v>
      </c>
      <c r="I12" s="84" t="n">
        <v>74.34</v>
      </c>
      <c r="J12" s="85" t="n">
        <v>0.2034</v>
      </c>
      <c r="K12" s="86" t="n">
        <f>ROUND(I12,2)+(ROUND(I12,2)*J12)</f>
        <v>89.460756</v>
      </c>
      <c r="L12" s="87" t="n">
        <f>ROUND(S12,2)</f>
        <v>7156.8</v>
      </c>
      <c r="M12" s="81" t="s">
        <v>21</v>
      </c>
      <c r="N12" s="81" t="s">
        <v>20</v>
      </c>
      <c r="O12" s="81" t="s">
        <v>29</v>
      </c>
      <c r="P12" s="81" t="s">
        <v>30</v>
      </c>
      <c r="Q12" s="81" t="s">
        <v>31</v>
      </c>
      <c r="R12" s="88" t="n">
        <v>80.0</v>
      </c>
      <c r="S12" s="89" t="n">
        <f>ROUND(K12,2)*R12</f>
        <v>7156.799999999999</v>
      </c>
    </row>
    <row r="13" ht="45.0" customHeight="true">
      <c r="A13" s="90" t="s">
        <v>23</v>
      </c>
      <c r="B13" s="90" t="s">
        <v>65</v>
      </c>
      <c r="C13" s="90" t="s">
        <v>25</v>
      </c>
      <c r="D13" s="90" t="s">
        <v>66</v>
      </c>
      <c r="E13" s="90" t="s">
        <v>67</v>
      </c>
      <c r="F13" s="91" t="n">
        <f>R13</f>
        <v>15.0</v>
      </c>
      <c r="G13" s="90" t="s">
        <v>38</v>
      </c>
      <c r="H13" s="92" t="n">
        <v>675.21</v>
      </c>
      <c r="I13" s="93" t="n">
        <v>634.7</v>
      </c>
      <c r="J13" s="94" t="n">
        <v>0.2034</v>
      </c>
      <c r="K13" s="95" t="n">
        <f>ROUND(I13,2)+(ROUND(I13,2)*J13)</f>
        <v>763.79798</v>
      </c>
      <c r="L13" s="96" t="n">
        <f>ROUND(S13,2)</f>
        <v>11457.0</v>
      </c>
      <c r="M13" s="90" t="s">
        <v>21</v>
      </c>
      <c r="N13" s="90" t="s">
        <v>45</v>
      </c>
      <c r="O13" s="90" t="s">
        <v>51</v>
      </c>
      <c r="P13" s="90" t="s">
        <v>52</v>
      </c>
      <c r="Q13" s="90" t="s">
        <v>53</v>
      </c>
      <c r="R13" s="97" t="n">
        <v>15.0</v>
      </c>
      <c r="S13" s="98" t="n">
        <f>ROUND(K13,2)*R13</f>
        <v>11457.0</v>
      </c>
    </row>
    <row r="14" ht="45.0" customHeight="true">
      <c r="A14" s="100" t="s">
        <v>19</v>
      </c>
      <c r="B14" s="100" t="s">
        <v>68</v>
      </c>
      <c r="C14" s="100" t="s">
        <v>21</v>
      </c>
      <c r="D14" s="100" t="s">
        <v>21</v>
      </c>
      <c r="E14" s="100" t="s">
        <v>69</v>
      </c>
      <c r="F14" s="100" t="s">
        <v>21</v>
      </c>
      <c r="G14" s="100" t="s">
        <v>21</v>
      </c>
      <c r="H14" s="100" t="s">
        <v>21</v>
      </c>
      <c r="I14" s="100" t="s">
        <v>21</v>
      </c>
      <c r="J14" s="100" t="s">
        <v>21</v>
      </c>
      <c r="K14" s="100" t="s">
        <v>21</v>
      </c>
      <c r="L14" s="101" t="n">
        <f>ROUND(L15,2)</f>
        <v>101859.59</v>
      </c>
      <c r="M14" s="100" t="s">
        <v>21</v>
      </c>
      <c r="N14" s="100" t="s">
        <v>21</v>
      </c>
      <c r="O14" s="100" t="s">
        <v>21</v>
      </c>
      <c r="P14" s="100" t="s">
        <v>21</v>
      </c>
      <c r="Q14" s="100" t="s">
        <v>21</v>
      </c>
      <c r="R14" s="100" t="s">
        <v>21</v>
      </c>
      <c r="S14" s="100" t="s">
        <v>21</v>
      </c>
    </row>
    <row r="15" ht="45.0" customHeight="true">
      <c r="A15" s="102" t="s">
        <v>23</v>
      </c>
      <c r="B15" s="102" t="s">
        <v>70</v>
      </c>
      <c r="C15" s="102" t="s">
        <v>71</v>
      </c>
      <c r="D15" s="102" t="s">
        <v>72</v>
      </c>
      <c r="E15" s="102" t="s">
        <v>73</v>
      </c>
      <c r="F15" s="103" t="n">
        <f>R15+R16+R17+R18+R19+R20+R21+R22+R23</f>
        <v>8.0</v>
      </c>
      <c r="G15" s="102" t="s">
        <v>74</v>
      </c>
      <c r="H15" s="104" t="n">
        <v>10580.4</v>
      </c>
      <c r="I15" s="105" t="n">
        <v>10580.4</v>
      </c>
      <c r="J15" s="106" t="n">
        <v>0.2034</v>
      </c>
      <c r="K15" s="107" t="n">
        <f>ROUND(I15,2)+(ROUND(I15,2)*J15)</f>
        <v>12732.45336</v>
      </c>
      <c r="L15" s="108" t="n">
        <f>ROUND(S15,2)+ROUND(S16,2)+ROUND(S17,2)+ROUND(S18,2)+ROUND(S19,2)+ROUND(S20,2)+ROUND(S21,2)+ROUND(S22,2)+ROUND(S23,2)</f>
        <v>101859.59</v>
      </c>
      <c r="M15" s="102" t="s">
        <v>21</v>
      </c>
      <c r="N15" s="102" t="s">
        <v>68</v>
      </c>
      <c r="O15" s="102" t="s">
        <v>69</v>
      </c>
      <c r="P15" s="102" t="s">
        <v>30</v>
      </c>
      <c r="Q15" s="102" t="s">
        <v>31</v>
      </c>
      <c r="R15" s="109" t="n">
        <v>0.03</v>
      </c>
      <c r="S15" s="110" t="n">
        <f>ROUND(K15,2)*R15</f>
        <v>381.9735</v>
      </c>
    </row>
    <row r="16" ht="45.0" customHeight="true">
      <c r="P16" s="102" t="s">
        <v>52</v>
      </c>
      <c r="Q16" s="102" t="s">
        <v>53</v>
      </c>
      <c r="R16" s="111" t="n">
        <v>0.71</v>
      </c>
      <c r="S16" s="112" t="n">
        <f>ROUND(K15,2)*R16</f>
        <v>9040.0395</v>
      </c>
    </row>
    <row r="17" ht="45.0" customHeight="true">
      <c r="P17" s="102" t="s">
        <v>75</v>
      </c>
      <c r="Q17" s="102" t="s">
        <v>76</v>
      </c>
      <c r="R17" s="113" t="n">
        <v>0.88</v>
      </c>
      <c r="S17" s="114" t="n">
        <f>ROUND(K15,2)*R17</f>
        <v>11204.556</v>
      </c>
    </row>
    <row r="18" ht="45.0" customHeight="true">
      <c r="P18" s="102" t="s">
        <v>77</v>
      </c>
      <c r="Q18" s="102" t="s">
        <v>78</v>
      </c>
      <c r="R18" s="115" t="n">
        <v>1.34</v>
      </c>
      <c r="S18" s="116" t="n">
        <f>ROUND(K15,2)*R18</f>
        <v>17061.483</v>
      </c>
    </row>
    <row r="19" ht="45.0" customHeight="true">
      <c r="P19" s="102" t="s">
        <v>79</v>
      </c>
      <c r="Q19" s="102" t="s">
        <v>80</v>
      </c>
      <c r="R19" s="117" t="n">
        <v>1.44</v>
      </c>
      <c r="S19" s="118" t="n">
        <f>ROUND(K15,2)*R19</f>
        <v>18334.728</v>
      </c>
    </row>
    <row r="20" ht="45.0" customHeight="true">
      <c r="P20" s="102" t="s">
        <v>81</v>
      </c>
      <c r="Q20" s="102" t="s">
        <v>82</v>
      </c>
      <c r="R20" s="119" t="n">
        <v>1.54</v>
      </c>
      <c r="S20" s="120" t="n">
        <f>ROUND(K15,2)*R20</f>
        <v>19607.973</v>
      </c>
    </row>
    <row r="21" ht="45.0" customHeight="true">
      <c r="P21" s="102" t="s">
        <v>83</v>
      </c>
      <c r="Q21" s="102" t="s">
        <v>84</v>
      </c>
      <c r="R21" s="121" t="n">
        <v>0.94</v>
      </c>
      <c r="S21" s="122" t="n">
        <f>ROUND(K15,2)*R21</f>
        <v>11968.503</v>
      </c>
    </row>
    <row r="22" ht="45.0" customHeight="true">
      <c r="P22" s="102" t="s">
        <v>85</v>
      </c>
      <c r="Q22" s="102" t="s">
        <v>86</v>
      </c>
      <c r="R22" s="123" t="n">
        <v>0.54</v>
      </c>
      <c r="S22" s="124" t="n">
        <f>ROUND(K15,2)*R22</f>
        <v>6875.523000000001</v>
      </c>
    </row>
    <row r="23" ht="45.0" customHeight="true">
      <c r="P23" s="102" t="s">
        <v>87</v>
      </c>
      <c r="Q23" s="102" t="s">
        <v>88</v>
      </c>
      <c r="R23" s="125" t="n">
        <v>0.58</v>
      </c>
      <c r="S23" s="126" t="n">
        <f>ROUND(K15,2)*R23</f>
        <v>7384.821</v>
      </c>
    </row>
    <row r="24" ht="45.0" customHeight="true">
      <c r="A24" s="128" t="s">
        <v>19</v>
      </c>
      <c r="B24" s="128" t="s">
        <v>89</v>
      </c>
      <c r="C24" s="128" t="s">
        <v>21</v>
      </c>
      <c r="D24" s="128" t="s">
        <v>21</v>
      </c>
      <c r="E24" s="128" t="s">
        <v>90</v>
      </c>
      <c r="F24" s="128" t="s">
        <v>21</v>
      </c>
      <c r="G24" s="128" t="s">
        <v>21</v>
      </c>
      <c r="H24" s="128" t="s">
        <v>21</v>
      </c>
      <c r="I24" s="128" t="s">
        <v>21</v>
      </c>
      <c r="J24" s="128" t="s">
        <v>21</v>
      </c>
      <c r="K24" s="128" t="s">
        <v>21</v>
      </c>
      <c r="L24" s="129" t="n">
        <f>ROUND(L25,2)+ROUND(L29,2)+ROUND(L33,2)+ROUND(L37,2)+ROUND(L41,2)+ROUND(L45,2)+ROUND(L49,2)+ROUND(L53,2)+ROUND(L57,2)+ROUND(L61,2)</f>
        <v>133125.65</v>
      </c>
      <c r="M24" s="128" t="s">
        <v>21</v>
      </c>
      <c r="N24" s="128" t="s">
        <v>21</v>
      </c>
      <c r="O24" s="128" t="s">
        <v>21</v>
      </c>
      <c r="P24" s="128" t="s">
        <v>21</v>
      </c>
      <c r="Q24" s="128" t="s">
        <v>21</v>
      </c>
      <c r="R24" s="128" t="s">
        <v>21</v>
      </c>
      <c r="S24" s="128" t="s">
        <v>21</v>
      </c>
    </row>
    <row r="25" ht="45.0" customHeight="true">
      <c r="A25" s="130" t="s">
        <v>23</v>
      </c>
      <c r="B25" s="130" t="s">
        <v>91</v>
      </c>
      <c r="C25" s="130" t="s">
        <v>48</v>
      </c>
      <c r="D25" s="130" t="s">
        <v>92</v>
      </c>
      <c r="E25" s="130" t="s">
        <v>93</v>
      </c>
      <c r="F25" s="131" t="n">
        <f>R25+R26+R27+R28</f>
        <v>20.0</v>
      </c>
      <c r="G25" s="130" t="s">
        <v>28</v>
      </c>
      <c r="H25" s="132" t="n">
        <v>133.69</v>
      </c>
      <c r="I25" s="133" t="n">
        <v>125.67</v>
      </c>
      <c r="J25" s="134" t="n">
        <v>0.2034</v>
      </c>
      <c r="K25" s="135" t="n">
        <f>ROUND(I25,2)+(ROUND(I25,2)*J25)</f>
        <v>151.231278</v>
      </c>
      <c r="L25" s="136" t="n">
        <f>ROUND(S25,2)+ROUND(S26,2)+ROUND(S27,2)+ROUND(S28,2)</f>
        <v>3024.6</v>
      </c>
      <c r="M25" s="130" t="s">
        <v>21</v>
      </c>
      <c r="N25" s="130" t="s">
        <v>89</v>
      </c>
      <c r="O25" s="130" t="s">
        <v>94</v>
      </c>
      <c r="P25" s="130" t="s">
        <v>20</v>
      </c>
      <c r="Q25" s="130" t="s">
        <v>95</v>
      </c>
      <c r="R25" s="137" t="n">
        <v>5.0</v>
      </c>
      <c r="S25" s="138" t="n">
        <f>ROUND(K25,2)*R25</f>
        <v>756.15</v>
      </c>
    </row>
    <row r="26" ht="45.0" customHeight="true">
      <c r="P26" s="130" t="s">
        <v>45</v>
      </c>
      <c r="Q26" s="130" t="s">
        <v>96</v>
      </c>
      <c r="R26" s="139" t="n">
        <v>5.0</v>
      </c>
      <c r="S26" s="140" t="n">
        <f>ROUND(K25,2)*R26</f>
        <v>756.15</v>
      </c>
    </row>
    <row r="27" ht="45.0" customHeight="true">
      <c r="P27" s="130" t="s">
        <v>68</v>
      </c>
      <c r="Q27" s="130" t="s">
        <v>97</v>
      </c>
      <c r="R27" s="141" t="n">
        <v>5.0</v>
      </c>
      <c r="S27" s="142" t="n">
        <f>ROUND(K25,2)*R27</f>
        <v>756.15</v>
      </c>
    </row>
    <row r="28" ht="45.0" customHeight="true">
      <c r="P28" s="130" t="s">
        <v>89</v>
      </c>
      <c r="Q28" s="130" t="s">
        <v>98</v>
      </c>
      <c r="R28" s="143" t="n">
        <v>5.0</v>
      </c>
      <c r="S28" s="144" t="n">
        <f>ROUND(K25,2)*R28</f>
        <v>756.15</v>
      </c>
    </row>
    <row r="29" ht="45.0" customHeight="true">
      <c r="A29" s="145" t="s">
        <v>23</v>
      </c>
      <c r="B29" s="145" t="s">
        <v>99</v>
      </c>
      <c r="C29" s="145" t="s">
        <v>48</v>
      </c>
      <c r="D29" s="145" t="s">
        <v>100</v>
      </c>
      <c r="E29" s="145" t="s">
        <v>101</v>
      </c>
      <c r="F29" s="146" t="n">
        <f>R29+R30+R31+R32</f>
        <v>64.85</v>
      </c>
      <c r="G29" s="145" t="s">
        <v>102</v>
      </c>
      <c r="H29" s="147" t="n">
        <v>44.4</v>
      </c>
      <c r="I29" s="148" t="n">
        <v>41.74</v>
      </c>
      <c r="J29" s="149" t="n">
        <v>0.2034</v>
      </c>
      <c r="K29" s="150" t="n">
        <f>ROUND(I29,2)+(ROUND(I29,2)*J29)</f>
        <v>50.229916</v>
      </c>
      <c r="L29" s="151" t="n">
        <f>ROUND(S29,2)+ROUND(S30,2)+ROUND(S31,2)+ROUND(S32,2)</f>
        <v>3257.4100000000003</v>
      </c>
      <c r="M29" s="145" t="s">
        <v>21</v>
      </c>
      <c r="N29" s="145" t="s">
        <v>89</v>
      </c>
      <c r="O29" s="145" t="s">
        <v>94</v>
      </c>
      <c r="P29" s="145" t="s">
        <v>20</v>
      </c>
      <c r="Q29" s="145" t="s">
        <v>95</v>
      </c>
      <c r="R29" s="152" t="n">
        <v>7.05</v>
      </c>
      <c r="S29" s="153" t="n">
        <f>ROUND(K29,2)*R29</f>
        <v>354.12149999999997</v>
      </c>
    </row>
    <row r="30" ht="45.0" customHeight="true">
      <c r="P30" s="145" t="s">
        <v>45</v>
      </c>
      <c r="Q30" s="145" t="s">
        <v>96</v>
      </c>
      <c r="R30" s="154" t="n">
        <v>7.05</v>
      </c>
      <c r="S30" s="155" t="n">
        <f>ROUND(K29,2)*R30</f>
        <v>354.12149999999997</v>
      </c>
    </row>
    <row r="31" ht="45.0" customHeight="true">
      <c r="P31" s="145" t="s">
        <v>68</v>
      </c>
      <c r="Q31" s="145" t="s">
        <v>97</v>
      </c>
      <c r="R31" s="156" t="n">
        <v>7.05</v>
      </c>
      <c r="S31" s="157" t="n">
        <f>ROUND(K29,2)*R31</f>
        <v>354.12149999999997</v>
      </c>
    </row>
    <row r="32" ht="45.0" customHeight="true">
      <c r="P32" s="145" t="s">
        <v>89</v>
      </c>
      <c r="Q32" s="145" t="s">
        <v>98</v>
      </c>
      <c r="R32" s="158" t="n">
        <v>43.7</v>
      </c>
      <c r="S32" s="159" t="n">
        <f>ROUND(K29,2)*R32</f>
        <v>2195.051</v>
      </c>
    </row>
    <row r="33" ht="45.0" customHeight="true">
      <c r="A33" s="160" t="s">
        <v>23</v>
      </c>
      <c r="B33" s="160" t="s">
        <v>103</v>
      </c>
      <c r="C33" s="160" t="s">
        <v>48</v>
      </c>
      <c r="D33" s="160" t="s">
        <v>104</v>
      </c>
      <c r="E33" s="160" t="s">
        <v>105</v>
      </c>
      <c r="F33" s="161" t="n">
        <f>R33+R34+R35+R36</f>
        <v>93.6</v>
      </c>
      <c r="G33" s="160" t="s">
        <v>38</v>
      </c>
      <c r="H33" s="162" t="n">
        <v>6.93</v>
      </c>
      <c r="I33" s="163" t="n">
        <v>6.51</v>
      </c>
      <c r="J33" s="164" t="n">
        <v>0.2034</v>
      </c>
      <c r="K33" s="165" t="n">
        <f>ROUND(I33,2)+(ROUND(I33,2)*J33)</f>
        <v>7.834134</v>
      </c>
      <c r="L33" s="166" t="n">
        <f>ROUND(S33,2)+ROUND(S34,2)+ROUND(S35,2)+ROUND(S36,2)</f>
        <v>732.88</v>
      </c>
      <c r="M33" s="160" t="s">
        <v>21</v>
      </c>
      <c r="N33" s="160" t="s">
        <v>89</v>
      </c>
      <c r="O33" s="160" t="s">
        <v>94</v>
      </c>
      <c r="P33" s="160" t="s">
        <v>20</v>
      </c>
      <c r="Q33" s="160" t="s">
        <v>95</v>
      </c>
      <c r="R33" s="167" t="n">
        <v>23.4</v>
      </c>
      <c r="S33" s="168" t="n">
        <f>ROUND(K33,2)*R33</f>
        <v>183.22199999999998</v>
      </c>
    </row>
    <row r="34" ht="45.0" customHeight="true">
      <c r="P34" s="160" t="s">
        <v>45</v>
      </c>
      <c r="Q34" s="160" t="s">
        <v>96</v>
      </c>
      <c r="R34" s="169" t="n">
        <v>23.4</v>
      </c>
      <c r="S34" s="170" t="n">
        <f>ROUND(K33,2)*R34</f>
        <v>183.22199999999998</v>
      </c>
    </row>
    <row r="35" ht="45.0" customHeight="true">
      <c r="P35" s="160" t="s">
        <v>68</v>
      </c>
      <c r="Q35" s="160" t="s">
        <v>97</v>
      </c>
      <c r="R35" s="171" t="n">
        <v>23.4</v>
      </c>
      <c r="S35" s="172" t="n">
        <f>ROUND(K33,2)*R35</f>
        <v>183.22199999999998</v>
      </c>
    </row>
    <row r="36" ht="45.0" customHeight="true">
      <c r="P36" s="160" t="s">
        <v>89</v>
      </c>
      <c r="Q36" s="160" t="s">
        <v>98</v>
      </c>
      <c r="R36" s="173" t="n">
        <v>23.4</v>
      </c>
      <c r="S36" s="174" t="n">
        <f>ROUND(K33,2)*R36</f>
        <v>183.22199999999998</v>
      </c>
    </row>
    <row r="37" ht="45.0" customHeight="true">
      <c r="A37" s="175" t="s">
        <v>23</v>
      </c>
      <c r="B37" s="175" t="s">
        <v>106</v>
      </c>
      <c r="C37" s="175" t="s">
        <v>48</v>
      </c>
      <c r="D37" s="175" t="s">
        <v>107</v>
      </c>
      <c r="E37" s="175" t="s">
        <v>108</v>
      </c>
      <c r="F37" s="176" t="n">
        <f>R37+R38+R39+R40</f>
        <v>93.6</v>
      </c>
      <c r="G37" s="175" t="s">
        <v>38</v>
      </c>
      <c r="H37" s="177" t="n">
        <v>45.37</v>
      </c>
      <c r="I37" s="178" t="n">
        <v>42.65</v>
      </c>
      <c r="J37" s="179" t="n">
        <v>0.2034</v>
      </c>
      <c r="K37" s="180" t="n">
        <f>ROUND(I37,2)+(ROUND(I37,2)*J37)</f>
        <v>51.32501</v>
      </c>
      <c r="L37" s="181" t="n">
        <f>ROUND(S37,2)+ROUND(S38,2)+ROUND(S39,2)+ROUND(S40,2)</f>
        <v>4804.48</v>
      </c>
      <c r="M37" s="175" t="s">
        <v>21</v>
      </c>
      <c r="N37" s="175" t="s">
        <v>89</v>
      </c>
      <c r="O37" s="175" t="s">
        <v>94</v>
      </c>
      <c r="P37" s="175" t="s">
        <v>20</v>
      </c>
      <c r="Q37" s="175" t="s">
        <v>95</v>
      </c>
      <c r="R37" s="182" t="n">
        <v>23.4</v>
      </c>
      <c r="S37" s="183" t="n">
        <f>ROUND(K37,2)*R37</f>
        <v>1201.1219999999998</v>
      </c>
    </row>
    <row r="38" ht="45.0" customHeight="true">
      <c r="P38" s="175" t="s">
        <v>45</v>
      </c>
      <c r="Q38" s="175" t="s">
        <v>96</v>
      </c>
      <c r="R38" s="184" t="n">
        <v>23.4</v>
      </c>
      <c r="S38" s="185" t="n">
        <f>ROUND(K37,2)*R38</f>
        <v>1201.1219999999998</v>
      </c>
    </row>
    <row r="39" ht="45.0" customHeight="true">
      <c r="P39" s="175" t="s">
        <v>68</v>
      </c>
      <c r="Q39" s="175" t="s">
        <v>97</v>
      </c>
      <c r="R39" s="186" t="n">
        <v>23.4</v>
      </c>
      <c r="S39" s="187" t="n">
        <f>ROUND(K37,2)*R39</f>
        <v>1201.1219999999998</v>
      </c>
    </row>
    <row r="40" ht="45.0" customHeight="true">
      <c r="P40" s="175" t="s">
        <v>89</v>
      </c>
      <c r="Q40" s="175" t="s">
        <v>98</v>
      </c>
      <c r="R40" s="188" t="n">
        <v>23.4</v>
      </c>
      <c r="S40" s="189" t="n">
        <f>ROUND(K37,2)*R40</f>
        <v>1201.1219999999998</v>
      </c>
    </row>
    <row r="41" ht="45.0" customHeight="true">
      <c r="A41" s="190" t="s">
        <v>23</v>
      </c>
      <c r="B41" s="190" t="s">
        <v>109</v>
      </c>
      <c r="C41" s="190" t="s">
        <v>48</v>
      </c>
      <c r="D41" s="190" t="s">
        <v>110</v>
      </c>
      <c r="E41" s="190" t="s">
        <v>111</v>
      </c>
      <c r="F41" s="191" t="n">
        <f>R41+R42+R43+R44</f>
        <v>291.2</v>
      </c>
      <c r="G41" s="190" t="s">
        <v>38</v>
      </c>
      <c r="H41" s="192" t="n">
        <v>192.43</v>
      </c>
      <c r="I41" s="193" t="n">
        <v>180.88</v>
      </c>
      <c r="J41" s="194" t="n">
        <v>0.2034</v>
      </c>
      <c r="K41" s="195" t="n">
        <f>ROUND(I41,2)+(ROUND(I41,2)*J41)</f>
        <v>217.67099199999998</v>
      </c>
      <c r="L41" s="196" t="n">
        <f>ROUND(S41,2)+ROUND(S42,2)+ROUND(S43,2)+ROUND(S44,2)</f>
        <v>63385.52</v>
      </c>
      <c r="M41" s="190" t="s">
        <v>21</v>
      </c>
      <c r="N41" s="190" t="s">
        <v>89</v>
      </c>
      <c r="O41" s="190" t="s">
        <v>94</v>
      </c>
      <c r="P41" s="190" t="s">
        <v>20</v>
      </c>
      <c r="Q41" s="190" t="s">
        <v>95</v>
      </c>
      <c r="R41" s="197" t="n">
        <v>72.8</v>
      </c>
      <c r="S41" s="198" t="n">
        <f>ROUND(K41,2)*R41</f>
        <v>15846.375999999998</v>
      </c>
    </row>
    <row r="42" ht="45.0" customHeight="true">
      <c r="P42" s="190" t="s">
        <v>45</v>
      </c>
      <c r="Q42" s="190" t="s">
        <v>96</v>
      </c>
      <c r="R42" s="199" t="n">
        <v>72.8</v>
      </c>
      <c r="S42" s="200" t="n">
        <f>ROUND(K41,2)*R42</f>
        <v>15846.375999999998</v>
      </c>
    </row>
    <row r="43" ht="45.0" customHeight="true">
      <c r="P43" s="190" t="s">
        <v>68</v>
      </c>
      <c r="Q43" s="190" t="s">
        <v>97</v>
      </c>
      <c r="R43" s="201" t="n">
        <v>72.8</v>
      </c>
      <c r="S43" s="202" t="n">
        <f>ROUND(K41,2)*R43</f>
        <v>15846.375999999998</v>
      </c>
    </row>
    <row r="44" ht="45.0" customHeight="true">
      <c r="P44" s="190" t="s">
        <v>89</v>
      </c>
      <c r="Q44" s="190" t="s">
        <v>98</v>
      </c>
      <c r="R44" s="203" t="n">
        <v>72.8</v>
      </c>
      <c r="S44" s="204" t="n">
        <f>ROUND(K41,2)*R44</f>
        <v>15846.375999999998</v>
      </c>
    </row>
    <row r="45" ht="45.0" customHeight="true">
      <c r="A45" s="205" t="s">
        <v>23</v>
      </c>
      <c r="B45" s="205" t="s">
        <v>112</v>
      </c>
      <c r="C45" s="205" t="s">
        <v>48</v>
      </c>
      <c r="D45" s="205" t="s">
        <v>113</v>
      </c>
      <c r="E45" s="205" t="s">
        <v>114</v>
      </c>
      <c r="F45" s="206" t="n">
        <f>R45+R46+R47+R48</f>
        <v>1014.0</v>
      </c>
      <c r="G45" s="205" t="s">
        <v>115</v>
      </c>
      <c r="H45" s="207" t="n">
        <v>12.64</v>
      </c>
      <c r="I45" s="208" t="n">
        <v>11.88</v>
      </c>
      <c r="J45" s="209" t="n">
        <v>0.2034</v>
      </c>
      <c r="K45" s="210" t="n">
        <f>ROUND(I45,2)+(ROUND(I45,2)*J45)</f>
        <v>14.296392</v>
      </c>
      <c r="L45" s="211" t="n">
        <f>ROUND(S45,2)+ROUND(S46,2)+ROUND(S47,2)+ROUND(S48,2)</f>
        <v>14500.2</v>
      </c>
      <c r="M45" s="205" t="s">
        <v>21</v>
      </c>
      <c r="N45" s="205" t="s">
        <v>89</v>
      </c>
      <c r="O45" s="205" t="s">
        <v>94</v>
      </c>
      <c r="P45" s="205" t="s">
        <v>20</v>
      </c>
      <c r="Q45" s="205" t="s">
        <v>95</v>
      </c>
      <c r="R45" s="212" t="n">
        <v>253.5</v>
      </c>
      <c r="S45" s="213" t="n">
        <f>ROUND(K45,2)*R45</f>
        <v>3625.05</v>
      </c>
    </row>
    <row r="46" ht="45.0" customHeight="true">
      <c r="P46" s="205" t="s">
        <v>45</v>
      </c>
      <c r="Q46" s="205" t="s">
        <v>96</v>
      </c>
      <c r="R46" s="214" t="n">
        <v>253.5</v>
      </c>
      <c r="S46" s="215" t="n">
        <f>ROUND(K45,2)*R46</f>
        <v>3625.05</v>
      </c>
    </row>
    <row r="47" ht="45.0" customHeight="true">
      <c r="P47" s="205" t="s">
        <v>68</v>
      </c>
      <c r="Q47" s="205" t="s">
        <v>97</v>
      </c>
      <c r="R47" s="216" t="n">
        <v>253.5</v>
      </c>
      <c r="S47" s="217" t="n">
        <f>ROUND(K45,2)*R47</f>
        <v>3625.05</v>
      </c>
    </row>
    <row r="48" ht="45.0" customHeight="true">
      <c r="P48" s="205" t="s">
        <v>89</v>
      </c>
      <c r="Q48" s="205" t="s">
        <v>98</v>
      </c>
      <c r="R48" s="218" t="n">
        <v>253.5</v>
      </c>
      <c r="S48" s="219" t="n">
        <f>ROUND(K45,2)*R48</f>
        <v>3625.05</v>
      </c>
    </row>
    <row r="49" ht="45.0" customHeight="true">
      <c r="A49" s="220" t="s">
        <v>23</v>
      </c>
      <c r="B49" s="220" t="s">
        <v>116</v>
      </c>
      <c r="C49" s="220" t="s">
        <v>48</v>
      </c>
      <c r="D49" s="220" t="s">
        <v>117</v>
      </c>
      <c r="E49" s="220" t="s">
        <v>118</v>
      </c>
      <c r="F49" s="221" t="n">
        <f>R49+R50+R51+R52</f>
        <v>534.0</v>
      </c>
      <c r="G49" s="220" t="s">
        <v>115</v>
      </c>
      <c r="H49" s="222" t="n">
        <v>15.64</v>
      </c>
      <c r="I49" s="223" t="n">
        <v>14.7</v>
      </c>
      <c r="J49" s="224" t="n">
        <v>0.2034</v>
      </c>
      <c r="K49" s="225" t="n">
        <f>ROUND(I49,2)+(ROUND(I49,2)*J49)</f>
        <v>17.68998</v>
      </c>
      <c r="L49" s="226" t="n">
        <f>ROUND(S49,2)+ROUND(S50,2)+ROUND(S51,2)+ROUND(S52,2)</f>
        <v>9446.48</v>
      </c>
      <c r="M49" s="220" t="s">
        <v>21</v>
      </c>
      <c r="N49" s="220" t="s">
        <v>89</v>
      </c>
      <c r="O49" s="220" t="s">
        <v>94</v>
      </c>
      <c r="P49" s="220" t="s">
        <v>20</v>
      </c>
      <c r="Q49" s="220" t="s">
        <v>95</v>
      </c>
      <c r="R49" s="227" t="n">
        <v>133.5</v>
      </c>
      <c r="S49" s="228" t="n">
        <f>ROUND(K49,2)*R49</f>
        <v>2361.6150000000002</v>
      </c>
    </row>
    <row r="50" ht="45.0" customHeight="true">
      <c r="P50" s="220" t="s">
        <v>45</v>
      </c>
      <c r="Q50" s="220" t="s">
        <v>96</v>
      </c>
      <c r="R50" s="229" t="n">
        <v>133.5</v>
      </c>
      <c r="S50" s="230" t="n">
        <f>ROUND(K49,2)*R50</f>
        <v>2361.6150000000002</v>
      </c>
    </row>
    <row r="51" ht="45.0" customHeight="true">
      <c r="P51" s="220" t="s">
        <v>68</v>
      </c>
      <c r="Q51" s="220" t="s">
        <v>97</v>
      </c>
      <c r="R51" s="231" t="n">
        <v>133.5</v>
      </c>
      <c r="S51" s="232" t="n">
        <f>ROUND(K49,2)*R51</f>
        <v>2361.6150000000002</v>
      </c>
    </row>
    <row r="52" ht="45.0" customHeight="true">
      <c r="P52" s="220" t="s">
        <v>89</v>
      </c>
      <c r="Q52" s="220" t="s">
        <v>98</v>
      </c>
      <c r="R52" s="233" t="n">
        <v>133.5</v>
      </c>
      <c r="S52" s="234" t="n">
        <f>ROUND(K49,2)*R52</f>
        <v>2361.6150000000002</v>
      </c>
    </row>
    <row r="53" ht="45.0" customHeight="true">
      <c r="A53" s="235" t="s">
        <v>23</v>
      </c>
      <c r="B53" s="235" t="s">
        <v>119</v>
      </c>
      <c r="C53" s="235" t="s">
        <v>48</v>
      </c>
      <c r="D53" s="235" t="s">
        <v>120</v>
      </c>
      <c r="E53" s="235" t="s">
        <v>121</v>
      </c>
      <c r="F53" s="236" t="n">
        <f>R53+R54+R55+R56</f>
        <v>256.0</v>
      </c>
      <c r="G53" s="235" t="s">
        <v>115</v>
      </c>
      <c r="H53" s="237" t="n">
        <v>17.17</v>
      </c>
      <c r="I53" s="238" t="n">
        <v>16.14</v>
      </c>
      <c r="J53" s="239" t="n">
        <v>0.2034</v>
      </c>
      <c r="K53" s="240" t="n">
        <f>ROUND(I53,2)+(ROUND(I53,2)*J53)</f>
        <v>19.422876000000002</v>
      </c>
      <c r="L53" s="241" t="n">
        <f>ROUND(S53,2)+ROUND(S54,2)+ROUND(S55,2)+ROUND(S56,2)</f>
        <v>4971.52</v>
      </c>
      <c r="M53" s="235" t="s">
        <v>21</v>
      </c>
      <c r="N53" s="235" t="s">
        <v>89</v>
      </c>
      <c r="O53" s="235" t="s">
        <v>94</v>
      </c>
      <c r="P53" s="235" t="s">
        <v>20</v>
      </c>
      <c r="Q53" s="235" t="s">
        <v>95</v>
      </c>
      <c r="R53" s="242" t="n">
        <v>64.0</v>
      </c>
      <c r="S53" s="243" t="n">
        <f>ROUND(K53,2)*R53</f>
        <v>1242.88</v>
      </c>
    </row>
    <row r="54" ht="45.0" customHeight="true">
      <c r="P54" s="235" t="s">
        <v>45</v>
      </c>
      <c r="Q54" s="235" t="s">
        <v>96</v>
      </c>
      <c r="R54" s="244" t="n">
        <v>64.0</v>
      </c>
      <c r="S54" s="245" t="n">
        <f>ROUND(K53,2)*R54</f>
        <v>1242.88</v>
      </c>
    </row>
    <row r="55" ht="45.0" customHeight="true">
      <c r="P55" s="235" t="s">
        <v>68</v>
      </c>
      <c r="Q55" s="235" t="s">
        <v>97</v>
      </c>
      <c r="R55" s="246" t="n">
        <v>64.0</v>
      </c>
      <c r="S55" s="247" t="n">
        <f>ROUND(K53,2)*R55</f>
        <v>1242.88</v>
      </c>
    </row>
    <row r="56" ht="45.0" customHeight="true">
      <c r="P56" s="235" t="s">
        <v>89</v>
      </c>
      <c r="Q56" s="235" t="s">
        <v>98</v>
      </c>
      <c r="R56" s="248" t="n">
        <v>64.0</v>
      </c>
      <c r="S56" s="249" t="n">
        <f>ROUND(K53,2)*R56</f>
        <v>1242.88</v>
      </c>
    </row>
    <row r="57" ht="45.0" customHeight="true">
      <c r="A57" s="250" t="s">
        <v>23</v>
      </c>
      <c r="B57" s="250" t="s">
        <v>122</v>
      </c>
      <c r="C57" s="250" t="s">
        <v>71</v>
      </c>
      <c r="D57" s="250" t="s">
        <v>123</v>
      </c>
      <c r="E57" s="250" t="s">
        <v>124</v>
      </c>
      <c r="F57" s="251" t="n">
        <f>R57+R58+R59+R60</f>
        <v>28.2</v>
      </c>
      <c r="G57" s="250" t="s">
        <v>102</v>
      </c>
      <c r="H57" s="252" t="n">
        <v>826.32</v>
      </c>
      <c r="I57" s="253" t="n">
        <v>748.66</v>
      </c>
      <c r="J57" s="254" t="n">
        <v>0.2034</v>
      </c>
      <c r="K57" s="255" t="n">
        <f>ROUND(I57,2)+(ROUND(I57,2)*J57)</f>
        <v>900.9374439999999</v>
      </c>
      <c r="L57" s="256" t="n">
        <f>ROUND(S57,2)+ROUND(S58,2)+ROUND(S59,2)+ROUND(S60,2)</f>
        <v>25406.52</v>
      </c>
      <c r="M57" s="250" t="s">
        <v>21</v>
      </c>
      <c r="N57" s="250" t="s">
        <v>89</v>
      </c>
      <c r="O57" s="250" t="s">
        <v>94</v>
      </c>
      <c r="P57" s="250" t="s">
        <v>20</v>
      </c>
      <c r="Q57" s="250" t="s">
        <v>95</v>
      </c>
      <c r="R57" s="257" t="n">
        <v>7.05</v>
      </c>
      <c r="S57" s="258" t="n">
        <f>ROUND(K57,2)*R57</f>
        <v>6351.627</v>
      </c>
    </row>
    <row r="58" ht="45.0" customHeight="true">
      <c r="P58" s="250" t="s">
        <v>45</v>
      </c>
      <c r="Q58" s="250" t="s">
        <v>96</v>
      </c>
      <c r="R58" s="259" t="n">
        <v>7.05</v>
      </c>
      <c r="S58" s="260" t="n">
        <f>ROUND(K57,2)*R58</f>
        <v>6351.627</v>
      </c>
    </row>
    <row r="59" ht="45.0" customHeight="true">
      <c r="P59" s="250" t="s">
        <v>68</v>
      </c>
      <c r="Q59" s="250" t="s">
        <v>97</v>
      </c>
      <c r="R59" s="261" t="n">
        <v>7.05</v>
      </c>
      <c r="S59" s="262" t="n">
        <f>ROUND(K57,2)*R59</f>
        <v>6351.627</v>
      </c>
    </row>
    <row r="60" ht="45.0" customHeight="true">
      <c r="P60" s="250" t="s">
        <v>89</v>
      </c>
      <c r="Q60" s="250" t="s">
        <v>98</v>
      </c>
      <c r="R60" s="263" t="n">
        <v>7.05</v>
      </c>
      <c r="S60" s="264" t="n">
        <f>ROUND(K57,2)*R60</f>
        <v>6351.627</v>
      </c>
    </row>
    <row r="61" ht="45.0" customHeight="true">
      <c r="A61" s="265" t="s">
        <v>23</v>
      </c>
      <c r="B61" s="265" t="s">
        <v>125</v>
      </c>
      <c r="C61" s="265" t="s">
        <v>48</v>
      </c>
      <c r="D61" s="265" t="s">
        <v>126</v>
      </c>
      <c r="E61" s="265" t="s">
        <v>127</v>
      </c>
      <c r="F61" s="266" t="n">
        <f>R61+R62+R63+R64</f>
        <v>141.8</v>
      </c>
      <c r="G61" s="265" t="s">
        <v>102</v>
      </c>
      <c r="H61" s="267" t="n">
        <v>28.46</v>
      </c>
      <c r="I61" s="268" t="n">
        <v>21.07</v>
      </c>
      <c r="J61" s="269" t="n">
        <v>0.2034</v>
      </c>
      <c r="K61" s="270" t="n">
        <f>ROUND(I61,2)+(ROUND(I61,2)*J61)</f>
        <v>25.355638</v>
      </c>
      <c r="L61" s="271" t="n">
        <f>ROUND(S61,2)+ROUND(S62,2)+ROUND(S63,2)+ROUND(S64,2)</f>
        <v>3596.04</v>
      </c>
      <c r="M61" s="265" t="s">
        <v>21</v>
      </c>
      <c r="N61" s="265" t="s">
        <v>89</v>
      </c>
      <c r="O61" s="265" t="s">
        <v>94</v>
      </c>
      <c r="P61" s="265" t="s">
        <v>20</v>
      </c>
      <c r="Q61" s="265" t="s">
        <v>95</v>
      </c>
      <c r="R61" s="272" t="n">
        <v>35.45</v>
      </c>
      <c r="S61" s="273" t="n">
        <f>ROUND(K61,2)*R61</f>
        <v>899.0120000000001</v>
      </c>
    </row>
    <row r="62" ht="45.0" customHeight="true">
      <c r="P62" s="265" t="s">
        <v>45</v>
      </c>
      <c r="Q62" s="265" t="s">
        <v>96</v>
      </c>
      <c r="R62" s="274" t="n">
        <v>35.45</v>
      </c>
      <c r="S62" s="275" t="n">
        <f>ROUND(K61,2)*R62</f>
        <v>899.0120000000001</v>
      </c>
    </row>
    <row r="63" ht="45.0" customHeight="true">
      <c r="P63" s="265" t="s">
        <v>68</v>
      </c>
      <c r="Q63" s="265" t="s">
        <v>97</v>
      </c>
      <c r="R63" s="276" t="n">
        <v>35.45</v>
      </c>
      <c r="S63" s="277" t="n">
        <f>ROUND(K61,2)*R63</f>
        <v>899.0120000000001</v>
      </c>
    </row>
    <row r="64" ht="45.0" customHeight="true">
      <c r="P64" s="265" t="s">
        <v>89</v>
      </c>
      <c r="Q64" s="265" t="s">
        <v>98</v>
      </c>
      <c r="R64" s="278" t="n">
        <v>35.45</v>
      </c>
      <c r="S64" s="279" t="n">
        <f>ROUND(K61,2)*R64</f>
        <v>899.0120000000001</v>
      </c>
    </row>
    <row r="65" ht="45.0" customHeight="true">
      <c r="A65" s="281" t="s">
        <v>19</v>
      </c>
      <c r="B65" s="281" t="s">
        <v>30</v>
      </c>
      <c r="C65" s="281" t="s">
        <v>21</v>
      </c>
      <c r="D65" s="281" t="s">
        <v>21</v>
      </c>
      <c r="E65" s="281" t="s">
        <v>128</v>
      </c>
      <c r="F65" s="281" t="s">
        <v>21</v>
      </c>
      <c r="G65" s="281" t="s">
        <v>21</v>
      </c>
      <c r="H65" s="281" t="s">
        <v>21</v>
      </c>
      <c r="I65" s="281" t="s">
        <v>21</v>
      </c>
      <c r="J65" s="281" t="s">
        <v>21</v>
      </c>
      <c r="K65" s="281" t="s">
        <v>21</v>
      </c>
      <c r="L65" s="282" t="n">
        <f>ROUND(L66,2)+ROUND(L70,2)+ROUND(L74,2)+ROUND(L78,2)+ROUND(L82,2)+ROUND(L86,2)+ROUND(L90,2)+ROUND(L94,2)</f>
        <v>135526.28</v>
      </c>
      <c r="M65" s="281" t="s">
        <v>21</v>
      </c>
      <c r="N65" s="281" t="s">
        <v>21</v>
      </c>
      <c r="O65" s="281" t="s">
        <v>21</v>
      </c>
      <c r="P65" s="281" t="s">
        <v>21</v>
      </c>
      <c r="Q65" s="281" t="s">
        <v>21</v>
      </c>
      <c r="R65" s="281" t="s">
        <v>21</v>
      </c>
      <c r="S65" s="281" t="s">
        <v>21</v>
      </c>
    </row>
    <row r="66" ht="45.0" customHeight="true">
      <c r="A66" s="283" t="s">
        <v>23</v>
      </c>
      <c r="B66" s="283" t="s">
        <v>129</v>
      </c>
      <c r="C66" s="283" t="s">
        <v>48</v>
      </c>
      <c r="D66" s="283" t="s">
        <v>130</v>
      </c>
      <c r="E66" s="283" t="s">
        <v>131</v>
      </c>
      <c r="F66" s="284" t="n">
        <f>R66+R67+R68+R69</f>
        <v>109.2</v>
      </c>
      <c r="G66" s="283" t="s">
        <v>102</v>
      </c>
      <c r="H66" s="285" t="n">
        <v>110.9</v>
      </c>
      <c r="I66" s="286" t="n">
        <v>104.25</v>
      </c>
      <c r="J66" s="287" t="n">
        <v>0.2034</v>
      </c>
      <c r="K66" s="288" t="n">
        <f>ROUND(I66,2)+(ROUND(I66,2)*J66)</f>
        <v>125.45445000000001</v>
      </c>
      <c r="L66" s="289" t="n">
        <f>ROUND(S66,2)+ROUND(S67,2)+ROUND(S68,2)+ROUND(S69,2)</f>
        <v>13699.16</v>
      </c>
      <c r="M66" s="283" t="s">
        <v>21</v>
      </c>
      <c r="N66" s="283" t="s">
        <v>30</v>
      </c>
      <c r="O66" s="283" t="s">
        <v>132</v>
      </c>
      <c r="P66" s="283" t="s">
        <v>20</v>
      </c>
      <c r="Q66" s="283" t="s">
        <v>95</v>
      </c>
      <c r="R66" s="290" t="n">
        <v>27.3</v>
      </c>
      <c r="S66" s="291" t="n">
        <f>ROUND(K66,2)*R66</f>
        <v>3424.7850000000003</v>
      </c>
    </row>
    <row r="67" ht="45.0" customHeight="true">
      <c r="P67" s="283" t="s">
        <v>45</v>
      </c>
      <c r="Q67" s="283" t="s">
        <v>96</v>
      </c>
      <c r="R67" s="292" t="n">
        <v>27.3</v>
      </c>
      <c r="S67" s="293" t="n">
        <f>ROUND(K66,2)*R67</f>
        <v>3424.7850000000003</v>
      </c>
    </row>
    <row r="68" ht="45.0" customHeight="true">
      <c r="P68" s="283" t="s">
        <v>68</v>
      </c>
      <c r="Q68" s="283" t="s">
        <v>97</v>
      </c>
      <c r="R68" s="294" t="n">
        <v>27.3</v>
      </c>
      <c r="S68" s="295" t="n">
        <f>ROUND(K66,2)*R68</f>
        <v>3424.7850000000003</v>
      </c>
    </row>
    <row r="69" ht="45.0" customHeight="true">
      <c r="P69" s="283" t="s">
        <v>89</v>
      </c>
      <c r="Q69" s="283" t="s">
        <v>98</v>
      </c>
      <c r="R69" s="296" t="n">
        <v>27.3</v>
      </c>
      <c r="S69" s="297" t="n">
        <f>ROUND(K66,2)*R69</f>
        <v>3424.7850000000003</v>
      </c>
    </row>
    <row r="70" ht="45.0" customHeight="true">
      <c r="A70" s="298" t="s">
        <v>23</v>
      </c>
      <c r="B70" s="298" t="s">
        <v>133</v>
      </c>
      <c r="C70" s="298" t="s">
        <v>48</v>
      </c>
      <c r="D70" s="298" t="s">
        <v>107</v>
      </c>
      <c r="E70" s="298" t="s">
        <v>108</v>
      </c>
      <c r="F70" s="299" t="n">
        <f>R70+R71+R72+R73</f>
        <v>136.6</v>
      </c>
      <c r="G70" s="298" t="s">
        <v>38</v>
      </c>
      <c r="H70" s="300" t="n">
        <v>45.37</v>
      </c>
      <c r="I70" s="301" t="n">
        <v>42.65</v>
      </c>
      <c r="J70" s="302" t="n">
        <v>0.2034</v>
      </c>
      <c r="K70" s="303" t="n">
        <f>ROUND(I70,2)+(ROUND(I70,2)*J70)</f>
        <v>51.32501</v>
      </c>
      <c r="L70" s="304" t="n">
        <f>ROUND(S70,2)+ROUND(S71,2)+ROUND(S72,2)+ROUND(S73,2)</f>
        <v>7011.68</v>
      </c>
      <c r="M70" s="298" t="s">
        <v>21</v>
      </c>
      <c r="N70" s="298" t="s">
        <v>30</v>
      </c>
      <c r="O70" s="298" t="s">
        <v>132</v>
      </c>
      <c r="P70" s="298" t="s">
        <v>20</v>
      </c>
      <c r="Q70" s="298" t="s">
        <v>95</v>
      </c>
      <c r="R70" s="305" t="n">
        <v>34.15</v>
      </c>
      <c r="S70" s="306" t="n">
        <f>ROUND(K70,2)*R70</f>
        <v>1752.9195</v>
      </c>
    </row>
    <row r="71" ht="45.0" customHeight="true">
      <c r="P71" s="298" t="s">
        <v>45</v>
      </c>
      <c r="Q71" s="298" t="s">
        <v>96</v>
      </c>
      <c r="R71" s="307" t="n">
        <v>34.15</v>
      </c>
      <c r="S71" s="308" t="n">
        <f>ROUND(K70,2)*R71</f>
        <v>1752.9195</v>
      </c>
    </row>
    <row r="72" ht="45.0" customHeight="true">
      <c r="P72" s="298" t="s">
        <v>68</v>
      </c>
      <c r="Q72" s="298" t="s">
        <v>97</v>
      </c>
      <c r="R72" s="309" t="n">
        <v>34.15</v>
      </c>
      <c r="S72" s="310" t="n">
        <f>ROUND(K70,2)*R72</f>
        <v>1752.9195</v>
      </c>
    </row>
    <row r="73" ht="45.0" customHeight="true">
      <c r="P73" s="298" t="s">
        <v>89</v>
      </c>
      <c r="Q73" s="298" t="s">
        <v>98</v>
      </c>
      <c r="R73" s="311" t="n">
        <v>34.15</v>
      </c>
      <c r="S73" s="312" t="n">
        <f>ROUND(K70,2)*R73</f>
        <v>1752.9195</v>
      </c>
    </row>
    <row r="74" ht="45.0" customHeight="true">
      <c r="A74" s="313" t="s">
        <v>23</v>
      </c>
      <c r="B74" s="313" t="s">
        <v>134</v>
      </c>
      <c r="C74" s="313" t="s">
        <v>48</v>
      </c>
      <c r="D74" s="313" t="s">
        <v>135</v>
      </c>
      <c r="E74" s="313" t="s">
        <v>136</v>
      </c>
      <c r="F74" s="314" t="n">
        <f>R74+R75+R76+R77</f>
        <v>511.6</v>
      </c>
      <c r="G74" s="313" t="s">
        <v>38</v>
      </c>
      <c r="H74" s="315" t="n">
        <v>70.58</v>
      </c>
      <c r="I74" s="316" t="n">
        <v>66.35</v>
      </c>
      <c r="J74" s="317" t="n">
        <v>0.2034</v>
      </c>
      <c r="K74" s="318" t="n">
        <f>ROUND(I74,2)+(ROUND(I74,2)*J74)</f>
        <v>79.84558999999999</v>
      </c>
      <c r="L74" s="319" t="n">
        <f>ROUND(S74,2)+ROUND(S75,2)+ROUND(S76,2)+ROUND(S77,2)</f>
        <v>40851.28</v>
      </c>
      <c r="M74" s="313" t="s">
        <v>21</v>
      </c>
      <c r="N74" s="313" t="s">
        <v>30</v>
      </c>
      <c r="O74" s="313" t="s">
        <v>132</v>
      </c>
      <c r="P74" s="313" t="s">
        <v>20</v>
      </c>
      <c r="Q74" s="313" t="s">
        <v>95</v>
      </c>
      <c r="R74" s="320" t="n">
        <v>127.9</v>
      </c>
      <c r="S74" s="321" t="n">
        <f>ROUND(K74,2)*R74</f>
        <v>10212.815</v>
      </c>
    </row>
    <row r="75" ht="45.0" customHeight="true">
      <c r="P75" s="313" t="s">
        <v>45</v>
      </c>
      <c r="Q75" s="313" t="s">
        <v>96</v>
      </c>
      <c r="R75" s="322" t="n">
        <v>127.9</v>
      </c>
      <c r="S75" s="323" t="n">
        <f>ROUND(K74,2)*R75</f>
        <v>10212.815</v>
      </c>
    </row>
    <row r="76" ht="45.0" customHeight="true">
      <c r="P76" s="313" t="s">
        <v>68</v>
      </c>
      <c r="Q76" s="313" t="s">
        <v>97</v>
      </c>
      <c r="R76" s="324" t="n">
        <v>127.9</v>
      </c>
      <c r="S76" s="325" t="n">
        <f>ROUND(K74,2)*R76</f>
        <v>10212.815</v>
      </c>
    </row>
    <row r="77" ht="45.0" customHeight="true">
      <c r="P77" s="313" t="s">
        <v>89</v>
      </c>
      <c r="Q77" s="313" t="s">
        <v>98</v>
      </c>
      <c r="R77" s="326" t="n">
        <v>127.9</v>
      </c>
      <c r="S77" s="327" t="n">
        <f>ROUND(K74,2)*R77</f>
        <v>10212.815</v>
      </c>
    </row>
    <row r="78" ht="45.0" customHeight="true">
      <c r="A78" s="328" t="s">
        <v>23</v>
      </c>
      <c r="B78" s="328" t="s">
        <v>137</v>
      </c>
      <c r="C78" s="328" t="s">
        <v>48</v>
      </c>
      <c r="D78" s="328" t="s">
        <v>138</v>
      </c>
      <c r="E78" s="328" t="s">
        <v>139</v>
      </c>
      <c r="F78" s="329" t="n">
        <f>R78+R79+R80+R81</f>
        <v>1608.0</v>
      </c>
      <c r="G78" s="328" t="s">
        <v>115</v>
      </c>
      <c r="H78" s="330" t="n">
        <v>14.29</v>
      </c>
      <c r="I78" s="331" t="n">
        <v>13.43</v>
      </c>
      <c r="J78" s="332" t="n">
        <v>0.2034</v>
      </c>
      <c r="K78" s="333" t="n">
        <f>ROUND(I78,2)+(ROUND(I78,2)*J78)</f>
        <v>16.161662</v>
      </c>
      <c r="L78" s="334" t="n">
        <f>ROUND(S78,2)+ROUND(S79,2)+ROUND(S80,2)+ROUND(S81,2)</f>
        <v>25985.28</v>
      </c>
      <c r="M78" s="328" t="s">
        <v>21</v>
      </c>
      <c r="N78" s="328" t="s">
        <v>30</v>
      </c>
      <c r="O78" s="328" t="s">
        <v>132</v>
      </c>
      <c r="P78" s="328" t="s">
        <v>20</v>
      </c>
      <c r="Q78" s="328" t="s">
        <v>95</v>
      </c>
      <c r="R78" s="335" t="n">
        <v>402.0</v>
      </c>
      <c r="S78" s="336" t="n">
        <f>ROUND(K78,2)*R78</f>
        <v>6496.32</v>
      </c>
    </row>
    <row r="79" ht="45.0" customHeight="true">
      <c r="P79" s="328" t="s">
        <v>45</v>
      </c>
      <c r="Q79" s="328" t="s">
        <v>96</v>
      </c>
      <c r="R79" s="337" t="n">
        <v>402.0</v>
      </c>
      <c r="S79" s="338" t="n">
        <f>ROUND(K78,2)*R79</f>
        <v>6496.32</v>
      </c>
    </row>
    <row r="80" ht="45.0" customHeight="true">
      <c r="P80" s="328" t="s">
        <v>68</v>
      </c>
      <c r="Q80" s="328" t="s">
        <v>97</v>
      </c>
      <c r="R80" s="339" t="n">
        <v>402.0</v>
      </c>
      <c r="S80" s="340" t="n">
        <f>ROUND(K78,2)*R80</f>
        <v>6496.32</v>
      </c>
    </row>
    <row r="81" ht="45.0" customHeight="true">
      <c r="P81" s="328" t="s">
        <v>89</v>
      </c>
      <c r="Q81" s="328" t="s">
        <v>98</v>
      </c>
      <c r="R81" s="341" t="n">
        <v>402.0</v>
      </c>
      <c r="S81" s="342" t="n">
        <f>ROUND(K78,2)*R81</f>
        <v>6496.32</v>
      </c>
    </row>
    <row r="82" ht="45.0" customHeight="true">
      <c r="A82" s="343" t="s">
        <v>23</v>
      </c>
      <c r="B82" s="343" t="s">
        <v>140</v>
      </c>
      <c r="C82" s="343" t="s">
        <v>48</v>
      </c>
      <c r="D82" s="343" t="s">
        <v>117</v>
      </c>
      <c r="E82" s="343" t="s">
        <v>118</v>
      </c>
      <c r="F82" s="344" t="n">
        <f>R82+R83+R84+R85</f>
        <v>154.0</v>
      </c>
      <c r="G82" s="343" t="s">
        <v>115</v>
      </c>
      <c r="H82" s="345" t="n">
        <v>15.64</v>
      </c>
      <c r="I82" s="346" t="n">
        <v>14.7</v>
      </c>
      <c r="J82" s="347" t="n">
        <v>0.2034</v>
      </c>
      <c r="K82" s="348" t="n">
        <f>ROUND(I82,2)+(ROUND(I82,2)*J82)</f>
        <v>17.68998</v>
      </c>
      <c r="L82" s="349" t="n">
        <f>ROUND(S82,2)+ROUND(S83,2)+ROUND(S84,2)+ROUND(S85,2)</f>
        <v>2724.28</v>
      </c>
      <c r="M82" s="343" t="s">
        <v>21</v>
      </c>
      <c r="N82" s="343" t="s">
        <v>30</v>
      </c>
      <c r="O82" s="343" t="s">
        <v>132</v>
      </c>
      <c r="P82" s="343" t="s">
        <v>20</v>
      </c>
      <c r="Q82" s="343" t="s">
        <v>95</v>
      </c>
      <c r="R82" s="350" t="n">
        <v>38.5</v>
      </c>
      <c r="S82" s="351" t="n">
        <f>ROUND(K82,2)*R82</f>
        <v>681.065</v>
      </c>
    </row>
    <row r="83" ht="45.0" customHeight="true">
      <c r="P83" s="343" t="s">
        <v>45</v>
      </c>
      <c r="Q83" s="343" t="s">
        <v>96</v>
      </c>
      <c r="R83" s="352" t="n">
        <v>38.5</v>
      </c>
      <c r="S83" s="353" t="n">
        <f>ROUND(K82,2)*R83</f>
        <v>681.065</v>
      </c>
    </row>
    <row r="84" ht="45.0" customHeight="true">
      <c r="P84" s="343" t="s">
        <v>68</v>
      </c>
      <c r="Q84" s="343" t="s">
        <v>97</v>
      </c>
      <c r="R84" s="354" t="n">
        <v>38.5</v>
      </c>
      <c r="S84" s="355" t="n">
        <f>ROUND(K82,2)*R84</f>
        <v>681.065</v>
      </c>
    </row>
    <row r="85" ht="45.0" customHeight="true">
      <c r="P85" s="343" t="s">
        <v>89</v>
      </c>
      <c r="Q85" s="343" t="s">
        <v>98</v>
      </c>
      <c r="R85" s="356" t="n">
        <v>38.5</v>
      </c>
      <c r="S85" s="357" t="n">
        <f>ROUND(K82,2)*R85</f>
        <v>681.065</v>
      </c>
    </row>
    <row r="86" ht="45.0" customHeight="true">
      <c r="A86" s="358" t="s">
        <v>23</v>
      </c>
      <c r="B86" s="358" t="s">
        <v>141</v>
      </c>
      <c r="C86" s="358" t="s">
        <v>48</v>
      </c>
      <c r="D86" s="358" t="s">
        <v>120</v>
      </c>
      <c r="E86" s="358" t="s">
        <v>121</v>
      </c>
      <c r="F86" s="359" t="n">
        <f>R86+R87+R88+R89</f>
        <v>780.0</v>
      </c>
      <c r="G86" s="358" t="s">
        <v>115</v>
      </c>
      <c r="H86" s="360" t="n">
        <v>17.17</v>
      </c>
      <c r="I86" s="361" t="n">
        <v>16.14</v>
      </c>
      <c r="J86" s="362" t="n">
        <v>0.2034</v>
      </c>
      <c r="K86" s="363" t="n">
        <f>ROUND(I86,2)+(ROUND(I86,2)*J86)</f>
        <v>19.422876000000002</v>
      </c>
      <c r="L86" s="364" t="n">
        <f>ROUND(S86,2)+ROUND(S87,2)+ROUND(S88,2)+ROUND(S89,2)</f>
        <v>15147.6</v>
      </c>
      <c r="M86" s="358" t="s">
        <v>21</v>
      </c>
      <c r="N86" s="358" t="s">
        <v>30</v>
      </c>
      <c r="O86" s="358" t="s">
        <v>132</v>
      </c>
      <c r="P86" s="358" t="s">
        <v>20</v>
      </c>
      <c r="Q86" s="358" t="s">
        <v>95</v>
      </c>
      <c r="R86" s="365" t="n">
        <v>195.0</v>
      </c>
      <c r="S86" s="366" t="n">
        <f>ROUND(K86,2)*R86</f>
        <v>3786.9000000000005</v>
      </c>
    </row>
    <row r="87" ht="45.0" customHeight="true">
      <c r="P87" s="358" t="s">
        <v>45</v>
      </c>
      <c r="Q87" s="358" t="s">
        <v>96</v>
      </c>
      <c r="R87" s="367" t="n">
        <v>195.0</v>
      </c>
      <c r="S87" s="368" t="n">
        <f>ROUND(K86,2)*R87</f>
        <v>3786.9000000000005</v>
      </c>
    </row>
    <row r="88" ht="45.0" customHeight="true">
      <c r="P88" s="358" t="s">
        <v>68</v>
      </c>
      <c r="Q88" s="358" t="s">
        <v>97</v>
      </c>
      <c r="R88" s="369" t="n">
        <v>195.0</v>
      </c>
      <c r="S88" s="370" t="n">
        <f>ROUND(K86,2)*R88</f>
        <v>3786.9000000000005</v>
      </c>
    </row>
    <row r="89" ht="45.0" customHeight="true">
      <c r="P89" s="358" t="s">
        <v>89</v>
      </c>
      <c r="Q89" s="358" t="s">
        <v>98</v>
      </c>
      <c r="R89" s="371" t="n">
        <v>195.0</v>
      </c>
      <c r="S89" s="372" t="n">
        <f>ROUND(K86,2)*R89</f>
        <v>3786.9000000000005</v>
      </c>
    </row>
    <row r="90" ht="45.0" customHeight="true">
      <c r="A90" s="373" t="s">
        <v>23</v>
      </c>
      <c r="B90" s="373" t="s">
        <v>142</v>
      </c>
      <c r="C90" s="373" t="s">
        <v>71</v>
      </c>
      <c r="D90" s="373" t="s">
        <v>143</v>
      </c>
      <c r="E90" s="373" t="s">
        <v>144</v>
      </c>
      <c r="F90" s="374" t="n">
        <f>R90+R91+R92+R93</f>
        <v>38.2</v>
      </c>
      <c r="G90" s="373" t="s">
        <v>102</v>
      </c>
      <c r="H90" s="375" t="n">
        <v>676.87</v>
      </c>
      <c r="I90" s="376" t="n">
        <v>619.51</v>
      </c>
      <c r="J90" s="377" t="n">
        <v>0.2034</v>
      </c>
      <c r="K90" s="378" t="n">
        <f>ROUND(I90,2)+(ROUND(I90,2)*J90)</f>
        <v>745.518334</v>
      </c>
      <c r="L90" s="379" t="n">
        <f>ROUND(S90,2)+ROUND(S91,2)+ROUND(S92,2)+ROUND(S93,2)</f>
        <v>28478.88</v>
      </c>
      <c r="M90" s="373" t="s">
        <v>21</v>
      </c>
      <c r="N90" s="373" t="s">
        <v>30</v>
      </c>
      <c r="O90" s="373" t="s">
        <v>132</v>
      </c>
      <c r="P90" s="373" t="s">
        <v>20</v>
      </c>
      <c r="Q90" s="373" t="s">
        <v>95</v>
      </c>
      <c r="R90" s="380" t="n">
        <v>9.55</v>
      </c>
      <c r="S90" s="381" t="n">
        <f>ROUND(K90,2)*R90</f>
        <v>7119.716</v>
      </c>
    </row>
    <row r="91" ht="45.0" customHeight="true">
      <c r="P91" s="373" t="s">
        <v>45</v>
      </c>
      <c r="Q91" s="373" t="s">
        <v>96</v>
      </c>
      <c r="R91" s="382" t="n">
        <v>9.55</v>
      </c>
      <c r="S91" s="383" t="n">
        <f>ROUND(K90,2)*R91</f>
        <v>7119.716</v>
      </c>
    </row>
    <row r="92" ht="45.0" customHeight="true">
      <c r="P92" s="373" t="s">
        <v>68</v>
      </c>
      <c r="Q92" s="373" t="s">
        <v>97</v>
      </c>
      <c r="R92" s="384" t="n">
        <v>9.55</v>
      </c>
      <c r="S92" s="385" t="n">
        <f>ROUND(K90,2)*R92</f>
        <v>7119.716</v>
      </c>
    </row>
    <row r="93" ht="45.0" customHeight="true">
      <c r="P93" s="373" t="s">
        <v>89</v>
      </c>
      <c r="Q93" s="373" t="s">
        <v>98</v>
      </c>
      <c r="R93" s="386" t="n">
        <v>9.55</v>
      </c>
      <c r="S93" s="387" t="n">
        <f>ROUND(K90,2)*R93</f>
        <v>7119.716</v>
      </c>
    </row>
    <row r="94" ht="45.0" customHeight="true">
      <c r="A94" s="388" t="s">
        <v>23</v>
      </c>
      <c r="B94" s="388" t="s">
        <v>145</v>
      </c>
      <c r="C94" s="388" t="s">
        <v>48</v>
      </c>
      <c r="D94" s="388" t="s">
        <v>126</v>
      </c>
      <c r="E94" s="388" t="s">
        <v>127</v>
      </c>
      <c r="F94" s="389" t="n">
        <f>R94+R95+R96+R97</f>
        <v>64.2</v>
      </c>
      <c r="G94" s="388" t="s">
        <v>102</v>
      </c>
      <c r="H94" s="390" t="n">
        <v>28.46</v>
      </c>
      <c r="I94" s="391" t="n">
        <v>21.07</v>
      </c>
      <c r="J94" s="392" t="n">
        <v>0.2034</v>
      </c>
      <c r="K94" s="393" t="n">
        <f>ROUND(I94,2)+(ROUND(I94,2)*J94)</f>
        <v>25.355638</v>
      </c>
      <c r="L94" s="394" t="n">
        <f>ROUND(S94,2)+ROUND(S95,2)+ROUND(S96,2)+ROUND(S97,2)</f>
        <v>1628.12</v>
      </c>
      <c r="M94" s="388" t="s">
        <v>21</v>
      </c>
      <c r="N94" s="388" t="s">
        <v>30</v>
      </c>
      <c r="O94" s="388" t="s">
        <v>132</v>
      </c>
      <c r="P94" s="388" t="s">
        <v>20</v>
      </c>
      <c r="Q94" s="388" t="s">
        <v>95</v>
      </c>
      <c r="R94" s="395" t="n">
        <v>16.05</v>
      </c>
      <c r="S94" s="396" t="n">
        <f>ROUND(K94,2)*R94</f>
        <v>407.028</v>
      </c>
    </row>
    <row r="95" ht="45.0" customHeight="true">
      <c r="P95" s="388" t="s">
        <v>45</v>
      </c>
      <c r="Q95" s="388" t="s">
        <v>96</v>
      </c>
      <c r="R95" s="397" t="n">
        <v>16.05</v>
      </c>
      <c r="S95" s="398" t="n">
        <f>ROUND(K94,2)*R95</f>
        <v>407.028</v>
      </c>
    </row>
    <row r="96" ht="45.0" customHeight="true">
      <c r="P96" s="388" t="s">
        <v>68</v>
      </c>
      <c r="Q96" s="388" t="s">
        <v>97</v>
      </c>
      <c r="R96" s="399" t="n">
        <v>16.05</v>
      </c>
      <c r="S96" s="400" t="n">
        <f>ROUND(K94,2)*R96</f>
        <v>407.028</v>
      </c>
    </row>
    <row r="97" ht="45.0" customHeight="true">
      <c r="P97" s="388" t="s">
        <v>89</v>
      </c>
      <c r="Q97" s="388" t="s">
        <v>98</v>
      </c>
      <c r="R97" s="401" t="n">
        <v>16.05</v>
      </c>
      <c r="S97" s="402" t="n">
        <f>ROUND(K94,2)*R97</f>
        <v>407.028</v>
      </c>
    </row>
    <row r="98" ht="45.0" customHeight="true">
      <c r="A98" s="404" t="s">
        <v>19</v>
      </c>
      <c r="B98" s="404" t="s">
        <v>52</v>
      </c>
      <c r="C98" s="404" t="s">
        <v>21</v>
      </c>
      <c r="D98" s="404" t="s">
        <v>21</v>
      </c>
      <c r="E98" s="404" t="s">
        <v>146</v>
      </c>
      <c r="F98" s="404" t="s">
        <v>21</v>
      </c>
      <c r="G98" s="404" t="s">
        <v>21</v>
      </c>
      <c r="H98" s="404" t="s">
        <v>21</v>
      </c>
      <c r="I98" s="404" t="s">
        <v>21</v>
      </c>
      <c r="J98" s="404" t="s">
        <v>21</v>
      </c>
      <c r="K98" s="404" t="s">
        <v>21</v>
      </c>
      <c r="L98" s="405" t="n">
        <f>ROUND(L99,2)+ROUND(L103,2)+ROUND(L107,2)</f>
        <v>77243.08</v>
      </c>
      <c r="M98" s="404" t="s">
        <v>21</v>
      </c>
      <c r="N98" s="404" t="s">
        <v>21</v>
      </c>
      <c r="O98" s="404" t="s">
        <v>21</v>
      </c>
      <c r="P98" s="404" t="s">
        <v>21</v>
      </c>
      <c r="Q98" s="404" t="s">
        <v>21</v>
      </c>
      <c r="R98" s="404" t="s">
        <v>21</v>
      </c>
      <c r="S98" s="404" t="s">
        <v>21</v>
      </c>
    </row>
    <row r="99" ht="45.0" customHeight="true">
      <c r="A99" s="406" t="s">
        <v>23</v>
      </c>
      <c r="B99" s="406" t="s">
        <v>147</v>
      </c>
      <c r="C99" s="406" t="s">
        <v>48</v>
      </c>
      <c r="D99" s="406" t="s">
        <v>148</v>
      </c>
      <c r="E99" s="406" t="s">
        <v>149</v>
      </c>
      <c r="F99" s="407" t="n">
        <f>R99+R100+R101+R102</f>
        <v>679.0</v>
      </c>
      <c r="G99" s="406" t="s">
        <v>38</v>
      </c>
      <c r="H99" s="408" t="n">
        <v>5.38</v>
      </c>
      <c r="I99" s="409" t="n">
        <v>5.06</v>
      </c>
      <c r="J99" s="410" t="n">
        <v>0.2034</v>
      </c>
      <c r="K99" s="411" t="n">
        <f>ROUND(I99,2)+(ROUND(I99,2)*J99)</f>
        <v>6.089204</v>
      </c>
      <c r="L99" s="412" t="n">
        <f>ROUND(S99,2)+ROUND(S100,2)+ROUND(S101,2)+ROUND(S102,2)</f>
        <v>4135.12</v>
      </c>
      <c r="M99" s="406" t="s">
        <v>21</v>
      </c>
      <c r="N99" s="406" t="s">
        <v>52</v>
      </c>
      <c r="O99" s="406" t="s">
        <v>150</v>
      </c>
      <c r="P99" s="406" t="s">
        <v>20</v>
      </c>
      <c r="Q99" s="406" t="s">
        <v>95</v>
      </c>
      <c r="R99" s="413" t="n">
        <v>169.75</v>
      </c>
      <c r="S99" s="414" t="n">
        <f>ROUND(K99,2)*R99</f>
        <v>1033.7775</v>
      </c>
    </row>
    <row r="100" ht="45.0" customHeight="true">
      <c r="P100" s="406" t="s">
        <v>45</v>
      </c>
      <c r="Q100" s="406" t="s">
        <v>96</v>
      </c>
      <c r="R100" s="415" t="n">
        <v>169.75</v>
      </c>
      <c r="S100" s="416" t="n">
        <f>ROUND(K99,2)*R100</f>
        <v>1033.7775</v>
      </c>
    </row>
    <row r="101" ht="45.0" customHeight="true">
      <c r="P101" s="406" t="s">
        <v>68</v>
      </c>
      <c r="Q101" s="406" t="s">
        <v>97</v>
      </c>
      <c r="R101" s="417" t="n">
        <v>169.75</v>
      </c>
      <c r="S101" s="418" t="n">
        <f>ROUND(K99,2)*R101</f>
        <v>1033.7775</v>
      </c>
    </row>
    <row r="102" ht="45.0" customHeight="true">
      <c r="P102" s="406" t="s">
        <v>89</v>
      </c>
      <c r="Q102" s="406" t="s">
        <v>98</v>
      </c>
      <c r="R102" s="419" t="n">
        <v>169.75</v>
      </c>
      <c r="S102" s="420" t="n">
        <f>ROUND(K99,2)*R102</f>
        <v>1033.7775</v>
      </c>
    </row>
    <row r="103" ht="45.0" customHeight="true">
      <c r="A103" s="421" t="s">
        <v>23</v>
      </c>
      <c r="B103" s="421" t="s">
        <v>151</v>
      </c>
      <c r="C103" s="421" t="s">
        <v>48</v>
      </c>
      <c r="D103" s="421" t="s">
        <v>152</v>
      </c>
      <c r="E103" s="421" t="s">
        <v>153</v>
      </c>
      <c r="F103" s="422" t="n">
        <f>R103+R104+R105+R106</f>
        <v>679.0</v>
      </c>
      <c r="G103" s="421" t="s">
        <v>38</v>
      </c>
      <c r="H103" s="423" t="n">
        <v>54.22</v>
      </c>
      <c r="I103" s="424" t="n">
        <v>50.97</v>
      </c>
      <c r="J103" s="425" t="n">
        <v>0.2034</v>
      </c>
      <c r="K103" s="426" t="n">
        <f>ROUND(I103,2)+(ROUND(I103,2)*J103)</f>
        <v>61.337298</v>
      </c>
      <c r="L103" s="427" t="n">
        <f>ROUND(S103,2)+ROUND(S104,2)+ROUND(S105,2)+ROUND(S106,2)</f>
        <v>41649.88</v>
      </c>
      <c r="M103" s="421" t="s">
        <v>21</v>
      </c>
      <c r="N103" s="421" t="s">
        <v>52</v>
      </c>
      <c r="O103" s="421" t="s">
        <v>150</v>
      </c>
      <c r="P103" s="421" t="s">
        <v>20</v>
      </c>
      <c r="Q103" s="421" t="s">
        <v>95</v>
      </c>
      <c r="R103" s="428" t="n">
        <v>169.75</v>
      </c>
      <c r="S103" s="429" t="n">
        <f>ROUND(K103,2)*R103</f>
        <v>10412.465</v>
      </c>
    </row>
    <row r="104" ht="45.0" customHeight="true">
      <c r="P104" s="421" t="s">
        <v>45</v>
      </c>
      <c r="Q104" s="421" t="s">
        <v>96</v>
      </c>
      <c r="R104" s="430" t="n">
        <v>169.75</v>
      </c>
      <c r="S104" s="431" t="n">
        <f>ROUND(K103,2)*R104</f>
        <v>10412.465</v>
      </c>
    </row>
    <row r="105" ht="45.0" customHeight="true">
      <c r="P105" s="421" t="s">
        <v>68</v>
      </c>
      <c r="Q105" s="421" t="s">
        <v>97</v>
      </c>
      <c r="R105" s="432" t="n">
        <v>169.75</v>
      </c>
      <c r="S105" s="433" t="n">
        <f>ROUND(K103,2)*R105</f>
        <v>10412.465</v>
      </c>
    </row>
    <row r="106" ht="45.0" customHeight="true">
      <c r="P106" s="421" t="s">
        <v>89</v>
      </c>
      <c r="Q106" s="421" t="s">
        <v>98</v>
      </c>
      <c r="R106" s="434" t="n">
        <v>169.75</v>
      </c>
      <c r="S106" s="435" t="n">
        <f>ROUND(K103,2)*R106</f>
        <v>10412.465</v>
      </c>
    </row>
    <row r="107" ht="45.0" customHeight="true">
      <c r="A107" s="436" t="s">
        <v>23</v>
      </c>
      <c r="B107" s="436" t="s">
        <v>154</v>
      </c>
      <c r="C107" s="436" t="s">
        <v>48</v>
      </c>
      <c r="D107" s="436" t="s">
        <v>155</v>
      </c>
      <c r="E107" s="436" t="s">
        <v>156</v>
      </c>
      <c r="F107" s="437" t="n">
        <f>R107+R108+R109+R110</f>
        <v>679.0</v>
      </c>
      <c r="G107" s="436" t="s">
        <v>38</v>
      </c>
      <c r="H107" s="438" t="n">
        <v>40.96</v>
      </c>
      <c r="I107" s="439" t="n">
        <v>38.5</v>
      </c>
      <c r="J107" s="440" t="n">
        <v>0.2034</v>
      </c>
      <c r="K107" s="441" t="n">
        <f>ROUND(I107,2)+(ROUND(I107,2)*J107)</f>
        <v>46.3309</v>
      </c>
      <c r="L107" s="442" t="n">
        <f>ROUND(S107,2)+ROUND(S108,2)+ROUND(S109,2)+ROUND(S110,2)</f>
        <v>31458.08</v>
      </c>
      <c r="M107" s="436" t="s">
        <v>21</v>
      </c>
      <c r="N107" s="436" t="s">
        <v>52</v>
      </c>
      <c r="O107" s="436" t="s">
        <v>150</v>
      </c>
      <c r="P107" s="436" t="s">
        <v>20</v>
      </c>
      <c r="Q107" s="436" t="s">
        <v>95</v>
      </c>
      <c r="R107" s="443" t="n">
        <v>169.75</v>
      </c>
      <c r="S107" s="444" t="n">
        <f>ROUND(K107,2)*R107</f>
        <v>7864.5175</v>
      </c>
    </row>
    <row r="108" ht="45.0" customHeight="true">
      <c r="P108" s="436" t="s">
        <v>45</v>
      </c>
      <c r="Q108" s="436" t="s">
        <v>96</v>
      </c>
      <c r="R108" s="445" t="n">
        <v>169.75</v>
      </c>
      <c r="S108" s="446" t="n">
        <f>ROUND(K107,2)*R108</f>
        <v>7864.5175</v>
      </c>
    </row>
    <row r="109" ht="45.0" customHeight="true">
      <c r="P109" s="436" t="s">
        <v>68</v>
      </c>
      <c r="Q109" s="436" t="s">
        <v>97</v>
      </c>
      <c r="R109" s="447" t="n">
        <v>169.75</v>
      </c>
      <c r="S109" s="448" t="n">
        <f>ROUND(K107,2)*R109</f>
        <v>7864.5175</v>
      </c>
    </row>
    <row r="110" ht="45.0" customHeight="true">
      <c r="P110" s="436" t="s">
        <v>89</v>
      </c>
      <c r="Q110" s="436" t="s">
        <v>98</v>
      </c>
      <c r="R110" s="449" t="n">
        <v>169.75</v>
      </c>
      <c r="S110" s="450" t="n">
        <f>ROUND(K107,2)*R110</f>
        <v>7864.5175</v>
      </c>
    </row>
    <row r="111" ht="45.0" customHeight="true">
      <c r="A111" s="452" t="s">
        <v>19</v>
      </c>
      <c r="B111" s="452" t="s">
        <v>75</v>
      </c>
      <c r="C111" s="452" t="s">
        <v>21</v>
      </c>
      <c r="D111" s="452" t="s">
        <v>21</v>
      </c>
      <c r="E111" s="452" t="s">
        <v>157</v>
      </c>
      <c r="F111" s="452" t="s">
        <v>21</v>
      </c>
      <c r="G111" s="452" t="s">
        <v>21</v>
      </c>
      <c r="H111" s="452" t="s">
        <v>21</v>
      </c>
      <c r="I111" s="452" t="s">
        <v>21</v>
      </c>
      <c r="J111" s="452" t="s">
        <v>21</v>
      </c>
      <c r="K111" s="452" t="s">
        <v>21</v>
      </c>
      <c r="L111" s="453" t="n">
        <f>ROUND(L112,2)+ROUND(L116,2)+ROUND(L120,2)+ROUND(L124,2)+ROUND(L128,2)+ROUND(L132,2)+ROUND(L136,2)+ROUND(L140,2)+ROUND(L144,2)+ROUND(L148,2)</f>
        <v>221034.12</v>
      </c>
      <c r="M111" s="452" t="s">
        <v>21</v>
      </c>
      <c r="N111" s="452" t="s">
        <v>21</v>
      </c>
      <c r="O111" s="452" t="s">
        <v>21</v>
      </c>
      <c r="P111" s="452" t="s">
        <v>21</v>
      </c>
      <c r="Q111" s="452" t="s">
        <v>21</v>
      </c>
      <c r="R111" s="452" t="s">
        <v>21</v>
      </c>
      <c r="S111" s="452" t="s">
        <v>21</v>
      </c>
    </row>
    <row r="112" ht="45.0" customHeight="true">
      <c r="A112" s="454" t="s">
        <v>23</v>
      </c>
      <c r="B112" s="454" t="s">
        <v>158</v>
      </c>
      <c r="C112" s="454" t="s">
        <v>48</v>
      </c>
      <c r="D112" s="454" t="s">
        <v>159</v>
      </c>
      <c r="E112" s="454" t="s">
        <v>160</v>
      </c>
      <c r="F112" s="455" t="n">
        <f>R112+R113+R114+R115</f>
        <v>287.8</v>
      </c>
      <c r="G112" s="454" t="s">
        <v>38</v>
      </c>
      <c r="H112" s="456" t="n">
        <v>64.6</v>
      </c>
      <c r="I112" s="457" t="n">
        <v>60.72</v>
      </c>
      <c r="J112" s="458" t="n">
        <v>0.2034</v>
      </c>
      <c r="K112" s="459" t="n">
        <f>ROUND(I112,2)+(ROUND(I112,2)*J112)</f>
        <v>73.070448</v>
      </c>
      <c r="L112" s="460" t="n">
        <f>ROUND(S112,2)+ROUND(S113,2)+ROUND(S114,2)+ROUND(S115,2)</f>
        <v>21029.56</v>
      </c>
      <c r="M112" s="454" t="s">
        <v>21</v>
      </c>
      <c r="N112" s="454" t="s">
        <v>77</v>
      </c>
      <c r="O112" s="454" t="s">
        <v>161</v>
      </c>
      <c r="P112" s="454" t="s">
        <v>20</v>
      </c>
      <c r="Q112" s="454" t="s">
        <v>95</v>
      </c>
      <c r="R112" s="461" t="n">
        <v>71.95</v>
      </c>
      <c r="S112" s="462" t="n">
        <f>ROUND(K112,2)*R112</f>
        <v>5257.3865</v>
      </c>
    </row>
    <row r="113" ht="45.0" customHeight="true">
      <c r="P113" s="454" t="s">
        <v>45</v>
      </c>
      <c r="Q113" s="454" t="s">
        <v>96</v>
      </c>
      <c r="R113" s="463" t="n">
        <v>71.95</v>
      </c>
      <c r="S113" s="464" t="n">
        <f>ROUND(K112,2)*R113</f>
        <v>5257.3865</v>
      </c>
    </row>
    <row r="114" ht="45.0" customHeight="true">
      <c r="P114" s="454" t="s">
        <v>68</v>
      </c>
      <c r="Q114" s="454" t="s">
        <v>97</v>
      </c>
      <c r="R114" s="465" t="n">
        <v>71.95</v>
      </c>
      <c r="S114" s="466" t="n">
        <f>ROUND(K112,2)*R114</f>
        <v>5257.3865</v>
      </c>
    </row>
    <row r="115" ht="45.0" customHeight="true">
      <c r="P115" s="454" t="s">
        <v>89</v>
      </c>
      <c r="Q115" s="454" t="s">
        <v>98</v>
      </c>
      <c r="R115" s="467" t="n">
        <v>71.95</v>
      </c>
      <c r="S115" s="468" t="n">
        <f>ROUND(K112,2)*R115</f>
        <v>5257.3865</v>
      </c>
    </row>
    <row r="116" ht="45.0" customHeight="true">
      <c r="A116" s="469" t="s">
        <v>23</v>
      </c>
      <c r="B116" s="469" t="s">
        <v>162</v>
      </c>
      <c r="C116" s="469" t="s">
        <v>71</v>
      </c>
      <c r="D116" s="469" t="s">
        <v>163</v>
      </c>
      <c r="E116" s="469" t="s">
        <v>164</v>
      </c>
      <c r="F116" s="470" t="n">
        <f>R116+R117+R118+R119</f>
        <v>410.8</v>
      </c>
      <c r="G116" s="469" t="s">
        <v>38</v>
      </c>
      <c r="H116" s="471" t="n">
        <v>69.55</v>
      </c>
      <c r="I116" s="472" t="n">
        <v>62.11</v>
      </c>
      <c r="J116" s="473" t="n">
        <v>0.2034</v>
      </c>
      <c r="K116" s="474" t="n">
        <f>ROUND(I116,2)+(ROUND(I116,2)*J116)</f>
        <v>74.743174</v>
      </c>
      <c r="L116" s="475" t="n">
        <f>ROUND(S116,2)+ROUND(S117,2)+ROUND(S118,2)+ROUND(S119,2)</f>
        <v>30703.2</v>
      </c>
      <c r="M116" s="469" t="s">
        <v>21</v>
      </c>
      <c r="N116" s="469" t="s">
        <v>75</v>
      </c>
      <c r="O116" s="469" t="s">
        <v>165</v>
      </c>
      <c r="P116" s="469" t="s">
        <v>20</v>
      </c>
      <c r="Q116" s="469" t="s">
        <v>95</v>
      </c>
      <c r="R116" s="476" t="n">
        <v>102.7</v>
      </c>
      <c r="S116" s="477" t="n">
        <f>ROUND(K116,2)*R116</f>
        <v>7675.798</v>
      </c>
    </row>
    <row r="117" ht="45.0" customHeight="true">
      <c r="P117" s="469" t="s">
        <v>45</v>
      </c>
      <c r="Q117" s="469" t="s">
        <v>96</v>
      </c>
      <c r="R117" s="478" t="n">
        <v>102.7</v>
      </c>
      <c r="S117" s="479" t="n">
        <f>ROUND(K116,2)*R117</f>
        <v>7675.798</v>
      </c>
    </row>
    <row r="118" ht="45.0" customHeight="true">
      <c r="P118" s="469" t="s">
        <v>68</v>
      </c>
      <c r="Q118" s="469" t="s">
        <v>97</v>
      </c>
      <c r="R118" s="480" t="n">
        <v>102.7</v>
      </c>
      <c r="S118" s="481" t="n">
        <f>ROUND(K116,2)*R118</f>
        <v>7675.798</v>
      </c>
    </row>
    <row r="119" ht="45.0" customHeight="true">
      <c r="P119" s="469" t="s">
        <v>89</v>
      </c>
      <c r="Q119" s="469" t="s">
        <v>98</v>
      </c>
      <c r="R119" s="482" t="n">
        <v>102.7</v>
      </c>
      <c r="S119" s="483" t="n">
        <f>ROUND(K116,2)*R119</f>
        <v>7675.798</v>
      </c>
    </row>
    <row r="120" ht="45.0" customHeight="true">
      <c r="A120" s="484" t="s">
        <v>23</v>
      </c>
      <c r="B120" s="484" t="s">
        <v>166</v>
      </c>
      <c r="C120" s="484" t="s">
        <v>48</v>
      </c>
      <c r="D120" s="484" t="s">
        <v>167</v>
      </c>
      <c r="E120" s="484" t="s">
        <v>168</v>
      </c>
      <c r="F120" s="485" t="n">
        <f>R120+R121+R122+R123</f>
        <v>82.6</v>
      </c>
      <c r="G120" s="484" t="s">
        <v>38</v>
      </c>
      <c r="H120" s="486" t="n">
        <v>127.15</v>
      </c>
      <c r="I120" s="487" t="n">
        <v>119.52</v>
      </c>
      <c r="J120" s="488" t="n">
        <v>0.2034</v>
      </c>
      <c r="K120" s="489" t="n">
        <f>ROUND(I120,2)+(ROUND(I120,2)*J120)</f>
        <v>143.830368</v>
      </c>
      <c r="L120" s="490" t="n">
        <f>ROUND(S120,2)+ROUND(S121,2)+ROUND(S122,2)+ROUND(S123,2)</f>
        <v>11880.36</v>
      </c>
      <c r="M120" s="484" t="s">
        <v>21</v>
      </c>
      <c r="N120" s="484" t="s">
        <v>75</v>
      </c>
      <c r="O120" s="484" t="s">
        <v>165</v>
      </c>
      <c r="P120" s="484" t="s">
        <v>20</v>
      </c>
      <c r="Q120" s="484" t="s">
        <v>95</v>
      </c>
      <c r="R120" s="491" t="n">
        <v>20.65</v>
      </c>
      <c r="S120" s="492" t="n">
        <f>ROUND(K120,2)*R120</f>
        <v>2970.0895</v>
      </c>
    </row>
    <row r="121" ht="45.0" customHeight="true">
      <c r="P121" s="484" t="s">
        <v>45</v>
      </c>
      <c r="Q121" s="484" t="s">
        <v>96</v>
      </c>
      <c r="R121" s="493" t="n">
        <v>20.65</v>
      </c>
      <c r="S121" s="494" t="n">
        <f>ROUND(K120,2)*R121</f>
        <v>2970.0895</v>
      </c>
    </row>
    <row r="122" ht="45.0" customHeight="true">
      <c r="P122" s="484" t="s">
        <v>68</v>
      </c>
      <c r="Q122" s="484" t="s">
        <v>97</v>
      </c>
      <c r="R122" s="495" t="n">
        <v>20.65</v>
      </c>
      <c r="S122" s="496" t="n">
        <f>ROUND(K120,2)*R122</f>
        <v>2970.0895</v>
      </c>
    </row>
    <row r="123" ht="45.0" customHeight="true">
      <c r="P123" s="484" t="s">
        <v>89</v>
      </c>
      <c r="Q123" s="484" t="s">
        <v>98</v>
      </c>
      <c r="R123" s="497" t="n">
        <v>20.65</v>
      </c>
      <c r="S123" s="498" t="n">
        <f>ROUND(K120,2)*R123</f>
        <v>2970.0895</v>
      </c>
    </row>
    <row r="124" ht="45.0" customHeight="true">
      <c r="A124" s="499" t="s">
        <v>23</v>
      </c>
      <c r="B124" s="499" t="s">
        <v>169</v>
      </c>
      <c r="C124" s="499" t="s">
        <v>48</v>
      </c>
      <c r="D124" s="499" t="s">
        <v>170</v>
      </c>
      <c r="E124" s="499" t="s">
        <v>171</v>
      </c>
      <c r="F124" s="500" t="n">
        <f>R124+R125+R126+R127</f>
        <v>1408.0</v>
      </c>
      <c r="G124" s="499" t="s">
        <v>115</v>
      </c>
      <c r="H124" s="501" t="n">
        <v>14.24</v>
      </c>
      <c r="I124" s="502" t="n">
        <v>13.39</v>
      </c>
      <c r="J124" s="503" t="n">
        <v>0.2034</v>
      </c>
      <c r="K124" s="504" t="n">
        <f>ROUND(I124,2)+(ROUND(I124,2)*J124)</f>
        <v>16.113526</v>
      </c>
      <c r="L124" s="505" t="n">
        <f>ROUND(S124,2)+ROUND(S125,2)+ROUND(S126,2)+ROUND(S127,2)</f>
        <v>22682.88</v>
      </c>
      <c r="M124" s="499" t="s">
        <v>21</v>
      </c>
      <c r="N124" s="499" t="s">
        <v>75</v>
      </c>
      <c r="O124" s="499" t="s">
        <v>165</v>
      </c>
      <c r="P124" s="499" t="s">
        <v>20</v>
      </c>
      <c r="Q124" s="499" t="s">
        <v>95</v>
      </c>
      <c r="R124" s="506" t="n">
        <v>352.0</v>
      </c>
      <c r="S124" s="507" t="n">
        <f>ROUND(K124,2)*R124</f>
        <v>5670.719999999999</v>
      </c>
    </row>
    <row r="125" ht="45.0" customHeight="true">
      <c r="P125" s="499" t="s">
        <v>45</v>
      </c>
      <c r="Q125" s="499" t="s">
        <v>96</v>
      </c>
      <c r="R125" s="508" t="n">
        <v>352.0</v>
      </c>
      <c r="S125" s="509" t="n">
        <f>ROUND(K124,2)*R125</f>
        <v>5670.719999999999</v>
      </c>
    </row>
    <row r="126" ht="45.0" customHeight="true">
      <c r="P126" s="499" t="s">
        <v>68</v>
      </c>
      <c r="Q126" s="499" t="s">
        <v>97</v>
      </c>
      <c r="R126" s="510" t="n">
        <v>352.0</v>
      </c>
      <c r="S126" s="511" t="n">
        <f>ROUND(K124,2)*R126</f>
        <v>5670.719999999999</v>
      </c>
    </row>
    <row r="127" ht="45.0" customHeight="true">
      <c r="P127" s="499" t="s">
        <v>89</v>
      </c>
      <c r="Q127" s="499" t="s">
        <v>98</v>
      </c>
      <c r="R127" s="512" t="n">
        <v>352.0</v>
      </c>
      <c r="S127" s="513" t="n">
        <f>ROUND(K124,2)*R127</f>
        <v>5670.719999999999</v>
      </c>
    </row>
    <row r="128" ht="45.0" customHeight="true">
      <c r="A128" s="514" t="s">
        <v>23</v>
      </c>
      <c r="B128" s="514" t="s">
        <v>172</v>
      </c>
      <c r="C128" s="514" t="s">
        <v>48</v>
      </c>
      <c r="D128" s="514" t="s">
        <v>173</v>
      </c>
      <c r="E128" s="514" t="s">
        <v>174</v>
      </c>
      <c r="F128" s="515" t="n">
        <f>R128+R129+R130+R131</f>
        <v>300.0</v>
      </c>
      <c r="G128" s="514" t="s">
        <v>115</v>
      </c>
      <c r="H128" s="516" t="n">
        <v>13.17</v>
      </c>
      <c r="I128" s="517" t="n">
        <v>12.38</v>
      </c>
      <c r="J128" s="518" t="n">
        <v>0.2034</v>
      </c>
      <c r="K128" s="519" t="n">
        <f>ROUND(I128,2)+(ROUND(I128,2)*J128)</f>
        <v>14.898092000000002</v>
      </c>
      <c r="L128" s="520" t="n">
        <f>ROUND(S128,2)+ROUND(S129,2)+ROUND(S130,2)+ROUND(S131,2)</f>
        <v>4470.0</v>
      </c>
      <c r="M128" s="514" t="s">
        <v>21</v>
      </c>
      <c r="N128" s="514" t="s">
        <v>77</v>
      </c>
      <c r="O128" s="514" t="s">
        <v>161</v>
      </c>
      <c r="P128" s="514" t="s">
        <v>20</v>
      </c>
      <c r="Q128" s="514" t="s">
        <v>95</v>
      </c>
      <c r="R128" s="521" t="n">
        <v>75.0</v>
      </c>
      <c r="S128" s="522" t="n">
        <f>ROUND(K128,2)*R128</f>
        <v>1117.5</v>
      </c>
    </row>
    <row r="129" ht="45.0" customHeight="true">
      <c r="P129" s="514" t="s">
        <v>45</v>
      </c>
      <c r="Q129" s="514" t="s">
        <v>96</v>
      </c>
      <c r="R129" s="523" t="n">
        <v>75.0</v>
      </c>
      <c r="S129" s="524" t="n">
        <f>ROUND(K128,2)*R129</f>
        <v>1117.5</v>
      </c>
    </row>
    <row r="130" ht="45.0" customHeight="true">
      <c r="P130" s="514" t="s">
        <v>68</v>
      </c>
      <c r="Q130" s="514" t="s">
        <v>97</v>
      </c>
      <c r="R130" s="525" t="n">
        <v>75.0</v>
      </c>
      <c r="S130" s="526" t="n">
        <f>ROUND(K128,2)*R130</f>
        <v>1117.5</v>
      </c>
    </row>
    <row r="131" ht="45.0" customHeight="true">
      <c r="P131" s="514" t="s">
        <v>89</v>
      </c>
      <c r="Q131" s="514" t="s">
        <v>98</v>
      </c>
      <c r="R131" s="527" t="n">
        <v>75.0</v>
      </c>
      <c r="S131" s="528" t="n">
        <f>ROUND(K128,2)*R131</f>
        <v>1117.5</v>
      </c>
    </row>
    <row r="132" ht="45.0" customHeight="true">
      <c r="A132" s="529" t="s">
        <v>23</v>
      </c>
      <c r="B132" s="529" t="s">
        <v>175</v>
      </c>
      <c r="C132" s="529" t="s">
        <v>48</v>
      </c>
      <c r="D132" s="529" t="s">
        <v>176</v>
      </c>
      <c r="E132" s="529" t="s">
        <v>177</v>
      </c>
      <c r="F132" s="530" t="n">
        <f>R132+R133+R134+R135</f>
        <v>1306.0</v>
      </c>
      <c r="G132" s="529" t="s">
        <v>115</v>
      </c>
      <c r="H132" s="531" t="n">
        <v>12.18</v>
      </c>
      <c r="I132" s="532" t="n">
        <v>11.45</v>
      </c>
      <c r="J132" s="533" t="n">
        <v>0.2034</v>
      </c>
      <c r="K132" s="534" t="n">
        <f>ROUND(I132,2)+(ROUND(I132,2)*J132)</f>
        <v>13.778929999999999</v>
      </c>
      <c r="L132" s="535" t="n">
        <f>ROUND(S132,2)+ROUND(S133,2)+ROUND(S134,2)+ROUND(S135,2)</f>
        <v>17996.68</v>
      </c>
      <c r="M132" s="529" t="s">
        <v>21</v>
      </c>
      <c r="N132" s="529" t="s">
        <v>75</v>
      </c>
      <c r="O132" s="529" t="s">
        <v>165</v>
      </c>
      <c r="P132" s="529" t="s">
        <v>20</v>
      </c>
      <c r="Q132" s="529" t="s">
        <v>95</v>
      </c>
      <c r="R132" s="536" t="n">
        <v>326.5</v>
      </c>
      <c r="S132" s="537" t="n">
        <f>ROUND(K132,2)*R132</f>
        <v>4499.17</v>
      </c>
    </row>
    <row r="133" ht="45.0" customHeight="true">
      <c r="P133" s="529" t="s">
        <v>45</v>
      </c>
      <c r="Q133" s="529" t="s">
        <v>96</v>
      </c>
      <c r="R133" s="538" t="n">
        <v>326.5</v>
      </c>
      <c r="S133" s="539" t="n">
        <f>ROUND(K132,2)*R133</f>
        <v>4499.17</v>
      </c>
    </row>
    <row r="134" ht="45.0" customHeight="true">
      <c r="P134" s="529" t="s">
        <v>68</v>
      </c>
      <c r="Q134" s="529" t="s">
        <v>97</v>
      </c>
      <c r="R134" s="540" t="n">
        <v>326.5</v>
      </c>
      <c r="S134" s="541" t="n">
        <f>ROUND(K132,2)*R134</f>
        <v>4499.17</v>
      </c>
    </row>
    <row r="135" ht="45.0" customHeight="true">
      <c r="P135" s="529" t="s">
        <v>89</v>
      </c>
      <c r="Q135" s="529" t="s">
        <v>98</v>
      </c>
      <c r="R135" s="542" t="n">
        <v>326.5</v>
      </c>
      <c r="S135" s="543" t="n">
        <f>ROUND(K132,2)*R135</f>
        <v>4499.17</v>
      </c>
    </row>
    <row r="136" ht="45.0" customHeight="true">
      <c r="A136" s="544" t="s">
        <v>23</v>
      </c>
      <c r="B136" s="544" t="s">
        <v>178</v>
      </c>
      <c r="C136" s="544" t="s">
        <v>48</v>
      </c>
      <c r="D136" s="544" t="s">
        <v>179</v>
      </c>
      <c r="E136" s="544" t="s">
        <v>180</v>
      </c>
      <c r="F136" s="545" t="n">
        <f>R136+R137+R138+R139</f>
        <v>1712.0</v>
      </c>
      <c r="G136" s="544" t="s">
        <v>115</v>
      </c>
      <c r="H136" s="546" t="n">
        <v>10.77</v>
      </c>
      <c r="I136" s="547" t="n">
        <v>10.12</v>
      </c>
      <c r="J136" s="548" t="n">
        <v>0.2034</v>
      </c>
      <c r="K136" s="549" t="n">
        <f>ROUND(I136,2)+(ROUND(I136,2)*J136)</f>
        <v>12.178408</v>
      </c>
      <c r="L136" s="550" t="n">
        <f>ROUND(S136,2)+ROUND(S137,2)+ROUND(S138,2)+ROUND(S139,2)</f>
        <v>20852.16</v>
      </c>
      <c r="M136" s="544" t="s">
        <v>21</v>
      </c>
      <c r="N136" s="544" t="s">
        <v>77</v>
      </c>
      <c r="O136" s="544" t="s">
        <v>161</v>
      </c>
      <c r="P136" s="544" t="s">
        <v>20</v>
      </c>
      <c r="Q136" s="544" t="s">
        <v>95</v>
      </c>
      <c r="R136" s="551" t="n">
        <v>428.0</v>
      </c>
      <c r="S136" s="552" t="n">
        <f>ROUND(K136,2)*R136</f>
        <v>5213.04</v>
      </c>
    </row>
    <row r="137" ht="45.0" customHeight="true">
      <c r="P137" s="544" t="s">
        <v>45</v>
      </c>
      <c r="Q137" s="544" t="s">
        <v>96</v>
      </c>
      <c r="R137" s="553" t="n">
        <v>428.0</v>
      </c>
      <c r="S137" s="554" t="n">
        <f>ROUND(K136,2)*R137</f>
        <v>5213.04</v>
      </c>
    </row>
    <row r="138" ht="45.0" customHeight="true">
      <c r="P138" s="544" t="s">
        <v>68</v>
      </c>
      <c r="Q138" s="544" t="s">
        <v>97</v>
      </c>
      <c r="R138" s="555" t="n">
        <v>428.0</v>
      </c>
      <c r="S138" s="556" t="n">
        <f>ROUND(K136,2)*R138</f>
        <v>5213.04</v>
      </c>
    </row>
    <row r="139" ht="45.0" customHeight="true">
      <c r="P139" s="544" t="s">
        <v>89</v>
      </c>
      <c r="Q139" s="544" t="s">
        <v>98</v>
      </c>
      <c r="R139" s="557" t="n">
        <v>428.0</v>
      </c>
      <c r="S139" s="558" t="n">
        <f>ROUND(K136,2)*R139</f>
        <v>5213.04</v>
      </c>
    </row>
    <row r="140" ht="45.0" customHeight="true">
      <c r="A140" s="559" t="s">
        <v>23</v>
      </c>
      <c r="B140" s="559" t="s">
        <v>181</v>
      </c>
      <c r="C140" s="559" t="s">
        <v>48</v>
      </c>
      <c r="D140" s="559" t="s">
        <v>182</v>
      </c>
      <c r="E140" s="559" t="s">
        <v>183</v>
      </c>
      <c r="F140" s="560" t="n">
        <f>R140+R141+R142+R143</f>
        <v>115.4</v>
      </c>
      <c r="G140" s="559" t="s">
        <v>38</v>
      </c>
      <c r="H140" s="561" t="n">
        <v>228.99</v>
      </c>
      <c r="I140" s="562" t="n">
        <v>215.25</v>
      </c>
      <c r="J140" s="563" t="n">
        <v>0.2034</v>
      </c>
      <c r="K140" s="564" t="n">
        <f>ROUND(I140,2)+(ROUND(I140,2)*J140)</f>
        <v>259.03185</v>
      </c>
      <c r="L140" s="565" t="n">
        <f>ROUND(S140,2)+ROUND(S141,2)+ROUND(S142,2)+ROUND(S143,2)</f>
        <v>29892.08</v>
      </c>
      <c r="M140" s="559" t="s">
        <v>21</v>
      </c>
      <c r="N140" s="559" t="s">
        <v>79</v>
      </c>
      <c r="O140" s="559" t="s">
        <v>184</v>
      </c>
      <c r="P140" s="559" t="s">
        <v>20</v>
      </c>
      <c r="Q140" s="559" t="s">
        <v>95</v>
      </c>
      <c r="R140" s="566" t="n">
        <v>28.85</v>
      </c>
      <c r="S140" s="567" t="n">
        <f>ROUND(K140,2)*R140</f>
        <v>7473.0154999999995</v>
      </c>
    </row>
    <row r="141" ht="45.0" customHeight="true">
      <c r="P141" s="559" t="s">
        <v>45</v>
      </c>
      <c r="Q141" s="559" t="s">
        <v>96</v>
      </c>
      <c r="R141" s="568" t="n">
        <v>28.85</v>
      </c>
      <c r="S141" s="569" t="n">
        <f>ROUND(K140,2)*R141</f>
        <v>7473.0154999999995</v>
      </c>
    </row>
    <row r="142" ht="45.0" customHeight="true">
      <c r="P142" s="559" t="s">
        <v>68</v>
      </c>
      <c r="Q142" s="559" t="s">
        <v>97</v>
      </c>
      <c r="R142" s="570" t="n">
        <v>28.85</v>
      </c>
      <c r="S142" s="571" t="n">
        <f>ROUND(K140,2)*R142</f>
        <v>7473.0154999999995</v>
      </c>
    </row>
    <row r="143" ht="45.0" customHeight="true">
      <c r="P143" s="559" t="s">
        <v>89</v>
      </c>
      <c r="Q143" s="559" t="s">
        <v>98</v>
      </c>
      <c r="R143" s="572" t="n">
        <v>28.85</v>
      </c>
      <c r="S143" s="573" t="n">
        <f>ROUND(K140,2)*R143</f>
        <v>7473.0154999999995</v>
      </c>
    </row>
    <row r="144" ht="45.0" customHeight="true">
      <c r="A144" s="574" t="s">
        <v>23</v>
      </c>
      <c r="B144" s="574" t="s">
        <v>185</v>
      </c>
      <c r="C144" s="574" t="s">
        <v>71</v>
      </c>
      <c r="D144" s="574" t="s">
        <v>186</v>
      </c>
      <c r="E144" s="574" t="s">
        <v>187</v>
      </c>
      <c r="F144" s="575" t="n">
        <f>R144+R145+R146+R147</f>
        <v>25.6</v>
      </c>
      <c r="G144" s="574" t="s">
        <v>102</v>
      </c>
      <c r="H144" s="576" t="n">
        <v>911.64</v>
      </c>
      <c r="I144" s="577" t="n">
        <v>826.24</v>
      </c>
      <c r="J144" s="578" t="n">
        <v>0.2034</v>
      </c>
      <c r="K144" s="579" t="n">
        <f>ROUND(I144,2)+(ROUND(I144,2)*J144)</f>
        <v>994.297216</v>
      </c>
      <c r="L144" s="580" t="n">
        <f>ROUND(S144,2)+ROUND(S145,2)+ROUND(S146,2)+ROUND(S147,2)</f>
        <v>25454.08</v>
      </c>
      <c r="M144" s="574" t="s">
        <v>21</v>
      </c>
      <c r="N144" s="574" t="s">
        <v>77</v>
      </c>
      <c r="O144" s="574" t="s">
        <v>161</v>
      </c>
      <c r="P144" s="574" t="s">
        <v>20</v>
      </c>
      <c r="Q144" s="574" t="s">
        <v>95</v>
      </c>
      <c r="R144" s="581" t="n">
        <v>6.4</v>
      </c>
      <c r="S144" s="582" t="n">
        <f>ROUND(K144,2)*R144</f>
        <v>6363.52</v>
      </c>
    </row>
    <row r="145" ht="45.0" customHeight="true">
      <c r="P145" s="574" t="s">
        <v>45</v>
      </c>
      <c r="Q145" s="574" t="s">
        <v>96</v>
      </c>
      <c r="R145" s="583" t="n">
        <v>6.4</v>
      </c>
      <c r="S145" s="584" t="n">
        <f>ROUND(K144,2)*R145</f>
        <v>6363.52</v>
      </c>
    </row>
    <row r="146" ht="45.0" customHeight="true">
      <c r="P146" s="574" t="s">
        <v>68</v>
      </c>
      <c r="Q146" s="574" t="s">
        <v>97</v>
      </c>
      <c r="R146" s="585" t="n">
        <v>6.4</v>
      </c>
      <c r="S146" s="586" t="n">
        <f>ROUND(K144,2)*R146</f>
        <v>6363.52</v>
      </c>
    </row>
    <row r="147" ht="45.0" customHeight="true">
      <c r="P147" s="574" t="s">
        <v>89</v>
      </c>
      <c r="Q147" s="574" t="s">
        <v>98</v>
      </c>
      <c r="R147" s="587" t="n">
        <v>6.4</v>
      </c>
      <c r="S147" s="588" t="n">
        <f>ROUND(K144,2)*R147</f>
        <v>6363.52</v>
      </c>
    </row>
    <row r="148" ht="45.0" customHeight="true">
      <c r="A148" s="589" t="s">
        <v>23</v>
      </c>
      <c r="B148" s="589" t="s">
        <v>188</v>
      </c>
      <c r="C148" s="589" t="s">
        <v>71</v>
      </c>
      <c r="D148" s="589" t="s">
        <v>189</v>
      </c>
      <c r="E148" s="589" t="s">
        <v>190</v>
      </c>
      <c r="F148" s="590" t="n">
        <f>R148+R149+R150+R151</f>
        <v>35.6</v>
      </c>
      <c r="G148" s="589" t="s">
        <v>102</v>
      </c>
      <c r="H148" s="591" t="n">
        <v>929.83</v>
      </c>
      <c r="I148" s="592" t="n">
        <v>842.02</v>
      </c>
      <c r="J148" s="593" t="n">
        <v>0.2034</v>
      </c>
      <c r="K148" s="594" t="n">
        <f>ROUND(I148,2)+(ROUND(I148,2)*J148)</f>
        <v>1013.2868679999999</v>
      </c>
      <c r="L148" s="595" t="n">
        <f>ROUND(S148,2)+ROUND(S149,2)+ROUND(S150,2)+ROUND(S151,2)</f>
        <v>36073.12</v>
      </c>
      <c r="M148" s="589" t="s">
        <v>21</v>
      </c>
      <c r="N148" s="589" t="s">
        <v>75</v>
      </c>
      <c r="O148" s="589" t="s">
        <v>165</v>
      </c>
      <c r="P148" s="589" t="s">
        <v>20</v>
      </c>
      <c r="Q148" s="589" t="s">
        <v>95</v>
      </c>
      <c r="R148" s="596" t="n">
        <v>8.9</v>
      </c>
      <c r="S148" s="597" t="n">
        <f>ROUND(K148,2)*R148</f>
        <v>9018.281</v>
      </c>
    </row>
    <row r="149" ht="45.0" customHeight="true">
      <c r="P149" s="589" t="s">
        <v>45</v>
      </c>
      <c r="Q149" s="589" t="s">
        <v>96</v>
      </c>
      <c r="R149" s="598" t="n">
        <v>8.9</v>
      </c>
      <c r="S149" s="599" t="n">
        <f>ROUND(K148,2)*R149</f>
        <v>9018.281</v>
      </c>
    </row>
    <row r="150" ht="45.0" customHeight="true">
      <c r="P150" s="589" t="s">
        <v>68</v>
      </c>
      <c r="Q150" s="589" t="s">
        <v>97</v>
      </c>
      <c r="R150" s="600" t="n">
        <v>8.9</v>
      </c>
      <c r="S150" s="601" t="n">
        <f>ROUND(K148,2)*R150</f>
        <v>9018.281</v>
      </c>
    </row>
    <row r="151" ht="45.0" customHeight="true">
      <c r="P151" s="589" t="s">
        <v>89</v>
      </c>
      <c r="Q151" s="589" t="s">
        <v>98</v>
      </c>
      <c r="R151" s="602" t="n">
        <v>8.9</v>
      </c>
      <c r="S151" s="603" t="n">
        <f>ROUND(K148,2)*R151</f>
        <v>9018.281</v>
      </c>
    </row>
    <row r="152" ht="45.0" customHeight="true">
      <c r="A152" s="605" t="s">
        <v>19</v>
      </c>
      <c r="B152" s="605" t="s">
        <v>77</v>
      </c>
      <c r="C152" s="605" t="s">
        <v>21</v>
      </c>
      <c r="D152" s="605" t="s">
        <v>21</v>
      </c>
      <c r="E152" s="605" t="s">
        <v>191</v>
      </c>
      <c r="F152" s="605" t="s">
        <v>21</v>
      </c>
      <c r="G152" s="605" t="s">
        <v>21</v>
      </c>
      <c r="H152" s="605" t="s">
        <v>21</v>
      </c>
      <c r="I152" s="605" t="s">
        <v>21</v>
      </c>
      <c r="J152" s="605" t="s">
        <v>21</v>
      </c>
      <c r="K152" s="605" t="s">
        <v>21</v>
      </c>
      <c r="L152" s="606" t="n">
        <f>ROUND(L153,2)</f>
        <v>195836.0</v>
      </c>
      <c r="M152" s="605" t="s">
        <v>21</v>
      </c>
      <c r="N152" s="605" t="s">
        <v>21</v>
      </c>
      <c r="O152" s="605" t="s">
        <v>21</v>
      </c>
      <c r="P152" s="605" t="s">
        <v>21</v>
      </c>
      <c r="Q152" s="605" t="s">
        <v>21</v>
      </c>
      <c r="R152" s="605" t="s">
        <v>21</v>
      </c>
      <c r="S152" s="605" t="s">
        <v>21</v>
      </c>
    </row>
    <row r="153" ht="45.0" customHeight="true">
      <c r="A153" s="607" t="s">
        <v>23</v>
      </c>
      <c r="B153" s="607" t="s">
        <v>192</v>
      </c>
      <c r="C153" s="607" t="s">
        <v>48</v>
      </c>
      <c r="D153" s="607" t="s">
        <v>193</v>
      </c>
      <c r="E153" s="607" t="s">
        <v>194</v>
      </c>
      <c r="F153" s="608" t="n">
        <f>R153+R154+R155+R156</f>
        <v>1730.0</v>
      </c>
      <c r="G153" s="607" t="s">
        <v>38</v>
      </c>
      <c r="H153" s="609" t="n">
        <v>100.07</v>
      </c>
      <c r="I153" s="610" t="n">
        <v>94.07</v>
      </c>
      <c r="J153" s="611" t="n">
        <v>0.2034</v>
      </c>
      <c r="K153" s="612" t="n">
        <f>ROUND(I153,2)+(ROUND(I153,2)*J153)</f>
        <v>113.20383799999999</v>
      </c>
      <c r="L153" s="613" t="n">
        <f>ROUND(S153,2)+ROUND(S154,2)+ROUND(S155,2)+ROUND(S156,2)</f>
        <v>195836.0</v>
      </c>
      <c r="M153" s="607" t="s">
        <v>21</v>
      </c>
      <c r="N153" s="607" t="s">
        <v>81</v>
      </c>
      <c r="O153" s="607" t="s">
        <v>195</v>
      </c>
      <c r="P153" s="607" t="s">
        <v>20</v>
      </c>
      <c r="Q153" s="607" t="s">
        <v>95</v>
      </c>
      <c r="R153" s="614" t="n">
        <v>432.5</v>
      </c>
      <c r="S153" s="615" t="n">
        <f>ROUND(K153,2)*R153</f>
        <v>48959.0</v>
      </c>
    </row>
    <row r="154" ht="45.0" customHeight="true">
      <c r="P154" s="607" t="s">
        <v>45</v>
      </c>
      <c r="Q154" s="607" t="s">
        <v>96</v>
      </c>
      <c r="R154" s="616" t="n">
        <v>432.5</v>
      </c>
      <c r="S154" s="617" t="n">
        <f>ROUND(K153,2)*R154</f>
        <v>48959.0</v>
      </c>
    </row>
    <row r="155" ht="45.0" customHeight="true">
      <c r="P155" s="607" t="s">
        <v>68</v>
      </c>
      <c r="Q155" s="607" t="s">
        <v>97</v>
      </c>
      <c r="R155" s="618" t="n">
        <v>432.5</v>
      </c>
      <c r="S155" s="619" t="n">
        <f>ROUND(K153,2)*R155</f>
        <v>48959.0</v>
      </c>
    </row>
    <row r="156" ht="45.0" customHeight="true">
      <c r="P156" s="607" t="s">
        <v>89</v>
      </c>
      <c r="Q156" s="607" t="s">
        <v>98</v>
      </c>
      <c r="R156" s="620" t="n">
        <v>432.5</v>
      </c>
      <c r="S156" s="621" t="n">
        <f>ROUND(K153,2)*R156</f>
        <v>48959.0</v>
      </c>
    </row>
    <row r="157" ht="45.0" customHeight="true">
      <c r="A157" s="623" t="s">
        <v>19</v>
      </c>
      <c r="B157" s="623" t="s">
        <v>79</v>
      </c>
      <c r="C157" s="623" t="s">
        <v>21</v>
      </c>
      <c r="D157" s="623" t="s">
        <v>21</v>
      </c>
      <c r="E157" s="623" t="s">
        <v>196</v>
      </c>
      <c r="F157" s="623" t="s">
        <v>21</v>
      </c>
      <c r="G157" s="623" t="s">
        <v>21</v>
      </c>
      <c r="H157" s="623" t="s">
        <v>21</v>
      </c>
      <c r="I157" s="623" t="s">
        <v>21</v>
      </c>
      <c r="J157" s="623" t="s">
        <v>21</v>
      </c>
      <c r="K157" s="623" t="s">
        <v>21</v>
      </c>
      <c r="L157" s="624" t="n">
        <f>ROUND(L158,2)+ROUND(L162,2)</f>
        <v>18367.76</v>
      </c>
      <c r="M157" s="623" t="s">
        <v>21</v>
      </c>
      <c r="N157" s="623" t="s">
        <v>21</v>
      </c>
      <c r="O157" s="623" t="s">
        <v>21</v>
      </c>
      <c r="P157" s="623" t="s">
        <v>21</v>
      </c>
      <c r="Q157" s="623" t="s">
        <v>21</v>
      </c>
      <c r="R157" s="623" t="s">
        <v>21</v>
      </c>
      <c r="S157" s="623" t="s">
        <v>21</v>
      </c>
    </row>
    <row r="158" ht="45.0" customHeight="true">
      <c r="A158" s="625" t="s">
        <v>23</v>
      </c>
      <c r="B158" s="625" t="s">
        <v>197</v>
      </c>
      <c r="C158" s="625" t="s">
        <v>48</v>
      </c>
      <c r="D158" s="625" t="s">
        <v>198</v>
      </c>
      <c r="E158" s="625" t="s">
        <v>199</v>
      </c>
      <c r="F158" s="626" t="n">
        <f>R158+R159+R160+R161</f>
        <v>324.0</v>
      </c>
      <c r="G158" s="625" t="s">
        <v>64</v>
      </c>
      <c r="H158" s="627" t="n">
        <v>23.98</v>
      </c>
      <c r="I158" s="628" t="n">
        <v>22.54</v>
      </c>
      <c r="J158" s="629" t="n">
        <v>0.2034</v>
      </c>
      <c r="K158" s="630" t="n">
        <f>ROUND(I158,2)+(ROUND(I158,2)*J158)</f>
        <v>27.124636</v>
      </c>
      <c r="L158" s="631" t="n">
        <f>ROUND(S158,2)+ROUND(S159,2)+ROUND(S160,2)+ROUND(S161,2)</f>
        <v>8786.88</v>
      </c>
      <c r="M158" s="625" t="s">
        <v>21</v>
      </c>
      <c r="N158" s="625" t="s">
        <v>81</v>
      </c>
      <c r="O158" s="625" t="s">
        <v>195</v>
      </c>
      <c r="P158" s="625" t="s">
        <v>20</v>
      </c>
      <c r="Q158" s="625" t="s">
        <v>95</v>
      </c>
      <c r="R158" s="632" t="n">
        <v>81.0</v>
      </c>
      <c r="S158" s="633" t="n">
        <f>ROUND(K158,2)*R158</f>
        <v>2196.7200000000003</v>
      </c>
    </row>
    <row r="159" ht="45.0" customHeight="true">
      <c r="P159" s="625" t="s">
        <v>45</v>
      </c>
      <c r="Q159" s="625" t="s">
        <v>96</v>
      </c>
      <c r="R159" s="634" t="n">
        <v>81.0</v>
      </c>
      <c r="S159" s="635" t="n">
        <f>ROUND(K158,2)*R159</f>
        <v>2196.7200000000003</v>
      </c>
    </row>
    <row r="160" ht="45.0" customHeight="true">
      <c r="P160" s="625" t="s">
        <v>68</v>
      </c>
      <c r="Q160" s="625" t="s">
        <v>97</v>
      </c>
      <c r="R160" s="636" t="n">
        <v>81.0</v>
      </c>
      <c r="S160" s="637" t="n">
        <f>ROUND(K158,2)*R160</f>
        <v>2196.7200000000003</v>
      </c>
    </row>
    <row r="161" ht="45.0" customHeight="true">
      <c r="P161" s="625" t="s">
        <v>89</v>
      </c>
      <c r="Q161" s="625" t="s">
        <v>98</v>
      </c>
      <c r="R161" s="638" t="n">
        <v>81.0</v>
      </c>
      <c r="S161" s="639" t="n">
        <f>ROUND(K158,2)*R161</f>
        <v>2196.7200000000003</v>
      </c>
    </row>
    <row r="162" ht="45.0" customHeight="true">
      <c r="A162" s="640" t="s">
        <v>23</v>
      </c>
      <c r="B162" s="640" t="s">
        <v>200</v>
      </c>
      <c r="C162" s="640" t="s">
        <v>48</v>
      </c>
      <c r="D162" s="640" t="s">
        <v>201</v>
      </c>
      <c r="E162" s="640" t="s">
        <v>202</v>
      </c>
      <c r="F162" s="641" t="n">
        <f>R162+R163+R164+R165</f>
        <v>184.0</v>
      </c>
      <c r="G162" s="640" t="s">
        <v>64</v>
      </c>
      <c r="H162" s="642" t="n">
        <v>46.03</v>
      </c>
      <c r="I162" s="643" t="n">
        <v>43.27</v>
      </c>
      <c r="J162" s="644" t="n">
        <v>0.2034</v>
      </c>
      <c r="K162" s="645" t="n">
        <f>ROUND(I162,2)+(ROUND(I162,2)*J162)</f>
        <v>52.071118000000006</v>
      </c>
      <c r="L162" s="646" t="n">
        <f>ROUND(S162,2)+ROUND(S163,2)+ROUND(S164,2)+ROUND(S165,2)</f>
        <v>9580.88</v>
      </c>
      <c r="M162" s="640" t="s">
        <v>21</v>
      </c>
      <c r="N162" s="640" t="s">
        <v>81</v>
      </c>
      <c r="O162" s="640" t="s">
        <v>195</v>
      </c>
      <c r="P162" s="640" t="s">
        <v>20</v>
      </c>
      <c r="Q162" s="640" t="s">
        <v>95</v>
      </c>
      <c r="R162" s="647" t="n">
        <v>46.0</v>
      </c>
      <c r="S162" s="648" t="n">
        <f>ROUND(K162,2)*R162</f>
        <v>2395.22</v>
      </c>
    </row>
    <row r="163" ht="45.0" customHeight="true">
      <c r="P163" s="640" t="s">
        <v>45</v>
      </c>
      <c r="Q163" s="640" t="s">
        <v>96</v>
      </c>
      <c r="R163" s="649" t="n">
        <v>46.0</v>
      </c>
      <c r="S163" s="650" t="n">
        <f>ROUND(K162,2)*R163</f>
        <v>2395.22</v>
      </c>
    </row>
    <row r="164" ht="45.0" customHeight="true">
      <c r="P164" s="640" t="s">
        <v>68</v>
      </c>
      <c r="Q164" s="640" t="s">
        <v>97</v>
      </c>
      <c r="R164" s="651" t="n">
        <v>46.0</v>
      </c>
      <c r="S164" s="652" t="n">
        <f>ROUND(K162,2)*R164</f>
        <v>2395.22</v>
      </c>
    </row>
    <row r="165" ht="45.0" customHeight="true">
      <c r="P165" s="640" t="s">
        <v>89</v>
      </c>
      <c r="Q165" s="640" t="s">
        <v>98</v>
      </c>
      <c r="R165" s="653" t="n">
        <v>46.0</v>
      </c>
      <c r="S165" s="654" t="n">
        <f>ROUND(K162,2)*R165</f>
        <v>2395.22</v>
      </c>
    </row>
    <row r="166" ht="45.0" customHeight="true">
      <c r="A166" s="656" t="s">
        <v>19</v>
      </c>
      <c r="B166" s="656" t="s">
        <v>81</v>
      </c>
      <c r="C166" s="656" t="s">
        <v>21</v>
      </c>
      <c r="D166" s="656" t="s">
        <v>21</v>
      </c>
      <c r="E166" s="656" t="s">
        <v>203</v>
      </c>
      <c r="F166" s="656" t="s">
        <v>21</v>
      </c>
      <c r="G166" s="656" t="s">
        <v>21</v>
      </c>
      <c r="H166" s="656" t="s">
        <v>21</v>
      </c>
      <c r="I166" s="656" t="s">
        <v>21</v>
      </c>
      <c r="J166" s="656" t="s">
        <v>21</v>
      </c>
      <c r="K166" s="656" t="s">
        <v>21</v>
      </c>
      <c r="L166" s="657" t="n">
        <f>ROUND(L167,2)+ROUND(L171,2)+ROUND(L175,2)+ROUND(L179,2)</f>
        <v>117095.16</v>
      </c>
      <c r="M166" s="656" t="s">
        <v>21</v>
      </c>
      <c r="N166" s="656" t="s">
        <v>21</v>
      </c>
      <c r="O166" s="656" t="s">
        <v>21</v>
      </c>
      <c r="P166" s="656" t="s">
        <v>21</v>
      </c>
      <c r="Q166" s="656" t="s">
        <v>21</v>
      </c>
      <c r="R166" s="656" t="s">
        <v>21</v>
      </c>
      <c r="S166" s="656" t="s">
        <v>21</v>
      </c>
    </row>
    <row r="167" ht="45.0" customHeight="true">
      <c r="A167" s="658" t="s">
        <v>23</v>
      </c>
      <c r="B167" s="658" t="s">
        <v>204</v>
      </c>
      <c r="C167" s="658" t="s">
        <v>48</v>
      </c>
      <c r="D167" s="658" t="s">
        <v>205</v>
      </c>
      <c r="E167" s="658" t="s">
        <v>206</v>
      </c>
      <c r="F167" s="659" t="n">
        <f>R167+R168+R169+R170</f>
        <v>67.2</v>
      </c>
      <c r="G167" s="658" t="s">
        <v>38</v>
      </c>
      <c r="H167" s="660" t="n">
        <v>860.18</v>
      </c>
      <c r="I167" s="661" t="n">
        <v>808.57</v>
      </c>
      <c r="J167" s="662" t="n">
        <v>0.2034</v>
      </c>
      <c r="K167" s="663" t="n">
        <f>ROUND(I167,2)+(ROUND(I167,2)*J167)</f>
        <v>973.033138</v>
      </c>
      <c r="L167" s="664" t="n">
        <f>ROUND(S167,2)+ROUND(S168,2)+ROUND(S169,2)+ROUND(S170,2)</f>
        <v>65387.6</v>
      </c>
      <c r="M167" s="658" t="s">
        <v>21</v>
      </c>
      <c r="N167" s="658" t="s">
        <v>83</v>
      </c>
      <c r="O167" s="658" t="s">
        <v>207</v>
      </c>
      <c r="P167" s="658" t="s">
        <v>20</v>
      </c>
      <c r="Q167" s="658" t="s">
        <v>95</v>
      </c>
      <c r="R167" s="665" t="n">
        <v>16.8</v>
      </c>
      <c r="S167" s="666" t="n">
        <f>ROUND(K167,2)*R167</f>
        <v>16346.904</v>
      </c>
    </row>
    <row r="168" ht="45.0" customHeight="true">
      <c r="P168" s="658" t="s">
        <v>45</v>
      </c>
      <c r="Q168" s="658" t="s">
        <v>96</v>
      </c>
      <c r="R168" s="667" t="n">
        <v>16.8</v>
      </c>
      <c r="S168" s="668" t="n">
        <f>ROUND(K167,2)*R168</f>
        <v>16346.904</v>
      </c>
    </row>
    <row r="169" ht="45.0" customHeight="true">
      <c r="P169" s="658" t="s">
        <v>68</v>
      </c>
      <c r="Q169" s="658" t="s">
        <v>97</v>
      </c>
      <c r="R169" s="669" t="n">
        <v>16.8</v>
      </c>
      <c r="S169" s="670" t="n">
        <f>ROUND(K167,2)*R169</f>
        <v>16346.904</v>
      </c>
    </row>
    <row r="170" ht="45.0" customHeight="true">
      <c r="P170" s="658" t="s">
        <v>89</v>
      </c>
      <c r="Q170" s="658" t="s">
        <v>98</v>
      </c>
      <c r="R170" s="671" t="n">
        <v>16.8</v>
      </c>
      <c r="S170" s="672" t="n">
        <f>ROUND(K167,2)*R170</f>
        <v>16346.904</v>
      </c>
    </row>
    <row r="171" ht="45.0" customHeight="true">
      <c r="A171" s="673" t="s">
        <v>23</v>
      </c>
      <c r="B171" s="673" t="s">
        <v>208</v>
      </c>
      <c r="C171" s="673" t="s">
        <v>48</v>
      </c>
      <c r="D171" s="673" t="s">
        <v>209</v>
      </c>
      <c r="E171" s="673" t="s">
        <v>210</v>
      </c>
      <c r="F171" s="674" t="n">
        <f>R171+R172+R173+R174</f>
        <v>52.0</v>
      </c>
      <c r="G171" s="673" t="s">
        <v>38</v>
      </c>
      <c r="H171" s="675" t="n">
        <v>304.1</v>
      </c>
      <c r="I171" s="676" t="n">
        <v>285.85</v>
      </c>
      <c r="J171" s="677" t="n">
        <v>0.2034</v>
      </c>
      <c r="K171" s="678" t="n">
        <f>ROUND(I171,2)+(ROUND(I171,2)*J171)</f>
        <v>343.99189</v>
      </c>
      <c r="L171" s="679" t="n">
        <f>ROUND(S171,2)+ROUND(S172,2)+ROUND(S173,2)+ROUND(S174,2)</f>
        <v>17887.48</v>
      </c>
      <c r="M171" s="673" t="s">
        <v>21</v>
      </c>
      <c r="N171" s="673" t="s">
        <v>83</v>
      </c>
      <c r="O171" s="673" t="s">
        <v>207</v>
      </c>
      <c r="P171" s="673" t="s">
        <v>20</v>
      </c>
      <c r="Q171" s="673" t="s">
        <v>95</v>
      </c>
      <c r="R171" s="680" t="n">
        <v>13.0</v>
      </c>
      <c r="S171" s="681" t="n">
        <f>ROUND(K171,2)*R171</f>
        <v>4471.87</v>
      </c>
    </row>
    <row r="172" ht="45.0" customHeight="true">
      <c r="P172" s="673" t="s">
        <v>45</v>
      </c>
      <c r="Q172" s="673" t="s">
        <v>96</v>
      </c>
      <c r="R172" s="682" t="n">
        <v>13.0</v>
      </c>
      <c r="S172" s="683" t="n">
        <f>ROUND(K171,2)*R172</f>
        <v>4471.87</v>
      </c>
    </row>
    <row r="173" ht="45.0" customHeight="true">
      <c r="P173" s="673" t="s">
        <v>68</v>
      </c>
      <c r="Q173" s="673" t="s">
        <v>97</v>
      </c>
      <c r="R173" s="684" t="n">
        <v>13.0</v>
      </c>
      <c r="S173" s="685" t="n">
        <f>ROUND(K171,2)*R173</f>
        <v>4471.87</v>
      </c>
    </row>
    <row r="174" ht="45.0" customHeight="true">
      <c r="P174" s="673" t="s">
        <v>89</v>
      </c>
      <c r="Q174" s="673" t="s">
        <v>98</v>
      </c>
      <c r="R174" s="686" t="n">
        <v>13.0</v>
      </c>
      <c r="S174" s="687" t="n">
        <f>ROUND(K171,2)*R174</f>
        <v>4471.87</v>
      </c>
    </row>
    <row r="175" ht="45.0" customHeight="true">
      <c r="A175" s="688" t="s">
        <v>23</v>
      </c>
      <c r="B175" s="688" t="s">
        <v>211</v>
      </c>
      <c r="C175" s="688" t="s">
        <v>48</v>
      </c>
      <c r="D175" s="688" t="s">
        <v>212</v>
      </c>
      <c r="E175" s="688" t="s">
        <v>213</v>
      </c>
      <c r="F175" s="689" t="n">
        <f>R175+R176+R177+R178</f>
        <v>56.0</v>
      </c>
      <c r="G175" s="688" t="s">
        <v>38</v>
      </c>
      <c r="H175" s="690" t="n">
        <v>434.65</v>
      </c>
      <c r="I175" s="691" t="n">
        <v>408.57</v>
      </c>
      <c r="J175" s="692" t="n">
        <v>0.2034</v>
      </c>
      <c r="K175" s="693" t="n">
        <f>ROUND(I175,2)+(ROUND(I175,2)*J175)</f>
        <v>491.673138</v>
      </c>
      <c r="L175" s="694" t="n">
        <f>ROUND(S175,2)+ROUND(S176,2)+ROUND(S177,2)+ROUND(S178,2)</f>
        <v>27533.52</v>
      </c>
      <c r="M175" s="688" t="s">
        <v>21</v>
      </c>
      <c r="N175" s="688" t="s">
        <v>83</v>
      </c>
      <c r="O175" s="688" t="s">
        <v>207</v>
      </c>
      <c r="P175" s="688" t="s">
        <v>20</v>
      </c>
      <c r="Q175" s="688" t="s">
        <v>95</v>
      </c>
      <c r="R175" s="695" t="n">
        <v>14.0</v>
      </c>
      <c r="S175" s="696" t="n">
        <f>ROUND(K175,2)*R175</f>
        <v>6883.38</v>
      </c>
    </row>
    <row r="176" ht="45.0" customHeight="true">
      <c r="P176" s="688" t="s">
        <v>45</v>
      </c>
      <c r="Q176" s="688" t="s">
        <v>96</v>
      </c>
      <c r="R176" s="697" t="n">
        <v>14.0</v>
      </c>
      <c r="S176" s="698" t="n">
        <f>ROUND(K175,2)*R176</f>
        <v>6883.38</v>
      </c>
    </row>
    <row r="177" ht="45.0" customHeight="true">
      <c r="P177" s="688" t="s">
        <v>68</v>
      </c>
      <c r="Q177" s="688" t="s">
        <v>97</v>
      </c>
      <c r="R177" s="699" t="n">
        <v>14.0</v>
      </c>
      <c r="S177" s="700" t="n">
        <f>ROUND(K175,2)*R177</f>
        <v>6883.38</v>
      </c>
    </row>
    <row r="178" ht="45.0" customHeight="true">
      <c r="P178" s="688" t="s">
        <v>89</v>
      </c>
      <c r="Q178" s="688" t="s">
        <v>98</v>
      </c>
      <c r="R178" s="701" t="n">
        <v>14.0</v>
      </c>
      <c r="S178" s="702" t="n">
        <f>ROUND(K175,2)*R178</f>
        <v>6883.38</v>
      </c>
    </row>
    <row r="179" ht="45.0" customHeight="true">
      <c r="A179" s="703" t="s">
        <v>23</v>
      </c>
      <c r="B179" s="703" t="s">
        <v>214</v>
      </c>
      <c r="C179" s="703" t="s">
        <v>48</v>
      </c>
      <c r="D179" s="703" t="s">
        <v>215</v>
      </c>
      <c r="E179" s="703" t="s">
        <v>216</v>
      </c>
      <c r="F179" s="704" t="n">
        <f>R179+R180+R181+R182</f>
        <v>9.6</v>
      </c>
      <c r="G179" s="703" t="s">
        <v>38</v>
      </c>
      <c r="H179" s="705" t="n">
        <v>578.9</v>
      </c>
      <c r="I179" s="706" t="n">
        <v>544.17</v>
      </c>
      <c r="J179" s="707" t="n">
        <v>0.2034</v>
      </c>
      <c r="K179" s="708" t="n">
        <f>ROUND(I179,2)+(ROUND(I179,2)*J179)</f>
        <v>654.8541779999999</v>
      </c>
      <c r="L179" s="709" t="n">
        <f>ROUND(S179,2)+ROUND(S180,2)+ROUND(S181,2)+ROUND(S182,2)</f>
        <v>6286.56</v>
      </c>
      <c r="M179" s="703" t="s">
        <v>21</v>
      </c>
      <c r="N179" s="703" t="s">
        <v>83</v>
      </c>
      <c r="O179" s="703" t="s">
        <v>207</v>
      </c>
      <c r="P179" s="703" t="s">
        <v>20</v>
      </c>
      <c r="Q179" s="703" t="s">
        <v>95</v>
      </c>
      <c r="R179" s="710" t="n">
        <v>2.4</v>
      </c>
      <c r="S179" s="711" t="n">
        <f>ROUND(K179,2)*R179</f>
        <v>1571.64</v>
      </c>
    </row>
    <row r="180" ht="45.0" customHeight="true">
      <c r="P180" s="703" t="s">
        <v>45</v>
      </c>
      <c r="Q180" s="703" t="s">
        <v>96</v>
      </c>
      <c r="R180" s="712" t="n">
        <v>2.4</v>
      </c>
      <c r="S180" s="713" t="n">
        <f>ROUND(K179,2)*R180</f>
        <v>1571.64</v>
      </c>
    </row>
    <row r="181" ht="45.0" customHeight="true">
      <c r="P181" s="703" t="s">
        <v>68</v>
      </c>
      <c r="Q181" s="703" t="s">
        <v>97</v>
      </c>
      <c r="R181" s="714" t="n">
        <v>2.4</v>
      </c>
      <c r="S181" s="715" t="n">
        <f>ROUND(K179,2)*R181</f>
        <v>1571.64</v>
      </c>
    </row>
    <row r="182" ht="45.0" customHeight="true">
      <c r="P182" s="703" t="s">
        <v>89</v>
      </c>
      <c r="Q182" s="703" t="s">
        <v>98</v>
      </c>
      <c r="R182" s="716" t="n">
        <v>2.4</v>
      </c>
      <c r="S182" s="717" t="n">
        <f>ROUND(K179,2)*R182</f>
        <v>1571.64</v>
      </c>
    </row>
    <row r="183" ht="45.0" customHeight="true">
      <c r="A183" s="719" t="s">
        <v>19</v>
      </c>
      <c r="B183" s="719" t="s">
        <v>83</v>
      </c>
      <c r="C183" s="719" t="s">
        <v>21</v>
      </c>
      <c r="D183" s="719" t="s">
        <v>21</v>
      </c>
      <c r="E183" s="719" t="s">
        <v>217</v>
      </c>
      <c r="F183" s="719" t="s">
        <v>21</v>
      </c>
      <c r="G183" s="719" t="s">
        <v>21</v>
      </c>
      <c r="H183" s="719" t="s">
        <v>21</v>
      </c>
      <c r="I183" s="719" t="s">
        <v>21</v>
      </c>
      <c r="J183" s="719" t="s">
        <v>21</v>
      </c>
      <c r="K183" s="719" t="s">
        <v>21</v>
      </c>
      <c r="L183" s="720" t="n">
        <f>ROUND(L184,2)</f>
        <v>63173.4</v>
      </c>
      <c r="M183" s="719" t="s">
        <v>21</v>
      </c>
      <c r="N183" s="719" t="s">
        <v>21</v>
      </c>
      <c r="O183" s="719" t="s">
        <v>21</v>
      </c>
      <c r="P183" s="719" t="s">
        <v>21</v>
      </c>
      <c r="Q183" s="719" t="s">
        <v>21</v>
      </c>
      <c r="R183" s="719" t="s">
        <v>21</v>
      </c>
      <c r="S183" s="719" t="s">
        <v>21</v>
      </c>
    </row>
    <row r="184" ht="45.0" customHeight="true">
      <c r="A184" s="721" t="s">
        <v>23</v>
      </c>
      <c r="B184" s="721" t="s">
        <v>218</v>
      </c>
      <c r="C184" s="721" t="s">
        <v>48</v>
      </c>
      <c r="D184" s="721" t="s">
        <v>219</v>
      </c>
      <c r="E184" s="721" t="s">
        <v>220</v>
      </c>
      <c r="F184" s="722" t="n">
        <f>R184+R185+R186+R187</f>
        <v>60.0</v>
      </c>
      <c r="G184" s="721" t="s">
        <v>28</v>
      </c>
      <c r="H184" s="723" t="n">
        <v>930.78</v>
      </c>
      <c r="I184" s="724" t="n">
        <v>874.93</v>
      </c>
      <c r="J184" s="725" t="n">
        <v>0.2034</v>
      </c>
      <c r="K184" s="726" t="n">
        <f>ROUND(I184,2)+(ROUND(I184,2)*J184)</f>
        <v>1052.890762</v>
      </c>
      <c r="L184" s="727" t="n">
        <f>ROUND(S184,2)+ROUND(S185,2)+ROUND(S186,2)+ROUND(S187,2)</f>
        <v>63173.4</v>
      </c>
      <c r="M184" s="721" t="s">
        <v>21</v>
      </c>
      <c r="N184" s="721" t="s">
        <v>85</v>
      </c>
      <c r="O184" s="721" t="s">
        <v>221</v>
      </c>
      <c r="P184" s="721" t="s">
        <v>20</v>
      </c>
      <c r="Q184" s="721" t="s">
        <v>95</v>
      </c>
      <c r="R184" s="728" t="n">
        <v>15.0</v>
      </c>
      <c r="S184" s="729" t="n">
        <f>ROUND(K184,2)*R184</f>
        <v>15793.350000000002</v>
      </c>
    </row>
    <row r="185" ht="45.0" customHeight="true">
      <c r="P185" s="721" t="s">
        <v>45</v>
      </c>
      <c r="Q185" s="721" t="s">
        <v>96</v>
      </c>
      <c r="R185" s="730" t="n">
        <v>15.0</v>
      </c>
      <c r="S185" s="731" t="n">
        <f>ROUND(K184,2)*R185</f>
        <v>15793.350000000002</v>
      </c>
    </row>
    <row r="186" ht="45.0" customHeight="true">
      <c r="P186" s="721" t="s">
        <v>68</v>
      </c>
      <c r="Q186" s="721" t="s">
        <v>97</v>
      </c>
      <c r="R186" s="732" t="n">
        <v>15.0</v>
      </c>
      <c r="S186" s="733" t="n">
        <f>ROUND(K184,2)*R186</f>
        <v>15793.350000000002</v>
      </c>
    </row>
    <row r="187" ht="45.0" customHeight="true">
      <c r="P187" s="721" t="s">
        <v>89</v>
      </c>
      <c r="Q187" s="721" t="s">
        <v>98</v>
      </c>
      <c r="R187" s="734" t="n">
        <v>15.0</v>
      </c>
      <c r="S187" s="735" t="n">
        <f>ROUND(K184,2)*R187</f>
        <v>15793.350000000002</v>
      </c>
    </row>
    <row r="188" ht="45.0" customHeight="true">
      <c r="A188" s="737" t="s">
        <v>19</v>
      </c>
      <c r="B188" s="737" t="s">
        <v>85</v>
      </c>
      <c r="C188" s="737" t="s">
        <v>21</v>
      </c>
      <c r="D188" s="737" t="s">
        <v>21</v>
      </c>
      <c r="E188" s="737" t="s">
        <v>222</v>
      </c>
      <c r="F188" s="737" t="s">
        <v>21</v>
      </c>
      <c r="G188" s="737" t="s">
        <v>21</v>
      </c>
      <c r="H188" s="737" t="s">
        <v>21</v>
      </c>
      <c r="I188" s="737" t="s">
        <v>21</v>
      </c>
      <c r="J188" s="737" t="s">
        <v>21</v>
      </c>
      <c r="K188" s="737" t="s">
        <v>21</v>
      </c>
      <c r="L188" s="738" t="n">
        <f>ROUND(L189,2)+ROUND(L193,2)+ROUND(L197,2)+ROUND(L201,2)+ROUND(L205,2)</f>
        <v>526174.6399999999</v>
      </c>
      <c r="M188" s="737" t="s">
        <v>21</v>
      </c>
      <c r="N188" s="737" t="s">
        <v>21</v>
      </c>
      <c r="O188" s="737" t="s">
        <v>21</v>
      </c>
      <c r="P188" s="737" t="s">
        <v>21</v>
      </c>
      <c r="Q188" s="737" t="s">
        <v>21</v>
      </c>
      <c r="R188" s="737" t="s">
        <v>21</v>
      </c>
      <c r="S188" s="737" t="s">
        <v>21</v>
      </c>
    </row>
    <row r="189" ht="45.0" customHeight="true">
      <c r="A189" s="739" t="s">
        <v>23</v>
      </c>
      <c r="B189" s="739" t="s">
        <v>223</v>
      </c>
      <c r="C189" s="739" t="s">
        <v>48</v>
      </c>
      <c r="D189" s="739" t="s">
        <v>224</v>
      </c>
      <c r="E189" s="739" t="s">
        <v>225</v>
      </c>
      <c r="F189" s="740" t="n">
        <f>R189+R190+R191+R192</f>
        <v>1469.8</v>
      </c>
      <c r="G189" s="739" t="s">
        <v>38</v>
      </c>
      <c r="H189" s="741" t="n">
        <v>106.71</v>
      </c>
      <c r="I189" s="742" t="n">
        <v>100.31</v>
      </c>
      <c r="J189" s="743" t="n">
        <v>0.2034</v>
      </c>
      <c r="K189" s="744" t="n">
        <f>ROUND(I189,2)+(ROUND(I189,2)*J189)</f>
        <v>120.713054</v>
      </c>
      <c r="L189" s="745" t="n">
        <f>ROUND(S189,2)+ROUND(S190,2)+ROUND(S191,2)+ROUND(S192,2)</f>
        <v>177419.56</v>
      </c>
      <c r="M189" s="739" t="s">
        <v>21</v>
      </c>
      <c r="N189" s="739" t="s">
        <v>87</v>
      </c>
      <c r="O189" s="739" t="s">
        <v>226</v>
      </c>
      <c r="P189" s="739" t="s">
        <v>20</v>
      </c>
      <c r="Q189" s="739" t="s">
        <v>95</v>
      </c>
      <c r="R189" s="746" t="n">
        <v>367.45</v>
      </c>
      <c r="S189" s="747" t="n">
        <f>ROUND(K189,2)*R189</f>
        <v>44354.8895</v>
      </c>
    </row>
    <row r="190" ht="45.0" customHeight="true">
      <c r="P190" s="739" t="s">
        <v>45</v>
      </c>
      <c r="Q190" s="739" t="s">
        <v>96</v>
      </c>
      <c r="R190" s="748" t="n">
        <v>367.45</v>
      </c>
      <c r="S190" s="749" t="n">
        <f>ROUND(K189,2)*R190</f>
        <v>44354.8895</v>
      </c>
    </row>
    <row r="191" ht="45.0" customHeight="true">
      <c r="P191" s="739" t="s">
        <v>68</v>
      </c>
      <c r="Q191" s="739" t="s">
        <v>97</v>
      </c>
      <c r="R191" s="750" t="n">
        <v>367.45</v>
      </c>
      <c r="S191" s="751" t="n">
        <f>ROUND(K189,2)*R191</f>
        <v>44354.8895</v>
      </c>
    </row>
    <row r="192" ht="45.0" customHeight="true">
      <c r="P192" s="739" t="s">
        <v>89</v>
      </c>
      <c r="Q192" s="739" t="s">
        <v>98</v>
      </c>
      <c r="R192" s="752" t="n">
        <v>367.45</v>
      </c>
      <c r="S192" s="753" t="n">
        <f>ROUND(K189,2)*R192</f>
        <v>44354.8895</v>
      </c>
    </row>
    <row r="193" ht="45.0" customHeight="true">
      <c r="A193" s="754" t="s">
        <v>23</v>
      </c>
      <c r="B193" s="754" t="s">
        <v>227</v>
      </c>
      <c r="C193" s="754" t="s">
        <v>48</v>
      </c>
      <c r="D193" s="754" t="s">
        <v>228</v>
      </c>
      <c r="E193" s="754" t="s">
        <v>229</v>
      </c>
      <c r="F193" s="755" t="n">
        <f>R193+R194+R195+R196</f>
        <v>1469.8</v>
      </c>
      <c r="G193" s="754" t="s">
        <v>38</v>
      </c>
      <c r="H193" s="756" t="n">
        <v>88.22</v>
      </c>
      <c r="I193" s="757" t="n">
        <v>82.93</v>
      </c>
      <c r="J193" s="758" t="n">
        <v>0.2034</v>
      </c>
      <c r="K193" s="759" t="n">
        <f>ROUND(I193,2)+(ROUND(I193,2)*J193)</f>
        <v>99.79796200000001</v>
      </c>
      <c r="L193" s="760" t="n">
        <f>ROUND(S193,2)+ROUND(S194,2)+ROUND(S195,2)+ROUND(S196,2)</f>
        <v>146686.04</v>
      </c>
      <c r="M193" s="754" t="s">
        <v>21</v>
      </c>
      <c r="N193" s="754" t="s">
        <v>87</v>
      </c>
      <c r="O193" s="754" t="s">
        <v>226</v>
      </c>
      <c r="P193" s="754" t="s">
        <v>20</v>
      </c>
      <c r="Q193" s="754" t="s">
        <v>95</v>
      </c>
      <c r="R193" s="761" t="n">
        <v>367.45</v>
      </c>
      <c r="S193" s="762" t="n">
        <f>ROUND(K193,2)*R193</f>
        <v>36671.509999999995</v>
      </c>
    </row>
    <row r="194" ht="45.0" customHeight="true">
      <c r="P194" s="754" t="s">
        <v>45</v>
      </c>
      <c r="Q194" s="754" t="s">
        <v>96</v>
      </c>
      <c r="R194" s="763" t="n">
        <v>367.45</v>
      </c>
      <c r="S194" s="764" t="n">
        <f>ROUND(K193,2)*R194</f>
        <v>36671.509999999995</v>
      </c>
    </row>
    <row r="195" ht="45.0" customHeight="true">
      <c r="P195" s="754" t="s">
        <v>68</v>
      </c>
      <c r="Q195" s="754" t="s">
        <v>97</v>
      </c>
      <c r="R195" s="765" t="n">
        <v>367.45</v>
      </c>
      <c r="S195" s="766" t="n">
        <f>ROUND(K193,2)*R195</f>
        <v>36671.509999999995</v>
      </c>
    </row>
    <row r="196" ht="45.0" customHeight="true">
      <c r="P196" s="754" t="s">
        <v>89</v>
      </c>
      <c r="Q196" s="754" t="s">
        <v>98</v>
      </c>
      <c r="R196" s="767" t="n">
        <v>367.45</v>
      </c>
      <c r="S196" s="768" t="n">
        <f>ROUND(K193,2)*R196</f>
        <v>36671.509999999995</v>
      </c>
    </row>
    <row r="197" ht="45.0" customHeight="true">
      <c r="A197" s="769" t="s">
        <v>23</v>
      </c>
      <c r="B197" s="769" t="s">
        <v>230</v>
      </c>
      <c r="C197" s="769" t="s">
        <v>48</v>
      </c>
      <c r="D197" s="769" t="s">
        <v>231</v>
      </c>
      <c r="E197" s="769" t="s">
        <v>232</v>
      </c>
      <c r="F197" s="770" t="n">
        <f>R197+R198+R199+R200</f>
        <v>2076.0</v>
      </c>
      <c r="G197" s="769" t="s">
        <v>38</v>
      </c>
      <c r="H197" s="771" t="n">
        <v>11.54</v>
      </c>
      <c r="I197" s="772" t="n">
        <v>10.85</v>
      </c>
      <c r="J197" s="773" t="n">
        <v>0.2034</v>
      </c>
      <c r="K197" s="774" t="n">
        <f>ROUND(I197,2)+(ROUND(I197,2)*J197)</f>
        <v>13.05689</v>
      </c>
      <c r="L197" s="775" t="n">
        <f>ROUND(S197,2)+ROUND(S198,2)+ROUND(S199,2)+ROUND(S200,2)</f>
        <v>27112.56</v>
      </c>
      <c r="M197" s="769" t="s">
        <v>21</v>
      </c>
      <c r="N197" s="769" t="s">
        <v>87</v>
      </c>
      <c r="O197" s="769" t="s">
        <v>226</v>
      </c>
      <c r="P197" s="769" t="s">
        <v>20</v>
      </c>
      <c r="Q197" s="769" t="s">
        <v>95</v>
      </c>
      <c r="R197" s="776" t="n">
        <v>519.0</v>
      </c>
      <c r="S197" s="777" t="n">
        <f>ROUND(K197,2)*R197</f>
        <v>6778.14</v>
      </c>
    </row>
    <row r="198" ht="45.0" customHeight="true">
      <c r="P198" s="769" t="s">
        <v>45</v>
      </c>
      <c r="Q198" s="769" t="s">
        <v>96</v>
      </c>
      <c r="R198" s="778" t="n">
        <v>519.0</v>
      </c>
      <c r="S198" s="779" t="n">
        <f>ROUND(K197,2)*R198</f>
        <v>6778.14</v>
      </c>
    </row>
    <row r="199" ht="45.0" customHeight="true">
      <c r="P199" s="769" t="s">
        <v>68</v>
      </c>
      <c r="Q199" s="769" t="s">
        <v>97</v>
      </c>
      <c r="R199" s="780" t="n">
        <v>519.0</v>
      </c>
      <c r="S199" s="781" t="n">
        <f>ROUND(K197,2)*R199</f>
        <v>6778.14</v>
      </c>
    </row>
    <row r="200" ht="45.0" customHeight="true">
      <c r="P200" s="769" t="s">
        <v>89</v>
      </c>
      <c r="Q200" s="769" t="s">
        <v>98</v>
      </c>
      <c r="R200" s="782" t="n">
        <v>519.0</v>
      </c>
      <c r="S200" s="783" t="n">
        <f>ROUND(K197,2)*R200</f>
        <v>6778.14</v>
      </c>
    </row>
    <row r="201" ht="45.0" customHeight="true">
      <c r="A201" s="784" t="s">
        <v>23</v>
      </c>
      <c r="B201" s="784" t="s">
        <v>233</v>
      </c>
      <c r="C201" s="784" t="s">
        <v>48</v>
      </c>
      <c r="D201" s="784" t="s">
        <v>234</v>
      </c>
      <c r="E201" s="784" t="s">
        <v>235</v>
      </c>
      <c r="F201" s="785" t="n">
        <f>R201+R202+R203+R204</f>
        <v>213.0</v>
      </c>
      <c r="G201" s="784" t="s">
        <v>64</v>
      </c>
      <c r="H201" s="786" t="n">
        <v>38.33</v>
      </c>
      <c r="I201" s="787" t="n">
        <v>36.03</v>
      </c>
      <c r="J201" s="788" t="n">
        <v>0.2034</v>
      </c>
      <c r="K201" s="789" t="n">
        <f>ROUND(I201,2)+(ROUND(I201,2)*J201)</f>
        <v>43.358502</v>
      </c>
      <c r="L201" s="790" t="n">
        <f>ROUND(S201,2)+ROUND(S202,2)+ROUND(S203,2)+ROUND(S204,2)</f>
        <v>9235.68</v>
      </c>
      <c r="M201" s="784" t="s">
        <v>21</v>
      </c>
      <c r="N201" s="784" t="s">
        <v>236</v>
      </c>
      <c r="O201" s="784" t="s">
        <v>237</v>
      </c>
      <c r="P201" s="784" t="s">
        <v>20</v>
      </c>
      <c r="Q201" s="784" t="s">
        <v>95</v>
      </c>
      <c r="R201" s="791" t="n">
        <v>53.25</v>
      </c>
      <c r="S201" s="792" t="n">
        <f>ROUND(K201,2)*R201</f>
        <v>2308.92</v>
      </c>
    </row>
    <row r="202" ht="45.0" customHeight="true">
      <c r="P202" s="784" t="s">
        <v>45</v>
      </c>
      <c r="Q202" s="784" t="s">
        <v>96</v>
      </c>
      <c r="R202" s="793" t="n">
        <v>53.25</v>
      </c>
      <c r="S202" s="794" t="n">
        <f>ROUND(K201,2)*R202</f>
        <v>2308.92</v>
      </c>
    </row>
    <row r="203" ht="45.0" customHeight="true">
      <c r="P203" s="784" t="s">
        <v>68</v>
      </c>
      <c r="Q203" s="784" t="s">
        <v>97</v>
      </c>
      <c r="R203" s="795" t="n">
        <v>53.25</v>
      </c>
      <c r="S203" s="796" t="n">
        <f>ROUND(K201,2)*R203</f>
        <v>2308.92</v>
      </c>
    </row>
    <row r="204" ht="45.0" customHeight="true">
      <c r="P204" s="784" t="s">
        <v>89</v>
      </c>
      <c r="Q204" s="784" t="s">
        <v>98</v>
      </c>
      <c r="R204" s="797" t="n">
        <v>53.25</v>
      </c>
      <c r="S204" s="798" t="n">
        <f>ROUND(K201,2)*R204</f>
        <v>2308.92</v>
      </c>
    </row>
    <row r="205" ht="45.0" customHeight="true">
      <c r="A205" s="799" t="s">
        <v>23</v>
      </c>
      <c r="B205" s="799" t="s">
        <v>238</v>
      </c>
      <c r="C205" s="799" t="s">
        <v>48</v>
      </c>
      <c r="D205" s="799" t="s">
        <v>239</v>
      </c>
      <c r="E205" s="799" t="s">
        <v>240</v>
      </c>
      <c r="F205" s="800" t="n">
        <f>R205+R206+R207+R208</f>
        <v>80.0</v>
      </c>
      <c r="G205" s="799" t="s">
        <v>28</v>
      </c>
      <c r="H205" s="801" t="n">
        <v>1831.25</v>
      </c>
      <c r="I205" s="802" t="n">
        <v>1721.38</v>
      </c>
      <c r="J205" s="803" t="n">
        <v>0.2034</v>
      </c>
      <c r="K205" s="804" t="n">
        <f>ROUND(I205,2)+(ROUND(I205,2)*J205)</f>
        <v>2071.5086920000003</v>
      </c>
      <c r="L205" s="805" t="n">
        <f>ROUND(S205,2)+ROUND(S206,2)+ROUND(S207,2)+ROUND(S208,2)</f>
        <v>165720.8</v>
      </c>
      <c r="M205" s="799" t="s">
        <v>21</v>
      </c>
      <c r="N205" s="799" t="s">
        <v>236</v>
      </c>
      <c r="O205" s="799" t="s">
        <v>237</v>
      </c>
      <c r="P205" s="799" t="s">
        <v>20</v>
      </c>
      <c r="Q205" s="799" t="s">
        <v>95</v>
      </c>
      <c r="R205" s="806" t="n">
        <v>20.0</v>
      </c>
      <c r="S205" s="807" t="n">
        <f>ROUND(K205,2)*R205</f>
        <v>41430.200000000004</v>
      </c>
    </row>
    <row r="206" ht="45.0" customHeight="true">
      <c r="P206" s="799" t="s">
        <v>45</v>
      </c>
      <c r="Q206" s="799" t="s">
        <v>96</v>
      </c>
      <c r="R206" s="808" t="n">
        <v>20.0</v>
      </c>
      <c r="S206" s="809" t="n">
        <f>ROUND(K205,2)*R206</f>
        <v>41430.200000000004</v>
      </c>
    </row>
    <row r="207" ht="45.0" customHeight="true">
      <c r="P207" s="799" t="s">
        <v>68</v>
      </c>
      <c r="Q207" s="799" t="s">
        <v>97</v>
      </c>
      <c r="R207" s="810" t="n">
        <v>20.0</v>
      </c>
      <c r="S207" s="811" t="n">
        <f>ROUND(K205,2)*R207</f>
        <v>41430.200000000004</v>
      </c>
    </row>
    <row r="208" ht="45.0" customHeight="true">
      <c r="P208" s="799" t="s">
        <v>89</v>
      </c>
      <c r="Q208" s="799" t="s">
        <v>98</v>
      </c>
      <c r="R208" s="812" t="n">
        <v>20.0</v>
      </c>
      <c r="S208" s="813" t="n">
        <f>ROUND(K205,2)*R208</f>
        <v>41430.200000000004</v>
      </c>
    </row>
    <row r="209" ht="45.0" customHeight="true">
      <c r="A209" s="815" t="s">
        <v>19</v>
      </c>
      <c r="B209" s="815" t="s">
        <v>87</v>
      </c>
      <c r="C209" s="815" t="s">
        <v>21</v>
      </c>
      <c r="D209" s="815" t="s">
        <v>21</v>
      </c>
      <c r="E209" s="815" t="s">
        <v>241</v>
      </c>
      <c r="F209" s="815" t="s">
        <v>21</v>
      </c>
      <c r="G209" s="815" t="s">
        <v>21</v>
      </c>
      <c r="H209" s="815" t="s">
        <v>21</v>
      </c>
      <c r="I209" s="815" t="s">
        <v>21</v>
      </c>
      <c r="J209" s="815" t="s">
        <v>21</v>
      </c>
      <c r="K209" s="815" t="s">
        <v>21</v>
      </c>
      <c r="L209" s="816" t="n">
        <f>ROUND(L210,2)</f>
        <v>49656.88</v>
      </c>
      <c r="M209" s="815" t="s">
        <v>21</v>
      </c>
      <c r="N209" s="815" t="s">
        <v>21</v>
      </c>
      <c r="O209" s="815" t="s">
        <v>21</v>
      </c>
      <c r="P209" s="815" t="s">
        <v>21</v>
      </c>
      <c r="Q209" s="815" t="s">
        <v>21</v>
      </c>
      <c r="R209" s="815" t="s">
        <v>21</v>
      </c>
      <c r="S209" s="815" t="s">
        <v>21</v>
      </c>
    </row>
    <row r="210" ht="45.0" customHeight="true">
      <c r="A210" s="817" t="s">
        <v>23</v>
      </c>
      <c r="B210" s="817" t="s">
        <v>242</v>
      </c>
      <c r="C210" s="817" t="s">
        <v>48</v>
      </c>
      <c r="D210" s="817" t="s">
        <v>243</v>
      </c>
      <c r="E210" s="817" t="s">
        <v>244</v>
      </c>
      <c r="F210" s="818" t="n">
        <f>R210+R211+R212+R213</f>
        <v>718.0</v>
      </c>
      <c r="G210" s="817" t="s">
        <v>38</v>
      </c>
      <c r="H210" s="819" t="n">
        <v>61.14</v>
      </c>
      <c r="I210" s="820" t="n">
        <v>57.47</v>
      </c>
      <c r="J210" s="821" t="n">
        <v>0.2034</v>
      </c>
      <c r="K210" s="822" t="n">
        <f>ROUND(I210,2)+(ROUND(I210,2)*J210)</f>
        <v>69.159398</v>
      </c>
      <c r="L210" s="823" t="n">
        <f>ROUND(S210,2)+ROUND(S211,2)+ROUND(S212,2)+ROUND(S213,2)</f>
        <v>49656.88</v>
      </c>
      <c r="M210" s="817" t="s">
        <v>21</v>
      </c>
      <c r="N210" s="817" t="s">
        <v>245</v>
      </c>
      <c r="O210" s="817" t="s">
        <v>246</v>
      </c>
      <c r="P210" s="817" t="s">
        <v>20</v>
      </c>
      <c r="Q210" s="817" t="s">
        <v>95</v>
      </c>
      <c r="R210" s="824" t="n">
        <v>179.5</v>
      </c>
      <c r="S210" s="825" t="n">
        <f>ROUND(K210,2)*R210</f>
        <v>12414.22</v>
      </c>
    </row>
    <row r="211" ht="45.0" customHeight="true">
      <c r="P211" s="817" t="s">
        <v>45</v>
      </c>
      <c r="Q211" s="817" t="s">
        <v>96</v>
      </c>
      <c r="R211" s="826" t="n">
        <v>179.5</v>
      </c>
      <c r="S211" s="827" t="n">
        <f>ROUND(K210,2)*R211</f>
        <v>12414.22</v>
      </c>
    </row>
    <row r="212" ht="45.0" customHeight="true">
      <c r="P212" s="817" t="s">
        <v>68</v>
      </c>
      <c r="Q212" s="817" t="s">
        <v>97</v>
      </c>
      <c r="R212" s="828" t="n">
        <v>179.5</v>
      </c>
      <c r="S212" s="829" t="n">
        <f>ROUND(K210,2)*R212</f>
        <v>12414.22</v>
      </c>
    </row>
    <row r="213" ht="45.0" customHeight="true">
      <c r="P213" s="817" t="s">
        <v>89</v>
      </c>
      <c r="Q213" s="817" t="s">
        <v>98</v>
      </c>
      <c r="R213" s="830" t="n">
        <v>179.5</v>
      </c>
      <c r="S213" s="831" t="n">
        <f>ROUND(K210,2)*R213</f>
        <v>12414.22</v>
      </c>
    </row>
    <row r="214" ht="45.0" customHeight="true">
      <c r="A214" s="833" t="s">
        <v>19</v>
      </c>
      <c r="B214" s="833" t="s">
        <v>236</v>
      </c>
      <c r="C214" s="833" t="s">
        <v>21</v>
      </c>
      <c r="D214" s="833" t="s">
        <v>21</v>
      </c>
      <c r="E214" s="833" t="s">
        <v>247</v>
      </c>
      <c r="F214" s="833" t="s">
        <v>21</v>
      </c>
      <c r="G214" s="833" t="s">
        <v>21</v>
      </c>
      <c r="H214" s="833" t="s">
        <v>21</v>
      </c>
      <c r="I214" s="833" t="s">
        <v>21</v>
      </c>
      <c r="J214" s="833" t="s">
        <v>21</v>
      </c>
      <c r="K214" s="833" t="s">
        <v>21</v>
      </c>
      <c r="L214" s="834" t="n">
        <f>ROUND(L215,2)+ROUND(L219,2)+ROUND(L223,2)+ROUND(L227,2)+ROUND(L231,2)+ROUND(L235,2)</f>
        <v>94923.20000000001</v>
      </c>
      <c r="M214" s="833" t="s">
        <v>21</v>
      </c>
      <c r="N214" s="833" t="s">
        <v>21</v>
      </c>
      <c r="O214" s="833" t="s">
        <v>21</v>
      </c>
      <c r="P214" s="833" t="s">
        <v>21</v>
      </c>
      <c r="Q214" s="833" t="s">
        <v>21</v>
      </c>
      <c r="R214" s="833" t="s">
        <v>21</v>
      </c>
      <c r="S214" s="833" t="s">
        <v>21</v>
      </c>
    </row>
    <row r="215" ht="45.0" customHeight="true">
      <c r="A215" s="835" t="s">
        <v>23</v>
      </c>
      <c r="B215" s="835" t="s">
        <v>248</v>
      </c>
      <c r="C215" s="835" t="s">
        <v>48</v>
      </c>
      <c r="D215" s="835" t="s">
        <v>249</v>
      </c>
      <c r="E215" s="835" t="s">
        <v>250</v>
      </c>
      <c r="F215" s="836" t="n">
        <f>R215+R216+R217+R218</f>
        <v>2722.0</v>
      </c>
      <c r="G215" s="835" t="s">
        <v>38</v>
      </c>
      <c r="H215" s="837" t="n">
        <v>4.93</v>
      </c>
      <c r="I215" s="838" t="n">
        <v>4.63</v>
      </c>
      <c r="J215" s="839" t="n">
        <v>0.2034</v>
      </c>
      <c r="K215" s="840" t="n">
        <f>ROUND(I215,2)+(ROUND(I215,2)*J215)</f>
        <v>5.5717419999999995</v>
      </c>
      <c r="L215" s="841" t="n">
        <f>ROUND(S215,2)+ROUND(S216,2)+ROUND(S217,2)+ROUND(S218,2)</f>
        <v>15161.56</v>
      </c>
      <c r="M215" s="835" t="s">
        <v>21</v>
      </c>
      <c r="N215" s="835" t="s">
        <v>251</v>
      </c>
      <c r="O215" s="835" t="s">
        <v>252</v>
      </c>
      <c r="P215" s="835" t="s">
        <v>20</v>
      </c>
      <c r="Q215" s="835" t="s">
        <v>95</v>
      </c>
      <c r="R215" s="842" t="n">
        <v>680.5</v>
      </c>
      <c r="S215" s="843" t="n">
        <f>ROUND(K215,2)*R215</f>
        <v>3790.385</v>
      </c>
    </row>
    <row r="216" ht="45.0" customHeight="true">
      <c r="P216" s="835" t="s">
        <v>45</v>
      </c>
      <c r="Q216" s="835" t="s">
        <v>96</v>
      </c>
      <c r="R216" s="844" t="n">
        <v>680.5</v>
      </c>
      <c r="S216" s="845" t="n">
        <f>ROUND(K215,2)*R216</f>
        <v>3790.385</v>
      </c>
    </row>
    <row r="217" ht="45.0" customHeight="true">
      <c r="P217" s="835" t="s">
        <v>68</v>
      </c>
      <c r="Q217" s="835" t="s">
        <v>97</v>
      </c>
      <c r="R217" s="846" t="n">
        <v>680.5</v>
      </c>
      <c r="S217" s="847" t="n">
        <f>ROUND(K215,2)*R217</f>
        <v>3790.385</v>
      </c>
    </row>
    <row r="218" ht="45.0" customHeight="true">
      <c r="P218" s="835" t="s">
        <v>89</v>
      </c>
      <c r="Q218" s="835" t="s">
        <v>98</v>
      </c>
      <c r="R218" s="848" t="n">
        <v>680.5</v>
      </c>
      <c r="S218" s="849" t="n">
        <f>ROUND(K215,2)*R218</f>
        <v>3790.385</v>
      </c>
    </row>
    <row r="219" ht="45.0" customHeight="true">
      <c r="A219" s="850" t="s">
        <v>23</v>
      </c>
      <c r="B219" s="850" t="s">
        <v>253</v>
      </c>
      <c r="C219" s="850" t="s">
        <v>48</v>
      </c>
      <c r="D219" s="850" t="s">
        <v>254</v>
      </c>
      <c r="E219" s="850" t="s">
        <v>255</v>
      </c>
      <c r="F219" s="851" t="n">
        <f>R219+R220+R221+R222</f>
        <v>88.0</v>
      </c>
      <c r="G219" s="850" t="s">
        <v>38</v>
      </c>
      <c r="H219" s="852" t="n">
        <v>6.07</v>
      </c>
      <c r="I219" s="853" t="n">
        <v>5.71</v>
      </c>
      <c r="J219" s="854" t="n">
        <v>0.2034</v>
      </c>
      <c r="K219" s="855" t="n">
        <f>ROUND(I219,2)+(ROUND(I219,2)*J219)</f>
        <v>6.871414</v>
      </c>
      <c r="L219" s="856" t="n">
        <f>ROUND(S219,2)+ROUND(S220,2)+ROUND(S221,2)+ROUND(S222,2)</f>
        <v>604.56</v>
      </c>
      <c r="M219" s="850" t="s">
        <v>21</v>
      </c>
      <c r="N219" s="850" t="s">
        <v>256</v>
      </c>
      <c r="O219" s="850" t="s">
        <v>257</v>
      </c>
      <c r="P219" s="850" t="s">
        <v>20</v>
      </c>
      <c r="Q219" s="850" t="s">
        <v>95</v>
      </c>
      <c r="R219" s="857" t="n">
        <v>22.0</v>
      </c>
      <c r="S219" s="858" t="n">
        <f>ROUND(K219,2)*R219</f>
        <v>151.14000000000001</v>
      </c>
    </row>
    <row r="220" ht="45.0" customHeight="true">
      <c r="P220" s="850" t="s">
        <v>45</v>
      </c>
      <c r="Q220" s="850" t="s">
        <v>96</v>
      </c>
      <c r="R220" s="859" t="n">
        <v>22.0</v>
      </c>
      <c r="S220" s="860" t="n">
        <f>ROUND(K219,2)*R220</f>
        <v>151.14000000000001</v>
      </c>
    </row>
    <row r="221" ht="45.0" customHeight="true">
      <c r="P221" s="850" t="s">
        <v>68</v>
      </c>
      <c r="Q221" s="850" t="s">
        <v>97</v>
      </c>
      <c r="R221" s="861" t="n">
        <v>22.0</v>
      </c>
      <c r="S221" s="862" t="n">
        <f>ROUND(K219,2)*R221</f>
        <v>151.14000000000001</v>
      </c>
    </row>
    <row r="222" ht="45.0" customHeight="true">
      <c r="P222" s="850" t="s">
        <v>89</v>
      </c>
      <c r="Q222" s="850" t="s">
        <v>98</v>
      </c>
      <c r="R222" s="863" t="n">
        <v>22.0</v>
      </c>
      <c r="S222" s="864" t="n">
        <f>ROUND(K219,2)*R222</f>
        <v>151.14000000000001</v>
      </c>
    </row>
    <row r="223" ht="45.0" customHeight="true">
      <c r="A223" s="865" t="s">
        <v>23</v>
      </c>
      <c r="B223" s="865" t="s">
        <v>258</v>
      </c>
      <c r="C223" s="865" t="s">
        <v>48</v>
      </c>
      <c r="D223" s="865" t="s">
        <v>259</v>
      </c>
      <c r="E223" s="865" t="s">
        <v>260</v>
      </c>
      <c r="F223" s="866" t="n">
        <f>R223+R224+R225+R226</f>
        <v>93.96</v>
      </c>
      <c r="G223" s="865" t="s">
        <v>38</v>
      </c>
      <c r="H223" s="867" t="n">
        <v>32.67</v>
      </c>
      <c r="I223" s="868" t="n">
        <v>30.71</v>
      </c>
      <c r="J223" s="869" t="n">
        <v>0.2034</v>
      </c>
      <c r="K223" s="870" t="n">
        <f>ROUND(I223,2)+(ROUND(I223,2)*J223)</f>
        <v>36.956414</v>
      </c>
      <c r="L223" s="871" t="n">
        <f>ROUND(S223,2)+ROUND(S224,2)+ROUND(S225,2)+ROUND(S226,2)</f>
        <v>3472.76</v>
      </c>
      <c r="M223" s="865" t="s">
        <v>21</v>
      </c>
      <c r="N223" s="865" t="s">
        <v>251</v>
      </c>
      <c r="O223" s="865" t="s">
        <v>252</v>
      </c>
      <c r="P223" s="865" t="s">
        <v>20</v>
      </c>
      <c r="Q223" s="865" t="s">
        <v>95</v>
      </c>
      <c r="R223" s="872" t="n">
        <v>23.49</v>
      </c>
      <c r="S223" s="873" t="n">
        <f>ROUND(K223,2)*R223</f>
        <v>868.1904</v>
      </c>
    </row>
    <row r="224" ht="45.0" customHeight="true">
      <c r="P224" s="865" t="s">
        <v>45</v>
      </c>
      <c r="Q224" s="865" t="s">
        <v>96</v>
      </c>
      <c r="R224" s="874" t="n">
        <v>23.49</v>
      </c>
      <c r="S224" s="875" t="n">
        <f>ROUND(K223,2)*R224</f>
        <v>868.1904</v>
      </c>
    </row>
    <row r="225" ht="45.0" customHeight="true">
      <c r="P225" s="865" t="s">
        <v>68</v>
      </c>
      <c r="Q225" s="865" t="s">
        <v>97</v>
      </c>
      <c r="R225" s="876" t="n">
        <v>23.49</v>
      </c>
      <c r="S225" s="877" t="n">
        <f>ROUND(K223,2)*R225</f>
        <v>868.1904</v>
      </c>
    </row>
    <row r="226" ht="45.0" customHeight="true">
      <c r="P226" s="865" t="s">
        <v>89</v>
      </c>
      <c r="Q226" s="865" t="s">
        <v>98</v>
      </c>
      <c r="R226" s="878" t="n">
        <v>23.49</v>
      </c>
      <c r="S226" s="879" t="n">
        <f>ROUND(K223,2)*R226</f>
        <v>868.1904</v>
      </c>
    </row>
    <row r="227" ht="45.0" customHeight="true">
      <c r="A227" s="880" t="s">
        <v>23</v>
      </c>
      <c r="B227" s="880" t="s">
        <v>261</v>
      </c>
      <c r="C227" s="880" t="s">
        <v>48</v>
      </c>
      <c r="D227" s="880" t="s">
        <v>262</v>
      </c>
      <c r="E227" s="880" t="s">
        <v>263</v>
      </c>
      <c r="F227" s="881" t="n">
        <f>R227+R228+R229+R230</f>
        <v>1601.0</v>
      </c>
      <c r="G227" s="880" t="s">
        <v>38</v>
      </c>
      <c r="H227" s="882" t="n">
        <v>29.3</v>
      </c>
      <c r="I227" s="883" t="n">
        <v>27.54</v>
      </c>
      <c r="J227" s="884" t="n">
        <v>0.2034</v>
      </c>
      <c r="K227" s="885" t="n">
        <f>ROUND(I227,2)+(ROUND(I227,2)*J227)</f>
        <v>33.141636</v>
      </c>
      <c r="L227" s="886" t="n">
        <f>ROUND(S227,2)+ROUND(S228,2)+ROUND(S229,2)+ROUND(S230,2)</f>
        <v>53057.16</v>
      </c>
      <c r="M227" s="880" t="s">
        <v>21</v>
      </c>
      <c r="N227" s="880" t="s">
        <v>251</v>
      </c>
      <c r="O227" s="880" t="s">
        <v>252</v>
      </c>
      <c r="P227" s="880" t="s">
        <v>20</v>
      </c>
      <c r="Q227" s="880" t="s">
        <v>95</v>
      </c>
      <c r="R227" s="887" t="n">
        <v>400.25</v>
      </c>
      <c r="S227" s="888" t="n">
        <f>ROUND(K227,2)*R227</f>
        <v>13264.285</v>
      </c>
    </row>
    <row r="228" ht="45.0" customHeight="true">
      <c r="P228" s="880" t="s">
        <v>45</v>
      </c>
      <c r="Q228" s="880" t="s">
        <v>96</v>
      </c>
      <c r="R228" s="889" t="n">
        <v>400.25</v>
      </c>
      <c r="S228" s="890" t="n">
        <f>ROUND(K227,2)*R228</f>
        <v>13264.285</v>
      </c>
    </row>
    <row r="229" ht="45.0" customHeight="true">
      <c r="P229" s="880" t="s">
        <v>68</v>
      </c>
      <c r="Q229" s="880" t="s">
        <v>97</v>
      </c>
      <c r="R229" s="891" t="n">
        <v>400.25</v>
      </c>
      <c r="S229" s="892" t="n">
        <f>ROUND(K227,2)*R229</f>
        <v>13264.285</v>
      </c>
    </row>
    <row r="230" ht="45.0" customHeight="true">
      <c r="P230" s="880" t="s">
        <v>89</v>
      </c>
      <c r="Q230" s="880" t="s">
        <v>98</v>
      </c>
      <c r="R230" s="893" t="n">
        <v>400.25</v>
      </c>
      <c r="S230" s="894" t="n">
        <f>ROUND(K227,2)*R230</f>
        <v>13264.285</v>
      </c>
    </row>
    <row r="231" ht="45.0" customHeight="true">
      <c r="A231" s="895" t="s">
        <v>23</v>
      </c>
      <c r="B231" s="895" t="s">
        <v>264</v>
      </c>
      <c r="C231" s="895" t="s">
        <v>48</v>
      </c>
      <c r="D231" s="895" t="s">
        <v>265</v>
      </c>
      <c r="E231" s="895" t="s">
        <v>266</v>
      </c>
      <c r="F231" s="896" t="n">
        <f>R231+R232+R233+R234</f>
        <v>651.2</v>
      </c>
      <c r="G231" s="895" t="s">
        <v>38</v>
      </c>
      <c r="H231" s="897" t="n">
        <v>25.83</v>
      </c>
      <c r="I231" s="898" t="n">
        <v>24.28</v>
      </c>
      <c r="J231" s="899" t="n">
        <v>0.2034</v>
      </c>
      <c r="K231" s="900" t="n">
        <f>ROUND(I231,2)+(ROUND(I231,2)*J231)</f>
        <v>29.218552000000003</v>
      </c>
      <c r="L231" s="901" t="n">
        <f>ROUND(S231,2)+ROUND(S232,2)+ROUND(S233,2)+ROUND(S234,2)</f>
        <v>19028.08</v>
      </c>
      <c r="M231" s="895" t="s">
        <v>21</v>
      </c>
      <c r="N231" s="895" t="s">
        <v>251</v>
      </c>
      <c r="O231" s="895" t="s">
        <v>252</v>
      </c>
      <c r="P231" s="895" t="s">
        <v>20</v>
      </c>
      <c r="Q231" s="895" t="s">
        <v>95</v>
      </c>
      <c r="R231" s="902" t="n">
        <v>162.8</v>
      </c>
      <c r="S231" s="903" t="n">
        <f>ROUND(K231,2)*R231</f>
        <v>4757.0160000000005</v>
      </c>
    </row>
    <row r="232" ht="45.0" customHeight="true">
      <c r="P232" s="895" t="s">
        <v>45</v>
      </c>
      <c r="Q232" s="895" t="s">
        <v>96</v>
      </c>
      <c r="R232" s="904" t="n">
        <v>162.8</v>
      </c>
      <c r="S232" s="905" t="n">
        <f>ROUND(K231,2)*R232</f>
        <v>4757.0160000000005</v>
      </c>
    </row>
    <row r="233" ht="45.0" customHeight="true">
      <c r="P233" s="895" t="s">
        <v>68</v>
      </c>
      <c r="Q233" s="895" t="s">
        <v>97</v>
      </c>
      <c r="R233" s="906" t="n">
        <v>162.8</v>
      </c>
      <c r="S233" s="907" t="n">
        <f>ROUND(K231,2)*R233</f>
        <v>4757.0160000000005</v>
      </c>
    </row>
    <row r="234" ht="45.0" customHeight="true">
      <c r="P234" s="895" t="s">
        <v>89</v>
      </c>
      <c r="Q234" s="895" t="s">
        <v>98</v>
      </c>
      <c r="R234" s="908" t="n">
        <v>162.8</v>
      </c>
      <c r="S234" s="909" t="n">
        <f>ROUND(K231,2)*R234</f>
        <v>4757.0160000000005</v>
      </c>
    </row>
    <row r="235" ht="45.0" customHeight="true">
      <c r="A235" s="910" t="s">
        <v>23</v>
      </c>
      <c r="B235" s="910" t="s">
        <v>267</v>
      </c>
      <c r="C235" s="910" t="s">
        <v>48</v>
      </c>
      <c r="D235" s="910" t="s">
        <v>268</v>
      </c>
      <c r="E235" s="910" t="s">
        <v>269</v>
      </c>
      <c r="F235" s="911" t="n">
        <f>R235+R236+R237+R238</f>
        <v>88.8</v>
      </c>
      <c r="G235" s="910" t="s">
        <v>38</v>
      </c>
      <c r="H235" s="912" t="n">
        <v>35.83</v>
      </c>
      <c r="I235" s="913" t="n">
        <v>33.68</v>
      </c>
      <c r="J235" s="914" t="n">
        <v>0.2034</v>
      </c>
      <c r="K235" s="915" t="n">
        <f>ROUND(I235,2)+(ROUND(I235,2)*J235)</f>
        <v>40.530512</v>
      </c>
      <c r="L235" s="916" t="n">
        <f>ROUND(S235,2)+ROUND(S236,2)+ROUND(S237,2)+ROUND(S238,2)</f>
        <v>3599.08</v>
      </c>
      <c r="M235" s="910" t="s">
        <v>21</v>
      </c>
      <c r="N235" s="910" t="s">
        <v>256</v>
      </c>
      <c r="O235" s="910" t="s">
        <v>257</v>
      </c>
      <c r="P235" s="910" t="s">
        <v>20</v>
      </c>
      <c r="Q235" s="910" t="s">
        <v>95</v>
      </c>
      <c r="R235" s="917" t="n">
        <v>22.2</v>
      </c>
      <c r="S235" s="918" t="n">
        <f>ROUND(K235,2)*R235</f>
        <v>899.766</v>
      </c>
    </row>
    <row r="236" ht="45.0" customHeight="true">
      <c r="P236" s="910" t="s">
        <v>45</v>
      </c>
      <c r="Q236" s="910" t="s">
        <v>96</v>
      </c>
      <c r="R236" s="919" t="n">
        <v>22.2</v>
      </c>
      <c r="S236" s="920" t="n">
        <f>ROUND(K235,2)*R236</f>
        <v>899.766</v>
      </c>
    </row>
    <row r="237" ht="45.0" customHeight="true">
      <c r="P237" s="910" t="s">
        <v>68</v>
      </c>
      <c r="Q237" s="910" t="s">
        <v>97</v>
      </c>
      <c r="R237" s="921" t="n">
        <v>22.2</v>
      </c>
      <c r="S237" s="922" t="n">
        <f>ROUND(K235,2)*R237</f>
        <v>899.766</v>
      </c>
    </row>
    <row r="238" ht="45.0" customHeight="true">
      <c r="P238" s="910" t="s">
        <v>89</v>
      </c>
      <c r="Q238" s="910" t="s">
        <v>98</v>
      </c>
      <c r="R238" s="923" t="n">
        <v>22.2</v>
      </c>
      <c r="S238" s="924" t="n">
        <f>ROUND(K235,2)*R238</f>
        <v>899.766</v>
      </c>
    </row>
    <row r="239" ht="45.0" customHeight="true">
      <c r="A239" s="926" t="s">
        <v>19</v>
      </c>
      <c r="B239" s="926" t="s">
        <v>245</v>
      </c>
      <c r="C239" s="926" t="s">
        <v>21</v>
      </c>
      <c r="D239" s="926" t="s">
        <v>21</v>
      </c>
      <c r="E239" s="926" t="s">
        <v>270</v>
      </c>
      <c r="F239" s="926" t="s">
        <v>21</v>
      </c>
      <c r="G239" s="926" t="s">
        <v>21</v>
      </c>
      <c r="H239" s="926" t="s">
        <v>21</v>
      </c>
      <c r="I239" s="926" t="s">
        <v>21</v>
      </c>
      <c r="J239" s="926" t="s">
        <v>21</v>
      </c>
      <c r="K239" s="926" t="s">
        <v>21</v>
      </c>
      <c r="L239" s="927" t="n">
        <f>ROUND(L240,2)+ROUND(L244,2)</f>
        <v>35453.32</v>
      </c>
      <c r="M239" s="926" t="s">
        <v>21</v>
      </c>
      <c r="N239" s="926" t="s">
        <v>21</v>
      </c>
      <c r="O239" s="926" t="s">
        <v>21</v>
      </c>
      <c r="P239" s="926" t="s">
        <v>21</v>
      </c>
      <c r="Q239" s="926" t="s">
        <v>21</v>
      </c>
      <c r="R239" s="926" t="s">
        <v>21</v>
      </c>
      <c r="S239" s="926" t="s">
        <v>21</v>
      </c>
    </row>
    <row r="240" ht="45.0" customHeight="true">
      <c r="A240" s="928" t="s">
        <v>23</v>
      </c>
      <c r="B240" s="928" t="s">
        <v>271</v>
      </c>
      <c r="C240" s="928" t="s">
        <v>48</v>
      </c>
      <c r="D240" s="928" t="s">
        <v>272</v>
      </c>
      <c r="E240" s="928" t="s">
        <v>273</v>
      </c>
      <c r="F240" s="929" t="n">
        <f>R240+R241+R242+R243</f>
        <v>393.0</v>
      </c>
      <c r="G240" s="928" t="s">
        <v>38</v>
      </c>
      <c r="H240" s="930" t="n">
        <v>67.68</v>
      </c>
      <c r="I240" s="931" t="n">
        <v>63.62</v>
      </c>
      <c r="J240" s="932" t="n">
        <v>0.2034</v>
      </c>
      <c r="K240" s="933" t="n">
        <f>ROUND(I240,2)+(ROUND(I240,2)*J240)</f>
        <v>76.56030799999999</v>
      </c>
      <c r="L240" s="934" t="n">
        <f>ROUND(S240,2)+ROUND(S241,2)+ROUND(S242,2)+ROUND(S243,2)</f>
        <v>30088.08</v>
      </c>
      <c r="M240" s="928" t="s">
        <v>21</v>
      </c>
      <c r="N240" s="928" t="s">
        <v>251</v>
      </c>
      <c r="O240" s="928" t="s">
        <v>252</v>
      </c>
      <c r="P240" s="928" t="s">
        <v>20</v>
      </c>
      <c r="Q240" s="928" t="s">
        <v>95</v>
      </c>
      <c r="R240" s="935" t="n">
        <v>98.25</v>
      </c>
      <c r="S240" s="936" t="n">
        <f>ROUND(K240,2)*R240</f>
        <v>7522.02</v>
      </c>
    </row>
    <row r="241" ht="45.0" customHeight="true">
      <c r="P241" s="928" t="s">
        <v>45</v>
      </c>
      <c r="Q241" s="928" t="s">
        <v>96</v>
      </c>
      <c r="R241" s="937" t="n">
        <v>98.25</v>
      </c>
      <c r="S241" s="938" t="n">
        <f>ROUND(K240,2)*R241</f>
        <v>7522.02</v>
      </c>
    </row>
    <row r="242" ht="45.0" customHeight="true">
      <c r="P242" s="928" t="s">
        <v>68</v>
      </c>
      <c r="Q242" s="928" t="s">
        <v>97</v>
      </c>
      <c r="R242" s="939" t="n">
        <v>98.25</v>
      </c>
      <c r="S242" s="940" t="n">
        <f>ROUND(K240,2)*R242</f>
        <v>7522.02</v>
      </c>
    </row>
    <row r="243" ht="45.0" customHeight="true">
      <c r="P243" s="928" t="s">
        <v>89</v>
      </c>
      <c r="Q243" s="928" t="s">
        <v>98</v>
      </c>
      <c r="R243" s="941" t="n">
        <v>98.25</v>
      </c>
      <c r="S243" s="942" t="n">
        <f>ROUND(K240,2)*R243</f>
        <v>7522.02</v>
      </c>
    </row>
    <row r="244" ht="45.0" customHeight="true">
      <c r="A244" s="943" t="s">
        <v>23</v>
      </c>
      <c r="B244" s="943" t="s">
        <v>274</v>
      </c>
      <c r="C244" s="943" t="s">
        <v>48</v>
      </c>
      <c r="D244" s="943" t="s">
        <v>275</v>
      </c>
      <c r="E244" s="943" t="s">
        <v>276</v>
      </c>
      <c r="F244" s="944" t="n">
        <f>R244+R245+R246+R247</f>
        <v>76.8</v>
      </c>
      <c r="G244" s="943" t="s">
        <v>38</v>
      </c>
      <c r="H244" s="945" t="n">
        <v>61.75</v>
      </c>
      <c r="I244" s="946" t="n">
        <v>58.05</v>
      </c>
      <c r="J244" s="947" t="n">
        <v>0.2034</v>
      </c>
      <c r="K244" s="948" t="n">
        <f>ROUND(I244,2)+(ROUND(I244,2)*J244)</f>
        <v>69.85737</v>
      </c>
      <c r="L244" s="949" t="n">
        <f>ROUND(S244,2)+ROUND(S245,2)+ROUND(S246,2)+ROUND(S247,2)</f>
        <v>5365.24</v>
      </c>
      <c r="M244" s="943" t="s">
        <v>21</v>
      </c>
      <c r="N244" s="943" t="s">
        <v>251</v>
      </c>
      <c r="O244" s="943" t="s">
        <v>252</v>
      </c>
      <c r="P244" s="943" t="s">
        <v>20</v>
      </c>
      <c r="Q244" s="943" t="s">
        <v>95</v>
      </c>
      <c r="R244" s="950" t="n">
        <v>19.2</v>
      </c>
      <c r="S244" s="951" t="n">
        <f>ROUND(K244,2)*R244</f>
        <v>1341.312</v>
      </c>
    </row>
    <row r="245" ht="45.0" customHeight="true">
      <c r="P245" s="943" t="s">
        <v>45</v>
      </c>
      <c r="Q245" s="943" t="s">
        <v>96</v>
      </c>
      <c r="R245" s="952" t="n">
        <v>19.2</v>
      </c>
      <c r="S245" s="953" t="n">
        <f>ROUND(K244,2)*R245</f>
        <v>1341.312</v>
      </c>
    </row>
    <row r="246" ht="45.0" customHeight="true">
      <c r="P246" s="943" t="s">
        <v>68</v>
      </c>
      <c r="Q246" s="943" t="s">
        <v>97</v>
      </c>
      <c r="R246" s="954" t="n">
        <v>19.2</v>
      </c>
      <c r="S246" s="955" t="n">
        <f>ROUND(K244,2)*R246</f>
        <v>1341.312</v>
      </c>
    </row>
    <row r="247" ht="45.0" customHeight="true">
      <c r="P247" s="943" t="s">
        <v>89</v>
      </c>
      <c r="Q247" s="943" t="s">
        <v>98</v>
      </c>
      <c r="R247" s="956" t="n">
        <v>19.2</v>
      </c>
      <c r="S247" s="957" t="n">
        <f>ROUND(K244,2)*R247</f>
        <v>1341.312</v>
      </c>
    </row>
    <row r="248" ht="45.0" customHeight="true">
      <c r="A248" s="959" t="s">
        <v>19</v>
      </c>
      <c r="B248" s="959" t="s">
        <v>251</v>
      </c>
      <c r="C248" s="959" t="s">
        <v>21</v>
      </c>
      <c r="D248" s="959" t="s">
        <v>21</v>
      </c>
      <c r="E248" s="959" t="s">
        <v>277</v>
      </c>
      <c r="F248" s="959" t="s">
        <v>21</v>
      </c>
      <c r="G248" s="959" t="s">
        <v>21</v>
      </c>
      <c r="H248" s="959" t="s">
        <v>21</v>
      </c>
      <c r="I248" s="959" t="s">
        <v>21</v>
      </c>
      <c r="J248" s="959" t="s">
        <v>21</v>
      </c>
      <c r="K248" s="959" t="s">
        <v>21</v>
      </c>
      <c r="L248" s="960" t="n">
        <f>ROUND(L249,2)+ROUND(L253,2)+ROUND(L257,2)+ROUND(L261,2)</f>
        <v>83337.64</v>
      </c>
      <c r="M248" s="959" t="s">
        <v>21</v>
      </c>
      <c r="N248" s="959" t="s">
        <v>21</v>
      </c>
      <c r="O248" s="959" t="s">
        <v>21</v>
      </c>
      <c r="P248" s="959" t="s">
        <v>21</v>
      </c>
      <c r="Q248" s="959" t="s">
        <v>21</v>
      </c>
      <c r="R248" s="959" t="s">
        <v>21</v>
      </c>
      <c r="S248" s="959" t="s">
        <v>21</v>
      </c>
    </row>
    <row r="249" ht="45.0" customHeight="true">
      <c r="A249" s="961" t="s">
        <v>23</v>
      </c>
      <c r="B249" s="961" t="s">
        <v>278</v>
      </c>
      <c r="C249" s="961" t="s">
        <v>48</v>
      </c>
      <c r="D249" s="961" t="s">
        <v>279</v>
      </c>
      <c r="E249" s="961" t="s">
        <v>280</v>
      </c>
      <c r="F249" s="962" t="n">
        <f>R249+R250+R251+R252</f>
        <v>607.0</v>
      </c>
      <c r="G249" s="961" t="s">
        <v>38</v>
      </c>
      <c r="H249" s="963" t="n">
        <v>8.92</v>
      </c>
      <c r="I249" s="964" t="n">
        <v>8.38</v>
      </c>
      <c r="J249" s="965" t="n">
        <v>0.2034</v>
      </c>
      <c r="K249" s="966" t="n">
        <f>ROUND(I249,2)+(ROUND(I249,2)*J249)</f>
        <v>10.084492000000001</v>
      </c>
      <c r="L249" s="967" t="n">
        <f>ROUND(S249,2)+ROUND(S250,2)+ROUND(S251,2)+ROUND(S252,2)</f>
        <v>6118.56</v>
      </c>
      <c r="M249" s="961" t="s">
        <v>21</v>
      </c>
      <c r="N249" s="961" t="s">
        <v>281</v>
      </c>
      <c r="O249" s="961" t="s">
        <v>282</v>
      </c>
      <c r="P249" s="961" t="s">
        <v>20</v>
      </c>
      <c r="Q249" s="961" t="s">
        <v>95</v>
      </c>
      <c r="R249" s="968" t="n">
        <v>151.75</v>
      </c>
      <c r="S249" s="969" t="n">
        <f>ROUND(K249,2)*R249</f>
        <v>1529.64</v>
      </c>
    </row>
    <row r="250" ht="45.0" customHeight="true">
      <c r="P250" s="961" t="s">
        <v>45</v>
      </c>
      <c r="Q250" s="961" t="s">
        <v>96</v>
      </c>
      <c r="R250" s="970" t="n">
        <v>151.75</v>
      </c>
      <c r="S250" s="971" t="n">
        <f>ROUND(K249,2)*R250</f>
        <v>1529.64</v>
      </c>
    </row>
    <row r="251" ht="45.0" customHeight="true">
      <c r="P251" s="961" t="s">
        <v>68</v>
      </c>
      <c r="Q251" s="961" t="s">
        <v>97</v>
      </c>
      <c r="R251" s="972" t="n">
        <v>151.75</v>
      </c>
      <c r="S251" s="973" t="n">
        <f>ROUND(K249,2)*R251</f>
        <v>1529.64</v>
      </c>
    </row>
    <row r="252" ht="45.0" customHeight="true">
      <c r="P252" s="961" t="s">
        <v>89</v>
      </c>
      <c r="Q252" s="961" t="s">
        <v>98</v>
      </c>
      <c r="R252" s="974" t="n">
        <v>151.75</v>
      </c>
      <c r="S252" s="975" t="n">
        <f>ROUND(K249,2)*R252</f>
        <v>1529.64</v>
      </c>
    </row>
    <row r="253" ht="45.0" customHeight="true">
      <c r="A253" s="976" t="s">
        <v>23</v>
      </c>
      <c r="B253" s="976" t="s">
        <v>283</v>
      </c>
      <c r="C253" s="976" t="s">
        <v>48</v>
      </c>
      <c r="D253" s="976" t="s">
        <v>284</v>
      </c>
      <c r="E253" s="976" t="s">
        <v>285</v>
      </c>
      <c r="F253" s="977" t="n">
        <f>R253+R254+R255+R256</f>
        <v>609.0</v>
      </c>
      <c r="G253" s="976" t="s">
        <v>38</v>
      </c>
      <c r="H253" s="978" t="n">
        <v>7.64</v>
      </c>
      <c r="I253" s="979" t="n">
        <v>7.18</v>
      </c>
      <c r="J253" s="980" t="n">
        <v>0.2034</v>
      </c>
      <c r="K253" s="981" t="n">
        <f>ROUND(I253,2)+(ROUND(I253,2)*J253)</f>
        <v>8.640412</v>
      </c>
      <c r="L253" s="982" t="n">
        <f>ROUND(S253,2)+ROUND(S254,2)+ROUND(S255,2)+ROUND(S256,2)</f>
        <v>5261.76</v>
      </c>
      <c r="M253" s="976" t="s">
        <v>21</v>
      </c>
      <c r="N253" s="976" t="s">
        <v>281</v>
      </c>
      <c r="O253" s="976" t="s">
        <v>282</v>
      </c>
      <c r="P253" s="976" t="s">
        <v>20</v>
      </c>
      <c r="Q253" s="976" t="s">
        <v>95</v>
      </c>
      <c r="R253" s="983" t="n">
        <v>152.25</v>
      </c>
      <c r="S253" s="984" t="n">
        <f>ROUND(K253,2)*R253</f>
        <v>1315.44</v>
      </c>
    </row>
    <row r="254" ht="45.0" customHeight="true">
      <c r="P254" s="976" t="s">
        <v>45</v>
      </c>
      <c r="Q254" s="976" t="s">
        <v>96</v>
      </c>
      <c r="R254" s="985" t="n">
        <v>152.25</v>
      </c>
      <c r="S254" s="986" t="n">
        <f>ROUND(K253,2)*R254</f>
        <v>1315.44</v>
      </c>
    </row>
    <row r="255" ht="45.0" customHeight="true">
      <c r="P255" s="976" t="s">
        <v>68</v>
      </c>
      <c r="Q255" s="976" t="s">
        <v>97</v>
      </c>
      <c r="R255" s="987" t="n">
        <v>152.25</v>
      </c>
      <c r="S255" s="988" t="n">
        <f>ROUND(K253,2)*R255</f>
        <v>1315.44</v>
      </c>
    </row>
    <row r="256" ht="45.0" customHeight="true">
      <c r="P256" s="976" t="s">
        <v>89</v>
      </c>
      <c r="Q256" s="976" t="s">
        <v>98</v>
      </c>
      <c r="R256" s="989" t="n">
        <v>152.25</v>
      </c>
      <c r="S256" s="990" t="n">
        <f>ROUND(K253,2)*R256</f>
        <v>1315.44</v>
      </c>
    </row>
    <row r="257" ht="45.0" customHeight="true">
      <c r="A257" s="991" t="s">
        <v>23</v>
      </c>
      <c r="B257" s="991" t="s">
        <v>286</v>
      </c>
      <c r="C257" s="991" t="s">
        <v>48</v>
      </c>
      <c r="D257" s="991" t="s">
        <v>287</v>
      </c>
      <c r="E257" s="991" t="s">
        <v>288</v>
      </c>
      <c r="F257" s="992" t="n">
        <f>R257+R258+R259+R260</f>
        <v>609.0</v>
      </c>
      <c r="G257" s="991" t="s">
        <v>38</v>
      </c>
      <c r="H257" s="993" t="n">
        <v>44.49</v>
      </c>
      <c r="I257" s="994" t="n">
        <v>41.82</v>
      </c>
      <c r="J257" s="995" t="n">
        <v>0.2034</v>
      </c>
      <c r="K257" s="996" t="n">
        <f>ROUND(I257,2)+(ROUND(I257,2)*J257)</f>
        <v>50.326188</v>
      </c>
      <c r="L257" s="997" t="n">
        <f>ROUND(S257,2)+ROUND(S258,2)+ROUND(S259,2)+ROUND(S260,2)</f>
        <v>30650.96</v>
      </c>
      <c r="M257" s="991" t="s">
        <v>21</v>
      </c>
      <c r="N257" s="991" t="s">
        <v>281</v>
      </c>
      <c r="O257" s="991" t="s">
        <v>282</v>
      </c>
      <c r="P257" s="991" t="s">
        <v>20</v>
      </c>
      <c r="Q257" s="991" t="s">
        <v>95</v>
      </c>
      <c r="R257" s="998" t="n">
        <v>152.25</v>
      </c>
      <c r="S257" s="999" t="n">
        <f>ROUND(K257,2)*R257</f>
        <v>7662.742499999999</v>
      </c>
    </row>
    <row r="258" ht="45.0" customHeight="true">
      <c r="P258" s="991" t="s">
        <v>45</v>
      </c>
      <c r="Q258" s="991" t="s">
        <v>96</v>
      </c>
      <c r="R258" s="1000" t="n">
        <v>152.25</v>
      </c>
      <c r="S258" s="1001" t="n">
        <f>ROUND(K257,2)*R258</f>
        <v>7662.742499999999</v>
      </c>
    </row>
    <row r="259" ht="45.0" customHeight="true">
      <c r="P259" s="991" t="s">
        <v>68</v>
      </c>
      <c r="Q259" s="991" t="s">
        <v>97</v>
      </c>
      <c r="R259" s="1002" t="n">
        <v>152.25</v>
      </c>
      <c r="S259" s="1003" t="n">
        <f>ROUND(K257,2)*R259</f>
        <v>7662.742499999999</v>
      </c>
    </row>
    <row r="260" ht="45.0" customHeight="true">
      <c r="P260" s="991" t="s">
        <v>89</v>
      </c>
      <c r="Q260" s="991" t="s">
        <v>98</v>
      </c>
      <c r="R260" s="1004" t="n">
        <v>152.25</v>
      </c>
      <c r="S260" s="1005" t="n">
        <f>ROUND(K257,2)*R260</f>
        <v>7662.742499999999</v>
      </c>
    </row>
    <row r="261" ht="45.0" customHeight="true">
      <c r="A261" s="1006" t="s">
        <v>23</v>
      </c>
      <c r="B261" s="1006" t="s">
        <v>289</v>
      </c>
      <c r="C261" s="1006" t="s">
        <v>48</v>
      </c>
      <c r="D261" s="1006" t="s">
        <v>290</v>
      </c>
      <c r="E261" s="1006" t="s">
        <v>291</v>
      </c>
      <c r="F261" s="1007" t="n">
        <f>R261+R262+R263+R264</f>
        <v>607.0</v>
      </c>
      <c r="G261" s="1006" t="s">
        <v>38</v>
      </c>
      <c r="H261" s="1008" t="n">
        <v>60.16</v>
      </c>
      <c r="I261" s="1009" t="n">
        <v>56.55</v>
      </c>
      <c r="J261" s="1010" t="n">
        <v>0.2034</v>
      </c>
      <c r="K261" s="1011" t="n">
        <f>ROUND(I261,2)+(ROUND(I261,2)*J261)</f>
        <v>68.05227</v>
      </c>
      <c r="L261" s="1012" t="n">
        <f>ROUND(S261,2)+ROUND(S262,2)+ROUND(S263,2)+ROUND(S264,2)</f>
        <v>41306.36</v>
      </c>
      <c r="M261" s="1006" t="s">
        <v>21</v>
      </c>
      <c r="N261" s="1006" t="s">
        <v>281</v>
      </c>
      <c r="O261" s="1006" t="s">
        <v>282</v>
      </c>
      <c r="P261" s="1006" t="s">
        <v>20</v>
      </c>
      <c r="Q261" s="1006" t="s">
        <v>95</v>
      </c>
      <c r="R261" s="1013" t="n">
        <v>151.75</v>
      </c>
      <c r="S261" s="1014" t="n">
        <f>ROUND(K261,2)*R261</f>
        <v>10326.5875</v>
      </c>
    </row>
    <row r="262" ht="45.0" customHeight="true">
      <c r="P262" s="1006" t="s">
        <v>45</v>
      </c>
      <c r="Q262" s="1006" t="s">
        <v>96</v>
      </c>
      <c r="R262" s="1015" t="n">
        <v>151.75</v>
      </c>
      <c r="S262" s="1016" t="n">
        <f>ROUND(K261,2)*R262</f>
        <v>10326.5875</v>
      </c>
    </row>
    <row r="263" ht="45.0" customHeight="true">
      <c r="P263" s="1006" t="s">
        <v>68</v>
      </c>
      <c r="Q263" s="1006" t="s">
        <v>97</v>
      </c>
      <c r="R263" s="1017" t="n">
        <v>151.75</v>
      </c>
      <c r="S263" s="1018" t="n">
        <f>ROUND(K261,2)*R263</f>
        <v>10326.5875</v>
      </c>
    </row>
    <row r="264" ht="45.0" customHeight="true">
      <c r="P264" s="1006" t="s">
        <v>89</v>
      </c>
      <c r="Q264" s="1006" t="s">
        <v>98</v>
      </c>
      <c r="R264" s="1019" t="n">
        <v>151.75</v>
      </c>
      <c r="S264" s="1020" t="n">
        <f>ROUND(K261,2)*R264</f>
        <v>10326.5875</v>
      </c>
    </row>
    <row r="265" ht="45.0" customHeight="true">
      <c r="A265" s="1022" t="s">
        <v>19</v>
      </c>
      <c r="B265" s="1022" t="s">
        <v>256</v>
      </c>
      <c r="C265" s="1022" t="s">
        <v>21</v>
      </c>
      <c r="D265" s="1022" t="s">
        <v>21</v>
      </c>
      <c r="E265" s="1022" t="s">
        <v>292</v>
      </c>
      <c r="F265" s="1022" t="s">
        <v>21</v>
      </c>
      <c r="G265" s="1022" t="s">
        <v>21</v>
      </c>
      <c r="H265" s="1022" t="s">
        <v>21</v>
      </c>
      <c r="I265" s="1022" t="s">
        <v>21</v>
      </c>
      <c r="J265" s="1022" t="s">
        <v>21</v>
      </c>
      <c r="K265" s="1022" t="s">
        <v>21</v>
      </c>
      <c r="L265" s="1023" t="n">
        <f>ROUND(L266,2)+ROUND(L270,2)+ROUND(L274,2)+ROUND(L278,2)</f>
        <v>42525.479999999996</v>
      </c>
      <c r="M265" s="1022" t="s">
        <v>21</v>
      </c>
      <c r="N265" s="1022" t="s">
        <v>21</v>
      </c>
      <c r="O265" s="1022" t="s">
        <v>21</v>
      </c>
      <c r="P265" s="1022" t="s">
        <v>21</v>
      </c>
      <c r="Q265" s="1022" t="s">
        <v>21</v>
      </c>
      <c r="R265" s="1022" t="s">
        <v>21</v>
      </c>
      <c r="S265" s="1022" t="s">
        <v>21</v>
      </c>
    </row>
    <row r="266" ht="45.0" customHeight="true">
      <c r="A266" s="1024" t="s">
        <v>23</v>
      </c>
      <c r="B266" s="1024" t="s">
        <v>293</v>
      </c>
      <c r="C266" s="1024" t="s">
        <v>48</v>
      </c>
      <c r="D266" s="1024" t="s">
        <v>294</v>
      </c>
      <c r="E266" s="1024" t="s">
        <v>295</v>
      </c>
      <c r="F266" s="1025" t="n">
        <f>R266+R267+R268+R269</f>
        <v>2252.2</v>
      </c>
      <c r="G266" s="1024" t="s">
        <v>38</v>
      </c>
      <c r="H266" s="1026" t="n">
        <v>4.74</v>
      </c>
      <c r="I266" s="1027" t="n">
        <v>4.46</v>
      </c>
      <c r="J266" s="1028" t="n">
        <v>0.2034</v>
      </c>
      <c r="K266" s="1029" t="n">
        <f>ROUND(I266,2)+(ROUND(I266,2)*J266)</f>
        <v>5.367164</v>
      </c>
      <c r="L266" s="1030" t="n">
        <f>ROUND(S266,2)+ROUND(S267,2)+ROUND(S268,2)+ROUND(S269,2)</f>
        <v>12094.32</v>
      </c>
      <c r="M266" s="1024" t="s">
        <v>21</v>
      </c>
      <c r="N266" s="1024" t="s">
        <v>296</v>
      </c>
      <c r="O266" s="1024" t="s">
        <v>297</v>
      </c>
      <c r="P266" s="1024" t="s">
        <v>20</v>
      </c>
      <c r="Q266" s="1024" t="s">
        <v>95</v>
      </c>
      <c r="R266" s="1031" t="n">
        <v>563.05</v>
      </c>
      <c r="S266" s="1032" t="n">
        <f>ROUND(K266,2)*R266</f>
        <v>3023.5784999999996</v>
      </c>
    </row>
    <row r="267" ht="45.0" customHeight="true">
      <c r="P267" s="1024" t="s">
        <v>45</v>
      </c>
      <c r="Q267" s="1024" t="s">
        <v>96</v>
      </c>
      <c r="R267" s="1033" t="n">
        <v>563.05</v>
      </c>
      <c r="S267" s="1034" t="n">
        <f>ROUND(K266,2)*R267</f>
        <v>3023.5784999999996</v>
      </c>
    </row>
    <row r="268" ht="45.0" customHeight="true">
      <c r="P268" s="1024" t="s">
        <v>68</v>
      </c>
      <c r="Q268" s="1024" t="s">
        <v>97</v>
      </c>
      <c r="R268" s="1035" t="n">
        <v>563.05</v>
      </c>
      <c r="S268" s="1036" t="n">
        <f>ROUND(K266,2)*R268</f>
        <v>3023.5784999999996</v>
      </c>
    </row>
    <row r="269" ht="45.0" customHeight="true">
      <c r="P269" s="1024" t="s">
        <v>89</v>
      </c>
      <c r="Q269" s="1024" t="s">
        <v>98</v>
      </c>
      <c r="R269" s="1037" t="n">
        <v>563.05</v>
      </c>
      <c r="S269" s="1038" t="n">
        <f>ROUND(K266,2)*R269</f>
        <v>3023.5784999999996</v>
      </c>
    </row>
    <row r="270" ht="45.0" customHeight="true">
      <c r="A270" s="1039" t="s">
        <v>23</v>
      </c>
      <c r="B270" s="1039" t="s">
        <v>298</v>
      </c>
      <c r="C270" s="1039" t="s">
        <v>48</v>
      </c>
      <c r="D270" s="1039" t="s">
        <v>299</v>
      </c>
      <c r="E270" s="1039" t="s">
        <v>300</v>
      </c>
      <c r="F270" s="1040" t="n">
        <f>R270+R271+R272+R273</f>
        <v>88.8</v>
      </c>
      <c r="G270" s="1039" t="s">
        <v>38</v>
      </c>
      <c r="H270" s="1041" t="n">
        <v>5.79</v>
      </c>
      <c r="I270" s="1042" t="n">
        <v>5.44</v>
      </c>
      <c r="J270" s="1043" t="n">
        <v>0.2034</v>
      </c>
      <c r="K270" s="1044" t="n">
        <f>ROUND(I270,2)+(ROUND(I270,2)*J270)</f>
        <v>6.546496</v>
      </c>
      <c r="L270" s="1045" t="n">
        <f>ROUND(S270,2)+ROUND(S271,2)+ROUND(S272,2)+ROUND(S273,2)</f>
        <v>581.64</v>
      </c>
      <c r="M270" s="1039" t="s">
        <v>21</v>
      </c>
      <c r="N270" s="1039" t="s">
        <v>301</v>
      </c>
      <c r="O270" s="1039" t="s">
        <v>302</v>
      </c>
      <c r="P270" s="1039" t="s">
        <v>20</v>
      </c>
      <c r="Q270" s="1039" t="s">
        <v>95</v>
      </c>
      <c r="R270" s="1046" t="n">
        <v>22.2</v>
      </c>
      <c r="S270" s="1047" t="n">
        <f>ROUND(K270,2)*R270</f>
        <v>145.41</v>
      </c>
    </row>
    <row r="271" ht="45.0" customHeight="true">
      <c r="P271" s="1039" t="s">
        <v>45</v>
      </c>
      <c r="Q271" s="1039" t="s">
        <v>96</v>
      </c>
      <c r="R271" s="1048" t="n">
        <v>22.2</v>
      </c>
      <c r="S271" s="1049" t="n">
        <f>ROUND(K270,2)*R271</f>
        <v>145.41</v>
      </c>
    </row>
    <row r="272" ht="45.0" customHeight="true">
      <c r="P272" s="1039" t="s">
        <v>68</v>
      </c>
      <c r="Q272" s="1039" t="s">
        <v>97</v>
      </c>
      <c r="R272" s="1050" t="n">
        <v>22.2</v>
      </c>
      <c r="S272" s="1051" t="n">
        <f>ROUND(K270,2)*R272</f>
        <v>145.41</v>
      </c>
    </row>
    <row r="273" ht="45.0" customHeight="true">
      <c r="P273" s="1039" t="s">
        <v>89</v>
      </c>
      <c r="Q273" s="1039" t="s">
        <v>98</v>
      </c>
      <c r="R273" s="1052" t="n">
        <v>22.2</v>
      </c>
      <c r="S273" s="1053" t="n">
        <f>ROUND(K270,2)*R273</f>
        <v>145.41</v>
      </c>
    </row>
    <row r="274" ht="45.0" customHeight="true">
      <c r="A274" s="1054" t="s">
        <v>23</v>
      </c>
      <c r="B274" s="1054" t="s">
        <v>303</v>
      </c>
      <c r="C274" s="1054" t="s">
        <v>48</v>
      </c>
      <c r="D274" s="1054" t="s">
        <v>304</v>
      </c>
      <c r="E274" s="1054" t="s">
        <v>305</v>
      </c>
      <c r="F274" s="1055" t="n">
        <f>R274+R275+R276+R277</f>
        <v>88.8</v>
      </c>
      <c r="G274" s="1054" t="s">
        <v>38</v>
      </c>
      <c r="H274" s="1056" t="n">
        <v>13.75</v>
      </c>
      <c r="I274" s="1057" t="n">
        <v>12.93</v>
      </c>
      <c r="J274" s="1058" t="n">
        <v>0.2034</v>
      </c>
      <c r="K274" s="1059" t="n">
        <f>ROUND(I274,2)+(ROUND(I274,2)*J274)</f>
        <v>15.559961999999999</v>
      </c>
      <c r="L274" s="1060" t="n">
        <f>ROUND(S274,2)+ROUND(S275,2)+ROUND(S276,2)+ROUND(S277,2)</f>
        <v>1381.72</v>
      </c>
      <c r="M274" s="1054" t="s">
        <v>21</v>
      </c>
      <c r="N274" s="1054" t="s">
        <v>301</v>
      </c>
      <c r="O274" s="1054" t="s">
        <v>302</v>
      </c>
      <c r="P274" s="1054" t="s">
        <v>20</v>
      </c>
      <c r="Q274" s="1054" t="s">
        <v>95</v>
      </c>
      <c r="R274" s="1061" t="n">
        <v>22.2</v>
      </c>
      <c r="S274" s="1062" t="n">
        <f>ROUND(K274,2)*R274</f>
        <v>345.432</v>
      </c>
    </row>
    <row r="275" ht="45.0" customHeight="true">
      <c r="P275" s="1054" t="s">
        <v>45</v>
      </c>
      <c r="Q275" s="1054" t="s">
        <v>96</v>
      </c>
      <c r="R275" s="1063" t="n">
        <v>22.2</v>
      </c>
      <c r="S275" s="1064" t="n">
        <f>ROUND(K274,2)*R275</f>
        <v>345.432</v>
      </c>
    </row>
    <row r="276" ht="45.0" customHeight="true">
      <c r="P276" s="1054" t="s">
        <v>68</v>
      </c>
      <c r="Q276" s="1054" t="s">
        <v>97</v>
      </c>
      <c r="R276" s="1065" t="n">
        <v>22.2</v>
      </c>
      <c r="S276" s="1066" t="n">
        <f>ROUND(K274,2)*R276</f>
        <v>345.432</v>
      </c>
    </row>
    <row r="277" ht="45.0" customHeight="true">
      <c r="P277" s="1054" t="s">
        <v>89</v>
      </c>
      <c r="Q277" s="1054" t="s">
        <v>98</v>
      </c>
      <c r="R277" s="1067" t="n">
        <v>22.2</v>
      </c>
      <c r="S277" s="1068" t="n">
        <f>ROUND(K274,2)*R277</f>
        <v>345.432</v>
      </c>
    </row>
    <row r="278" ht="45.0" customHeight="true">
      <c r="A278" s="1069" t="s">
        <v>23</v>
      </c>
      <c r="B278" s="1069" t="s">
        <v>306</v>
      </c>
      <c r="C278" s="1069" t="s">
        <v>48</v>
      </c>
      <c r="D278" s="1069" t="s">
        <v>307</v>
      </c>
      <c r="E278" s="1069" t="s">
        <v>308</v>
      </c>
      <c r="F278" s="1070" t="n">
        <f>R278+R279+R280+R281</f>
        <v>2252.2</v>
      </c>
      <c r="G278" s="1069" t="s">
        <v>38</v>
      </c>
      <c r="H278" s="1071" t="n">
        <v>11.17</v>
      </c>
      <c r="I278" s="1072" t="n">
        <v>10.5</v>
      </c>
      <c r="J278" s="1073" t="n">
        <v>0.2034</v>
      </c>
      <c r="K278" s="1074" t="n">
        <f>ROUND(I278,2)+(ROUND(I278,2)*J278)</f>
        <v>12.6357</v>
      </c>
      <c r="L278" s="1075" t="n">
        <f>ROUND(S278,2)+ROUND(S279,2)+ROUND(S280,2)+ROUND(S281,2)</f>
        <v>28467.8</v>
      </c>
      <c r="M278" s="1069" t="s">
        <v>21</v>
      </c>
      <c r="N278" s="1069" t="s">
        <v>296</v>
      </c>
      <c r="O278" s="1069" t="s">
        <v>297</v>
      </c>
      <c r="P278" s="1069" t="s">
        <v>20</v>
      </c>
      <c r="Q278" s="1069" t="s">
        <v>95</v>
      </c>
      <c r="R278" s="1076" t="n">
        <v>563.05</v>
      </c>
      <c r="S278" s="1077" t="n">
        <f>ROUND(K278,2)*R278</f>
        <v>7116.951999999999</v>
      </c>
    </row>
    <row r="279" ht="45.0" customHeight="true">
      <c r="P279" s="1069" t="s">
        <v>45</v>
      </c>
      <c r="Q279" s="1069" t="s">
        <v>96</v>
      </c>
      <c r="R279" s="1078" t="n">
        <v>563.05</v>
      </c>
      <c r="S279" s="1079" t="n">
        <f>ROUND(K278,2)*R279</f>
        <v>7116.951999999999</v>
      </c>
    </row>
    <row r="280" ht="45.0" customHeight="true">
      <c r="P280" s="1069" t="s">
        <v>68</v>
      </c>
      <c r="Q280" s="1069" t="s">
        <v>97</v>
      </c>
      <c r="R280" s="1080" t="n">
        <v>563.05</v>
      </c>
      <c r="S280" s="1081" t="n">
        <f>ROUND(K278,2)*R280</f>
        <v>7116.951999999999</v>
      </c>
    </row>
    <row r="281" ht="45.0" customHeight="true">
      <c r="P281" s="1069" t="s">
        <v>89</v>
      </c>
      <c r="Q281" s="1069" t="s">
        <v>98</v>
      </c>
      <c r="R281" s="1082" t="n">
        <v>563.05</v>
      </c>
      <c r="S281" s="1083" t="n">
        <f>ROUND(K278,2)*R281</f>
        <v>7116.951999999999</v>
      </c>
    </row>
    <row r="282" ht="45.0" customHeight="true">
      <c r="A282" s="1085" t="s">
        <v>19</v>
      </c>
      <c r="B282" s="1085" t="s">
        <v>309</v>
      </c>
      <c r="C282" s="1085" t="s">
        <v>21</v>
      </c>
      <c r="D282" s="1085" t="s">
        <v>21</v>
      </c>
      <c r="E282" s="1085" t="s">
        <v>310</v>
      </c>
      <c r="F282" s="1085" t="s">
        <v>21</v>
      </c>
      <c r="G282" s="1085" t="s">
        <v>21</v>
      </c>
      <c r="H282" s="1085" t="s">
        <v>21</v>
      </c>
      <c r="I282" s="1085" t="s">
        <v>21</v>
      </c>
      <c r="J282" s="1085" t="s">
        <v>21</v>
      </c>
      <c r="K282" s="1085" t="s">
        <v>21</v>
      </c>
      <c r="L282" s="1086" t="n">
        <f>ROUND(L283,2)+ROUND(L287,2)</f>
        <v>23225.6</v>
      </c>
      <c r="M282" s="1085" t="s">
        <v>21</v>
      </c>
      <c r="N282" s="1085" t="s">
        <v>21</v>
      </c>
      <c r="O282" s="1085" t="s">
        <v>21</v>
      </c>
      <c r="P282" s="1085" t="s">
        <v>21</v>
      </c>
      <c r="Q282" s="1085" t="s">
        <v>21</v>
      </c>
      <c r="R282" s="1085" t="s">
        <v>21</v>
      </c>
      <c r="S282" s="1085" t="s">
        <v>21</v>
      </c>
    </row>
    <row r="283" ht="45.0" customHeight="true">
      <c r="A283" s="1087" t="s">
        <v>23</v>
      </c>
      <c r="B283" s="1087" t="s">
        <v>311</v>
      </c>
      <c r="C283" s="1087" t="s">
        <v>48</v>
      </c>
      <c r="D283" s="1087" t="s">
        <v>312</v>
      </c>
      <c r="E283" s="1087" t="s">
        <v>313</v>
      </c>
      <c r="F283" s="1088" t="n">
        <f>R283+R284+R285+R286</f>
        <v>1216.0</v>
      </c>
      <c r="G283" s="1087" t="s">
        <v>38</v>
      </c>
      <c r="H283" s="1089" t="n">
        <v>5.71</v>
      </c>
      <c r="I283" s="1090" t="n">
        <v>5.37</v>
      </c>
      <c r="J283" s="1091" t="n">
        <v>0.2034</v>
      </c>
      <c r="K283" s="1092" t="n">
        <f>ROUND(I283,2)+(ROUND(I283,2)*J283)</f>
        <v>6.462258</v>
      </c>
      <c r="L283" s="1093" t="n">
        <f>ROUND(S283,2)+ROUND(S284,2)+ROUND(S285,2)+ROUND(S286,2)</f>
        <v>7855.36</v>
      </c>
      <c r="M283" s="1087" t="s">
        <v>21</v>
      </c>
      <c r="N283" s="1087" t="s">
        <v>314</v>
      </c>
      <c r="O283" s="1087" t="s">
        <v>315</v>
      </c>
      <c r="P283" s="1087" t="s">
        <v>20</v>
      </c>
      <c r="Q283" s="1087" t="s">
        <v>95</v>
      </c>
      <c r="R283" s="1094" t="n">
        <v>304.0</v>
      </c>
      <c r="S283" s="1095" t="n">
        <f>ROUND(K283,2)*R283</f>
        <v>1963.84</v>
      </c>
    </row>
    <row r="284" ht="45.0" customHeight="true">
      <c r="P284" s="1087" t="s">
        <v>45</v>
      </c>
      <c r="Q284" s="1087" t="s">
        <v>96</v>
      </c>
      <c r="R284" s="1096" t="n">
        <v>304.0</v>
      </c>
      <c r="S284" s="1097" t="n">
        <f>ROUND(K283,2)*R284</f>
        <v>1963.84</v>
      </c>
    </row>
    <row r="285" ht="45.0" customHeight="true">
      <c r="P285" s="1087" t="s">
        <v>68</v>
      </c>
      <c r="Q285" s="1087" t="s">
        <v>97</v>
      </c>
      <c r="R285" s="1098" t="n">
        <v>304.0</v>
      </c>
      <c r="S285" s="1099" t="n">
        <f>ROUND(K283,2)*R285</f>
        <v>1963.84</v>
      </c>
    </row>
    <row r="286" ht="45.0" customHeight="true">
      <c r="P286" s="1087" t="s">
        <v>89</v>
      </c>
      <c r="Q286" s="1087" t="s">
        <v>98</v>
      </c>
      <c r="R286" s="1100" t="n">
        <v>304.0</v>
      </c>
      <c r="S286" s="1101" t="n">
        <f>ROUND(K283,2)*R286</f>
        <v>1963.84</v>
      </c>
    </row>
    <row r="287" ht="45.0" customHeight="true">
      <c r="A287" s="1102" t="s">
        <v>23</v>
      </c>
      <c r="B287" s="1102" t="s">
        <v>316</v>
      </c>
      <c r="C287" s="1102" t="s">
        <v>48</v>
      </c>
      <c r="D287" s="1102" t="s">
        <v>307</v>
      </c>
      <c r="E287" s="1102" t="s">
        <v>308</v>
      </c>
      <c r="F287" s="1103" t="n">
        <f>R287+R288+R289+R290</f>
        <v>1216.0</v>
      </c>
      <c r="G287" s="1102" t="s">
        <v>38</v>
      </c>
      <c r="H287" s="1104" t="n">
        <v>11.17</v>
      </c>
      <c r="I287" s="1105" t="n">
        <v>10.5</v>
      </c>
      <c r="J287" s="1106" t="n">
        <v>0.2034</v>
      </c>
      <c r="K287" s="1107" t="n">
        <f>ROUND(I287,2)+(ROUND(I287,2)*J287)</f>
        <v>12.6357</v>
      </c>
      <c r="L287" s="1108" t="n">
        <f>ROUND(S287,2)+ROUND(S288,2)+ROUND(S289,2)+ROUND(S290,2)</f>
        <v>15370.24</v>
      </c>
      <c r="M287" s="1102" t="s">
        <v>21</v>
      </c>
      <c r="N287" s="1102" t="s">
        <v>314</v>
      </c>
      <c r="O287" s="1102" t="s">
        <v>315</v>
      </c>
      <c r="P287" s="1102" t="s">
        <v>20</v>
      </c>
      <c r="Q287" s="1102" t="s">
        <v>95</v>
      </c>
      <c r="R287" s="1109" t="n">
        <v>304.0</v>
      </c>
      <c r="S287" s="1110" t="n">
        <f>ROUND(K287,2)*R287</f>
        <v>3842.5600000000004</v>
      </c>
    </row>
    <row r="288" ht="45.0" customHeight="true">
      <c r="P288" s="1102" t="s">
        <v>45</v>
      </c>
      <c r="Q288" s="1102" t="s">
        <v>96</v>
      </c>
      <c r="R288" s="1111" t="n">
        <v>304.0</v>
      </c>
      <c r="S288" s="1112" t="n">
        <f>ROUND(K287,2)*R288</f>
        <v>3842.5600000000004</v>
      </c>
    </row>
    <row r="289" ht="45.0" customHeight="true">
      <c r="P289" s="1102" t="s">
        <v>68</v>
      </c>
      <c r="Q289" s="1102" t="s">
        <v>97</v>
      </c>
      <c r="R289" s="1113" t="n">
        <v>304.0</v>
      </c>
      <c r="S289" s="1114" t="n">
        <f>ROUND(K287,2)*R289</f>
        <v>3842.5600000000004</v>
      </c>
    </row>
    <row r="290" ht="45.0" customHeight="true">
      <c r="P290" s="1102" t="s">
        <v>89</v>
      </c>
      <c r="Q290" s="1102" t="s">
        <v>98</v>
      </c>
      <c r="R290" s="1115" t="n">
        <v>304.0</v>
      </c>
      <c r="S290" s="1116" t="n">
        <f>ROUND(K287,2)*R290</f>
        <v>3842.5600000000004</v>
      </c>
    </row>
    <row r="291" ht="45.0" customHeight="true">
      <c r="A291" s="1118" t="s">
        <v>19</v>
      </c>
      <c r="B291" s="1118" t="s">
        <v>281</v>
      </c>
      <c r="C291" s="1118" t="s">
        <v>21</v>
      </c>
      <c r="D291" s="1118" t="s">
        <v>21</v>
      </c>
      <c r="E291" s="1118" t="s">
        <v>317</v>
      </c>
      <c r="F291" s="1118" t="s">
        <v>21</v>
      </c>
      <c r="G291" s="1118" t="s">
        <v>21</v>
      </c>
      <c r="H291" s="1118" t="s">
        <v>21</v>
      </c>
      <c r="I291" s="1118" t="s">
        <v>21</v>
      </c>
      <c r="J291" s="1118" t="s">
        <v>21</v>
      </c>
      <c r="K291" s="1118" t="s">
        <v>21</v>
      </c>
      <c r="L291" s="1119" t="n">
        <f>ROUND(L292,2)+ROUND(L296,2)</f>
        <v>18165.0</v>
      </c>
      <c r="M291" s="1118" t="s">
        <v>21</v>
      </c>
      <c r="N291" s="1118" t="s">
        <v>21</v>
      </c>
      <c r="O291" s="1118" t="s">
        <v>21</v>
      </c>
      <c r="P291" s="1118" t="s">
        <v>21</v>
      </c>
      <c r="Q291" s="1118" t="s">
        <v>21</v>
      </c>
      <c r="R291" s="1118" t="s">
        <v>21</v>
      </c>
      <c r="S291" s="1118" t="s">
        <v>21</v>
      </c>
    </row>
    <row r="292" ht="45.0" customHeight="true">
      <c r="A292" s="1120" t="s">
        <v>23</v>
      </c>
      <c r="B292" s="1120" t="s">
        <v>318</v>
      </c>
      <c r="C292" s="1120" t="s">
        <v>48</v>
      </c>
      <c r="D292" s="1120" t="s">
        <v>319</v>
      </c>
      <c r="E292" s="1120" t="s">
        <v>320</v>
      </c>
      <c r="F292" s="1121" t="n">
        <f>R292+R293+R294+R295</f>
        <v>420.0</v>
      </c>
      <c r="G292" s="1120" t="s">
        <v>38</v>
      </c>
      <c r="H292" s="1122" t="n">
        <v>2.28</v>
      </c>
      <c r="I292" s="1123" t="n">
        <v>2.14</v>
      </c>
      <c r="J292" s="1124" t="n">
        <v>0.2034</v>
      </c>
      <c r="K292" s="1125" t="n">
        <f>ROUND(I292,2)+(ROUND(I292,2)*J292)</f>
        <v>2.575276</v>
      </c>
      <c r="L292" s="1126" t="n">
        <f>ROUND(S292,2)+ROUND(S293,2)+ROUND(S294,2)+ROUND(S295,2)</f>
        <v>1083.6</v>
      </c>
      <c r="M292" s="1120" t="s">
        <v>21</v>
      </c>
      <c r="N292" s="1120" t="s">
        <v>321</v>
      </c>
      <c r="O292" s="1120" t="s">
        <v>322</v>
      </c>
      <c r="P292" s="1120" t="s">
        <v>20</v>
      </c>
      <c r="Q292" s="1120" t="s">
        <v>95</v>
      </c>
      <c r="R292" s="1127" t="n">
        <v>105.0</v>
      </c>
      <c r="S292" s="1128" t="n">
        <f>ROUND(K292,2)*R292</f>
        <v>270.90000000000003</v>
      </c>
    </row>
    <row r="293" ht="45.0" customHeight="true">
      <c r="P293" s="1120" t="s">
        <v>45</v>
      </c>
      <c r="Q293" s="1120" t="s">
        <v>96</v>
      </c>
      <c r="R293" s="1129" t="n">
        <v>105.0</v>
      </c>
      <c r="S293" s="1130" t="n">
        <f>ROUND(K292,2)*R293</f>
        <v>270.90000000000003</v>
      </c>
    </row>
    <row r="294" ht="45.0" customHeight="true">
      <c r="P294" s="1120" t="s">
        <v>68</v>
      </c>
      <c r="Q294" s="1120" t="s">
        <v>97</v>
      </c>
      <c r="R294" s="1131" t="n">
        <v>105.0</v>
      </c>
      <c r="S294" s="1132" t="n">
        <f>ROUND(K292,2)*R294</f>
        <v>270.90000000000003</v>
      </c>
    </row>
    <row r="295" ht="45.0" customHeight="true">
      <c r="P295" s="1120" t="s">
        <v>89</v>
      </c>
      <c r="Q295" s="1120" t="s">
        <v>98</v>
      </c>
      <c r="R295" s="1133" t="n">
        <v>105.0</v>
      </c>
      <c r="S295" s="1134" t="n">
        <f>ROUND(K292,2)*R295</f>
        <v>270.90000000000003</v>
      </c>
    </row>
    <row r="296" ht="45.0" customHeight="true">
      <c r="A296" s="1135" t="s">
        <v>23</v>
      </c>
      <c r="B296" s="1135" t="s">
        <v>323</v>
      </c>
      <c r="C296" s="1135" t="s">
        <v>25</v>
      </c>
      <c r="D296" s="1135" t="s">
        <v>324</v>
      </c>
      <c r="E296" s="1135" t="s">
        <v>325</v>
      </c>
      <c r="F296" s="1136" t="n">
        <f>R296+R297+R298+R299</f>
        <v>420.0</v>
      </c>
      <c r="G296" s="1135" t="s">
        <v>38</v>
      </c>
      <c r="H296" s="1137" t="n">
        <v>35.96</v>
      </c>
      <c r="I296" s="1138" t="n">
        <v>33.8</v>
      </c>
      <c r="J296" s="1139" t="n">
        <v>0.2034</v>
      </c>
      <c r="K296" s="1140" t="n">
        <f>ROUND(I296,2)+(ROUND(I296,2)*J296)</f>
        <v>40.67492</v>
      </c>
      <c r="L296" s="1141" t="n">
        <f>ROUND(S296,2)+ROUND(S297,2)+ROUND(S298,2)+ROUND(S299,2)</f>
        <v>17081.4</v>
      </c>
      <c r="M296" s="1135" t="s">
        <v>21</v>
      </c>
      <c r="N296" s="1135" t="s">
        <v>321</v>
      </c>
      <c r="O296" s="1135" t="s">
        <v>322</v>
      </c>
      <c r="P296" s="1135" t="s">
        <v>20</v>
      </c>
      <c r="Q296" s="1135" t="s">
        <v>95</v>
      </c>
      <c r="R296" s="1142" t="n">
        <v>105.0</v>
      </c>
      <c r="S296" s="1143" t="n">
        <f>ROUND(K296,2)*R296</f>
        <v>4270.35</v>
      </c>
    </row>
    <row r="297" ht="45.0" customHeight="true">
      <c r="P297" s="1135" t="s">
        <v>45</v>
      </c>
      <c r="Q297" s="1135" t="s">
        <v>96</v>
      </c>
      <c r="R297" s="1144" t="n">
        <v>105.0</v>
      </c>
      <c r="S297" s="1145" t="n">
        <f>ROUND(K296,2)*R297</f>
        <v>4270.35</v>
      </c>
    </row>
    <row r="298" ht="45.0" customHeight="true">
      <c r="P298" s="1135" t="s">
        <v>68</v>
      </c>
      <c r="Q298" s="1135" t="s">
        <v>97</v>
      </c>
      <c r="R298" s="1146" t="n">
        <v>105.0</v>
      </c>
      <c r="S298" s="1147" t="n">
        <f>ROUND(K296,2)*R298</f>
        <v>4270.35</v>
      </c>
    </row>
    <row r="299" ht="45.0" customHeight="true">
      <c r="P299" s="1135" t="s">
        <v>89</v>
      </c>
      <c r="Q299" s="1135" t="s">
        <v>98</v>
      </c>
      <c r="R299" s="1148" t="n">
        <v>105.0</v>
      </c>
      <c r="S299" s="1149" t="n">
        <f>ROUND(K296,2)*R299</f>
        <v>4270.35</v>
      </c>
    </row>
    <row r="300" ht="45.0" customHeight="true">
      <c r="A300" s="1151" t="s">
        <v>19</v>
      </c>
      <c r="B300" s="1151" t="s">
        <v>326</v>
      </c>
      <c r="C300" s="1151" t="s">
        <v>21</v>
      </c>
      <c r="D300" s="1151" t="s">
        <v>21</v>
      </c>
      <c r="E300" s="1151" t="s">
        <v>327</v>
      </c>
      <c r="F300" s="1151" t="s">
        <v>21</v>
      </c>
      <c r="G300" s="1151" t="s">
        <v>21</v>
      </c>
      <c r="H300" s="1151" t="s">
        <v>21</v>
      </c>
      <c r="I300" s="1151" t="s">
        <v>21</v>
      </c>
      <c r="J300" s="1151" t="s">
        <v>21</v>
      </c>
      <c r="K300" s="1151" t="s">
        <v>21</v>
      </c>
      <c r="L300" s="1152" t="n">
        <f>ROUND(L301,2)+ROUND(L305,2)+ROUND(L309,2)+ROUND(L313,2)+ROUND(L317,2)+ROUND(L321,2)+ROUND(L325,2)+ROUND(L329,2)+ROUND(L333,2)</f>
        <v>200638.2</v>
      </c>
      <c r="M300" s="1151" t="s">
        <v>21</v>
      </c>
      <c r="N300" s="1151" t="s">
        <v>21</v>
      </c>
      <c r="O300" s="1151" t="s">
        <v>21</v>
      </c>
      <c r="P300" s="1151" t="s">
        <v>21</v>
      </c>
      <c r="Q300" s="1151" t="s">
        <v>21</v>
      </c>
      <c r="R300" s="1151" t="s">
        <v>21</v>
      </c>
      <c r="S300" s="1151" t="s">
        <v>21</v>
      </c>
    </row>
    <row r="301" ht="45.0" customHeight="true">
      <c r="A301" s="1153" t="s">
        <v>23</v>
      </c>
      <c r="B301" s="1153" t="s">
        <v>328</v>
      </c>
      <c r="C301" s="1153" t="s">
        <v>48</v>
      </c>
      <c r="D301" s="1153" t="s">
        <v>329</v>
      </c>
      <c r="E301" s="1153" t="s">
        <v>330</v>
      </c>
      <c r="F301" s="1154" t="n">
        <f>R301+R302+R303+R304</f>
        <v>1077.4</v>
      </c>
      <c r="G301" s="1153" t="s">
        <v>38</v>
      </c>
      <c r="H301" s="1155" t="n">
        <v>0.75</v>
      </c>
      <c r="I301" s="1156" t="n">
        <v>0.71</v>
      </c>
      <c r="J301" s="1157" t="n">
        <v>0.2034</v>
      </c>
      <c r="K301" s="1158" t="n">
        <f>ROUND(I301,2)+(ROUND(I301,2)*J301)</f>
        <v>0.854414</v>
      </c>
      <c r="L301" s="1159" t="n">
        <f>ROUND(S301,2)+ROUND(S302,2)+ROUND(S303,2)+ROUND(S304,2)</f>
        <v>915.8</v>
      </c>
      <c r="M301" s="1153" t="s">
        <v>21</v>
      </c>
      <c r="N301" s="1153" t="s">
        <v>331</v>
      </c>
      <c r="O301" s="1153" t="s">
        <v>332</v>
      </c>
      <c r="P301" s="1153" t="s">
        <v>20</v>
      </c>
      <c r="Q301" s="1153" t="s">
        <v>95</v>
      </c>
      <c r="R301" s="1160" t="n">
        <v>269.35</v>
      </c>
      <c r="S301" s="1161" t="n">
        <f>ROUND(K301,2)*R301</f>
        <v>228.94750000000002</v>
      </c>
    </row>
    <row r="302" ht="45.0" customHeight="true">
      <c r="P302" s="1153" t="s">
        <v>45</v>
      </c>
      <c r="Q302" s="1153" t="s">
        <v>96</v>
      </c>
      <c r="R302" s="1162" t="n">
        <v>269.35</v>
      </c>
      <c r="S302" s="1163" t="n">
        <f>ROUND(K301,2)*R302</f>
        <v>228.94750000000002</v>
      </c>
    </row>
    <row r="303" ht="45.0" customHeight="true">
      <c r="P303" s="1153" t="s">
        <v>68</v>
      </c>
      <c r="Q303" s="1153" t="s">
        <v>97</v>
      </c>
      <c r="R303" s="1164" t="n">
        <v>269.35</v>
      </c>
      <c r="S303" s="1165" t="n">
        <f>ROUND(K301,2)*R303</f>
        <v>228.94750000000002</v>
      </c>
    </row>
    <row r="304" ht="45.0" customHeight="true">
      <c r="P304" s="1153" t="s">
        <v>89</v>
      </c>
      <c r="Q304" s="1153" t="s">
        <v>98</v>
      </c>
      <c r="R304" s="1166" t="n">
        <v>269.35</v>
      </c>
      <c r="S304" s="1167" t="n">
        <f>ROUND(K301,2)*R304</f>
        <v>228.94750000000002</v>
      </c>
    </row>
    <row r="305" ht="45.0" customHeight="true">
      <c r="A305" s="1168" t="s">
        <v>23</v>
      </c>
      <c r="B305" s="1168" t="s">
        <v>333</v>
      </c>
      <c r="C305" s="1168" t="s">
        <v>48</v>
      </c>
      <c r="D305" s="1168" t="s">
        <v>334</v>
      </c>
      <c r="E305" s="1168" t="s">
        <v>335</v>
      </c>
      <c r="F305" s="1169" t="n">
        <f>R305+R306+R307+R308</f>
        <v>107.8</v>
      </c>
      <c r="G305" s="1168" t="s">
        <v>102</v>
      </c>
      <c r="H305" s="1170" t="n">
        <v>206.61</v>
      </c>
      <c r="I305" s="1171" t="n">
        <v>194.21</v>
      </c>
      <c r="J305" s="1172" t="n">
        <v>0.2034</v>
      </c>
      <c r="K305" s="1173" t="n">
        <f>ROUND(I305,2)+(ROUND(I305,2)*J305)</f>
        <v>233.712314</v>
      </c>
      <c r="L305" s="1174" t="n">
        <f>ROUND(S305,2)+ROUND(S306,2)+ROUND(S307,2)+ROUND(S308,2)</f>
        <v>25193.92</v>
      </c>
      <c r="M305" s="1168" t="s">
        <v>21</v>
      </c>
      <c r="N305" s="1168" t="s">
        <v>331</v>
      </c>
      <c r="O305" s="1168" t="s">
        <v>332</v>
      </c>
      <c r="P305" s="1168" t="s">
        <v>20</v>
      </c>
      <c r="Q305" s="1168" t="s">
        <v>95</v>
      </c>
      <c r="R305" s="1175" t="n">
        <v>26.95</v>
      </c>
      <c r="S305" s="1176" t="n">
        <f>ROUND(K305,2)*R305</f>
        <v>6298.4845000000005</v>
      </c>
    </row>
    <row r="306" ht="45.0" customHeight="true">
      <c r="P306" s="1168" t="s">
        <v>45</v>
      </c>
      <c r="Q306" s="1168" t="s">
        <v>96</v>
      </c>
      <c r="R306" s="1177" t="n">
        <v>26.95</v>
      </c>
      <c r="S306" s="1178" t="n">
        <f>ROUND(K305,2)*R306</f>
        <v>6298.4845000000005</v>
      </c>
    </row>
    <row r="307" ht="45.0" customHeight="true">
      <c r="P307" s="1168" t="s">
        <v>68</v>
      </c>
      <c r="Q307" s="1168" t="s">
        <v>97</v>
      </c>
      <c r="R307" s="1179" t="n">
        <v>26.95</v>
      </c>
      <c r="S307" s="1180" t="n">
        <f>ROUND(K305,2)*R307</f>
        <v>6298.4845000000005</v>
      </c>
    </row>
    <row r="308" ht="45.0" customHeight="true">
      <c r="P308" s="1168" t="s">
        <v>89</v>
      </c>
      <c r="Q308" s="1168" t="s">
        <v>98</v>
      </c>
      <c r="R308" s="1181" t="n">
        <v>26.95</v>
      </c>
      <c r="S308" s="1182" t="n">
        <f>ROUND(K305,2)*R308</f>
        <v>6298.4845000000005</v>
      </c>
    </row>
    <row r="309" ht="45.0" customHeight="true">
      <c r="A309" s="1183" t="s">
        <v>23</v>
      </c>
      <c r="B309" s="1183" t="s">
        <v>336</v>
      </c>
      <c r="C309" s="1183" t="s">
        <v>48</v>
      </c>
      <c r="D309" s="1183" t="s">
        <v>337</v>
      </c>
      <c r="E309" s="1183" t="s">
        <v>338</v>
      </c>
      <c r="F309" s="1184" t="n">
        <f>R309+R310+R311+R312</f>
        <v>1077.4</v>
      </c>
      <c r="G309" s="1183" t="s">
        <v>38</v>
      </c>
      <c r="H309" s="1185" t="n">
        <v>3.07</v>
      </c>
      <c r="I309" s="1186" t="n">
        <v>2.89</v>
      </c>
      <c r="J309" s="1187" t="n">
        <v>0.2034</v>
      </c>
      <c r="K309" s="1188" t="n">
        <f>ROUND(I309,2)+(ROUND(I309,2)*J309)</f>
        <v>3.4778260000000003</v>
      </c>
      <c r="L309" s="1189" t="n">
        <f>ROUND(S309,2)+ROUND(S310,2)+ROUND(S311,2)+ROUND(S312,2)</f>
        <v>3749.36</v>
      </c>
      <c r="M309" s="1183" t="s">
        <v>21</v>
      </c>
      <c r="N309" s="1183" t="s">
        <v>331</v>
      </c>
      <c r="O309" s="1183" t="s">
        <v>332</v>
      </c>
      <c r="P309" s="1183" t="s">
        <v>20</v>
      </c>
      <c r="Q309" s="1183" t="s">
        <v>95</v>
      </c>
      <c r="R309" s="1190" t="n">
        <v>269.35</v>
      </c>
      <c r="S309" s="1191" t="n">
        <f>ROUND(K309,2)*R309</f>
        <v>937.3380000000001</v>
      </c>
    </row>
    <row r="310" ht="45.0" customHeight="true">
      <c r="P310" s="1183" t="s">
        <v>45</v>
      </c>
      <c r="Q310" s="1183" t="s">
        <v>96</v>
      </c>
      <c r="R310" s="1192" t="n">
        <v>269.35</v>
      </c>
      <c r="S310" s="1193" t="n">
        <f>ROUND(K309,2)*R310</f>
        <v>937.3380000000001</v>
      </c>
    </row>
    <row r="311" ht="45.0" customHeight="true">
      <c r="P311" s="1183" t="s">
        <v>68</v>
      </c>
      <c r="Q311" s="1183" t="s">
        <v>97</v>
      </c>
      <c r="R311" s="1194" t="n">
        <v>269.35</v>
      </c>
      <c r="S311" s="1195" t="n">
        <f>ROUND(K309,2)*R311</f>
        <v>937.3380000000001</v>
      </c>
    </row>
    <row r="312" ht="45.0" customHeight="true">
      <c r="P312" s="1183" t="s">
        <v>89</v>
      </c>
      <c r="Q312" s="1183" t="s">
        <v>98</v>
      </c>
      <c r="R312" s="1196" t="n">
        <v>269.35</v>
      </c>
      <c r="S312" s="1197" t="n">
        <f>ROUND(K309,2)*R312</f>
        <v>937.3380000000001</v>
      </c>
    </row>
    <row r="313" ht="45.0" customHeight="true">
      <c r="A313" s="1198" t="s">
        <v>23</v>
      </c>
      <c r="B313" s="1198" t="s">
        <v>339</v>
      </c>
      <c r="C313" s="1198" t="s">
        <v>48</v>
      </c>
      <c r="D313" s="1198" t="s">
        <v>340</v>
      </c>
      <c r="E313" s="1198" t="s">
        <v>341</v>
      </c>
      <c r="F313" s="1199" t="n">
        <f>R313+R314+R315+R316</f>
        <v>1077.4</v>
      </c>
      <c r="G313" s="1198" t="s">
        <v>38</v>
      </c>
      <c r="H313" s="1200" t="n">
        <v>42.03</v>
      </c>
      <c r="I313" s="1201" t="n">
        <v>39.51</v>
      </c>
      <c r="J313" s="1202" t="n">
        <v>0.2034</v>
      </c>
      <c r="K313" s="1203" t="n">
        <f>ROUND(I313,2)+(ROUND(I313,2)*J313)</f>
        <v>47.546334</v>
      </c>
      <c r="L313" s="1204" t="n">
        <f>ROUND(S313,2)+ROUND(S314,2)+ROUND(S315,2)+ROUND(S316,2)</f>
        <v>51230.36</v>
      </c>
      <c r="M313" s="1198" t="s">
        <v>21</v>
      </c>
      <c r="N313" s="1198" t="s">
        <v>331</v>
      </c>
      <c r="O313" s="1198" t="s">
        <v>332</v>
      </c>
      <c r="P313" s="1198" t="s">
        <v>20</v>
      </c>
      <c r="Q313" s="1198" t="s">
        <v>95</v>
      </c>
      <c r="R313" s="1205" t="n">
        <v>269.35</v>
      </c>
      <c r="S313" s="1206" t="n">
        <f>ROUND(K313,2)*R313</f>
        <v>12807.5925</v>
      </c>
    </row>
    <row r="314" ht="45.0" customHeight="true">
      <c r="P314" s="1198" t="s">
        <v>45</v>
      </c>
      <c r="Q314" s="1198" t="s">
        <v>96</v>
      </c>
      <c r="R314" s="1207" t="n">
        <v>269.35</v>
      </c>
      <c r="S314" s="1208" t="n">
        <f>ROUND(K313,2)*R314</f>
        <v>12807.5925</v>
      </c>
    </row>
    <row r="315" ht="45.0" customHeight="true">
      <c r="P315" s="1198" t="s">
        <v>68</v>
      </c>
      <c r="Q315" s="1198" t="s">
        <v>97</v>
      </c>
      <c r="R315" s="1209" t="n">
        <v>269.35</v>
      </c>
      <c r="S315" s="1210" t="n">
        <f>ROUND(K313,2)*R315</f>
        <v>12807.5925</v>
      </c>
    </row>
    <row r="316" ht="45.0" customHeight="true">
      <c r="P316" s="1198" t="s">
        <v>89</v>
      </c>
      <c r="Q316" s="1198" t="s">
        <v>98</v>
      </c>
      <c r="R316" s="1211" t="n">
        <v>269.35</v>
      </c>
      <c r="S316" s="1212" t="n">
        <f>ROUND(K313,2)*R316</f>
        <v>12807.5925</v>
      </c>
    </row>
    <row r="317" ht="45.0" customHeight="true">
      <c r="A317" s="1213" t="s">
        <v>23</v>
      </c>
      <c r="B317" s="1213" t="s">
        <v>342</v>
      </c>
      <c r="C317" s="1213" t="s">
        <v>48</v>
      </c>
      <c r="D317" s="1213" t="s">
        <v>343</v>
      </c>
      <c r="E317" s="1213" t="s">
        <v>344</v>
      </c>
      <c r="F317" s="1214" t="n">
        <f>R317+R318+R319+R320</f>
        <v>302.6</v>
      </c>
      <c r="G317" s="1213" t="s">
        <v>38</v>
      </c>
      <c r="H317" s="1215" t="n">
        <v>57.8</v>
      </c>
      <c r="I317" s="1216" t="n">
        <v>54.33</v>
      </c>
      <c r="J317" s="1217" t="n">
        <v>0.2034</v>
      </c>
      <c r="K317" s="1218" t="n">
        <f>ROUND(I317,2)+(ROUND(I317,2)*J317)</f>
        <v>65.38072199999999</v>
      </c>
      <c r="L317" s="1219" t="n">
        <f>ROUND(S317,2)+ROUND(S318,2)+ROUND(S319,2)+ROUND(S320,2)</f>
        <v>19784.0</v>
      </c>
      <c r="M317" s="1213" t="s">
        <v>21</v>
      </c>
      <c r="N317" s="1213" t="s">
        <v>309</v>
      </c>
      <c r="O317" s="1213" t="s">
        <v>345</v>
      </c>
      <c r="P317" s="1213" t="s">
        <v>20</v>
      </c>
      <c r="Q317" s="1213" t="s">
        <v>95</v>
      </c>
      <c r="R317" s="1220" t="n">
        <v>75.65</v>
      </c>
      <c r="S317" s="1221" t="n">
        <f>ROUND(K317,2)*R317</f>
        <v>4945.997</v>
      </c>
    </row>
    <row r="318" ht="45.0" customHeight="true">
      <c r="P318" s="1213" t="s">
        <v>45</v>
      </c>
      <c r="Q318" s="1213" t="s">
        <v>96</v>
      </c>
      <c r="R318" s="1222" t="n">
        <v>75.65</v>
      </c>
      <c r="S318" s="1223" t="n">
        <f>ROUND(K317,2)*R318</f>
        <v>4945.997</v>
      </c>
    </row>
    <row r="319" ht="45.0" customHeight="true">
      <c r="P319" s="1213" t="s">
        <v>68</v>
      </c>
      <c r="Q319" s="1213" t="s">
        <v>97</v>
      </c>
      <c r="R319" s="1224" t="n">
        <v>75.65</v>
      </c>
      <c r="S319" s="1225" t="n">
        <f>ROUND(K317,2)*R319</f>
        <v>4945.997</v>
      </c>
    </row>
    <row r="320" ht="45.0" customHeight="true">
      <c r="P320" s="1213" t="s">
        <v>89</v>
      </c>
      <c r="Q320" s="1213" t="s">
        <v>98</v>
      </c>
      <c r="R320" s="1226" t="n">
        <v>75.65</v>
      </c>
      <c r="S320" s="1227" t="n">
        <f>ROUND(K317,2)*R320</f>
        <v>4945.997</v>
      </c>
    </row>
    <row r="321" ht="45.0" customHeight="true">
      <c r="A321" s="1228" t="s">
        <v>23</v>
      </c>
      <c r="B321" s="1228" t="s">
        <v>346</v>
      </c>
      <c r="C321" s="1228" t="s">
        <v>48</v>
      </c>
      <c r="D321" s="1228" t="s">
        <v>347</v>
      </c>
      <c r="E321" s="1228" t="s">
        <v>348</v>
      </c>
      <c r="F321" s="1229" t="n">
        <f>R321+R322+R323+R324</f>
        <v>643.8</v>
      </c>
      <c r="G321" s="1228" t="s">
        <v>38</v>
      </c>
      <c r="H321" s="1230" t="n">
        <v>44.39</v>
      </c>
      <c r="I321" s="1231" t="n">
        <v>41.73</v>
      </c>
      <c r="J321" s="1232" t="n">
        <v>0.2034</v>
      </c>
      <c r="K321" s="1233" t="n">
        <f>ROUND(I321,2)+(ROUND(I321,2)*J321)</f>
        <v>50.217881999999996</v>
      </c>
      <c r="L321" s="1234" t="n">
        <f>ROUND(S321,2)+ROUND(S322,2)+ROUND(S323,2)+ROUND(S324,2)</f>
        <v>32331.64</v>
      </c>
      <c r="M321" s="1228" t="s">
        <v>21</v>
      </c>
      <c r="N321" s="1228" t="s">
        <v>309</v>
      </c>
      <c r="O321" s="1228" t="s">
        <v>345</v>
      </c>
      <c r="P321" s="1228" t="s">
        <v>20</v>
      </c>
      <c r="Q321" s="1228" t="s">
        <v>95</v>
      </c>
      <c r="R321" s="1235" t="n">
        <v>160.95</v>
      </c>
      <c r="S321" s="1236" t="n">
        <f>ROUND(K321,2)*R321</f>
        <v>8082.909</v>
      </c>
    </row>
    <row r="322" ht="45.0" customHeight="true">
      <c r="P322" s="1228" t="s">
        <v>45</v>
      </c>
      <c r="Q322" s="1228" t="s">
        <v>96</v>
      </c>
      <c r="R322" s="1237" t="n">
        <v>160.95</v>
      </c>
      <c r="S322" s="1238" t="n">
        <f>ROUND(K321,2)*R322</f>
        <v>8082.909</v>
      </c>
    </row>
    <row r="323" ht="45.0" customHeight="true">
      <c r="P323" s="1228" t="s">
        <v>68</v>
      </c>
      <c r="Q323" s="1228" t="s">
        <v>97</v>
      </c>
      <c r="R323" s="1239" t="n">
        <v>160.95</v>
      </c>
      <c r="S323" s="1240" t="n">
        <f>ROUND(K321,2)*R323</f>
        <v>8082.909</v>
      </c>
    </row>
    <row r="324" ht="45.0" customHeight="true">
      <c r="P324" s="1228" t="s">
        <v>89</v>
      </c>
      <c r="Q324" s="1228" t="s">
        <v>98</v>
      </c>
      <c r="R324" s="1241" t="n">
        <v>160.95</v>
      </c>
      <c r="S324" s="1242" t="n">
        <f>ROUND(K321,2)*R324</f>
        <v>8082.909</v>
      </c>
    </row>
    <row r="325" ht="45.0" customHeight="true">
      <c r="A325" s="1243" t="s">
        <v>23</v>
      </c>
      <c r="B325" s="1243" t="s">
        <v>349</v>
      </c>
      <c r="C325" s="1243" t="s">
        <v>48</v>
      </c>
      <c r="D325" s="1243" t="s">
        <v>350</v>
      </c>
      <c r="E325" s="1243" t="s">
        <v>351</v>
      </c>
      <c r="F325" s="1244" t="n">
        <f>R325+R326+R327+R328</f>
        <v>336.0</v>
      </c>
      <c r="G325" s="1243" t="s">
        <v>38</v>
      </c>
      <c r="H325" s="1245" t="n">
        <v>62.18</v>
      </c>
      <c r="I325" s="1246" t="n">
        <v>58.45</v>
      </c>
      <c r="J325" s="1247" t="n">
        <v>0.2034</v>
      </c>
      <c r="K325" s="1248" t="n">
        <f>ROUND(I325,2)+(ROUND(I325,2)*J325)</f>
        <v>70.33873</v>
      </c>
      <c r="L325" s="1249" t="n">
        <f>ROUND(S325,2)+ROUND(S326,2)+ROUND(S327,2)+ROUND(S328,2)</f>
        <v>23634.24</v>
      </c>
      <c r="M325" s="1243" t="s">
        <v>21</v>
      </c>
      <c r="N325" s="1243" t="s">
        <v>309</v>
      </c>
      <c r="O325" s="1243" t="s">
        <v>345</v>
      </c>
      <c r="P325" s="1243" t="s">
        <v>20</v>
      </c>
      <c r="Q325" s="1243" t="s">
        <v>95</v>
      </c>
      <c r="R325" s="1250" t="n">
        <v>84.0</v>
      </c>
      <c r="S325" s="1251" t="n">
        <f>ROUND(K325,2)*R325</f>
        <v>5908.56</v>
      </c>
    </row>
    <row r="326" ht="45.0" customHeight="true">
      <c r="P326" s="1243" t="s">
        <v>45</v>
      </c>
      <c r="Q326" s="1243" t="s">
        <v>96</v>
      </c>
      <c r="R326" s="1252" t="n">
        <v>84.0</v>
      </c>
      <c r="S326" s="1253" t="n">
        <f>ROUND(K325,2)*R326</f>
        <v>5908.56</v>
      </c>
    </row>
    <row r="327" ht="45.0" customHeight="true">
      <c r="P327" s="1243" t="s">
        <v>68</v>
      </c>
      <c r="Q327" s="1243" t="s">
        <v>97</v>
      </c>
      <c r="R327" s="1254" t="n">
        <v>84.0</v>
      </c>
      <c r="S327" s="1255" t="n">
        <f>ROUND(K325,2)*R327</f>
        <v>5908.56</v>
      </c>
    </row>
    <row r="328" ht="45.0" customHeight="true">
      <c r="P328" s="1243" t="s">
        <v>89</v>
      </c>
      <c r="Q328" s="1243" t="s">
        <v>98</v>
      </c>
      <c r="R328" s="1256" t="n">
        <v>84.0</v>
      </c>
      <c r="S328" s="1257" t="n">
        <f>ROUND(K325,2)*R328</f>
        <v>5908.56</v>
      </c>
    </row>
    <row r="329" ht="45.0" customHeight="true">
      <c r="A329" s="1258" t="s">
        <v>23</v>
      </c>
      <c r="B329" s="1258" t="s">
        <v>352</v>
      </c>
      <c r="C329" s="1258" t="s">
        <v>48</v>
      </c>
      <c r="D329" s="1258" t="s">
        <v>353</v>
      </c>
      <c r="E329" s="1258" t="s">
        <v>354</v>
      </c>
      <c r="F329" s="1259" t="n">
        <f>R329+R330+R331+R332</f>
        <v>382.0</v>
      </c>
      <c r="G329" s="1258" t="s">
        <v>38</v>
      </c>
      <c r="H329" s="1260" t="n">
        <v>53.6</v>
      </c>
      <c r="I329" s="1261" t="n">
        <v>50.38</v>
      </c>
      <c r="J329" s="1262" t="n">
        <v>0.2034</v>
      </c>
      <c r="K329" s="1263" t="n">
        <f>ROUND(I329,2)+(ROUND(I329,2)*J329)</f>
        <v>60.627292000000004</v>
      </c>
      <c r="L329" s="1264" t="n">
        <f>ROUND(S329,2)+ROUND(S330,2)+ROUND(S331,2)+ROUND(S332,2)</f>
        <v>23160.68</v>
      </c>
      <c r="M329" s="1258" t="s">
        <v>21</v>
      </c>
      <c r="N329" s="1258" t="s">
        <v>309</v>
      </c>
      <c r="O329" s="1258" t="s">
        <v>345</v>
      </c>
      <c r="P329" s="1258" t="s">
        <v>20</v>
      </c>
      <c r="Q329" s="1258" t="s">
        <v>95</v>
      </c>
      <c r="R329" s="1265" t="n">
        <v>95.5</v>
      </c>
      <c r="S329" s="1266" t="n">
        <f>ROUND(K329,2)*R329</f>
        <v>5790.165</v>
      </c>
    </row>
    <row r="330" ht="45.0" customHeight="true">
      <c r="P330" s="1258" t="s">
        <v>45</v>
      </c>
      <c r="Q330" s="1258" t="s">
        <v>96</v>
      </c>
      <c r="R330" s="1267" t="n">
        <v>95.5</v>
      </c>
      <c r="S330" s="1268" t="n">
        <f>ROUND(K329,2)*R330</f>
        <v>5790.165</v>
      </c>
    </row>
    <row r="331" ht="45.0" customHeight="true">
      <c r="P331" s="1258" t="s">
        <v>68</v>
      </c>
      <c r="Q331" s="1258" t="s">
        <v>97</v>
      </c>
      <c r="R331" s="1269" t="n">
        <v>95.5</v>
      </c>
      <c r="S331" s="1270" t="n">
        <f>ROUND(K329,2)*R331</f>
        <v>5790.165</v>
      </c>
    </row>
    <row r="332" ht="45.0" customHeight="true">
      <c r="P332" s="1258" t="s">
        <v>89</v>
      </c>
      <c r="Q332" s="1258" t="s">
        <v>98</v>
      </c>
      <c r="R332" s="1271" t="n">
        <v>95.5</v>
      </c>
      <c r="S332" s="1272" t="n">
        <f>ROUND(K329,2)*R332</f>
        <v>5790.165</v>
      </c>
    </row>
    <row r="333" ht="45.0" customHeight="true">
      <c r="A333" s="1273" t="s">
        <v>23</v>
      </c>
      <c r="B333" s="1273" t="s">
        <v>355</v>
      </c>
      <c r="C333" s="1273" t="s">
        <v>48</v>
      </c>
      <c r="D333" s="1273" t="s">
        <v>356</v>
      </c>
      <c r="E333" s="1273" t="s">
        <v>357</v>
      </c>
      <c r="F333" s="1274" t="n">
        <f>R333+R334+R335+R336</f>
        <v>259.6</v>
      </c>
      <c r="G333" s="1273" t="s">
        <v>38</v>
      </c>
      <c r="H333" s="1275" t="n">
        <v>70.28</v>
      </c>
      <c r="I333" s="1276" t="n">
        <v>66.06</v>
      </c>
      <c r="J333" s="1277" t="n">
        <v>0.2034</v>
      </c>
      <c r="K333" s="1278" t="n">
        <f>ROUND(I333,2)+(ROUND(I333,2)*J333)</f>
        <v>79.496604</v>
      </c>
      <c r="L333" s="1279" t="n">
        <f>ROUND(S333,2)+ROUND(S334,2)+ROUND(S335,2)+ROUND(S336,2)</f>
        <v>20638.2</v>
      </c>
      <c r="M333" s="1273" t="s">
        <v>21</v>
      </c>
      <c r="N333" s="1273" t="s">
        <v>309</v>
      </c>
      <c r="O333" s="1273" t="s">
        <v>345</v>
      </c>
      <c r="P333" s="1273" t="s">
        <v>20</v>
      </c>
      <c r="Q333" s="1273" t="s">
        <v>95</v>
      </c>
      <c r="R333" s="1280" t="n">
        <v>64.9</v>
      </c>
      <c r="S333" s="1281" t="n">
        <f>ROUND(K333,2)*R333</f>
        <v>5159.55</v>
      </c>
    </row>
    <row r="334" ht="45.0" customHeight="true">
      <c r="P334" s="1273" t="s">
        <v>45</v>
      </c>
      <c r="Q334" s="1273" t="s">
        <v>96</v>
      </c>
      <c r="R334" s="1282" t="n">
        <v>64.9</v>
      </c>
      <c r="S334" s="1283" t="n">
        <f>ROUND(K333,2)*R334</f>
        <v>5159.55</v>
      </c>
    </row>
    <row r="335" ht="45.0" customHeight="true">
      <c r="P335" s="1273" t="s">
        <v>68</v>
      </c>
      <c r="Q335" s="1273" t="s">
        <v>97</v>
      </c>
      <c r="R335" s="1284" t="n">
        <v>64.9</v>
      </c>
      <c r="S335" s="1285" t="n">
        <f>ROUND(K333,2)*R335</f>
        <v>5159.55</v>
      </c>
    </row>
    <row r="336" ht="45.0" customHeight="true">
      <c r="P336" s="1273" t="s">
        <v>89</v>
      </c>
      <c r="Q336" s="1273" t="s">
        <v>98</v>
      </c>
      <c r="R336" s="1286" t="n">
        <v>64.9</v>
      </c>
      <c r="S336" s="1287" t="n">
        <f>ROUND(K333,2)*R336</f>
        <v>5159.55</v>
      </c>
    </row>
    <row r="337" ht="45.0" customHeight="true">
      <c r="A337" s="1289" t="s">
        <v>19</v>
      </c>
      <c r="B337" s="1289" t="s">
        <v>331</v>
      </c>
      <c r="C337" s="1289" t="s">
        <v>21</v>
      </c>
      <c r="D337" s="1289" t="s">
        <v>21</v>
      </c>
      <c r="E337" s="1289" t="s">
        <v>358</v>
      </c>
      <c r="F337" s="1289" t="s">
        <v>21</v>
      </c>
      <c r="G337" s="1289" t="s">
        <v>21</v>
      </c>
      <c r="H337" s="1289" t="s">
        <v>21</v>
      </c>
      <c r="I337" s="1289" t="s">
        <v>21</v>
      </c>
      <c r="J337" s="1289" t="s">
        <v>21</v>
      </c>
      <c r="K337" s="1289" t="s">
        <v>21</v>
      </c>
      <c r="L337" s="1290" t="n">
        <f>ROUND(L338,2)+ROUND(L342,2)</f>
        <v>22365.16</v>
      </c>
      <c r="M337" s="1289" t="s">
        <v>21</v>
      </c>
      <c r="N337" s="1289" t="s">
        <v>21</v>
      </c>
      <c r="O337" s="1289" t="s">
        <v>21</v>
      </c>
      <c r="P337" s="1289" t="s">
        <v>21</v>
      </c>
      <c r="Q337" s="1289" t="s">
        <v>21</v>
      </c>
      <c r="R337" s="1289" t="s">
        <v>21</v>
      </c>
      <c r="S337" s="1289" t="s">
        <v>21</v>
      </c>
    </row>
    <row r="338" ht="45.0" customHeight="true">
      <c r="A338" s="1291" t="s">
        <v>23</v>
      </c>
      <c r="B338" s="1291" t="s">
        <v>359</v>
      </c>
      <c r="C338" s="1291" t="s">
        <v>48</v>
      </c>
      <c r="D338" s="1291" t="s">
        <v>329</v>
      </c>
      <c r="E338" s="1291" t="s">
        <v>330</v>
      </c>
      <c r="F338" s="1292" t="n">
        <f>R338+R339+R340+R341</f>
        <v>323.0</v>
      </c>
      <c r="G338" s="1291" t="s">
        <v>38</v>
      </c>
      <c r="H338" s="1293" t="n">
        <v>0.75</v>
      </c>
      <c r="I338" s="1294" t="n">
        <v>0.71</v>
      </c>
      <c r="J338" s="1295" t="n">
        <v>0.2034</v>
      </c>
      <c r="K338" s="1296" t="n">
        <f>ROUND(I338,2)+(ROUND(I338,2)*J338)</f>
        <v>0.854414</v>
      </c>
      <c r="L338" s="1297" t="n">
        <f>ROUND(S338,2)+ROUND(S339,2)+ROUND(S340,2)+ROUND(S341,2)</f>
        <v>274.56</v>
      </c>
      <c r="M338" s="1291" t="s">
        <v>21</v>
      </c>
      <c r="N338" s="1291" t="s">
        <v>326</v>
      </c>
      <c r="O338" s="1291" t="s">
        <v>360</v>
      </c>
      <c r="P338" s="1291" t="s">
        <v>20</v>
      </c>
      <c r="Q338" s="1291" t="s">
        <v>95</v>
      </c>
      <c r="R338" s="1298" t="n">
        <v>80.75</v>
      </c>
      <c r="S338" s="1299" t="n">
        <f>ROUND(K338,2)*R338</f>
        <v>68.6375</v>
      </c>
    </row>
    <row r="339" ht="45.0" customHeight="true">
      <c r="P339" s="1291" t="s">
        <v>45</v>
      </c>
      <c r="Q339" s="1291" t="s">
        <v>96</v>
      </c>
      <c r="R339" s="1300" t="n">
        <v>80.75</v>
      </c>
      <c r="S339" s="1301" t="n">
        <f>ROUND(K338,2)*R339</f>
        <v>68.6375</v>
      </c>
    </row>
    <row r="340" ht="45.0" customHeight="true">
      <c r="P340" s="1291" t="s">
        <v>68</v>
      </c>
      <c r="Q340" s="1291" t="s">
        <v>97</v>
      </c>
      <c r="R340" s="1302" t="n">
        <v>80.75</v>
      </c>
      <c r="S340" s="1303" t="n">
        <f>ROUND(K338,2)*R340</f>
        <v>68.6375</v>
      </c>
    </row>
    <row r="341" ht="45.0" customHeight="true">
      <c r="P341" s="1291" t="s">
        <v>89</v>
      </c>
      <c r="Q341" s="1291" t="s">
        <v>98</v>
      </c>
      <c r="R341" s="1304" t="n">
        <v>80.75</v>
      </c>
      <c r="S341" s="1305" t="n">
        <f>ROUND(K338,2)*R341</f>
        <v>68.6375</v>
      </c>
    </row>
    <row r="342" ht="45.0" customHeight="true">
      <c r="A342" s="1306" t="s">
        <v>23</v>
      </c>
      <c r="B342" s="1306" t="s">
        <v>361</v>
      </c>
      <c r="C342" s="1306" t="s">
        <v>48</v>
      </c>
      <c r="D342" s="1306" t="s">
        <v>362</v>
      </c>
      <c r="E342" s="1306" t="s">
        <v>363</v>
      </c>
      <c r="F342" s="1307" t="n">
        <f>R342+R343+R344+R345</f>
        <v>22.6</v>
      </c>
      <c r="G342" s="1306" t="s">
        <v>102</v>
      </c>
      <c r="H342" s="1308" t="n">
        <v>864.1</v>
      </c>
      <c r="I342" s="1309" t="n">
        <v>812.25</v>
      </c>
      <c r="J342" s="1310" t="n">
        <v>0.2034</v>
      </c>
      <c r="K342" s="1311" t="n">
        <f>ROUND(I342,2)+(ROUND(I342,2)*J342)</f>
        <v>977.46165</v>
      </c>
      <c r="L342" s="1312" t="n">
        <f>ROUND(S342,2)+ROUND(S343,2)+ROUND(S344,2)+ROUND(S345,2)</f>
        <v>22090.6</v>
      </c>
      <c r="M342" s="1306" t="s">
        <v>21</v>
      </c>
      <c r="N342" s="1306" t="s">
        <v>326</v>
      </c>
      <c r="O342" s="1306" t="s">
        <v>360</v>
      </c>
      <c r="P342" s="1306" t="s">
        <v>20</v>
      </c>
      <c r="Q342" s="1306" t="s">
        <v>95</v>
      </c>
      <c r="R342" s="1313" t="n">
        <v>5.65</v>
      </c>
      <c r="S342" s="1314" t="n">
        <f>ROUND(K342,2)*R342</f>
        <v>5522.649</v>
      </c>
    </row>
    <row r="343" ht="45.0" customHeight="true">
      <c r="P343" s="1306" t="s">
        <v>45</v>
      </c>
      <c r="Q343" s="1306" t="s">
        <v>96</v>
      </c>
      <c r="R343" s="1315" t="n">
        <v>5.65</v>
      </c>
      <c r="S343" s="1316" t="n">
        <f>ROUND(K342,2)*R343</f>
        <v>5522.649</v>
      </c>
    </row>
    <row r="344" ht="45.0" customHeight="true">
      <c r="P344" s="1306" t="s">
        <v>68</v>
      </c>
      <c r="Q344" s="1306" t="s">
        <v>97</v>
      </c>
      <c r="R344" s="1317" t="n">
        <v>5.65</v>
      </c>
      <c r="S344" s="1318" t="n">
        <f>ROUND(K342,2)*R344</f>
        <v>5522.649</v>
      </c>
    </row>
    <row r="345" ht="45.0" customHeight="true">
      <c r="P345" s="1306" t="s">
        <v>89</v>
      </c>
      <c r="Q345" s="1306" t="s">
        <v>98</v>
      </c>
      <c r="R345" s="1319" t="n">
        <v>5.65</v>
      </c>
      <c r="S345" s="1320" t="n">
        <f>ROUND(K342,2)*R345</f>
        <v>5522.649</v>
      </c>
    </row>
    <row r="346" ht="45.0" customHeight="true">
      <c r="A346" s="1322" t="s">
        <v>19</v>
      </c>
      <c r="B346" s="1322" t="s">
        <v>296</v>
      </c>
      <c r="C346" s="1322" t="s">
        <v>21</v>
      </c>
      <c r="D346" s="1322" t="s">
        <v>21</v>
      </c>
      <c r="E346" s="1322" t="s">
        <v>364</v>
      </c>
      <c r="F346" s="1322" t="s">
        <v>21</v>
      </c>
      <c r="G346" s="1322" t="s">
        <v>21</v>
      </c>
      <c r="H346" s="1322" t="s">
        <v>21</v>
      </c>
      <c r="I346" s="1322" t="s">
        <v>21</v>
      </c>
      <c r="J346" s="1322" t="s">
        <v>21</v>
      </c>
      <c r="K346" s="1322" t="s">
        <v>21</v>
      </c>
      <c r="L346" s="1323" t="n">
        <f>ROUND(L347,2)+ROUND(L351,2)+ROUND(L355,2)</f>
        <v>29004.4</v>
      </c>
      <c r="M346" s="1322" t="s">
        <v>21</v>
      </c>
      <c r="N346" s="1322" t="s">
        <v>21</v>
      </c>
      <c r="O346" s="1322" t="s">
        <v>21</v>
      </c>
      <c r="P346" s="1322" t="s">
        <v>21</v>
      </c>
      <c r="Q346" s="1322" t="s">
        <v>21</v>
      </c>
      <c r="R346" s="1322" t="s">
        <v>21</v>
      </c>
      <c r="S346" s="1322" t="s">
        <v>21</v>
      </c>
    </row>
    <row r="347" ht="45.0" customHeight="true">
      <c r="A347" s="1324" t="s">
        <v>23</v>
      </c>
      <c r="B347" s="1324" t="s">
        <v>365</v>
      </c>
      <c r="C347" s="1324" t="s">
        <v>48</v>
      </c>
      <c r="D347" s="1324" t="s">
        <v>366</v>
      </c>
      <c r="E347" s="1324" t="s">
        <v>367</v>
      </c>
      <c r="F347" s="1325" t="n">
        <f>R347+R348+R349+R350</f>
        <v>50.4</v>
      </c>
      <c r="G347" s="1324" t="s">
        <v>64</v>
      </c>
      <c r="H347" s="1326" t="n">
        <v>84.38</v>
      </c>
      <c r="I347" s="1327" t="n">
        <v>79.32</v>
      </c>
      <c r="J347" s="1328" t="n">
        <v>0.2034</v>
      </c>
      <c r="K347" s="1329" t="n">
        <f>ROUND(I347,2)+(ROUND(I347,2)*J347)</f>
        <v>95.453688</v>
      </c>
      <c r="L347" s="1330" t="n">
        <f>ROUND(S347,2)+ROUND(S348,2)+ROUND(S349,2)+ROUND(S350,2)</f>
        <v>4810.68</v>
      </c>
      <c r="M347" s="1324" t="s">
        <v>21</v>
      </c>
      <c r="N347" s="1324" t="s">
        <v>368</v>
      </c>
      <c r="O347" s="1324" t="s">
        <v>369</v>
      </c>
      <c r="P347" s="1324" t="s">
        <v>20</v>
      </c>
      <c r="Q347" s="1324" t="s">
        <v>95</v>
      </c>
      <c r="R347" s="1331" t="n">
        <v>12.6</v>
      </c>
      <c r="S347" s="1332" t="n">
        <f>ROUND(K347,2)*R347</f>
        <v>1202.67</v>
      </c>
    </row>
    <row r="348" ht="45.0" customHeight="true">
      <c r="P348" s="1324" t="s">
        <v>45</v>
      </c>
      <c r="Q348" s="1324" t="s">
        <v>96</v>
      </c>
      <c r="R348" s="1333" t="n">
        <v>12.6</v>
      </c>
      <c r="S348" s="1334" t="n">
        <f>ROUND(K347,2)*R348</f>
        <v>1202.67</v>
      </c>
    </row>
    <row r="349" ht="45.0" customHeight="true">
      <c r="P349" s="1324" t="s">
        <v>68</v>
      </c>
      <c r="Q349" s="1324" t="s">
        <v>97</v>
      </c>
      <c r="R349" s="1335" t="n">
        <v>12.6</v>
      </c>
      <c r="S349" s="1336" t="n">
        <f>ROUND(K347,2)*R349</f>
        <v>1202.67</v>
      </c>
    </row>
    <row r="350" ht="45.0" customHeight="true">
      <c r="P350" s="1324" t="s">
        <v>89</v>
      </c>
      <c r="Q350" s="1324" t="s">
        <v>98</v>
      </c>
      <c r="R350" s="1337" t="n">
        <v>12.6</v>
      </c>
      <c r="S350" s="1338" t="n">
        <f>ROUND(K347,2)*R350</f>
        <v>1202.67</v>
      </c>
    </row>
    <row r="351" ht="45.0" customHeight="true">
      <c r="A351" s="1339" t="s">
        <v>23</v>
      </c>
      <c r="B351" s="1339" t="s">
        <v>370</v>
      </c>
      <c r="C351" s="1339" t="s">
        <v>48</v>
      </c>
      <c r="D351" s="1339" t="s">
        <v>371</v>
      </c>
      <c r="E351" s="1339" t="s">
        <v>372</v>
      </c>
      <c r="F351" s="1340" t="n">
        <f>R351+R352+R353+R354</f>
        <v>774.0</v>
      </c>
      <c r="G351" s="1339" t="s">
        <v>64</v>
      </c>
      <c r="H351" s="1341" t="n">
        <v>7.94</v>
      </c>
      <c r="I351" s="1342" t="n">
        <v>7.46</v>
      </c>
      <c r="J351" s="1343" t="n">
        <v>0.2034</v>
      </c>
      <c r="K351" s="1344" t="n">
        <f>ROUND(I351,2)+(ROUND(I351,2)*J351)</f>
        <v>8.977364</v>
      </c>
      <c r="L351" s="1345" t="n">
        <f>ROUND(S351,2)+ROUND(S352,2)+ROUND(S353,2)+ROUND(S354,2)</f>
        <v>6950.52</v>
      </c>
      <c r="M351" s="1339" t="s">
        <v>21</v>
      </c>
      <c r="N351" s="1339" t="s">
        <v>309</v>
      </c>
      <c r="O351" s="1339" t="s">
        <v>345</v>
      </c>
      <c r="P351" s="1339" t="s">
        <v>20</v>
      </c>
      <c r="Q351" s="1339" t="s">
        <v>95</v>
      </c>
      <c r="R351" s="1346" t="n">
        <v>193.5</v>
      </c>
      <c r="S351" s="1347" t="n">
        <f>ROUND(K351,2)*R351</f>
        <v>1737.63</v>
      </c>
    </row>
    <row r="352" ht="45.0" customHeight="true">
      <c r="P352" s="1339" t="s">
        <v>45</v>
      </c>
      <c r="Q352" s="1339" t="s">
        <v>96</v>
      </c>
      <c r="R352" s="1348" t="n">
        <v>193.5</v>
      </c>
      <c r="S352" s="1349" t="n">
        <f>ROUND(K351,2)*R352</f>
        <v>1737.63</v>
      </c>
    </row>
    <row r="353" ht="45.0" customHeight="true">
      <c r="P353" s="1339" t="s">
        <v>68</v>
      </c>
      <c r="Q353" s="1339" t="s">
        <v>97</v>
      </c>
      <c r="R353" s="1350" t="n">
        <v>193.5</v>
      </c>
      <c r="S353" s="1351" t="n">
        <f>ROUND(K351,2)*R353</f>
        <v>1737.63</v>
      </c>
    </row>
    <row r="354" ht="45.0" customHeight="true">
      <c r="P354" s="1339" t="s">
        <v>89</v>
      </c>
      <c r="Q354" s="1339" t="s">
        <v>98</v>
      </c>
      <c r="R354" s="1352" t="n">
        <v>193.5</v>
      </c>
      <c r="S354" s="1353" t="n">
        <f>ROUND(K351,2)*R354</f>
        <v>1737.63</v>
      </c>
    </row>
    <row r="355" ht="45.0" customHeight="true">
      <c r="A355" s="1354" t="s">
        <v>23</v>
      </c>
      <c r="B355" s="1354" t="s">
        <v>373</v>
      </c>
      <c r="C355" s="1354" t="s">
        <v>48</v>
      </c>
      <c r="D355" s="1354" t="s">
        <v>374</v>
      </c>
      <c r="E355" s="1354" t="s">
        <v>375</v>
      </c>
      <c r="F355" s="1355" t="n">
        <f>R355+R356+R357+R358</f>
        <v>130.0</v>
      </c>
      <c r="G355" s="1354" t="s">
        <v>64</v>
      </c>
      <c r="H355" s="1356" t="n">
        <v>117.25</v>
      </c>
      <c r="I355" s="1357" t="n">
        <v>110.22</v>
      </c>
      <c r="J355" s="1358" t="n">
        <v>0.2034</v>
      </c>
      <c r="K355" s="1359" t="n">
        <f>ROUND(I355,2)+(ROUND(I355,2)*J355)</f>
        <v>132.638748</v>
      </c>
      <c r="L355" s="1360" t="n">
        <f>ROUND(S355,2)+ROUND(S356,2)+ROUND(S357,2)+ROUND(S358,2)</f>
        <v>17243.2</v>
      </c>
      <c r="M355" s="1354" t="s">
        <v>21</v>
      </c>
      <c r="N355" s="1354" t="s">
        <v>368</v>
      </c>
      <c r="O355" s="1354" t="s">
        <v>369</v>
      </c>
      <c r="P355" s="1354" t="s">
        <v>20</v>
      </c>
      <c r="Q355" s="1354" t="s">
        <v>95</v>
      </c>
      <c r="R355" s="1361" t="n">
        <v>32.5</v>
      </c>
      <c r="S355" s="1362" t="n">
        <f>ROUND(K355,2)*R355</f>
        <v>4310.799999999999</v>
      </c>
    </row>
    <row r="356" ht="45.0" customHeight="true">
      <c r="P356" s="1354" t="s">
        <v>45</v>
      </c>
      <c r="Q356" s="1354" t="s">
        <v>96</v>
      </c>
      <c r="R356" s="1363" t="n">
        <v>32.5</v>
      </c>
      <c r="S356" s="1364" t="n">
        <f>ROUND(K355,2)*R356</f>
        <v>4310.799999999999</v>
      </c>
    </row>
    <row r="357" ht="45.0" customHeight="true">
      <c r="P357" s="1354" t="s">
        <v>68</v>
      </c>
      <c r="Q357" s="1354" t="s">
        <v>97</v>
      </c>
      <c r="R357" s="1365" t="n">
        <v>32.5</v>
      </c>
      <c r="S357" s="1366" t="n">
        <f>ROUND(K355,2)*R357</f>
        <v>4310.799999999999</v>
      </c>
    </row>
    <row r="358" ht="45.0" customHeight="true">
      <c r="P358" s="1354" t="s">
        <v>89</v>
      </c>
      <c r="Q358" s="1354" t="s">
        <v>98</v>
      </c>
      <c r="R358" s="1367" t="n">
        <v>32.5</v>
      </c>
      <c r="S358" s="1368" t="n">
        <f>ROUND(K355,2)*R358</f>
        <v>4310.799999999999</v>
      </c>
    </row>
    <row r="359" ht="45.0" customHeight="true">
      <c r="A359" s="1370" t="s">
        <v>19</v>
      </c>
      <c r="B359" s="1370" t="s">
        <v>301</v>
      </c>
      <c r="C359" s="1370" t="s">
        <v>21</v>
      </c>
      <c r="D359" s="1370" t="s">
        <v>21</v>
      </c>
      <c r="E359" s="1370" t="s">
        <v>376</v>
      </c>
      <c r="F359" s="1370" t="s">
        <v>21</v>
      </c>
      <c r="G359" s="1370" t="s">
        <v>21</v>
      </c>
      <c r="H359" s="1370" t="s">
        <v>21</v>
      </c>
      <c r="I359" s="1370" t="s">
        <v>21</v>
      </c>
      <c r="J359" s="1370" t="s">
        <v>21</v>
      </c>
      <c r="K359" s="1370" t="s">
        <v>21</v>
      </c>
      <c r="L359" s="1371" t="n">
        <f>ROUND(L360,2)+ROUND(L364,2)+ROUND(L368,2)+ROUND(L372,2)+ROUND(L376,2)+ROUND(L380,2)+ROUND(L384,2)</f>
        <v>52827.76</v>
      </c>
      <c r="M359" s="1370" t="s">
        <v>21</v>
      </c>
      <c r="N359" s="1370" t="s">
        <v>21</v>
      </c>
      <c r="O359" s="1370" t="s">
        <v>21</v>
      </c>
      <c r="P359" s="1370" t="s">
        <v>21</v>
      </c>
      <c r="Q359" s="1370" t="s">
        <v>21</v>
      </c>
      <c r="R359" s="1370" t="s">
        <v>21</v>
      </c>
      <c r="S359" s="1370" t="s">
        <v>21</v>
      </c>
    </row>
    <row r="360" ht="45.0" customHeight="true">
      <c r="A360" s="1372" t="s">
        <v>23</v>
      </c>
      <c r="B360" s="1372" t="s">
        <v>377</v>
      </c>
      <c r="C360" s="1372" t="s">
        <v>48</v>
      </c>
      <c r="D360" s="1372" t="s">
        <v>378</v>
      </c>
      <c r="E360" s="1372" t="s">
        <v>379</v>
      </c>
      <c r="F360" s="1373" t="n">
        <f>R360+R361+R362+R363</f>
        <v>40.0</v>
      </c>
      <c r="G360" s="1372" t="s">
        <v>28</v>
      </c>
      <c r="H360" s="1374" t="n">
        <v>14.6</v>
      </c>
      <c r="I360" s="1375" t="n">
        <v>13.72</v>
      </c>
      <c r="J360" s="1376" t="n">
        <v>0.2034</v>
      </c>
      <c r="K360" s="1377" t="n">
        <f>ROUND(I360,2)+(ROUND(I360,2)*J360)</f>
        <v>16.510648</v>
      </c>
      <c r="L360" s="1378" t="n">
        <f>ROUND(S360,2)+ROUND(S361,2)+ROUND(S362,2)+ROUND(S363,2)</f>
        <v>660.4</v>
      </c>
      <c r="M360" s="1372" t="s">
        <v>21</v>
      </c>
      <c r="N360" s="1372" t="s">
        <v>380</v>
      </c>
      <c r="O360" s="1372" t="s">
        <v>381</v>
      </c>
      <c r="P360" s="1372" t="s">
        <v>20</v>
      </c>
      <c r="Q360" s="1372" t="s">
        <v>95</v>
      </c>
      <c r="R360" s="1379" t="n">
        <v>10.0</v>
      </c>
      <c r="S360" s="1380" t="n">
        <f>ROUND(K360,2)*R360</f>
        <v>165.10000000000002</v>
      </c>
    </row>
    <row r="361" ht="45.0" customHeight="true">
      <c r="P361" s="1372" t="s">
        <v>45</v>
      </c>
      <c r="Q361" s="1372" t="s">
        <v>96</v>
      </c>
      <c r="R361" s="1381" t="n">
        <v>10.0</v>
      </c>
      <c r="S361" s="1382" t="n">
        <f>ROUND(K360,2)*R361</f>
        <v>165.10000000000002</v>
      </c>
    </row>
    <row r="362" ht="45.0" customHeight="true">
      <c r="P362" s="1372" t="s">
        <v>68</v>
      </c>
      <c r="Q362" s="1372" t="s">
        <v>97</v>
      </c>
      <c r="R362" s="1383" t="n">
        <v>10.0</v>
      </c>
      <c r="S362" s="1384" t="n">
        <f>ROUND(K360,2)*R362</f>
        <v>165.10000000000002</v>
      </c>
    </row>
    <row r="363" ht="45.0" customHeight="true">
      <c r="P363" s="1372" t="s">
        <v>89</v>
      </c>
      <c r="Q363" s="1372" t="s">
        <v>98</v>
      </c>
      <c r="R363" s="1385" t="n">
        <v>10.0</v>
      </c>
      <c r="S363" s="1386" t="n">
        <f>ROUND(K360,2)*R363</f>
        <v>165.10000000000002</v>
      </c>
    </row>
    <row r="364" ht="45.0" customHeight="true">
      <c r="A364" s="1387" t="s">
        <v>23</v>
      </c>
      <c r="B364" s="1387" t="s">
        <v>382</v>
      </c>
      <c r="C364" s="1387" t="s">
        <v>48</v>
      </c>
      <c r="D364" s="1387" t="s">
        <v>383</v>
      </c>
      <c r="E364" s="1387" t="s">
        <v>384</v>
      </c>
      <c r="F364" s="1388" t="n">
        <f>R364+R365+R366+R367</f>
        <v>20.0</v>
      </c>
      <c r="G364" s="1387" t="s">
        <v>28</v>
      </c>
      <c r="H364" s="1389" t="n">
        <v>14.6</v>
      </c>
      <c r="I364" s="1390" t="n">
        <v>13.72</v>
      </c>
      <c r="J364" s="1391" t="n">
        <v>0.2034</v>
      </c>
      <c r="K364" s="1392" t="n">
        <f>ROUND(I364,2)+(ROUND(I364,2)*J364)</f>
        <v>16.510648</v>
      </c>
      <c r="L364" s="1393" t="n">
        <f>ROUND(S364,2)+ROUND(S365,2)+ROUND(S366,2)+ROUND(S367,2)</f>
        <v>330.2</v>
      </c>
      <c r="M364" s="1387" t="s">
        <v>21</v>
      </c>
      <c r="N364" s="1387" t="s">
        <v>380</v>
      </c>
      <c r="O364" s="1387" t="s">
        <v>381</v>
      </c>
      <c r="P364" s="1387" t="s">
        <v>20</v>
      </c>
      <c r="Q364" s="1387" t="s">
        <v>95</v>
      </c>
      <c r="R364" s="1394" t="n">
        <v>5.0</v>
      </c>
      <c r="S364" s="1395" t="n">
        <f>ROUND(K364,2)*R364</f>
        <v>82.55000000000001</v>
      </c>
    </row>
    <row r="365" ht="45.0" customHeight="true">
      <c r="P365" s="1387" t="s">
        <v>45</v>
      </c>
      <c r="Q365" s="1387" t="s">
        <v>96</v>
      </c>
      <c r="R365" s="1396" t="n">
        <v>5.0</v>
      </c>
      <c r="S365" s="1397" t="n">
        <f>ROUND(K364,2)*R365</f>
        <v>82.55000000000001</v>
      </c>
    </row>
    <row r="366" ht="45.0" customHeight="true">
      <c r="P366" s="1387" t="s">
        <v>68</v>
      </c>
      <c r="Q366" s="1387" t="s">
        <v>97</v>
      </c>
      <c r="R366" s="1398" t="n">
        <v>5.0</v>
      </c>
      <c r="S366" s="1399" t="n">
        <f>ROUND(K364,2)*R366</f>
        <v>82.55000000000001</v>
      </c>
    </row>
    <row r="367" ht="45.0" customHeight="true">
      <c r="P367" s="1387" t="s">
        <v>89</v>
      </c>
      <c r="Q367" s="1387" t="s">
        <v>98</v>
      </c>
      <c r="R367" s="1400" t="n">
        <v>5.0</v>
      </c>
      <c r="S367" s="1401" t="n">
        <f>ROUND(K364,2)*R367</f>
        <v>82.55000000000001</v>
      </c>
    </row>
    <row r="368" ht="45.0" customHeight="true">
      <c r="A368" s="1402" t="s">
        <v>23</v>
      </c>
      <c r="B368" s="1402" t="s">
        <v>385</v>
      </c>
      <c r="C368" s="1402" t="s">
        <v>48</v>
      </c>
      <c r="D368" s="1402" t="s">
        <v>386</v>
      </c>
      <c r="E368" s="1402" t="s">
        <v>387</v>
      </c>
      <c r="F368" s="1403" t="n">
        <f>R368+R369+R370+R371</f>
        <v>12.0</v>
      </c>
      <c r="G368" s="1402" t="s">
        <v>28</v>
      </c>
      <c r="H368" s="1404" t="n">
        <v>16.65</v>
      </c>
      <c r="I368" s="1405" t="n">
        <v>15.65</v>
      </c>
      <c r="J368" s="1406" t="n">
        <v>0.2034</v>
      </c>
      <c r="K368" s="1407" t="n">
        <f>ROUND(I368,2)+(ROUND(I368,2)*J368)</f>
        <v>18.83321</v>
      </c>
      <c r="L368" s="1408" t="n">
        <f>ROUND(S368,2)+ROUND(S369,2)+ROUND(S370,2)+ROUND(S371,2)</f>
        <v>225.96</v>
      </c>
      <c r="M368" s="1402" t="s">
        <v>21</v>
      </c>
      <c r="N368" s="1402" t="s">
        <v>380</v>
      </c>
      <c r="O368" s="1402" t="s">
        <v>381</v>
      </c>
      <c r="P368" s="1402" t="s">
        <v>20</v>
      </c>
      <c r="Q368" s="1402" t="s">
        <v>95</v>
      </c>
      <c r="R368" s="1409" t="n">
        <v>3.0</v>
      </c>
      <c r="S368" s="1410" t="n">
        <f>ROUND(K368,2)*R368</f>
        <v>56.489999999999995</v>
      </c>
    </row>
    <row r="369" ht="45.0" customHeight="true">
      <c r="P369" s="1402" t="s">
        <v>45</v>
      </c>
      <c r="Q369" s="1402" t="s">
        <v>96</v>
      </c>
      <c r="R369" s="1411" t="n">
        <v>3.0</v>
      </c>
      <c r="S369" s="1412" t="n">
        <f>ROUND(K368,2)*R369</f>
        <v>56.489999999999995</v>
      </c>
    </row>
    <row r="370" ht="45.0" customHeight="true">
      <c r="P370" s="1402" t="s">
        <v>68</v>
      </c>
      <c r="Q370" s="1402" t="s">
        <v>97</v>
      </c>
      <c r="R370" s="1413" t="n">
        <v>3.0</v>
      </c>
      <c r="S370" s="1414" t="n">
        <f>ROUND(K368,2)*R370</f>
        <v>56.489999999999995</v>
      </c>
    </row>
    <row r="371" ht="45.0" customHeight="true">
      <c r="P371" s="1402" t="s">
        <v>89</v>
      </c>
      <c r="Q371" s="1402" t="s">
        <v>98</v>
      </c>
      <c r="R371" s="1415" t="n">
        <v>3.0</v>
      </c>
      <c r="S371" s="1416" t="n">
        <f>ROUND(K368,2)*R371</f>
        <v>56.489999999999995</v>
      </c>
    </row>
    <row r="372" ht="45.0" customHeight="true">
      <c r="A372" s="1417" t="s">
        <v>23</v>
      </c>
      <c r="B372" s="1417" t="s">
        <v>388</v>
      </c>
      <c r="C372" s="1417" t="s">
        <v>48</v>
      </c>
      <c r="D372" s="1417" t="s">
        <v>389</v>
      </c>
      <c r="E372" s="1417" t="s">
        <v>390</v>
      </c>
      <c r="F372" s="1418" t="n">
        <f>R372+R373+R374+R375</f>
        <v>20.0</v>
      </c>
      <c r="G372" s="1417" t="s">
        <v>28</v>
      </c>
      <c r="H372" s="1419" t="n">
        <v>29.45</v>
      </c>
      <c r="I372" s="1420" t="n">
        <v>27.68</v>
      </c>
      <c r="J372" s="1421" t="n">
        <v>0.2034</v>
      </c>
      <c r="K372" s="1422" t="n">
        <f>ROUND(I372,2)+(ROUND(I372,2)*J372)</f>
        <v>33.310112</v>
      </c>
      <c r="L372" s="1423" t="n">
        <f>ROUND(S372,2)+ROUND(S373,2)+ROUND(S374,2)+ROUND(S375,2)</f>
        <v>666.2</v>
      </c>
      <c r="M372" s="1417" t="s">
        <v>21</v>
      </c>
      <c r="N372" s="1417" t="s">
        <v>380</v>
      </c>
      <c r="O372" s="1417" t="s">
        <v>381</v>
      </c>
      <c r="P372" s="1417" t="s">
        <v>20</v>
      </c>
      <c r="Q372" s="1417" t="s">
        <v>95</v>
      </c>
      <c r="R372" s="1424" t="n">
        <v>5.0</v>
      </c>
      <c r="S372" s="1425" t="n">
        <f>ROUND(K372,2)*R372</f>
        <v>166.55</v>
      </c>
    </row>
    <row r="373" ht="45.0" customHeight="true">
      <c r="P373" s="1417" t="s">
        <v>45</v>
      </c>
      <c r="Q373" s="1417" t="s">
        <v>96</v>
      </c>
      <c r="R373" s="1426" t="n">
        <v>5.0</v>
      </c>
      <c r="S373" s="1427" t="n">
        <f>ROUND(K372,2)*R373</f>
        <v>166.55</v>
      </c>
    </row>
    <row r="374" ht="45.0" customHeight="true">
      <c r="P374" s="1417" t="s">
        <v>68</v>
      </c>
      <c r="Q374" s="1417" t="s">
        <v>97</v>
      </c>
      <c r="R374" s="1428" t="n">
        <v>5.0</v>
      </c>
      <c r="S374" s="1429" t="n">
        <f>ROUND(K372,2)*R374</f>
        <v>166.55</v>
      </c>
    </row>
    <row r="375" ht="45.0" customHeight="true">
      <c r="P375" s="1417" t="s">
        <v>89</v>
      </c>
      <c r="Q375" s="1417" t="s">
        <v>98</v>
      </c>
      <c r="R375" s="1430" t="n">
        <v>5.0</v>
      </c>
      <c r="S375" s="1431" t="n">
        <f>ROUND(K372,2)*R375</f>
        <v>166.55</v>
      </c>
    </row>
    <row r="376" ht="45.0" customHeight="true">
      <c r="A376" s="1432" t="s">
        <v>23</v>
      </c>
      <c r="B376" s="1432" t="s">
        <v>391</v>
      </c>
      <c r="C376" s="1432" t="s">
        <v>48</v>
      </c>
      <c r="D376" s="1432" t="s">
        <v>392</v>
      </c>
      <c r="E376" s="1432" t="s">
        <v>393</v>
      </c>
      <c r="F376" s="1433" t="n">
        <f>R376+R377+R378+R379</f>
        <v>40.0</v>
      </c>
      <c r="G376" s="1432" t="s">
        <v>28</v>
      </c>
      <c r="H376" s="1434" t="n">
        <v>183.3</v>
      </c>
      <c r="I376" s="1435" t="n">
        <v>172.3</v>
      </c>
      <c r="J376" s="1436" t="n">
        <v>0.2034</v>
      </c>
      <c r="K376" s="1437" t="n">
        <f>ROUND(I376,2)+(ROUND(I376,2)*J376)</f>
        <v>207.34582</v>
      </c>
      <c r="L376" s="1438" t="n">
        <f>ROUND(S376,2)+ROUND(S377,2)+ROUND(S378,2)+ROUND(S379,2)</f>
        <v>8294.0</v>
      </c>
      <c r="M376" s="1432" t="s">
        <v>21</v>
      </c>
      <c r="N376" s="1432" t="s">
        <v>380</v>
      </c>
      <c r="O376" s="1432" t="s">
        <v>381</v>
      </c>
      <c r="P376" s="1432" t="s">
        <v>20</v>
      </c>
      <c r="Q376" s="1432" t="s">
        <v>95</v>
      </c>
      <c r="R376" s="1439" t="n">
        <v>10.0</v>
      </c>
      <c r="S376" s="1440" t="n">
        <f>ROUND(K376,2)*R376</f>
        <v>2073.5</v>
      </c>
    </row>
    <row r="377" ht="45.0" customHeight="true">
      <c r="P377" s="1432" t="s">
        <v>45</v>
      </c>
      <c r="Q377" s="1432" t="s">
        <v>96</v>
      </c>
      <c r="R377" s="1441" t="n">
        <v>10.0</v>
      </c>
      <c r="S377" s="1442" t="n">
        <f>ROUND(K376,2)*R377</f>
        <v>2073.5</v>
      </c>
    </row>
    <row r="378" ht="45.0" customHeight="true">
      <c r="P378" s="1432" t="s">
        <v>68</v>
      </c>
      <c r="Q378" s="1432" t="s">
        <v>97</v>
      </c>
      <c r="R378" s="1443" t="n">
        <v>10.0</v>
      </c>
      <c r="S378" s="1444" t="n">
        <f>ROUND(K376,2)*R378</f>
        <v>2073.5</v>
      </c>
    </row>
    <row r="379" ht="45.0" customHeight="true">
      <c r="P379" s="1432" t="s">
        <v>89</v>
      </c>
      <c r="Q379" s="1432" t="s">
        <v>98</v>
      </c>
      <c r="R379" s="1445" t="n">
        <v>10.0</v>
      </c>
      <c r="S379" s="1446" t="n">
        <f>ROUND(K376,2)*R379</f>
        <v>2073.5</v>
      </c>
    </row>
    <row r="380" ht="45.0" customHeight="true">
      <c r="A380" s="1447" t="s">
        <v>23</v>
      </c>
      <c r="B380" s="1447" t="s">
        <v>394</v>
      </c>
      <c r="C380" s="1447" t="s">
        <v>25</v>
      </c>
      <c r="D380" s="1447" t="s">
        <v>395</v>
      </c>
      <c r="E380" s="1447" t="s">
        <v>396</v>
      </c>
      <c r="F380" s="1448" t="n">
        <f>R380+R381+R382+R383</f>
        <v>20.0</v>
      </c>
      <c r="G380" s="1447" t="s">
        <v>28</v>
      </c>
      <c r="H380" s="1449" t="n">
        <v>2666.94</v>
      </c>
      <c r="I380" s="1450" t="n">
        <v>1666.94</v>
      </c>
      <c r="J380" s="1451" t="n">
        <v>0.2034</v>
      </c>
      <c r="K380" s="1452" t="n">
        <f>ROUND(I380,2)+(ROUND(I380,2)*J380)</f>
        <v>2005.995596</v>
      </c>
      <c r="L380" s="1453" t="n">
        <f>ROUND(S380,2)+ROUND(S381,2)+ROUND(S382,2)+ROUND(S383,2)</f>
        <v>40120.0</v>
      </c>
      <c r="M380" s="1447" t="s">
        <v>21</v>
      </c>
      <c r="N380" s="1447" t="s">
        <v>380</v>
      </c>
      <c r="O380" s="1447" t="s">
        <v>381</v>
      </c>
      <c r="P380" s="1447" t="s">
        <v>20</v>
      </c>
      <c r="Q380" s="1447" t="s">
        <v>95</v>
      </c>
      <c r="R380" s="1454" t="n">
        <v>5.0</v>
      </c>
      <c r="S380" s="1455" t="n">
        <f>ROUND(K380,2)*R380</f>
        <v>10030.0</v>
      </c>
    </row>
    <row r="381" ht="45.0" customHeight="true">
      <c r="P381" s="1447" t="s">
        <v>45</v>
      </c>
      <c r="Q381" s="1447" t="s">
        <v>96</v>
      </c>
      <c r="R381" s="1456" t="n">
        <v>5.0</v>
      </c>
      <c r="S381" s="1457" t="n">
        <f>ROUND(K380,2)*R381</f>
        <v>10030.0</v>
      </c>
    </row>
    <row r="382" ht="45.0" customHeight="true">
      <c r="P382" s="1447" t="s">
        <v>68</v>
      </c>
      <c r="Q382" s="1447" t="s">
        <v>97</v>
      </c>
      <c r="R382" s="1458" t="n">
        <v>5.0</v>
      </c>
      <c r="S382" s="1459" t="n">
        <f>ROUND(K380,2)*R382</f>
        <v>10030.0</v>
      </c>
    </row>
    <row r="383" ht="45.0" customHeight="true">
      <c r="P383" s="1447" t="s">
        <v>89</v>
      </c>
      <c r="Q383" s="1447" t="s">
        <v>98</v>
      </c>
      <c r="R383" s="1460" t="n">
        <v>5.0</v>
      </c>
      <c r="S383" s="1461" t="n">
        <f>ROUND(K380,2)*R383</f>
        <v>10030.0</v>
      </c>
    </row>
    <row r="384" ht="45.0" customHeight="true">
      <c r="A384" s="1462" t="s">
        <v>23</v>
      </c>
      <c r="B384" s="1462" t="s">
        <v>397</v>
      </c>
      <c r="C384" s="1462" t="s">
        <v>48</v>
      </c>
      <c r="D384" s="1462" t="s">
        <v>398</v>
      </c>
      <c r="E384" s="1462" t="s">
        <v>399</v>
      </c>
      <c r="F384" s="1463" t="n">
        <f>R384+R385+R386+R387</f>
        <v>20.0</v>
      </c>
      <c r="G384" s="1462" t="s">
        <v>28</v>
      </c>
      <c r="H384" s="1464" t="n">
        <v>111.87</v>
      </c>
      <c r="I384" s="1465" t="n">
        <v>105.16</v>
      </c>
      <c r="J384" s="1466" t="n">
        <v>0.2034</v>
      </c>
      <c r="K384" s="1467" t="n">
        <f>ROUND(I384,2)+(ROUND(I384,2)*J384)</f>
        <v>126.549544</v>
      </c>
      <c r="L384" s="1468" t="n">
        <f>ROUND(S384,2)+ROUND(S385,2)+ROUND(S386,2)+ROUND(S387,2)</f>
        <v>2531.0</v>
      </c>
      <c r="M384" s="1462" t="s">
        <v>21</v>
      </c>
      <c r="N384" s="1462" t="s">
        <v>400</v>
      </c>
      <c r="O384" s="1462" t="s">
        <v>401</v>
      </c>
      <c r="P384" s="1462" t="s">
        <v>20</v>
      </c>
      <c r="Q384" s="1462" t="s">
        <v>95</v>
      </c>
      <c r="R384" s="1469" t="n">
        <v>5.0</v>
      </c>
      <c r="S384" s="1470" t="n">
        <f>ROUND(K384,2)*R384</f>
        <v>632.75</v>
      </c>
    </row>
    <row r="385" ht="45.0" customHeight="true">
      <c r="P385" s="1462" t="s">
        <v>45</v>
      </c>
      <c r="Q385" s="1462" t="s">
        <v>96</v>
      </c>
      <c r="R385" s="1471" t="n">
        <v>5.0</v>
      </c>
      <c r="S385" s="1472" t="n">
        <f>ROUND(K384,2)*R385</f>
        <v>632.75</v>
      </c>
    </row>
    <row r="386" ht="45.0" customHeight="true">
      <c r="P386" s="1462" t="s">
        <v>68</v>
      </c>
      <c r="Q386" s="1462" t="s">
        <v>97</v>
      </c>
      <c r="R386" s="1473" t="n">
        <v>5.0</v>
      </c>
      <c r="S386" s="1474" t="n">
        <f>ROUND(K384,2)*R386</f>
        <v>632.75</v>
      </c>
    </row>
    <row r="387" ht="45.0" customHeight="true">
      <c r="P387" s="1462" t="s">
        <v>89</v>
      </c>
      <c r="Q387" s="1462" t="s">
        <v>98</v>
      </c>
      <c r="R387" s="1475" t="n">
        <v>5.0</v>
      </c>
      <c r="S387" s="1476" t="n">
        <f>ROUND(K384,2)*R387</f>
        <v>632.75</v>
      </c>
    </row>
    <row r="388" ht="45.0" customHeight="true">
      <c r="A388" s="1478" t="s">
        <v>19</v>
      </c>
      <c r="B388" s="1478" t="s">
        <v>314</v>
      </c>
      <c r="C388" s="1478" t="s">
        <v>21</v>
      </c>
      <c r="D388" s="1478" t="s">
        <v>21</v>
      </c>
      <c r="E388" s="1478" t="s">
        <v>402</v>
      </c>
      <c r="F388" s="1478" t="s">
        <v>21</v>
      </c>
      <c r="G388" s="1478" t="s">
        <v>21</v>
      </c>
      <c r="H388" s="1478" t="s">
        <v>21</v>
      </c>
      <c r="I388" s="1478" t="s">
        <v>21</v>
      </c>
      <c r="J388" s="1478" t="s">
        <v>21</v>
      </c>
      <c r="K388" s="1478" t="s">
        <v>21</v>
      </c>
      <c r="L388" s="1479" t="n">
        <f>ROUND(L389,2)+ROUND(L393,2)+ROUND(L397,2)+ROUND(L401,2)+ROUND(L405,2)+ROUND(L409,2)+ROUND(L413,2)+ROUND(L417,2)+ROUND(L421,2)+ROUND(L425,2)+ROUND(L429,2)+ROUND(L433,2)+ROUND(L437,2)+ROUND(L441,2)</f>
        <v>41021.399999999994</v>
      </c>
      <c r="M388" s="1478" t="s">
        <v>21</v>
      </c>
      <c r="N388" s="1478" t="s">
        <v>21</v>
      </c>
      <c r="O388" s="1478" t="s">
        <v>21</v>
      </c>
      <c r="P388" s="1478" t="s">
        <v>21</v>
      </c>
      <c r="Q388" s="1478" t="s">
        <v>21</v>
      </c>
      <c r="R388" s="1478" t="s">
        <v>21</v>
      </c>
      <c r="S388" s="1478" t="s">
        <v>21</v>
      </c>
    </row>
    <row r="389" ht="45.0" customHeight="true">
      <c r="A389" s="1480" t="s">
        <v>23</v>
      </c>
      <c r="B389" s="1480" t="s">
        <v>403</v>
      </c>
      <c r="C389" s="1480" t="s">
        <v>48</v>
      </c>
      <c r="D389" s="1480" t="s">
        <v>404</v>
      </c>
      <c r="E389" s="1480" t="s">
        <v>405</v>
      </c>
      <c r="F389" s="1481" t="n">
        <f>R389+R390+R391+R392</f>
        <v>140.0</v>
      </c>
      <c r="G389" s="1480" t="s">
        <v>28</v>
      </c>
      <c r="H389" s="1482" t="n">
        <v>30.6</v>
      </c>
      <c r="I389" s="1483" t="n">
        <v>28.76</v>
      </c>
      <c r="J389" s="1484" t="n">
        <v>0.2034</v>
      </c>
      <c r="K389" s="1485" t="n">
        <f>ROUND(I389,2)+(ROUND(I389,2)*J389)</f>
        <v>34.609784000000005</v>
      </c>
      <c r="L389" s="1486" t="n">
        <f>ROUND(S389,2)+ROUND(S390,2)+ROUND(S391,2)+ROUND(S392,2)</f>
        <v>4845.4</v>
      </c>
      <c r="M389" s="1480" t="s">
        <v>21</v>
      </c>
      <c r="N389" s="1480" t="s">
        <v>406</v>
      </c>
      <c r="O389" s="1480" t="s">
        <v>407</v>
      </c>
      <c r="P389" s="1480" t="s">
        <v>20</v>
      </c>
      <c r="Q389" s="1480" t="s">
        <v>95</v>
      </c>
      <c r="R389" s="1487" t="n">
        <v>35.0</v>
      </c>
      <c r="S389" s="1488" t="n">
        <f>ROUND(K389,2)*R389</f>
        <v>1211.35</v>
      </c>
    </row>
    <row r="390" ht="45.0" customHeight="true">
      <c r="P390" s="1480" t="s">
        <v>45</v>
      </c>
      <c r="Q390" s="1480" t="s">
        <v>96</v>
      </c>
      <c r="R390" s="1489" t="n">
        <v>35.0</v>
      </c>
      <c r="S390" s="1490" t="n">
        <f>ROUND(K389,2)*R390</f>
        <v>1211.35</v>
      </c>
    </row>
    <row r="391" ht="45.0" customHeight="true">
      <c r="P391" s="1480" t="s">
        <v>68</v>
      </c>
      <c r="Q391" s="1480" t="s">
        <v>97</v>
      </c>
      <c r="R391" s="1491" t="n">
        <v>35.0</v>
      </c>
      <c r="S391" s="1492" t="n">
        <f>ROUND(K389,2)*R391</f>
        <v>1211.35</v>
      </c>
    </row>
    <row r="392" ht="45.0" customHeight="true">
      <c r="P392" s="1480" t="s">
        <v>89</v>
      </c>
      <c r="Q392" s="1480" t="s">
        <v>98</v>
      </c>
      <c r="R392" s="1493" t="n">
        <v>35.0</v>
      </c>
      <c r="S392" s="1494" t="n">
        <f>ROUND(K389,2)*R392</f>
        <v>1211.35</v>
      </c>
    </row>
    <row r="393" ht="45.0" customHeight="true">
      <c r="A393" s="1495" t="s">
        <v>23</v>
      </c>
      <c r="B393" s="1495" t="s">
        <v>408</v>
      </c>
      <c r="C393" s="1495" t="s">
        <v>48</v>
      </c>
      <c r="D393" s="1495" t="s">
        <v>409</v>
      </c>
      <c r="E393" s="1495" t="s">
        <v>410</v>
      </c>
      <c r="F393" s="1496" t="n">
        <f>R393+R394+R395+R396</f>
        <v>140.0</v>
      </c>
      <c r="G393" s="1495" t="s">
        <v>28</v>
      </c>
      <c r="H393" s="1497" t="n">
        <v>14.35</v>
      </c>
      <c r="I393" s="1498" t="n">
        <v>13.49</v>
      </c>
      <c r="J393" s="1499" t="n">
        <v>0.2034</v>
      </c>
      <c r="K393" s="1500" t="n">
        <f>ROUND(I393,2)+(ROUND(I393,2)*J393)</f>
        <v>16.233866</v>
      </c>
      <c r="L393" s="1501" t="n">
        <f>ROUND(S393,2)+ROUND(S394,2)+ROUND(S395,2)+ROUND(S396,2)</f>
        <v>2272.2</v>
      </c>
      <c r="M393" s="1495" t="s">
        <v>21</v>
      </c>
      <c r="N393" s="1495" t="s">
        <v>406</v>
      </c>
      <c r="O393" s="1495" t="s">
        <v>407</v>
      </c>
      <c r="P393" s="1495" t="s">
        <v>20</v>
      </c>
      <c r="Q393" s="1495" t="s">
        <v>95</v>
      </c>
      <c r="R393" s="1502" t="n">
        <v>35.0</v>
      </c>
      <c r="S393" s="1503" t="n">
        <f>ROUND(K393,2)*R393</f>
        <v>568.0500000000001</v>
      </c>
    </row>
    <row r="394" ht="45.0" customHeight="true">
      <c r="P394" s="1495" t="s">
        <v>45</v>
      </c>
      <c r="Q394" s="1495" t="s">
        <v>96</v>
      </c>
      <c r="R394" s="1504" t="n">
        <v>35.0</v>
      </c>
      <c r="S394" s="1505" t="n">
        <f>ROUND(K393,2)*R394</f>
        <v>568.0500000000001</v>
      </c>
    </row>
    <row r="395" ht="45.0" customHeight="true">
      <c r="P395" s="1495" t="s">
        <v>68</v>
      </c>
      <c r="Q395" s="1495" t="s">
        <v>97</v>
      </c>
      <c r="R395" s="1506" t="n">
        <v>35.0</v>
      </c>
      <c r="S395" s="1507" t="n">
        <f>ROUND(K393,2)*R395</f>
        <v>568.0500000000001</v>
      </c>
    </row>
    <row r="396" ht="45.0" customHeight="true">
      <c r="P396" s="1495" t="s">
        <v>89</v>
      </c>
      <c r="Q396" s="1495" t="s">
        <v>98</v>
      </c>
      <c r="R396" s="1508" t="n">
        <v>35.0</v>
      </c>
      <c r="S396" s="1509" t="n">
        <f>ROUND(K393,2)*R396</f>
        <v>568.0500000000001</v>
      </c>
    </row>
    <row r="397" ht="45.0" customHeight="true">
      <c r="A397" s="1510" t="s">
        <v>23</v>
      </c>
      <c r="B397" s="1510" t="s">
        <v>411</v>
      </c>
      <c r="C397" s="1510" t="s">
        <v>48</v>
      </c>
      <c r="D397" s="1510" t="s">
        <v>412</v>
      </c>
      <c r="E397" s="1510" t="s">
        <v>413</v>
      </c>
      <c r="F397" s="1511" t="n">
        <f>R397+R398+R399+R400</f>
        <v>100.0</v>
      </c>
      <c r="G397" s="1510" t="s">
        <v>28</v>
      </c>
      <c r="H397" s="1512" t="n">
        <v>30.99</v>
      </c>
      <c r="I397" s="1513" t="n">
        <v>29.13</v>
      </c>
      <c r="J397" s="1514" t="n">
        <v>0.2034</v>
      </c>
      <c r="K397" s="1515" t="n">
        <f>ROUND(I397,2)+(ROUND(I397,2)*J397)</f>
        <v>35.055042</v>
      </c>
      <c r="L397" s="1516" t="n">
        <f>ROUND(S397,2)+ROUND(S398,2)+ROUND(S399,2)+ROUND(S400,2)</f>
        <v>3506.0</v>
      </c>
      <c r="M397" s="1510" t="s">
        <v>21</v>
      </c>
      <c r="N397" s="1510" t="s">
        <v>406</v>
      </c>
      <c r="O397" s="1510" t="s">
        <v>407</v>
      </c>
      <c r="P397" s="1510" t="s">
        <v>20</v>
      </c>
      <c r="Q397" s="1510" t="s">
        <v>95</v>
      </c>
      <c r="R397" s="1517" t="n">
        <v>25.0</v>
      </c>
      <c r="S397" s="1518" t="n">
        <f>ROUND(K397,2)*R397</f>
        <v>876.5</v>
      </c>
    </row>
    <row r="398" ht="45.0" customHeight="true">
      <c r="P398" s="1510" t="s">
        <v>45</v>
      </c>
      <c r="Q398" s="1510" t="s">
        <v>96</v>
      </c>
      <c r="R398" s="1519" t="n">
        <v>25.0</v>
      </c>
      <c r="S398" s="1520" t="n">
        <f>ROUND(K397,2)*R398</f>
        <v>876.5</v>
      </c>
    </row>
    <row r="399" ht="45.0" customHeight="true">
      <c r="P399" s="1510" t="s">
        <v>68</v>
      </c>
      <c r="Q399" s="1510" t="s">
        <v>97</v>
      </c>
      <c r="R399" s="1521" t="n">
        <v>25.0</v>
      </c>
      <c r="S399" s="1522" t="n">
        <f>ROUND(K397,2)*R399</f>
        <v>876.5</v>
      </c>
    </row>
    <row r="400" ht="45.0" customHeight="true">
      <c r="P400" s="1510" t="s">
        <v>89</v>
      </c>
      <c r="Q400" s="1510" t="s">
        <v>98</v>
      </c>
      <c r="R400" s="1523" t="n">
        <v>25.0</v>
      </c>
      <c r="S400" s="1524" t="n">
        <f>ROUND(K397,2)*R400</f>
        <v>876.5</v>
      </c>
    </row>
    <row r="401" ht="45.0" customHeight="true">
      <c r="A401" s="1525" t="s">
        <v>23</v>
      </c>
      <c r="B401" s="1525" t="s">
        <v>414</v>
      </c>
      <c r="C401" s="1525" t="s">
        <v>48</v>
      </c>
      <c r="D401" s="1525" t="s">
        <v>415</v>
      </c>
      <c r="E401" s="1525" t="s">
        <v>416</v>
      </c>
      <c r="F401" s="1526" t="n">
        <f>R401+R402+R403+R404</f>
        <v>20.0</v>
      </c>
      <c r="G401" s="1525" t="s">
        <v>28</v>
      </c>
      <c r="H401" s="1527" t="n">
        <v>47.05</v>
      </c>
      <c r="I401" s="1528" t="n">
        <v>44.23</v>
      </c>
      <c r="J401" s="1529" t="n">
        <v>0.2034</v>
      </c>
      <c r="K401" s="1530" t="n">
        <f>ROUND(I401,2)+(ROUND(I401,2)*J401)</f>
        <v>53.226381999999994</v>
      </c>
      <c r="L401" s="1531" t="n">
        <f>ROUND(S401,2)+ROUND(S402,2)+ROUND(S403,2)+ROUND(S404,2)</f>
        <v>1064.6</v>
      </c>
      <c r="M401" s="1525" t="s">
        <v>21</v>
      </c>
      <c r="N401" s="1525" t="s">
        <v>406</v>
      </c>
      <c r="O401" s="1525" t="s">
        <v>407</v>
      </c>
      <c r="P401" s="1525" t="s">
        <v>20</v>
      </c>
      <c r="Q401" s="1525" t="s">
        <v>95</v>
      </c>
      <c r="R401" s="1532" t="n">
        <v>5.0</v>
      </c>
      <c r="S401" s="1533" t="n">
        <f>ROUND(K401,2)*R401</f>
        <v>266.15</v>
      </c>
    </row>
    <row r="402" ht="45.0" customHeight="true">
      <c r="P402" s="1525" t="s">
        <v>45</v>
      </c>
      <c r="Q402" s="1525" t="s">
        <v>96</v>
      </c>
      <c r="R402" s="1534" t="n">
        <v>5.0</v>
      </c>
      <c r="S402" s="1535" t="n">
        <f>ROUND(K401,2)*R402</f>
        <v>266.15</v>
      </c>
    </row>
    <row r="403" ht="45.0" customHeight="true">
      <c r="P403" s="1525" t="s">
        <v>68</v>
      </c>
      <c r="Q403" s="1525" t="s">
        <v>97</v>
      </c>
      <c r="R403" s="1536" t="n">
        <v>5.0</v>
      </c>
      <c r="S403" s="1537" t="n">
        <f>ROUND(K401,2)*R403</f>
        <v>266.15</v>
      </c>
    </row>
    <row r="404" ht="45.0" customHeight="true">
      <c r="P404" s="1525" t="s">
        <v>89</v>
      </c>
      <c r="Q404" s="1525" t="s">
        <v>98</v>
      </c>
      <c r="R404" s="1538" t="n">
        <v>5.0</v>
      </c>
      <c r="S404" s="1539" t="n">
        <f>ROUND(K401,2)*R404</f>
        <v>266.15</v>
      </c>
    </row>
    <row r="405" ht="45.0" customHeight="true">
      <c r="A405" s="1540" t="s">
        <v>23</v>
      </c>
      <c r="B405" s="1540" t="s">
        <v>417</v>
      </c>
      <c r="C405" s="1540" t="s">
        <v>48</v>
      </c>
      <c r="D405" s="1540" t="s">
        <v>418</v>
      </c>
      <c r="E405" s="1540" t="s">
        <v>419</v>
      </c>
      <c r="F405" s="1541" t="n">
        <f>R405+R406+R407+R408</f>
        <v>200.0</v>
      </c>
      <c r="G405" s="1540" t="s">
        <v>28</v>
      </c>
      <c r="H405" s="1542" t="n">
        <v>32.44</v>
      </c>
      <c r="I405" s="1543" t="n">
        <v>30.49</v>
      </c>
      <c r="J405" s="1544" t="n">
        <v>0.2034</v>
      </c>
      <c r="K405" s="1545" t="n">
        <f>ROUND(I405,2)+(ROUND(I405,2)*J405)</f>
        <v>36.691666</v>
      </c>
      <c r="L405" s="1546" t="n">
        <f>ROUND(S405,2)+ROUND(S406,2)+ROUND(S407,2)+ROUND(S408,2)</f>
        <v>7338.0</v>
      </c>
      <c r="M405" s="1540" t="s">
        <v>21</v>
      </c>
      <c r="N405" s="1540" t="s">
        <v>406</v>
      </c>
      <c r="O405" s="1540" t="s">
        <v>407</v>
      </c>
      <c r="P405" s="1540" t="s">
        <v>20</v>
      </c>
      <c r="Q405" s="1540" t="s">
        <v>95</v>
      </c>
      <c r="R405" s="1547" t="n">
        <v>50.0</v>
      </c>
      <c r="S405" s="1548" t="n">
        <f>ROUND(K405,2)*R405</f>
        <v>1834.5</v>
      </c>
    </row>
    <row r="406" ht="45.0" customHeight="true">
      <c r="P406" s="1540" t="s">
        <v>45</v>
      </c>
      <c r="Q406" s="1540" t="s">
        <v>96</v>
      </c>
      <c r="R406" s="1549" t="n">
        <v>50.0</v>
      </c>
      <c r="S406" s="1550" t="n">
        <f>ROUND(K405,2)*R406</f>
        <v>1834.5</v>
      </c>
    </row>
    <row r="407" ht="45.0" customHeight="true">
      <c r="P407" s="1540" t="s">
        <v>68</v>
      </c>
      <c r="Q407" s="1540" t="s">
        <v>97</v>
      </c>
      <c r="R407" s="1551" t="n">
        <v>50.0</v>
      </c>
      <c r="S407" s="1552" t="n">
        <f>ROUND(K405,2)*R407</f>
        <v>1834.5</v>
      </c>
    </row>
    <row r="408" ht="45.0" customHeight="true">
      <c r="P408" s="1540" t="s">
        <v>89</v>
      </c>
      <c r="Q408" s="1540" t="s">
        <v>98</v>
      </c>
      <c r="R408" s="1553" t="n">
        <v>50.0</v>
      </c>
      <c r="S408" s="1554" t="n">
        <f>ROUND(K405,2)*R408</f>
        <v>1834.5</v>
      </c>
    </row>
    <row r="409" ht="45.0" customHeight="true">
      <c r="A409" s="1555" t="s">
        <v>23</v>
      </c>
      <c r="B409" s="1555" t="s">
        <v>420</v>
      </c>
      <c r="C409" s="1555" t="s">
        <v>48</v>
      </c>
      <c r="D409" s="1555" t="s">
        <v>421</v>
      </c>
      <c r="E409" s="1555" t="s">
        <v>422</v>
      </c>
      <c r="F409" s="1556" t="n">
        <f>R409+R410+R411+R412</f>
        <v>120.0</v>
      </c>
      <c r="G409" s="1555" t="s">
        <v>28</v>
      </c>
      <c r="H409" s="1557" t="n">
        <v>36.72</v>
      </c>
      <c r="I409" s="1558" t="n">
        <v>34.52</v>
      </c>
      <c r="J409" s="1559" t="n">
        <v>0.2034</v>
      </c>
      <c r="K409" s="1560" t="n">
        <f>ROUND(I409,2)+(ROUND(I409,2)*J409)</f>
        <v>41.541368000000006</v>
      </c>
      <c r="L409" s="1561" t="n">
        <f>ROUND(S409,2)+ROUND(S410,2)+ROUND(S411,2)+ROUND(S412,2)</f>
        <v>4984.8</v>
      </c>
      <c r="M409" s="1555" t="s">
        <v>21</v>
      </c>
      <c r="N409" s="1555" t="s">
        <v>406</v>
      </c>
      <c r="O409" s="1555" t="s">
        <v>407</v>
      </c>
      <c r="P409" s="1555" t="s">
        <v>20</v>
      </c>
      <c r="Q409" s="1555" t="s">
        <v>95</v>
      </c>
      <c r="R409" s="1562" t="n">
        <v>30.0</v>
      </c>
      <c r="S409" s="1563" t="n">
        <f>ROUND(K409,2)*R409</f>
        <v>1246.2</v>
      </c>
    </row>
    <row r="410" ht="45.0" customHeight="true">
      <c r="P410" s="1555" t="s">
        <v>45</v>
      </c>
      <c r="Q410" s="1555" t="s">
        <v>96</v>
      </c>
      <c r="R410" s="1564" t="n">
        <v>30.0</v>
      </c>
      <c r="S410" s="1565" t="n">
        <f>ROUND(K409,2)*R410</f>
        <v>1246.2</v>
      </c>
    </row>
    <row r="411" ht="45.0" customHeight="true">
      <c r="P411" s="1555" t="s">
        <v>68</v>
      </c>
      <c r="Q411" s="1555" t="s">
        <v>97</v>
      </c>
      <c r="R411" s="1566" t="n">
        <v>30.0</v>
      </c>
      <c r="S411" s="1567" t="n">
        <f>ROUND(K409,2)*R411</f>
        <v>1246.2</v>
      </c>
    </row>
    <row r="412" ht="45.0" customHeight="true">
      <c r="P412" s="1555" t="s">
        <v>89</v>
      </c>
      <c r="Q412" s="1555" t="s">
        <v>98</v>
      </c>
      <c r="R412" s="1568" t="n">
        <v>30.0</v>
      </c>
      <c r="S412" s="1569" t="n">
        <f>ROUND(K409,2)*R412</f>
        <v>1246.2</v>
      </c>
    </row>
    <row r="413" ht="45.0" customHeight="true">
      <c r="A413" s="1570" t="s">
        <v>23</v>
      </c>
      <c r="B413" s="1570" t="s">
        <v>423</v>
      </c>
      <c r="C413" s="1570" t="s">
        <v>48</v>
      </c>
      <c r="D413" s="1570" t="s">
        <v>424</v>
      </c>
      <c r="E413" s="1570" t="s">
        <v>425</v>
      </c>
      <c r="F413" s="1571" t="n">
        <f>R413+R414+R415+R416</f>
        <v>20.0</v>
      </c>
      <c r="G413" s="1570" t="s">
        <v>28</v>
      </c>
      <c r="H413" s="1572" t="n">
        <v>49.84</v>
      </c>
      <c r="I413" s="1573" t="n">
        <v>46.85</v>
      </c>
      <c r="J413" s="1574" t="n">
        <v>0.2034</v>
      </c>
      <c r="K413" s="1575" t="n">
        <f>ROUND(I413,2)+(ROUND(I413,2)*J413)</f>
        <v>56.37929</v>
      </c>
      <c r="L413" s="1576" t="n">
        <f>ROUND(S413,2)+ROUND(S414,2)+ROUND(S415,2)+ROUND(S416,2)</f>
        <v>1127.6</v>
      </c>
      <c r="M413" s="1570" t="s">
        <v>21</v>
      </c>
      <c r="N413" s="1570" t="s">
        <v>406</v>
      </c>
      <c r="O413" s="1570" t="s">
        <v>407</v>
      </c>
      <c r="P413" s="1570" t="s">
        <v>20</v>
      </c>
      <c r="Q413" s="1570" t="s">
        <v>95</v>
      </c>
      <c r="R413" s="1577" t="n">
        <v>5.0</v>
      </c>
      <c r="S413" s="1578" t="n">
        <f>ROUND(K413,2)*R413</f>
        <v>281.90000000000003</v>
      </c>
    </row>
    <row r="414" ht="45.0" customHeight="true">
      <c r="P414" s="1570" t="s">
        <v>45</v>
      </c>
      <c r="Q414" s="1570" t="s">
        <v>96</v>
      </c>
      <c r="R414" s="1579" t="n">
        <v>5.0</v>
      </c>
      <c r="S414" s="1580" t="n">
        <f>ROUND(K413,2)*R414</f>
        <v>281.90000000000003</v>
      </c>
    </row>
    <row r="415" ht="45.0" customHeight="true">
      <c r="P415" s="1570" t="s">
        <v>68</v>
      </c>
      <c r="Q415" s="1570" t="s">
        <v>97</v>
      </c>
      <c r="R415" s="1581" t="n">
        <v>5.0</v>
      </c>
      <c r="S415" s="1582" t="n">
        <f>ROUND(K413,2)*R415</f>
        <v>281.90000000000003</v>
      </c>
    </row>
    <row r="416" ht="45.0" customHeight="true">
      <c r="P416" s="1570" t="s">
        <v>89</v>
      </c>
      <c r="Q416" s="1570" t="s">
        <v>98</v>
      </c>
      <c r="R416" s="1583" t="n">
        <v>5.0</v>
      </c>
      <c r="S416" s="1584" t="n">
        <f>ROUND(K413,2)*R416</f>
        <v>281.90000000000003</v>
      </c>
    </row>
    <row r="417" ht="45.0" customHeight="true">
      <c r="A417" s="1585" t="s">
        <v>23</v>
      </c>
      <c r="B417" s="1585" t="s">
        <v>426</v>
      </c>
      <c r="C417" s="1585" t="s">
        <v>48</v>
      </c>
      <c r="D417" s="1585" t="s">
        <v>427</v>
      </c>
      <c r="E417" s="1585" t="s">
        <v>428</v>
      </c>
      <c r="F417" s="1586" t="n">
        <f>R417+R418+R419+R420</f>
        <v>20.0</v>
      </c>
      <c r="G417" s="1585" t="s">
        <v>28</v>
      </c>
      <c r="H417" s="1587" t="n">
        <v>29.96</v>
      </c>
      <c r="I417" s="1588" t="n">
        <v>28.16</v>
      </c>
      <c r="J417" s="1589" t="n">
        <v>0.2034</v>
      </c>
      <c r="K417" s="1590" t="n">
        <f>ROUND(I417,2)+(ROUND(I417,2)*J417)</f>
        <v>33.887744</v>
      </c>
      <c r="L417" s="1591" t="n">
        <f>ROUND(S417,2)+ROUND(S418,2)+ROUND(S419,2)+ROUND(S420,2)</f>
        <v>677.8</v>
      </c>
      <c r="M417" s="1585" t="s">
        <v>21</v>
      </c>
      <c r="N417" s="1585" t="s">
        <v>400</v>
      </c>
      <c r="O417" s="1585" t="s">
        <v>401</v>
      </c>
      <c r="P417" s="1585" t="s">
        <v>20</v>
      </c>
      <c r="Q417" s="1585" t="s">
        <v>95</v>
      </c>
      <c r="R417" s="1592" t="n">
        <v>5.0</v>
      </c>
      <c r="S417" s="1593" t="n">
        <f>ROUND(K417,2)*R417</f>
        <v>169.45</v>
      </c>
    </row>
    <row r="418" ht="45.0" customHeight="true">
      <c r="P418" s="1585" t="s">
        <v>45</v>
      </c>
      <c r="Q418" s="1585" t="s">
        <v>96</v>
      </c>
      <c r="R418" s="1594" t="n">
        <v>5.0</v>
      </c>
      <c r="S418" s="1595" t="n">
        <f>ROUND(K417,2)*R418</f>
        <v>169.45</v>
      </c>
    </row>
    <row r="419" ht="45.0" customHeight="true">
      <c r="P419" s="1585" t="s">
        <v>68</v>
      </c>
      <c r="Q419" s="1585" t="s">
        <v>97</v>
      </c>
      <c r="R419" s="1596" t="n">
        <v>5.0</v>
      </c>
      <c r="S419" s="1597" t="n">
        <f>ROUND(K417,2)*R419</f>
        <v>169.45</v>
      </c>
    </row>
    <row r="420" ht="45.0" customHeight="true">
      <c r="P420" s="1585" t="s">
        <v>89</v>
      </c>
      <c r="Q420" s="1585" t="s">
        <v>98</v>
      </c>
      <c r="R420" s="1598" t="n">
        <v>5.0</v>
      </c>
      <c r="S420" s="1599" t="n">
        <f>ROUND(K417,2)*R420</f>
        <v>169.45</v>
      </c>
    </row>
    <row r="421" ht="45.0" customHeight="true">
      <c r="A421" s="1600" t="s">
        <v>23</v>
      </c>
      <c r="B421" s="1600" t="s">
        <v>429</v>
      </c>
      <c r="C421" s="1600" t="s">
        <v>48</v>
      </c>
      <c r="D421" s="1600" t="s">
        <v>430</v>
      </c>
      <c r="E421" s="1600" t="s">
        <v>431</v>
      </c>
      <c r="F421" s="1601" t="n">
        <f>R421+R422+R423+R424</f>
        <v>20.0</v>
      </c>
      <c r="G421" s="1600" t="s">
        <v>28</v>
      </c>
      <c r="H421" s="1602" t="n">
        <v>49.04</v>
      </c>
      <c r="I421" s="1603" t="n">
        <v>46.1</v>
      </c>
      <c r="J421" s="1604" t="n">
        <v>0.2034</v>
      </c>
      <c r="K421" s="1605" t="n">
        <f>ROUND(I421,2)+(ROUND(I421,2)*J421)</f>
        <v>55.47674</v>
      </c>
      <c r="L421" s="1606" t="n">
        <f>ROUND(S421,2)+ROUND(S422,2)+ROUND(S423,2)+ROUND(S424,2)</f>
        <v>1109.6</v>
      </c>
      <c r="M421" s="1600" t="s">
        <v>21</v>
      </c>
      <c r="N421" s="1600" t="s">
        <v>400</v>
      </c>
      <c r="O421" s="1600" t="s">
        <v>401</v>
      </c>
      <c r="P421" s="1600" t="s">
        <v>20</v>
      </c>
      <c r="Q421" s="1600" t="s">
        <v>95</v>
      </c>
      <c r="R421" s="1607" t="n">
        <v>5.0</v>
      </c>
      <c r="S421" s="1608" t="n">
        <f>ROUND(K421,2)*R421</f>
        <v>277.4</v>
      </c>
    </row>
    <row r="422" ht="45.0" customHeight="true">
      <c r="P422" s="1600" t="s">
        <v>45</v>
      </c>
      <c r="Q422" s="1600" t="s">
        <v>96</v>
      </c>
      <c r="R422" s="1609" t="n">
        <v>5.0</v>
      </c>
      <c r="S422" s="1610" t="n">
        <f>ROUND(K421,2)*R422</f>
        <v>277.4</v>
      </c>
    </row>
    <row r="423" ht="45.0" customHeight="true">
      <c r="P423" s="1600" t="s">
        <v>68</v>
      </c>
      <c r="Q423" s="1600" t="s">
        <v>97</v>
      </c>
      <c r="R423" s="1611" t="n">
        <v>5.0</v>
      </c>
      <c r="S423" s="1612" t="n">
        <f>ROUND(K421,2)*R423</f>
        <v>277.4</v>
      </c>
    </row>
    <row r="424" ht="45.0" customHeight="true">
      <c r="P424" s="1600" t="s">
        <v>89</v>
      </c>
      <c r="Q424" s="1600" t="s">
        <v>98</v>
      </c>
      <c r="R424" s="1613" t="n">
        <v>5.0</v>
      </c>
      <c r="S424" s="1614" t="n">
        <f>ROUND(K421,2)*R424</f>
        <v>277.4</v>
      </c>
    </row>
    <row r="425" ht="45.0" customHeight="true">
      <c r="A425" s="1615" t="s">
        <v>23</v>
      </c>
      <c r="B425" s="1615" t="s">
        <v>432</v>
      </c>
      <c r="C425" s="1615" t="s">
        <v>25</v>
      </c>
      <c r="D425" s="1615" t="s">
        <v>433</v>
      </c>
      <c r="E425" s="1615" t="s">
        <v>434</v>
      </c>
      <c r="F425" s="1616" t="n">
        <f>R425+R426+R427+R428</f>
        <v>40.0</v>
      </c>
      <c r="G425" s="1615" t="s">
        <v>28</v>
      </c>
      <c r="H425" s="1617" t="n">
        <v>5.39</v>
      </c>
      <c r="I425" s="1618" t="n">
        <v>5.07</v>
      </c>
      <c r="J425" s="1619" t="n">
        <v>0.2034</v>
      </c>
      <c r="K425" s="1620" t="n">
        <f>ROUND(I425,2)+(ROUND(I425,2)*J425)</f>
        <v>6.101238</v>
      </c>
      <c r="L425" s="1621" t="n">
        <f>ROUND(S425,2)+ROUND(S426,2)+ROUND(S427,2)+ROUND(S428,2)</f>
        <v>244.0</v>
      </c>
      <c r="M425" s="1615" t="s">
        <v>21</v>
      </c>
      <c r="N425" s="1615" t="s">
        <v>406</v>
      </c>
      <c r="O425" s="1615" t="s">
        <v>407</v>
      </c>
      <c r="P425" s="1615" t="s">
        <v>20</v>
      </c>
      <c r="Q425" s="1615" t="s">
        <v>95</v>
      </c>
      <c r="R425" s="1622" t="n">
        <v>10.0</v>
      </c>
      <c r="S425" s="1623" t="n">
        <f>ROUND(K425,2)*R425</f>
        <v>61.0</v>
      </c>
    </row>
    <row r="426" ht="45.0" customHeight="true">
      <c r="P426" s="1615" t="s">
        <v>45</v>
      </c>
      <c r="Q426" s="1615" t="s">
        <v>96</v>
      </c>
      <c r="R426" s="1624" t="n">
        <v>10.0</v>
      </c>
      <c r="S426" s="1625" t="n">
        <f>ROUND(K425,2)*R426</f>
        <v>61.0</v>
      </c>
    </row>
    <row r="427" ht="45.0" customHeight="true">
      <c r="P427" s="1615" t="s">
        <v>68</v>
      </c>
      <c r="Q427" s="1615" t="s">
        <v>97</v>
      </c>
      <c r="R427" s="1626" t="n">
        <v>10.0</v>
      </c>
      <c r="S427" s="1627" t="n">
        <f>ROUND(K425,2)*R427</f>
        <v>61.0</v>
      </c>
    </row>
    <row r="428" ht="45.0" customHeight="true">
      <c r="P428" s="1615" t="s">
        <v>89</v>
      </c>
      <c r="Q428" s="1615" t="s">
        <v>98</v>
      </c>
      <c r="R428" s="1628" t="n">
        <v>10.0</v>
      </c>
      <c r="S428" s="1629" t="n">
        <f>ROUND(K425,2)*R428</f>
        <v>61.0</v>
      </c>
    </row>
    <row r="429" ht="45.0" customHeight="true">
      <c r="A429" s="1630" t="s">
        <v>23</v>
      </c>
      <c r="B429" s="1630" t="s">
        <v>435</v>
      </c>
      <c r="C429" s="1630" t="s">
        <v>48</v>
      </c>
      <c r="D429" s="1630" t="s">
        <v>436</v>
      </c>
      <c r="E429" s="1630" t="s">
        <v>437</v>
      </c>
      <c r="F429" s="1631" t="n">
        <f>R429+R430+R431+R432</f>
        <v>240.0</v>
      </c>
      <c r="G429" s="1630" t="s">
        <v>28</v>
      </c>
      <c r="H429" s="1632" t="n">
        <v>12.91</v>
      </c>
      <c r="I429" s="1633" t="n">
        <v>12.14</v>
      </c>
      <c r="J429" s="1634" t="n">
        <v>0.2034</v>
      </c>
      <c r="K429" s="1635" t="n">
        <f>ROUND(I429,2)+(ROUND(I429,2)*J429)</f>
        <v>14.609276000000001</v>
      </c>
      <c r="L429" s="1636" t="n">
        <f>ROUND(S429,2)+ROUND(S430,2)+ROUND(S431,2)+ROUND(S432,2)</f>
        <v>3506.4</v>
      </c>
      <c r="M429" s="1630" t="s">
        <v>21</v>
      </c>
      <c r="N429" s="1630" t="s">
        <v>438</v>
      </c>
      <c r="O429" s="1630" t="s">
        <v>439</v>
      </c>
      <c r="P429" s="1630" t="s">
        <v>20</v>
      </c>
      <c r="Q429" s="1630" t="s">
        <v>95</v>
      </c>
      <c r="R429" s="1637" t="n">
        <v>60.0</v>
      </c>
      <c r="S429" s="1638" t="n">
        <f>ROUND(K429,2)*R429</f>
        <v>876.5999999999999</v>
      </c>
    </row>
    <row r="430" ht="45.0" customHeight="true">
      <c r="P430" s="1630" t="s">
        <v>45</v>
      </c>
      <c r="Q430" s="1630" t="s">
        <v>96</v>
      </c>
      <c r="R430" s="1639" t="n">
        <v>60.0</v>
      </c>
      <c r="S430" s="1640" t="n">
        <f>ROUND(K429,2)*R430</f>
        <v>876.5999999999999</v>
      </c>
    </row>
    <row r="431" ht="45.0" customHeight="true">
      <c r="P431" s="1630" t="s">
        <v>68</v>
      </c>
      <c r="Q431" s="1630" t="s">
        <v>97</v>
      </c>
      <c r="R431" s="1641" t="n">
        <v>60.0</v>
      </c>
      <c r="S431" s="1642" t="n">
        <f>ROUND(K429,2)*R431</f>
        <v>876.5999999999999</v>
      </c>
    </row>
    <row r="432" ht="45.0" customHeight="true">
      <c r="P432" s="1630" t="s">
        <v>89</v>
      </c>
      <c r="Q432" s="1630" t="s">
        <v>98</v>
      </c>
      <c r="R432" s="1643" t="n">
        <v>60.0</v>
      </c>
      <c r="S432" s="1644" t="n">
        <f>ROUND(K429,2)*R432</f>
        <v>876.5999999999999</v>
      </c>
    </row>
    <row r="433" ht="45.0" customHeight="true">
      <c r="A433" s="1645" t="s">
        <v>23</v>
      </c>
      <c r="B433" s="1645" t="s">
        <v>440</v>
      </c>
      <c r="C433" s="1645" t="s">
        <v>48</v>
      </c>
      <c r="D433" s="1645" t="s">
        <v>441</v>
      </c>
      <c r="E433" s="1645" t="s">
        <v>442</v>
      </c>
      <c r="F433" s="1646" t="n">
        <f>R433+R434+R435+R436</f>
        <v>260.0</v>
      </c>
      <c r="G433" s="1645" t="s">
        <v>28</v>
      </c>
      <c r="H433" s="1647" t="n">
        <v>20.17</v>
      </c>
      <c r="I433" s="1648" t="n">
        <v>18.96</v>
      </c>
      <c r="J433" s="1649" t="n">
        <v>0.2034</v>
      </c>
      <c r="K433" s="1650" t="n">
        <f>ROUND(I433,2)+(ROUND(I433,2)*J433)</f>
        <v>22.816464</v>
      </c>
      <c r="L433" s="1651" t="n">
        <f>ROUND(S433,2)+ROUND(S434,2)+ROUND(S435,2)+ROUND(S436,2)</f>
        <v>5933.2</v>
      </c>
      <c r="M433" s="1645" t="s">
        <v>21</v>
      </c>
      <c r="N433" s="1645" t="s">
        <v>438</v>
      </c>
      <c r="O433" s="1645" t="s">
        <v>439</v>
      </c>
      <c r="P433" s="1645" t="s">
        <v>20</v>
      </c>
      <c r="Q433" s="1645" t="s">
        <v>95</v>
      </c>
      <c r="R433" s="1652" t="n">
        <v>65.0</v>
      </c>
      <c r="S433" s="1653" t="n">
        <f>ROUND(K433,2)*R433</f>
        <v>1483.3</v>
      </c>
    </row>
    <row r="434" ht="45.0" customHeight="true">
      <c r="P434" s="1645" t="s">
        <v>45</v>
      </c>
      <c r="Q434" s="1645" t="s">
        <v>96</v>
      </c>
      <c r="R434" s="1654" t="n">
        <v>65.0</v>
      </c>
      <c r="S434" s="1655" t="n">
        <f>ROUND(K433,2)*R434</f>
        <v>1483.3</v>
      </c>
    </row>
    <row r="435" ht="45.0" customHeight="true">
      <c r="P435" s="1645" t="s">
        <v>68</v>
      </c>
      <c r="Q435" s="1645" t="s">
        <v>97</v>
      </c>
      <c r="R435" s="1656" t="n">
        <v>65.0</v>
      </c>
      <c r="S435" s="1657" t="n">
        <f>ROUND(K433,2)*R435</f>
        <v>1483.3</v>
      </c>
    </row>
    <row r="436" ht="45.0" customHeight="true">
      <c r="P436" s="1645" t="s">
        <v>89</v>
      </c>
      <c r="Q436" s="1645" t="s">
        <v>98</v>
      </c>
      <c r="R436" s="1658" t="n">
        <v>65.0</v>
      </c>
      <c r="S436" s="1659" t="n">
        <f>ROUND(K433,2)*R436</f>
        <v>1483.3</v>
      </c>
    </row>
    <row r="437" ht="45.0" customHeight="true">
      <c r="A437" s="1660" t="s">
        <v>23</v>
      </c>
      <c r="B437" s="1660" t="s">
        <v>443</v>
      </c>
      <c r="C437" s="1660" t="s">
        <v>48</v>
      </c>
      <c r="D437" s="1660" t="s">
        <v>444</v>
      </c>
      <c r="E437" s="1660" t="s">
        <v>445</v>
      </c>
      <c r="F437" s="1661" t="n">
        <f>R437+R438+R439+R440</f>
        <v>40.0</v>
      </c>
      <c r="G437" s="1660" t="s">
        <v>28</v>
      </c>
      <c r="H437" s="1662" t="n">
        <v>34.97</v>
      </c>
      <c r="I437" s="1663" t="n">
        <v>32.87</v>
      </c>
      <c r="J437" s="1664" t="n">
        <v>0.2034</v>
      </c>
      <c r="K437" s="1665" t="n">
        <f>ROUND(I437,2)+(ROUND(I437,2)*J437)</f>
        <v>39.555758</v>
      </c>
      <c r="L437" s="1666" t="n">
        <f>ROUND(S437,2)+ROUND(S438,2)+ROUND(S439,2)+ROUND(S440,2)</f>
        <v>1582.4</v>
      </c>
      <c r="M437" s="1660" t="s">
        <v>21</v>
      </c>
      <c r="N437" s="1660" t="s">
        <v>438</v>
      </c>
      <c r="O437" s="1660" t="s">
        <v>439</v>
      </c>
      <c r="P437" s="1660" t="s">
        <v>20</v>
      </c>
      <c r="Q437" s="1660" t="s">
        <v>95</v>
      </c>
      <c r="R437" s="1667" t="n">
        <v>10.0</v>
      </c>
      <c r="S437" s="1668" t="n">
        <f>ROUND(K437,2)*R437</f>
        <v>395.6</v>
      </c>
    </row>
    <row r="438" ht="45.0" customHeight="true">
      <c r="P438" s="1660" t="s">
        <v>45</v>
      </c>
      <c r="Q438" s="1660" t="s">
        <v>96</v>
      </c>
      <c r="R438" s="1669" t="n">
        <v>10.0</v>
      </c>
      <c r="S438" s="1670" t="n">
        <f>ROUND(K437,2)*R438</f>
        <v>395.6</v>
      </c>
    </row>
    <row r="439" ht="45.0" customHeight="true">
      <c r="P439" s="1660" t="s">
        <v>68</v>
      </c>
      <c r="Q439" s="1660" t="s">
        <v>97</v>
      </c>
      <c r="R439" s="1671" t="n">
        <v>10.0</v>
      </c>
      <c r="S439" s="1672" t="n">
        <f>ROUND(K437,2)*R439</f>
        <v>395.6</v>
      </c>
    </row>
    <row r="440" ht="45.0" customHeight="true">
      <c r="P440" s="1660" t="s">
        <v>89</v>
      </c>
      <c r="Q440" s="1660" t="s">
        <v>98</v>
      </c>
      <c r="R440" s="1673" t="n">
        <v>10.0</v>
      </c>
      <c r="S440" s="1674" t="n">
        <f>ROUND(K437,2)*R440</f>
        <v>395.6</v>
      </c>
    </row>
    <row r="441" ht="45.0" customHeight="true">
      <c r="A441" s="1675" t="s">
        <v>23</v>
      </c>
      <c r="B441" s="1675" t="s">
        <v>446</v>
      </c>
      <c r="C441" s="1675" t="s">
        <v>48</v>
      </c>
      <c r="D441" s="1675" t="s">
        <v>447</v>
      </c>
      <c r="E441" s="1675" t="s">
        <v>448</v>
      </c>
      <c r="F441" s="1676" t="n">
        <f>R441+R442+R443+R444</f>
        <v>140.0</v>
      </c>
      <c r="G441" s="1675" t="s">
        <v>28</v>
      </c>
      <c r="H441" s="1677" t="n">
        <v>17.86</v>
      </c>
      <c r="I441" s="1678" t="n">
        <v>16.79</v>
      </c>
      <c r="J441" s="1679" t="n">
        <v>0.2034</v>
      </c>
      <c r="K441" s="1680" t="n">
        <f>ROUND(I441,2)+(ROUND(I441,2)*J441)</f>
        <v>20.205085999999998</v>
      </c>
      <c r="L441" s="1681" t="n">
        <f>ROUND(S441,2)+ROUND(S442,2)+ROUND(S443,2)+ROUND(S444,2)</f>
        <v>2829.4</v>
      </c>
      <c r="M441" s="1675" t="s">
        <v>21</v>
      </c>
      <c r="N441" s="1675" t="s">
        <v>449</v>
      </c>
      <c r="O441" s="1675" t="s">
        <v>450</v>
      </c>
      <c r="P441" s="1675" t="s">
        <v>20</v>
      </c>
      <c r="Q441" s="1675" t="s">
        <v>95</v>
      </c>
      <c r="R441" s="1682" t="n">
        <v>35.0</v>
      </c>
      <c r="S441" s="1683" t="n">
        <f>ROUND(K441,2)*R441</f>
        <v>707.35</v>
      </c>
    </row>
    <row r="442" ht="45.0" customHeight="true">
      <c r="P442" s="1675" t="s">
        <v>45</v>
      </c>
      <c r="Q442" s="1675" t="s">
        <v>96</v>
      </c>
      <c r="R442" s="1684" t="n">
        <v>35.0</v>
      </c>
      <c r="S442" s="1685" t="n">
        <f>ROUND(K441,2)*R442</f>
        <v>707.35</v>
      </c>
    </row>
    <row r="443" ht="45.0" customHeight="true">
      <c r="P443" s="1675" t="s">
        <v>68</v>
      </c>
      <c r="Q443" s="1675" t="s">
        <v>97</v>
      </c>
      <c r="R443" s="1686" t="n">
        <v>35.0</v>
      </c>
      <c r="S443" s="1687" t="n">
        <f>ROUND(K441,2)*R443</f>
        <v>707.35</v>
      </c>
    </row>
    <row r="444" ht="45.0" customHeight="true">
      <c r="P444" s="1675" t="s">
        <v>89</v>
      </c>
      <c r="Q444" s="1675" t="s">
        <v>98</v>
      </c>
      <c r="R444" s="1688" t="n">
        <v>35.0</v>
      </c>
      <c r="S444" s="1689" t="n">
        <f>ROUND(K441,2)*R444</f>
        <v>707.35</v>
      </c>
    </row>
    <row r="445" ht="45.0" customHeight="true">
      <c r="A445" s="1691" t="s">
        <v>19</v>
      </c>
      <c r="B445" s="1691" t="s">
        <v>321</v>
      </c>
      <c r="C445" s="1691" t="s">
        <v>21</v>
      </c>
      <c r="D445" s="1691" t="s">
        <v>21</v>
      </c>
      <c r="E445" s="1691" t="s">
        <v>451</v>
      </c>
      <c r="F445" s="1691" t="s">
        <v>21</v>
      </c>
      <c r="G445" s="1691" t="s">
        <v>21</v>
      </c>
      <c r="H445" s="1691" t="s">
        <v>21</v>
      </c>
      <c r="I445" s="1691" t="s">
        <v>21</v>
      </c>
      <c r="J445" s="1691" t="s">
        <v>21</v>
      </c>
      <c r="K445" s="1691" t="s">
        <v>21</v>
      </c>
      <c r="L445" s="1692" t="n">
        <f>ROUND(L446,2)+ROUND(L450,2)+ROUND(L454,2)+ROUND(L458,2)+ROUND(L462,2)+ROUND(L466,2)+ROUND(L470,2)+ROUND(L474,2)+ROUND(L478,2)</f>
        <v>96143.56</v>
      </c>
      <c r="M445" s="1691" t="s">
        <v>21</v>
      </c>
      <c r="N445" s="1691" t="s">
        <v>21</v>
      </c>
      <c r="O445" s="1691" t="s">
        <v>21</v>
      </c>
      <c r="P445" s="1691" t="s">
        <v>21</v>
      </c>
      <c r="Q445" s="1691" t="s">
        <v>21</v>
      </c>
      <c r="R445" s="1691" t="s">
        <v>21</v>
      </c>
      <c r="S445" s="1691" t="s">
        <v>21</v>
      </c>
    </row>
    <row r="446" ht="45.0" customHeight="true">
      <c r="A446" s="1693" t="s">
        <v>23</v>
      </c>
      <c r="B446" s="1693" t="s">
        <v>452</v>
      </c>
      <c r="C446" s="1693" t="s">
        <v>48</v>
      </c>
      <c r="D446" s="1693" t="s">
        <v>453</v>
      </c>
      <c r="E446" s="1693" t="s">
        <v>454</v>
      </c>
      <c r="F446" s="1694" t="n">
        <f>R446+R447+R448+R449</f>
        <v>1944.0</v>
      </c>
      <c r="G446" s="1693" t="s">
        <v>64</v>
      </c>
      <c r="H446" s="1695" t="n">
        <v>3.2</v>
      </c>
      <c r="I446" s="1696" t="n">
        <v>3.01</v>
      </c>
      <c r="J446" s="1697" t="n">
        <v>0.2034</v>
      </c>
      <c r="K446" s="1698" t="n">
        <f>ROUND(I446,2)+(ROUND(I446,2)*J446)</f>
        <v>3.6222339999999997</v>
      </c>
      <c r="L446" s="1699" t="n">
        <f>ROUND(S446,2)+ROUND(S447,2)+ROUND(S448,2)+ROUND(S449,2)</f>
        <v>7037.28</v>
      </c>
      <c r="M446" s="1693" t="s">
        <v>21</v>
      </c>
      <c r="N446" s="1693" t="s">
        <v>455</v>
      </c>
      <c r="O446" s="1693" t="s">
        <v>451</v>
      </c>
      <c r="P446" s="1693" t="s">
        <v>20</v>
      </c>
      <c r="Q446" s="1693" t="s">
        <v>95</v>
      </c>
      <c r="R446" s="1700" t="n">
        <v>486.0</v>
      </c>
      <c r="S446" s="1701" t="n">
        <f>ROUND(K446,2)*R446</f>
        <v>1759.3200000000002</v>
      </c>
    </row>
    <row r="447" ht="45.0" customHeight="true">
      <c r="P447" s="1693" t="s">
        <v>45</v>
      </c>
      <c r="Q447" s="1693" t="s">
        <v>96</v>
      </c>
      <c r="R447" s="1702" t="n">
        <v>486.0</v>
      </c>
      <c r="S447" s="1703" t="n">
        <f>ROUND(K446,2)*R447</f>
        <v>1759.3200000000002</v>
      </c>
    </row>
    <row r="448" ht="45.0" customHeight="true">
      <c r="P448" s="1693" t="s">
        <v>68</v>
      </c>
      <c r="Q448" s="1693" t="s">
        <v>97</v>
      </c>
      <c r="R448" s="1704" t="n">
        <v>486.0</v>
      </c>
      <c r="S448" s="1705" t="n">
        <f>ROUND(K446,2)*R448</f>
        <v>1759.3200000000002</v>
      </c>
    </row>
    <row r="449" ht="45.0" customHeight="true">
      <c r="P449" s="1693" t="s">
        <v>89</v>
      </c>
      <c r="Q449" s="1693" t="s">
        <v>98</v>
      </c>
      <c r="R449" s="1706" t="n">
        <v>486.0</v>
      </c>
      <c r="S449" s="1707" t="n">
        <f>ROUND(K446,2)*R449</f>
        <v>1759.3200000000002</v>
      </c>
    </row>
    <row r="450" ht="45.0" customHeight="true">
      <c r="A450" s="1708" t="s">
        <v>23</v>
      </c>
      <c r="B450" s="1708" t="s">
        <v>456</v>
      </c>
      <c r="C450" s="1708" t="s">
        <v>48</v>
      </c>
      <c r="D450" s="1708" t="s">
        <v>457</v>
      </c>
      <c r="E450" s="1708" t="s">
        <v>458</v>
      </c>
      <c r="F450" s="1709" t="n">
        <f>R450+R451+R452+R453</f>
        <v>5176.0</v>
      </c>
      <c r="G450" s="1708" t="s">
        <v>64</v>
      </c>
      <c r="H450" s="1710" t="n">
        <v>4.65</v>
      </c>
      <c r="I450" s="1711" t="n">
        <v>4.37</v>
      </c>
      <c r="J450" s="1712" t="n">
        <v>0.2034</v>
      </c>
      <c r="K450" s="1713" t="n">
        <f>ROUND(I450,2)+(ROUND(I450,2)*J450)</f>
        <v>5.258858</v>
      </c>
      <c r="L450" s="1714" t="n">
        <f>ROUND(S450,2)+ROUND(S451,2)+ROUND(S452,2)+ROUND(S453,2)</f>
        <v>27225.76</v>
      </c>
      <c r="M450" s="1708" t="s">
        <v>21</v>
      </c>
      <c r="N450" s="1708" t="s">
        <v>455</v>
      </c>
      <c r="O450" s="1708" t="s">
        <v>451</v>
      </c>
      <c r="P450" s="1708" t="s">
        <v>20</v>
      </c>
      <c r="Q450" s="1708" t="s">
        <v>95</v>
      </c>
      <c r="R450" s="1715" t="n">
        <v>1294.0</v>
      </c>
      <c r="S450" s="1716" t="n">
        <f>ROUND(K450,2)*R450</f>
        <v>6806.44</v>
      </c>
    </row>
    <row r="451" ht="45.0" customHeight="true">
      <c r="P451" s="1708" t="s">
        <v>45</v>
      </c>
      <c r="Q451" s="1708" t="s">
        <v>96</v>
      </c>
      <c r="R451" s="1717" t="n">
        <v>1294.0</v>
      </c>
      <c r="S451" s="1718" t="n">
        <f>ROUND(K450,2)*R451</f>
        <v>6806.44</v>
      </c>
    </row>
    <row r="452" ht="45.0" customHeight="true">
      <c r="P452" s="1708" t="s">
        <v>68</v>
      </c>
      <c r="Q452" s="1708" t="s">
        <v>97</v>
      </c>
      <c r="R452" s="1719" t="n">
        <v>1294.0</v>
      </c>
      <c r="S452" s="1720" t="n">
        <f>ROUND(K450,2)*R452</f>
        <v>6806.44</v>
      </c>
    </row>
    <row r="453" ht="45.0" customHeight="true">
      <c r="P453" s="1708" t="s">
        <v>89</v>
      </c>
      <c r="Q453" s="1708" t="s">
        <v>98</v>
      </c>
      <c r="R453" s="1721" t="n">
        <v>1294.0</v>
      </c>
      <c r="S453" s="1722" t="n">
        <f>ROUND(K450,2)*R453</f>
        <v>6806.44</v>
      </c>
    </row>
    <row r="454" ht="45.0" customHeight="true">
      <c r="A454" s="1723" t="s">
        <v>23</v>
      </c>
      <c r="B454" s="1723" t="s">
        <v>459</v>
      </c>
      <c r="C454" s="1723" t="s">
        <v>48</v>
      </c>
      <c r="D454" s="1723" t="s">
        <v>460</v>
      </c>
      <c r="E454" s="1723" t="s">
        <v>461</v>
      </c>
      <c r="F454" s="1724" t="n">
        <f>R454+R455+R456+R457</f>
        <v>496.0</v>
      </c>
      <c r="G454" s="1723" t="s">
        <v>64</v>
      </c>
      <c r="H454" s="1725" t="n">
        <v>7.17</v>
      </c>
      <c r="I454" s="1726" t="n">
        <v>6.74</v>
      </c>
      <c r="J454" s="1727" t="n">
        <v>0.2034</v>
      </c>
      <c r="K454" s="1728" t="n">
        <f>ROUND(I454,2)+(ROUND(I454,2)*J454)</f>
        <v>8.110916</v>
      </c>
      <c r="L454" s="1729" t="n">
        <f>ROUND(S454,2)+ROUND(S455,2)+ROUND(S456,2)+ROUND(S457,2)</f>
        <v>4022.56</v>
      </c>
      <c r="M454" s="1723" t="s">
        <v>21</v>
      </c>
      <c r="N454" s="1723" t="s">
        <v>455</v>
      </c>
      <c r="O454" s="1723" t="s">
        <v>451</v>
      </c>
      <c r="P454" s="1723" t="s">
        <v>20</v>
      </c>
      <c r="Q454" s="1723" t="s">
        <v>95</v>
      </c>
      <c r="R454" s="1730" t="n">
        <v>124.0</v>
      </c>
      <c r="S454" s="1731" t="n">
        <f>ROUND(K454,2)*R454</f>
        <v>1005.6399999999999</v>
      </c>
    </row>
    <row r="455" ht="45.0" customHeight="true">
      <c r="P455" s="1723" t="s">
        <v>45</v>
      </c>
      <c r="Q455" s="1723" t="s">
        <v>96</v>
      </c>
      <c r="R455" s="1732" t="n">
        <v>124.0</v>
      </c>
      <c r="S455" s="1733" t="n">
        <f>ROUND(K454,2)*R455</f>
        <v>1005.6399999999999</v>
      </c>
    </row>
    <row r="456" ht="45.0" customHeight="true">
      <c r="P456" s="1723" t="s">
        <v>68</v>
      </c>
      <c r="Q456" s="1723" t="s">
        <v>97</v>
      </c>
      <c r="R456" s="1734" t="n">
        <v>124.0</v>
      </c>
      <c r="S456" s="1735" t="n">
        <f>ROUND(K454,2)*R456</f>
        <v>1005.6399999999999</v>
      </c>
    </row>
    <row r="457" ht="45.0" customHeight="true">
      <c r="P457" s="1723" t="s">
        <v>89</v>
      </c>
      <c r="Q457" s="1723" t="s">
        <v>98</v>
      </c>
      <c r="R457" s="1736" t="n">
        <v>124.0</v>
      </c>
      <c r="S457" s="1737" t="n">
        <f>ROUND(K454,2)*R457</f>
        <v>1005.6399999999999</v>
      </c>
    </row>
    <row r="458" ht="45.0" customHeight="true">
      <c r="A458" s="1738" t="s">
        <v>23</v>
      </c>
      <c r="B458" s="1738" t="s">
        <v>462</v>
      </c>
      <c r="C458" s="1738" t="s">
        <v>48</v>
      </c>
      <c r="D458" s="1738" t="s">
        <v>463</v>
      </c>
      <c r="E458" s="1738" t="s">
        <v>464</v>
      </c>
      <c r="F458" s="1739" t="n">
        <f>R458+R459+R460+R461</f>
        <v>518.0</v>
      </c>
      <c r="G458" s="1738" t="s">
        <v>64</v>
      </c>
      <c r="H458" s="1740" t="n">
        <v>11.4</v>
      </c>
      <c r="I458" s="1741" t="n">
        <v>10.47</v>
      </c>
      <c r="J458" s="1742" t="n">
        <v>0.2034</v>
      </c>
      <c r="K458" s="1743" t="n">
        <f>ROUND(I458,2)+(ROUND(I458,2)*J458)</f>
        <v>12.599598</v>
      </c>
      <c r="L458" s="1744" t="n">
        <f>ROUND(S458,2)+ROUND(S459,2)+ROUND(S460,2)+ROUND(S461,2)</f>
        <v>6526.8</v>
      </c>
      <c r="M458" s="1738" t="s">
        <v>21</v>
      </c>
      <c r="N458" s="1738" t="s">
        <v>455</v>
      </c>
      <c r="O458" s="1738" t="s">
        <v>451</v>
      </c>
      <c r="P458" s="1738" t="s">
        <v>20</v>
      </c>
      <c r="Q458" s="1738" t="s">
        <v>95</v>
      </c>
      <c r="R458" s="1745" t="n">
        <v>129.5</v>
      </c>
      <c r="S458" s="1746" t="n">
        <f>ROUND(K458,2)*R458</f>
        <v>1631.7</v>
      </c>
    </row>
    <row r="459" ht="45.0" customHeight="true">
      <c r="P459" s="1738" t="s">
        <v>45</v>
      </c>
      <c r="Q459" s="1738" t="s">
        <v>96</v>
      </c>
      <c r="R459" s="1747" t="n">
        <v>129.5</v>
      </c>
      <c r="S459" s="1748" t="n">
        <f>ROUND(K458,2)*R459</f>
        <v>1631.7</v>
      </c>
    </row>
    <row r="460" ht="45.0" customHeight="true">
      <c r="P460" s="1738" t="s">
        <v>68</v>
      </c>
      <c r="Q460" s="1738" t="s">
        <v>97</v>
      </c>
      <c r="R460" s="1749" t="n">
        <v>129.5</v>
      </c>
      <c r="S460" s="1750" t="n">
        <f>ROUND(K458,2)*R460</f>
        <v>1631.7</v>
      </c>
    </row>
    <row r="461" ht="45.0" customHeight="true">
      <c r="P461" s="1738" t="s">
        <v>89</v>
      </c>
      <c r="Q461" s="1738" t="s">
        <v>98</v>
      </c>
      <c r="R461" s="1751" t="n">
        <v>129.5</v>
      </c>
      <c r="S461" s="1752" t="n">
        <f>ROUND(K458,2)*R461</f>
        <v>1631.7</v>
      </c>
    </row>
    <row r="462" ht="45.0" customHeight="true">
      <c r="A462" s="1753" t="s">
        <v>23</v>
      </c>
      <c r="B462" s="1753" t="s">
        <v>465</v>
      </c>
      <c r="C462" s="1753" t="s">
        <v>48</v>
      </c>
      <c r="D462" s="1753" t="s">
        <v>466</v>
      </c>
      <c r="E462" s="1753" t="s">
        <v>467</v>
      </c>
      <c r="F462" s="1754" t="n">
        <f>R462+R463+R464+R465</f>
        <v>166.0</v>
      </c>
      <c r="G462" s="1753" t="s">
        <v>64</v>
      </c>
      <c r="H462" s="1755" t="n">
        <v>10.87</v>
      </c>
      <c r="I462" s="1756" t="n">
        <v>10.21</v>
      </c>
      <c r="J462" s="1757" t="n">
        <v>0.2034</v>
      </c>
      <c r="K462" s="1758" t="n">
        <f>ROUND(I462,2)+(ROUND(I462,2)*J462)</f>
        <v>12.286714</v>
      </c>
      <c r="L462" s="1759" t="n">
        <f>ROUND(S462,2)+ROUND(S463,2)+ROUND(S464,2)+ROUND(S465,2)</f>
        <v>2040.16</v>
      </c>
      <c r="M462" s="1753" t="s">
        <v>21</v>
      </c>
      <c r="N462" s="1753" t="s">
        <v>468</v>
      </c>
      <c r="O462" s="1753" t="s">
        <v>469</v>
      </c>
      <c r="P462" s="1753" t="s">
        <v>20</v>
      </c>
      <c r="Q462" s="1753" t="s">
        <v>95</v>
      </c>
      <c r="R462" s="1760" t="n">
        <v>41.5</v>
      </c>
      <c r="S462" s="1761" t="n">
        <f>ROUND(K462,2)*R462</f>
        <v>510.03499999999997</v>
      </c>
    </row>
    <row r="463" ht="45.0" customHeight="true">
      <c r="P463" s="1753" t="s">
        <v>45</v>
      </c>
      <c r="Q463" s="1753" t="s">
        <v>96</v>
      </c>
      <c r="R463" s="1762" t="n">
        <v>41.5</v>
      </c>
      <c r="S463" s="1763" t="n">
        <f>ROUND(K462,2)*R463</f>
        <v>510.03499999999997</v>
      </c>
    </row>
    <row r="464" ht="45.0" customHeight="true">
      <c r="P464" s="1753" t="s">
        <v>68</v>
      </c>
      <c r="Q464" s="1753" t="s">
        <v>97</v>
      </c>
      <c r="R464" s="1764" t="n">
        <v>41.5</v>
      </c>
      <c r="S464" s="1765" t="n">
        <f>ROUND(K462,2)*R464</f>
        <v>510.03499999999997</v>
      </c>
    </row>
    <row r="465" ht="45.0" customHeight="true">
      <c r="P465" s="1753" t="s">
        <v>89</v>
      </c>
      <c r="Q465" s="1753" t="s">
        <v>98</v>
      </c>
      <c r="R465" s="1766" t="n">
        <v>41.5</v>
      </c>
      <c r="S465" s="1767" t="n">
        <f>ROUND(K462,2)*R465</f>
        <v>510.03499999999997</v>
      </c>
    </row>
    <row r="466" ht="45.0" customHeight="true">
      <c r="A466" s="1768" t="s">
        <v>23</v>
      </c>
      <c r="B466" s="1768" t="s">
        <v>470</v>
      </c>
      <c r="C466" s="1768" t="s">
        <v>48</v>
      </c>
      <c r="D466" s="1768" t="s">
        <v>471</v>
      </c>
      <c r="E466" s="1768" t="s">
        <v>472</v>
      </c>
      <c r="F466" s="1769" t="n">
        <f>R466+R467+R468+R469</f>
        <v>894.0</v>
      </c>
      <c r="G466" s="1768" t="s">
        <v>64</v>
      </c>
      <c r="H466" s="1770" t="n">
        <v>18.74</v>
      </c>
      <c r="I466" s="1771" t="n">
        <v>17.62</v>
      </c>
      <c r="J466" s="1772" t="n">
        <v>0.2034</v>
      </c>
      <c r="K466" s="1773" t="n">
        <f>ROUND(I466,2)+(ROUND(I466,2)*J466)</f>
        <v>21.203908000000002</v>
      </c>
      <c r="L466" s="1774" t="n">
        <f>ROUND(S466,2)+ROUND(S467,2)+ROUND(S468,2)+ROUND(S469,2)</f>
        <v>18952.8</v>
      </c>
      <c r="M466" s="1768" t="s">
        <v>21</v>
      </c>
      <c r="N466" s="1768" t="s">
        <v>449</v>
      </c>
      <c r="O466" s="1768" t="s">
        <v>450</v>
      </c>
      <c r="P466" s="1768" t="s">
        <v>20</v>
      </c>
      <c r="Q466" s="1768" t="s">
        <v>95</v>
      </c>
      <c r="R466" s="1775" t="n">
        <v>223.5</v>
      </c>
      <c r="S466" s="1776" t="n">
        <f>ROUND(K466,2)*R466</f>
        <v>4738.2</v>
      </c>
    </row>
    <row r="467" ht="45.0" customHeight="true">
      <c r="P467" s="1768" t="s">
        <v>45</v>
      </c>
      <c r="Q467" s="1768" t="s">
        <v>96</v>
      </c>
      <c r="R467" s="1777" t="n">
        <v>223.5</v>
      </c>
      <c r="S467" s="1778" t="n">
        <f>ROUND(K466,2)*R467</f>
        <v>4738.2</v>
      </c>
    </row>
    <row r="468" ht="45.0" customHeight="true">
      <c r="P468" s="1768" t="s">
        <v>68</v>
      </c>
      <c r="Q468" s="1768" t="s">
        <v>97</v>
      </c>
      <c r="R468" s="1779" t="n">
        <v>223.5</v>
      </c>
      <c r="S468" s="1780" t="n">
        <f>ROUND(K466,2)*R468</f>
        <v>4738.2</v>
      </c>
    </row>
    <row r="469" ht="45.0" customHeight="true">
      <c r="P469" s="1768" t="s">
        <v>89</v>
      </c>
      <c r="Q469" s="1768" t="s">
        <v>98</v>
      </c>
      <c r="R469" s="1781" t="n">
        <v>223.5</v>
      </c>
      <c r="S469" s="1782" t="n">
        <f>ROUND(K466,2)*R469</f>
        <v>4738.2</v>
      </c>
    </row>
    <row r="470" ht="45.0" customHeight="true">
      <c r="A470" s="1783" t="s">
        <v>23</v>
      </c>
      <c r="B470" s="1783" t="s">
        <v>473</v>
      </c>
      <c r="C470" s="1783" t="s">
        <v>48</v>
      </c>
      <c r="D470" s="1783" t="s">
        <v>474</v>
      </c>
      <c r="E470" s="1783" t="s">
        <v>475</v>
      </c>
      <c r="F470" s="1784" t="n">
        <f>R470+R471+R472+R473</f>
        <v>1166.0</v>
      </c>
      <c r="G470" s="1783" t="s">
        <v>64</v>
      </c>
      <c r="H470" s="1785" t="n">
        <v>10.54</v>
      </c>
      <c r="I470" s="1786" t="n">
        <v>9.91</v>
      </c>
      <c r="J470" s="1787" t="n">
        <v>0.2034</v>
      </c>
      <c r="K470" s="1788" t="n">
        <f>ROUND(I470,2)+(ROUND(I470,2)*J470)</f>
        <v>11.925694</v>
      </c>
      <c r="L470" s="1789" t="n">
        <f>ROUND(S470,2)+ROUND(S471,2)+ROUND(S472,2)+ROUND(S473,2)</f>
        <v>13910.4</v>
      </c>
      <c r="M470" s="1783" t="s">
        <v>21</v>
      </c>
      <c r="N470" s="1783" t="s">
        <v>438</v>
      </c>
      <c r="O470" s="1783" t="s">
        <v>439</v>
      </c>
      <c r="P470" s="1783" t="s">
        <v>20</v>
      </c>
      <c r="Q470" s="1783" t="s">
        <v>95</v>
      </c>
      <c r="R470" s="1790" t="n">
        <v>291.5</v>
      </c>
      <c r="S470" s="1791" t="n">
        <f>ROUND(K470,2)*R470</f>
        <v>3477.595</v>
      </c>
    </row>
    <row r="471" ht="45.0" customHeight="true">
      <c r="P471" s="1783" t="s">
        <v>45</v>
      </c>
      <c r="Q471" s="1783" t="s">
        <v>96</v>
      </c>
      <c r="R471" s="1792" t="n">
        <v>291.5</v>
      </c>
      <c r="S471" s="1793" t="n">
        <f>ROUND(K470,2)*R471</f>
        <v>3477.595</v>
      </c>
    </row>
    <row r="472" ht="45.0" customHeight="true">
      <c r="P472" s="1783" t="s">
        <v>68</v>
      </c>
      <c r="Q472" s="1783" t="s">
        <v>97</v>
      </c>
      <c r="R472" s="1794" t="n">
        <v>291.5</v>
      </c>
      <c r="S472" s="1795" t="n">
        <f>ROUND(K470,2)*R472</f>
        <v>3477.595</v>
      </c>
    </row>
    <row r="473" ht="45.0" customHeight="true">
      <c r="P473" s="1783" t="s">
        <v>89</v>
      </c>
      <c r="Q473" s="1783" t="s">
        <v>98</v>
      </c>
      <c r="R473" s="1796" t="n">
        <v>291.5</v>
      </c>
      <c r="S473" s="1797" t="n">
        <f>ROUND(K470,2)*R473</f>
        <v>3477.595</v>
      </c>
    </row>
    <row r="474" ht="45.0" customHeight="true">
      <c r="A474" s="1798" t="s">
        <v>23</v>
      </c>
      <c r="B474" s="1798" t="s">
        <v>476</v>
      </c>
      <c r="C474" s="1798" t="s">
        <v>48</v>
      </c>
      <c r="D474" s="1798" t="s">
        <v>477</v>
      </c>
      <c r="E474" s="1798" t="s">
        <v>478</v>
      </c>
      <c r="F474" s="1799" t="n">
        <f>R474+R475+R476+R477</f>
        <v>441.2</v>
      </c>
      <c r="G474" s="1798" t="s">
        <v>64</v>
      </c>
      <c r="H474" s="1800" t="n">
        <v>8.87</v>
      </c>
      <c r="I474" s="1801" t="n">
        <v>8.34</v>
      </c>
      <c r="J474" s="1802" t="n">
        <v>0.2034</v>
      </c>
      <c r="K474" s="1803" t="n">
        <f>ROUND(I474,2)+(ROUND(I474,2)*J474)</f>
        <v>10.036356</v>
      </c>
      <c r="L474" s="1804" t="n">
        <f>ROUND(S474,2)+ROUND(S475,2)+ROUND(S476,2)+ROUND(S477,2)</f>
        <v>4429.64</v>
      </c>
      <c r="M474" s="1798" t="s">
        <v>21</v>
      </c>
      <c r="N474" s="1798" t="s">
        <v>449</v>
      </c>
      <c r="O474" s="1798" t="s">
        <v>450</v>
      </c>
      <c r="P474" s="1798" t="s">
        <v>20</v>
      </c>
      <c r="Q474" s="1798" t="s">
        <v>95</v>
      </c>
      <c r="R474" s="1805" t="n">
        <v>110.3</v>
      </c>
      <c r="S474" s="1806" t="n">
        <f>ROUND(K474,2)*R474</f>
        <v>1107.4119999999998</v>
      </c>
    </row>
    <row r="475" ht="45.0" customHeight="true">
      <c r="P475" s="1798" t="s">
        <v>45</v>
      </c>
      <c r="Q475" s="1798" t="s">
        <v>96</v>
      </c>
      <c r="R475" s="1807" t="n">
        <v>110.3</v>
      </c>
      <c r="S475" s="1808" t="n">
        <f>ROUND(K474,2)*R475</f>
        <v>1107.4119999999998</v>
      </c>
    </row>
    <row r="476" ht="45.0" customHeight="true">
      <c r="P476" s="1798" t="s">
        <v>68</v>
      </c>
      <c r="Q476" s="1798" t="s">
        <v>97</v>
      </c>
      <c r="R476" s="1809" t="n">
        <v>110.3</v>
      </c>
      <c r="S476" s="1810" t="n">
        <f>ROUND(K474,2)*R476</f>
        <v>1107.4119999999998</v>
      </c>
    </row>
    <row r="477" ht="45.0" customHeight="true">
      <c r="P477" s="1798" t="s">
        <v>89</v>
      </c>
      <c r="Q477" s="1798" t="s">
        <v>98</v>
      </c>
      <c r="R477" s="1811" t="n">
        <v>110.3</v>
      </c>
      <c r="S477" s="1812" t="n">
        <f>ROUND(K474,2)*R477</f>
        <v>1107.4119999999998</v>
      </c>
    </row>
    <row r="478" ht="45.0" customHeight="true">
      <c r="A478" s="1813" t="s">
        <v>23</v>
      </c>
      <c r="B478" s="1813" t="s">
        <v>479</v>
      </c>
      <c r="C478" s="1813" t="s">
        <v>48</v>
      </c>
      <c r="D478" s="1813" t="s">
        <v>480</v>
      </c>
      <c r="E478" s="1813" t="s">
        <v>481</v>
      </c>
      <c r="F478" s="1814" t="n">
        <f>R478+R479+R480+R481</f>
        <v>1166.0</v>
      </c>
      <c r="G478" s="1813" t="s">
        <v>64</v>
      </c>
      <c r="H478" s="1815" t="n">
        <v>9.1</v>
      </c>
      <c r="I478" s="1816" t="n">
        <v>8.55</v>
      </c>
      <c r="J478" s="1817" t="n">
        <v>0.2034</v>
      </c>
      <c r="K478" s="1818" t="n">
        <f>ROUND(I478,2)+(ROUND(I478,2)*J478)</f>
        <v>10.28907</v>
      </c>
      <c r="L478" s="1819" t="n">
        <f>ROUND(S478,2)+ROUND(S479,2)+ROUND(S480,2)+ROUND(S481,2)</f>
        <v>11998.16</v>
      </c>
      <c r="M478" s="1813" t="s">
        <v>21</v>
      </c>
      <c r="N478" s="1813" t="s">
        <v>438</v>
      </c>
      <c r="O478" s="1813" t="s">
        <v>439</v>
      </c>
      <c r="P478" s="1813" t="s">
        <v>20</v>
      </c>
      <c r="Q478" s="1813" t="s">
        <v>95</v>
      </c>
      <c r="R478" s="1820" t="n">
        <v>291.5</v>
      </c>
      <c r="S478" s="1821" t="n">
        <f>ROUND(K478,2)*R478</f>
        <v>2999.535</v>
      </c>
    </row>
    <row r="479" ht="45.0" customHeight="true">
      <c r="P479" s="1813" t="s">
        <v>45</v>
      </c>
      <c r="Q479" s="1813" t="s">
        <v>96</v>
      </c>
      <c r="R479" s="1822" t="n">
        <v>291.5</v>
      </c>
      <c r="S479" s="1823" t="n">
        <f>ROUND(K478,2)*R479</f>
        <v>2999.535</v>
      </c>
    </row>
    <row r="480" ht="45.0" customHeight="true">
      <c r="P480" s="1813" t="s">
        <v>68</v>
      </c>
      <c r="Q480" s="1813" t="s">
        <v>97</v>
      </c>
      <c r="R480" s="1824" t="n">
        <v>291.5</v>
      </c>
      <c r="S480" s="1825" t="n">
        <f>ROUND(K478,2)*R480</f>
        <v>2999.535</v>
      </c>
    </row>
    <row r="481" ht="45.0" customHeight="true">
      <c r="P481" s="1813" t="s">
        <v>89</v>
      </c>
      <c r="Q481" s="1813" t="s">
        <v>98</v>
      </c>
      <c r="R481" s="1826" t="n">
        <v>291.5</v>
      </c>
      <c r="S481" s="1827" t="n">
        <f>ROUND(K478,2)*R481</f>
        <v>2999.535</v>
      </c>
    </row>
    <row r="482" ht="45.0" customHeight="true">
      <c r="A482" s="1829" t="s">
        <v>19</v>
      </c>
      <c r="B482" s="1829" t="s">
        <v>368</v>
      </c>
      <c r="C482" s="1829" t="s">
        <v>21</v>
      </c>
      <c r="D482" s="1829" t="s">
        <v>21</v>
      </c>
      <c r="E482" s="1829" t="s">
        <v>482</v>
      </c>
      <c r="F482" s="1829" t="s">
        <v>21</v>
      </c>
      <c r="G482" s="1829" t="s">
        <v>21</v>
      </c>
      <c r="H482" s="1829" t="s">
        <v>21</v>
      </c>
      <c r="I482" s="1829" t="s">
        <v>21</v>
      </c>
      <c r="J482" s="1829" t="s">
        <v>21</v>
      </c>
      <c r="K482" s="1829" t="s">
        <v>21</v>
      </c>
      <c r="L482" s="1830" t="n">
        <f>ROUND(L483,2)+ROUND(L487,2)+ROUND(L491,2)+ROUND(L495,2)+ROUND(L499,2)+ROUND(L503,2)</f>
        <v>13216.68</v>
      </c>
      <c r="M482" s="1829" t="s">
        <v>21</v>
      </c>
      <c r="N482" s="1829" t="s">
        <v>21</v>
      </c>
      <c r="O482" s="1829" t="s">
        <v>21</v>
      </c>
      <c r="P482" s="1829" t="s">
        <v>21</v>
      </c>
      <c r="Q482" s="1829" t="s">
        <v>21</v>
      </c>
      <c r="R482" s="1829" t="s">
        <v>21</v>
      </c>
      <c r="S482" s="1829" t="s">
        <v>21</v>
      </c>
    </row>
    <row r="483" ht="45.0" customHeight="true">
      <c r="A483" s="1831" t="s">
        <v>23</v>
      </c>
      <c r="B483" s="1831" t="s">
        <v>483</v>
      </c>
      <c r="C483" s="1831" t="s">
        <v>48</v>
      </c>
      <c r="D483" s="1831" t="s">
        <v>484</v>
      </c>
      <c r="E483" s="1831" t="s">
        <v>485</v>
      </c>
      <c r="F483" s="1832" t="n">
        <f>R483+R484+R485+R486</f>
        <v>140.0</v>
      </c>
      <c r="G483" s="1831" t="s">
        <v>28</v>
      </c>
      <c r="H483" s="1833" t="n">
        <v>13.77</v>
      </c>
      <c r="I483" s="1834" t="n">
        <v>12.94</v>
      </c>
      <c r="J483" s="1835" t="n">
        <v>0.2034</v>
      </c>
      <c r="K483" s="1836" t="n">
        <f>ROUND(I483,2)+(ROUND(I483,2)*J483)</f>
        <v>15.571995999999999</v>
      </c>
      <c r="L483" s="1837" t="n">
        <f>ROUND(S483,2)+ROUND(S484,2)+ROUND(S485,2)+ROUND(S486,2)</f>
        <v>2179.8</v>
      </c>
      <c r="M483" s="1831" t="s">
        <v>21</v>
      </c>
      <c r="N483" s="1831" t="s">
        <v>486</v>
      </c>
      <c r="O483" s="1831" t="s">
        <v>487</v>
      </c>
      <c r="P483" s="1831" t="s">
        <v>20</v>
      </c>
      <c r="Q483" s="1831" t="s">
        <v>95</v>
      </c>
      <c r="R483" s="1838" t="n">
        <v>35.0</v>
      </c>
      <c r="S483" s="1839" t="n">
        <f>ROUND(K483,2)*R483</f>
        <v>544.95</v>
      </c>
    </row>
    <row r="484" ht="45.0" customHeight="true">
      <c r="P484" s="1831" t="s">
        <v>45</v>
      </c>
      <c r="Q484" s="1831" t="s">
        <v>96</v>
      </c>
      <c r="R484" s="1840" t="n">
        <v>35.0</v>
      </c>
      <c r="S484" s="1841" t="n">
        <f>ROUND(K483,2)*R484</f>
        <v>544.95</v>
      </c>
    </row>
    <row r="485" ht="45.0" customHeight="true">
      <c r="P485" s="1831" t="s">
        <v>68</v>
      </c>
      <c r="Q485" s="1831" t="s">
        <v>97</v>
      </c>
      <c r="R485" s="1842" t="n">
        <v>35.0</v>
      </c>
      <c r="S485" s="1843" t="n">
        <f>ROUND(K483,2)*R485</f>
        <v>544.95</v>
      </c>
    </row>
    <row r="486" ht="45.0" customHeight="true">
      <c r="P486" s="1831" t="s">
        <v>89</v>
      </c>
      <c r="Q486" s="1831" t="s">
        <v>98</v>
      </c>
      <c r="R486" s="1844" t="n">
        <v>35.0</v>
      </c>
      <c r="S486" s="1845" t="n">
        <f>ROUND(K483,2)*R486</f>
        <v>544.95</v>
      </c>
    </row>
    <row r="487" ht="45.0" customHeight="true">
      <c r="A487" s="1846" t="s">
        <v>23</v>
      </c>
      <c r="B487" s="1846" t="s">
        <v>488</v>
      </c>
      <c r="C487" s="1846" t="s">
        <v>48</v>
      </c>
      <c r="D487" s="1846" t="s">
        <v>489</v>
      </c>
      <c r="E487" s="1846" t="s">
        <v>490</v>
      </c>
      <c r="F487" s="1847" t="n">
        <f>R487+R488+R489+R490</f>
        <v>260.0</v>
      </c>
      <c r="G487" s="1846" t="s">
        <v>28</v>
      </c>
      <c r="H487" s="1848" t="n">
        <v>9.45</v>
      </c>
      <c r="I487" s="1849" t="n">
        <v>8.88</v>
      </c>
      <c r="J487" s="1850" t="n">
        <v>0.2034</v>
      </c>
      <c r="K487" s="1851" t="n">
        <f>ROUND(I487,2)+(ROUND(I487,2)*J487)</f>
        <v>10.686192000000002</v>
      </c>
      <c r="L487" s="1852" t="n">
        <f>ROUND(S487,2)+ROUND(S488,2)+ROUND(S489,2)+ROUND(S490,2)</f>
        <v>2779.4</v>
      </c>
      <c r="M487" s="1846" t="s">
        <v>21</v>
      </c>
      <c r="N487" s="1846" t="s">
        <v>486</v>
      </c>
      <c r="O487" s="1846" t="s">
        <v>487</v>
      </c>
      <c r="P487" s="1846" t="s">
        <v>20</v>
      </c>
      <c r="Q487" s="1846" t="s">
        <v>95</v>
      </c>
      <c r="R487" s="1853" t="n">
        <v>65.0</v>
      </c>
      <c r="S487" s="1854" t="n">
        <f>ROUND(K487,2)*R487</f>
        <v>694.85</v>
      </c>
    </row>
    <row r="488" ht="45.0" customHeight="true">
      <c r="P488" s="1846" t="s">
        <v>45</v>
      </c>
      <c r="Q488" s="1846" t="s">
        <v>96</v>
      </c>
      <c r="R488" s="1855" t="n">
        <v>65.0</v>
      </c>
      <c r="S488" s="1856" t="n">
        <f>ROUND(K487,2)*R488</f>
        <v>694.85</v>
      </c>
    </row>
    <row r="489" ht="45.0" customHeight="true">
      <c r="P489" s="1846" t="s">
        <v>68</v>
      </c>
      <c r="Q489" s="1846" t="s">
        <v>97</v>
      </c>
      <c r="R489" s="1857" t="n">
        <v>65.0</v>
      </c>
      <c r="S489" s="1858" t="n">
        <f>ROUND(K487,2)*R489</f>
        <v>694.85</v>
      </c>
    </row>
    <row r="490" ht="45.0" customHeight="true">
      <c r="P490" s="1846" t="s">
        <v>89</v>
      </c>
      <c r="Q490" s="1846" t="s">
        <v>98</v>
      </c>
      <c r="R490" s="1859" t="n">
        <v>65.0</v>
      </c>
      <c r="S490" s="1860" t="n">
        <f>ROUND(K487,2)*R490</f>
        <v>694.85</v>
      </c>
    </row>
    <row r="491" ht="45.0" customHeight="true">
      <c r="A491" s="1861" t="s">
        <v>23</v>
      </c>
      <c r="B491" s="1861" t="s">
        <v>491</v>
      </c>
      <c r="C491" s="1861" t="s">
        <v>48</v>
      </c>
      <c r="D491" s="1861" t="s">
        <v>492</v>
      </c>
      <c r="E491" s="1861" t="s">
        <v>493</v>
      </c>
      <c r="F491" s="1862" t="n">
        <f>R491+R492+R493+R494</f>
        <v>80.0</v>
      </c>
      <c r="G491" s="1861" t="s">
        <v>28</v>
      </c>
      <c r="H491" s="1863" t="n">
        <v>14.25</v>
      </c>
      <c r="I491" s="1864" t="n">
        <v>13.4</v>
      </c>
      <c r="J491" s="1865" t="n">
        <v>0.2034</v>
      </c>
      <c r="K491" s="1866" t="n">
        <f>ROUND(I491,2)+(ROUND(I491,2)*J491)</f>
        <v>16.12556</v>
      </c>
      <c r="L491" s="1867" t="n">
        <f>ROUND(S491,2)+ROUND(S492,2)+ROUND(S493,2)+ROUND(S494,2)</f>
        <v>1290.4</v>
      </c>
      <c r="M491" s="1861" t="s">
        <v>21</v>
      </c>
      <c r="N491" s="1861" t="s">
        <v>486</v>
      </c>
      <c r="O491" s="1861" t="s">
        <v>487</v>
      </c>
      <c r="P491" s="1861" t="s">
        <v>20</v>
      </c>
      <c r="Q491" s="1861" t="s">
        <v>95</v>
      </c>
      <c r="R491" s="1868" t="n">
        <v>20.0</v>
      </c>
      <c r="S491" s="1869" t="n">
        <f>ROUND(K491,2)*R491</f>
        <v>322.59999999999997</v>
      </c>
    </row>
    <row r="492" ht="45.0" customHeight="true">
      <c r="P492" s="1861" t="s">
        <v>45</v>
      </c>
      <c r="Q492" s="1861" t="s">
        <v>96</v>
      </c>
      <c r="R492" s="1870" t="n">
        <v>20.0</v>
      </c>
      <c r="S492" s="1871" t="n">
        <f>ROUND(K491,2)*R492</f>
        <v>322.59999999999997</v>
      </c>
    </row>
    <row r="493" ht="45.0" customHeight="true">
      <c r="P493" s="1861" t="s">
        <v>68</v>
      </c>
      <c r="Q493" s="1861" t="s">
        <v>97</v>
      </c>
      <c r="R493" s="1872" t="n">
        <v>20.0</v>
      </c>
      <c r="S493" s="1873" t="n">
        <f>ROUND(K491,2)*R493</f>
        <v>322.59999999999997</v>
      </c>
    </row>
    <row r="494" ht="45.0" customHeight="true">
      <c r="P494" s="1861" t="s">
        <v>89</v>
      </c>
      <c r="Q494" s="1861" t="s">
        <v>98</v>
      </c>
      <c r="R494" s="1874" t="n">
        <v>20.0</v>
      </c>
      <c r="S494" s="1875" t="n">
        <f>ROUND(K491,2)*R494</f>
        <v>322.59999999999997</v>
      </c>
    </row>
    <row r="495" ht="45.0" customHeight="true">
      <c r="A495" s="1876" t="s">
        <v>23</v>
      </c>
      <c r="B495" s="1876" t="s">
        <v>494</v>
      </c>
      <c r="C495" s="1876" t="s">
        <v>48</v>
      </c>
      <c r="D495" s="1876" t="s">
        <v>495</v>
      </c>
      <c r="E495" s="1876" t="s">
        <v>496</v>
      </c>
      <c r="F495" s="1877" t="n">
        <f>R495+R496+R497+R498</f>
        <v>160.0</v>
      </c>
      <c r="G495" s="1876" t="s">
        <v>28</v>
      </c>
      <c r="H495" s="1878" t="n">
        <v>7.18</v>
      </c>
      <c r="I495" s="1879" t="n">
        <v>6.75</v>
      </c>
      <c r="J495" s="1880" t="n">
        <v>0.2034</v>
      </c>
      <c r="K495" s="1881" t="n">
        <f>ROUND(I495,2)+(ROUND(I495,2)*J495)</f>
        <v>8.12295</v>
      </c>
      <c r="L495" s="1882" t="n">
        <f>ROUND(S495,2)+ROUND(S496,2)+ROUND(S497,2)+ROUND(S498,2)</f>
        <v>1299.2</v>
      </c>
      <c r="M495" s="1876" t="s">
        <v>21</v>
      </c>
      <c r="N495" s="1876" t="s">
        <v>486</v>
      </c>
      <c r="O495" s="1876" t="s">
        <v>487</v>
      </c>
      <c r="P495" s="1876" t="s">
        <v>20</v>
      </c>
      <c r="Q495" s="1876" t="s">
        <v>95</v>
      </c>
      <c r="R495" s="1883" t="n">
        <v>40.0</v>
      </c>
      <c r="S495" s="1884" t="n">
        <f>ROUND(K495,2)*R495</f>
        <v>324.79999999999995</v>
      </c>
    </row>
    <row r="496" ht="45.0" customHeight="true">
      <c r="P496" s="1876" t="s">
        <v>45</v>
      </c>
      <c r="Q496" s="1876" t="s">
        <v>96</v>
      </c>
      <c r="R496" s="1885" t="n">
        <v>40.0</v>
      </c>
      <c r="S496" s="1886" t="n">
        <f>ROUND(K495,2)*R496</f>
        <v>324.79999999999995</v>
      </c>
    </row>
    <row r="497" ht="45.0" customHeight="true">
      <c r="P497" s="1876" t="s">
        <v>68</v>
      </c>
      <c r="Q497" s="1876" t="s">
        <v>97</v>
      </c>
      <c r="R497" s="1887" t="n">
        <v>40.0</v>
      </c>
      <c r="S497" s="1888" t="n">
        <f>ROUND(K495,2)*R497</f>
        <v>324.79999999999995</v>
      </c>
    </row>
    <row r="498" ht="45.0" customHeight="true">
      <c r="P498" s="1876" t="s">
        <v>89</v>
      </c>
      <c r="Q498" s="1876" t="s">
        <v>98</v>
      </c>
      <c r="R498" s="1889" t="n">
        <v>40.0</v>
      </c>
      <c r="S498" s="1890" t="n">
        <f>ROUND(K495,2)*R498</f>
        <v>324.79999999999995</v>
      </c>
    </row>
    <row r="499" ht="45.0" customHeight="true">
      <c r="A499" s="1891" t="s">
        <v>23</v>
      </c>
      <c r="B499" s="1891" t="s">
        <v>497</v>
      </c>
      <c r="C499" s="1891" t="s">
        <v>48</v>
      </c>
      <c r="D499" s="1891" t="s">
        <v>498</v>
      </c>
      <c r="E499" s="1891" t="s">
        <v>499</v>
      </c>
      <c r="F499" s="1892" t="n">
        <f>R499+R500+R501+R502</f>
        <v>102.0</v>
      </c>
      <c r="G499" s="1891" t="s">
        <v>64</v>
      </c>
      <c r="H499" s="1893" t="n">
        <v>5.52</v>
      </c>
      <c r="I499" s="1894" t="n">
        <v>5.19</v>
      </c>
      <c r="J499" s="1895" t="n">
        <v>0.2034</v>
      </c>
      <c r="K499" s="1896" t="n">
        <f>ROUND(I499,2)+(ROUND(I499,2)*J499)</f>
        <v>6.245646000000001</v>
      </c>
      <c r="L499" s="1897" t="n">
        <f>ROUND(S499,2)+ROUND(S500,2)+ROUND(S501,2)+ROUND(S502,2)</f>
        <v>637.52</v>
      </c>
      <c r="M499" s="1891" t="s">
        <v>21</v>
      </c>
      <c r="N499" s="1891" t="s">
        <v>486</v>
      </c>
      <c r="O499" s="1891" t="s">
        <v>487</v>
      </c>
      <c r="P499" s="1891" t="s">
        <v>20</v>
      </c>
      <c r="Q499" s="1891" t="s">
        <v>95</v>
      </c>
      <c r="R499" s="1898" t="n">
        <v>25.5</v>
      </c>
      <c r="S499" s="1899" t="n">
        <f>ROUND(K499,2)*R499</f>
        <v>159.375</v>
      </c>
    </row>
    <row r="500" ht="45.0" customHeight="true">
      <c r="P500" s="1891" t="s">
        <v>45</v>
      </c>
      <c r="Q500" s="1891" t="s">
        <v>96</v>
      </c>
      <c r="R500" s="1900" t="n">
        <v>25.5</v>
      </c>
      <c r="S500" s="1901" t="n">
        <f>ROUND(K499,2)*R500</f>
        <v>159.375</v>
      </c>
    </row>
    <row r="501" ht="45.0" customHeight="true">
      <c r="P501" s="1891" t="s">
        <v>68</v>
      </c>
      <c r="Q501" s="1891" t="s">
        <v>97</v>
      </c>
      <c r="R501" s="1902" t="n">
        <v>25.5</v>
      </c>
      <c r="S501" s="1903" t="n">
        <f>ROUND(K499,2)*R501</f>
        <v>159.375</v>
      </c>
    </row>
    <row r="502" ht="45.0" customHeight="true">
      <c r="P502" s="1891" t="s">
        <v>89</v>
      </c>
      <c r="Q502" s="1891" t="s">
        <v>98</v>
      </c>
      <c r="R502" s="1904" t="n">
        <v>25.5</v>
      </c>
      <c r="S502" s="1905" t="n">
        <f>ROUND(K499,2)*R502</f>
        <v>159.375</v>
      </c>
    </row>
    <row r="503" ht="45.0" customHeight="true">
      <c r="A503" s="1906" t="s">
        <v>23</v>
      </c>
      <c r="B503" s="1906" t="s">
        <v>500</v>
      </c>
      <c r="C503" s="1906" t="s">
        <v>48</v>
      </c>
      <c r="D503" s="1906" t="s">
        <v>501</v>
      </c>
      <c r="E503" s="1906" t="s">
        <v>502</v>
      </c>
      <c r="F503" s="1907" t="n">
        <f>R503+R504+R505+R506</f>
        <v>174.0</v>
      </c>
      <c r="G503" s="1906" t="s">
        <v>64</v>
      </c>
      <c r="H503" s="1908" t="n">
        <v>25.55</v>
      </c>
      <c r="I503" s="1909" t="n">
        <v>24.02</v>
      </c>
      <c r="J503" s="1910" t="n">
        <v>0.2034</v>
      </c>
      <c r="K503" s="1911" t="n">
        <f>ROUND(I503,2)+(ROUND(I503,2)*J503)</f>
        <v>28.905668</v>
      </c>
      <c r="L503" s="1912" t="n">
        <f>ROUND(S503,2)+ROUND(S504,2)+ROUND(S505,2)+ROUND(S506,2)</f>
        <v>5030.36</v>
      </c>
      <c r="M503" s="1906" t="s">
        <v>21</v>
      </c>
      <c r="N503" s="1906" t="s">
        <v>486</v>
      </c>
      <c r="O503" s="1906" t="s">
        <v>487</v>
      </c>
      <c r="P503" s="1906" t="s">
        <v>20</v>
      </c>
      <c r="Q503" s="1906" t="s">
        <v>95</v>
      </c>
      <c r="R503" s="1913" t="n">
        <v>43.5</v>
      </c>
      <c r="S503" s="1914" t="n">
        <f>ROUND(K503,2)*R503</f>
        <v>1257.585</v>
      </c>
    </row>
    <row r="504" ht="45.0" customHeight="true">
      <c r="P504" s="1906" t="s">
        <v>45</v>
      </c>
      <c r="Q504" s="1906" t="s">
        <v>96</v>
      </c>
      <c r="R504" s="1915" t="n">
        <v>43.5</v>
      </c>
      <c r="S504" s="1916" t="n">
        <f>ROUND(K503,2)*R504</f>
        <v>1257.585</v>
      </c>
    </row>
    <row r="505" ht="45.0" customHeight="true">
      <c r="P505" s="1906" t="s">
        <v>68</v>
      </c>
      <c r="Q505" s="1906" t="s">
        <v>97</v>
      </c>
      <c r="R505" s="1917" t="n">
        <v>43.5</v>
      </c>
      <c r="S505" s="1918" t="n">
        <f>ROUND(K503,2)*R505</f>
        <v>1257.585</v>
      </c>
    </row>
    <row r="506" ht="45.0" customHeight="true">
      <c r="P506" s="1906" t="s">
        <v>89</v>
      </c>
      <c r="Q506" s="1906" t="s">
        <v>98</v>
      </c>
      <c r="R506" s="1919" t="n">
        <v>43.5</v>
      </c>
      <c r="S506" s="1920" t="n">
        <f>ROUND(K503,2)*R506</f>
        <v>1257.585</v>
      </c>
    </row>
    <row r="507" ht="45.0" customHeight="true">
      <c r="A507" s="1922" t="s">
        <v>19</v>
      </c>
      <c r="B507" s="1922" t="s">
        <v>380</v>
      </c>
      <c r="C507" s="1922" t="s">
        <v>21</v>
      </c>
      <c r="D507" s="1922" t="s">
        <v>21</v>
      </c>
      <c r="E507" s="1922" t="s">
        <v>503</v>
      </c>
      <c r="F507" s="1922" t="s">
        <v>21</v>
      </c>
      <c r="G507" s="1922" t="s">
        <v>21</v>
      </c>
      <c r="H507" s="1922" t="s">
        <v>21</v>
      </c>
      <c r="I507" s="1922" t="s">
        <v>21</v>
      </c>
      <c r="J507" s="1922" t="s">
        <v>21</v>
      </c>
      <c r="K507" s="1922" t="s">
        <v>21</v>
      </c>
      <c r="L507" s="1923" t="n">
        <f>ROUND(L508,2)+ROUND(L512,2)+ROUND(L516,2)+ROUND(L520,2)</f>
        <v>16039.8</v>
      </c>
      <c r="M507" s="1922" t="s">
        <v>21</v>
      </c>
      <c r="N507" s="1922" t="s">
        <v>21</v>
      </c>
      <c r="O507" s="1922" t="s">
        <v>21</v>
      </c>
      <c r="P507" s="1922" t="s">
        <v>21</v>
      </c>
      <c r="Q507" s="1922" t="s">
        <v>21</v>
      </c>
      <c r="R507" s="1922" t="s">
        <v>21</v>
      </c>
      <c r="S507" s="1922" t="s">
        <v>21</v>
      </c>
    </row>
    <row r="508" ht="45.0" customHeight="true">
      <c r="A508" s="1924" t="s">
        <v>23</v>
      </c>
      <c r="B508" s="1924" t="s">
        <v>504</v>
      </c>
      <c r="C508" s="1924" t="s">
        <v>48</v>
      </c>
      <c r="D508" s="1924" t="s">
        <v>505</v>
      </c>
      <c r="E508" s="1924" t="s">
        <v>506</v>
      </c>
      <c r="F508" s="1925" t="n">
        <f>R508+R509+R510+R511</f>
        <v>20.0</v>
      </c>
      <c r="G508" s="1924" t="s">
        <v>28</v>
      </c>
      <c r="H508" s="1926" t="n">
        <v>141.99</v>
      </c>
      <c r="I508" s="1927" t="n">
        <v>133.47</v>
      </c>
      <c r="J508" s="1928" t="n">
        <v>0.2034</v>
      </c>
      <c r="K508" s="1929" t="n">
        <f>ROUND(I508,2)+(ROUND(I508,2)*J508)</f>
        <v>160.617798</v>
      </c>
      <c r="L508" s="1930" t="n">
        <f>ROUND(S508,2)+ROUND(S509,2)+ROUND(S510,2)+ROUND(S511,2)</f>
        <v>3212.4</v>
      </c>
      <c r="M508" s="1924" t="s">
        <v>21</v>
      </c>
      <c r="N508" s="1924" t="s">
        <v>486</v>
      </c>
      <c r="O508" s="1924" t="s">
        <v>487</v>
      </c>
      <c r="P508" s="1924" t="s">
        <v>20</v>
      </c>
      <c r="Q508" s="1924" t="s">
        <v>95</v>
      </c>
      <c r="R508" s="1931" t="n">
        <v>5.0</v>
      </c>
      <c r="S508" s="1932" t="n">
        <f>ROUND(K508,2)*R508</f>
        <v>803.1</v>
      </c>
    </row>
    <row r="509" ht="45.0" customHeight="true">
      <c r="P509" s="1924" t="s">
        <v>45</v>
      </c>
      <c r="Q509" s="1924" t="s">
        <v>96</v>
      </c>
      <c r="R509" s="1933" t="n">
        <v>5.0</v>
      </c>
      <c r="S509" s="1934" t="n">
        <f>ROUND(K508,2)*R509</f>
        <v>803.1</v>
      </c>
    </row>
    <row r="510" ht="45.0" customHeight="true">
      <c r="P510" s="1924" t="s">
        <v>68</v>
      </c>
      <c r="Q510" s="1924" t="s">
        <v>97</v>
      </c>
      <c r="R510" s="1935" t="n">
        <v>5.0</v>
      </c>
      <c r="S510" s="1936" t="n">
        <f>ROUND(K508,2)*R510</f>
        <v>803.1</v>
      </c>
    </row>
    <row r="511" ht="45.0" customHeight="true">
      <c r="P511" s="1924" t="s">
        <v>89</v>
      </c>
      <c r="Q511" s="1924" t="s">
        <v>98</v>
      </c>
      <c r="R511" s="1937" t="n">
        <v>5.0</v>
      </c>
      <c r="S511" s="1938" t="n">
        <f>ROUND(K508,2)*R511</f>
        <v>803.1</v>
      </c>
    </row>
    <row r="512" ht="45.0" customHeight="true">
      <c r="A512" s="1939" t="s">
        <v>23</v>
      </c>
      <c r="B512" s="1939" t="s">
        <v>507</v>
      </c>
      <c r="C512" s="1939" t="s">
        <v>48</v>
      </c>
      <c r="D512" s="1939" t="s">
        <v>508</v>
      </c>
      <c r="E512" s="1939" t="s">
        <v>509</v>
      </c>
      <c r="F512" s="1940" t="n">
        <f>R512+R513+R514+R515</f>
        <v>60.0</v>
      </c>
      <c r="G512" s="1939" t="s">
        <v>28</v>
      </c>
      <c r="H512" s="1941" t="n">
        <v>149.8</v>
      </c>
      <c r="I512" s="1942" t="n">
        <v>140.81</v>
      </c>
      <c r="J512" s="1943" t="n">
        <v>0.2034</v>
      </c>
      <c r="K512" s="1944" t="n">
        <f>ROUND(I512,2)+(ROUND(I512,2)*J512)</f>
        <v>169.45075400000002</v>
      </c>
      <c r="L512" s="1945" t="n">
        <f>ROUND(S512,2)+ROUND(S513,2)+ROUND(S514,2)+ROUND(S515,2)</f>
        <v>10167.0</v>
      </c>
      <c r="M512" s="1939" t="s">
        <v>21</v>
      </c>
      <c r="N512" s="1939" t="s">
        <v>486</v>
      </c>
      <c r="O512" s="1939" t="s">
        <v>487</v>
      </c>
      <c r="P512" s="1939" t="s">
        <v>20</v>
      </c>
      <c r="Q512" s="1939" t="s">
        <v>95</v>
      </c>
      <c r="R512" s="1946" t="n">
        <v>15.0</v>
      </c>
      <c r="S512" s="1947" t="n">
        <f>ROUND(K512,2)*R512</f>
        <v>2541.75</v>
      </c>
    </row>
    <row r="513" ht="45.0" customHeight="true">
      <c r="P513" s="1939" t="s">
        <v>45</v>
      </c>
      <c r="Q513" s="1939" t="s">
        <v>96</v>
      </c>
      <c r="R513" s="1948" t="n">
        <v>15.0</v>
      </c>
      <c r="S513" s="1949" t="n">
        <f>ROUND(K512,2)*R513</f>
        <v>2541.75</v>
      </c>
    </row>
    <row r="514" ht="45.0" customHeight="true">
      <c r="P514" s="1939" t="s">
        <v>68</v>
      </c>
      <c r="Q514" s="1939" t="s">
        <v>97</v>
      </c>
      <c r="R514" s="1950" t="n">
        <v>15.0</v>
      </c>
      <c r="S514" s="1951" t="n">
        <f>ROUND(K512,2)*R514</f>
        <v>2541.75</v>
      </c>
    </row>
    <row r="515" ht="45.0" customHeight="true">
      <c r="P515" s="1939" t="s">
        <v>89</v>
      </c>
      <c r="Q515" s="1939" t="s">
        <v>98</v>
      </c>
      <c r="R515" s="1952" t="n">
        <v>15.0</v>
      </c>
      <c r="S515" s="1953" t="n">
        <f>ROUND(K512,2)*R515</f>
        <v>2541.75</v>
      </c>
    </row>
    <row r="516" ht="45.0" customHeight="true">
      <c r="A516" s="1954" t="s">
        <v>23</v>
      </c>
      <c r="B516" s="1954" t="s">
        <v>510</v>
      </c>
      <c r="C516" s="1954" t="s">
        <v>48</v>
      </c>
      <c r="D516" s="1954" t="s">
        <v>511</v>
      </c>
      <c r="E516" s="1954" t="s">
        <v>512</v>
      </c>
      <c r="F516" s="1955" t="n">
        <f>R516+R517+R518+R519</f>
        <v>40.0</v>
      </c>
      <c r="G516" s="1954" t="s">
        <v>28</v>
      </c>
      <c r="H516" s="1956" t="n">
        <v>31.62</v>
      </c>
      <c r="I516" s="1957" t="n">
        <v>29.72</v>
      </c>
      <c r="J516" s="1958" t="n">
        <v>0.2034</v>
      </c>
      <c r="K516" s="1959" t="n">
        <f>ROUND(I516,2)+(ROUND(I516,2)*J516)</f>
        <v>35.765048</v>
      </c>
      <c r="L516" s="1960" t="n">
        <f>ROUND(S516,2)+ROUND(S517,2)+ROUND(S518,2)+ROUND(S519,2)</f>
        <v>1430.8</v>
      </c>
      <c r="M516" s="1954" t="s">
        <v>21</v>
      </c>
      <c r="N516" s="1954" t="s">
        <v>486</v>
      </c>
      <c r="O516" s="1954" t="s">
        <v>487</v>
      </c>
      <c r="P516" s="1954" t="s">
        <v>20</v>
      </c>
      <c r="Q516" s="1954" t="s">
        <v>95</v>
      </c>
      <c r="R516" s="1961" t="n">
        <v>10.0</v>
      </c>
      <c r="S516" s="1962" t="n">
        <f>ROUND(K516,2)*R516</f>
        <v>357.70000000000005</v>
      </c>
    </row>
    <row r="517" ht="45.0" customHeight="true">
      <c r="P517" s="1954" t="s">
        <v>45</v>
      </c>
      <c r="Q517" s="1954" t="s">
        <v>96</v>
      </c>
      <c r="R517" s="1963" t="n">
        <v>10.0</v>
      </c>
      <c r="S517" s="1964" t="n">
        <f>ROUND(K516,2)*R517</f>
        <v>357.70000000000005</v>
      </c>
    </row>
    <row r="518" ht="45.0" customHeight="true">
      <c r="P518" s="1954" t="s">
        <v>68</v>
      </c>
      <c r="Q518" s="1954" t="s">
        <v>97</v>
      </c>
      <c r="R518" s="1965" t="n">
        <v>10.0</v>
      </c>
      <c r="S518" s="1966" t="n">
        <f>ROUND(K516,2)*R518</f>
        <v>357.70000000000005</v>
      </c>
    </row>
    <row r="519" ht="45.0" customHeight="true">
      <c r="P519" s="1954" t="s">
        <v>89</v>
      </c>
      <c r="Q519" s="1954" t="s">
        <v>98</v>
      </c>
      <c r="R519" s="1967" t="n">
        <v>10.0</v>
      </c>
      <c r="S519" s="1968" t="n">
        <f>ROUND(K516,2)*R519</f>
        <v>357.70000000000005</v>
      </c>
    </row>
    <row r="520" ht="45.0" customHeight="true">
      <c r="A520" s="1969" t="s">
        <v>23</v>
      </c>
      <c r="B520" s="1969" t="s">
        <v>513</v>
      </c>
      <c r="C520" s="1969" t="s">
        <v>48</v>
      </c>
      <c r="D520" s="1969" t="s">
        <v>514</v>
      </c>
      <c r="E520" s="1969" t="s">
        <v>515</v>
      </c>
      <c r="F520" s="1970" t="n">
        <f>R520+R521+R522+R523</f>
        <v>80.0</v>
      </c>
      <c r="G520" s="1969" t="s">
        <v>28</v>
      </c>
      <c r="H520" s="1971" t="n">
        <v>13.58</v>
      </c>
      <c r="I520" s="1972" t="n">
        <v>12.77</v>
      </c>
      <c r="J520" s="1973" t="n">
        <v>0.2034</v>
      </c>
      <c r="K520" s="1974" t="n">
        <f>ROUND(I520,2)+(ROUND(I520,2)*J520)</f>
        <v>15.367417999999999</v>
      </c>
      <c r="L520" s="1975" t="n">
        <f>ROUND(S520,2)+ROUND(S521,2)+ROUND(S522,2)+ROUND(S523,2)</f>
        <v>1229.6</v>
      </c>
      <c r="M520" s="1969" t="s">
        <v>21</v>
      </c>
      <c r="N520" s="1969" t="s">
        <v>486</v>
      </c>
      <c r="O520" s="1969" t="s">
        <v>487</v>
      </c>
      <c r="P520" s="1969" t="s">
        <v>20</v>
      </c>
      <c r="Q520" s="1969" t="s">
        <v>95</v>
      </c>
      <c r="R520" s="1976" t="n">
        <v>20.0</v>
      </c>
      <c r="S520" s="1977" t="n">
        <f>ROUND(K520,2)*R520</f>
        <v>307.4</v>
      </c>
    </row>
    <row r="521" ht="45.0" customHeight="true">
      <c r="P521" s="1969" t="s">
        <v>45</v>
      </c>
      <c r="Q521" s="1969" t="s">
        <v>96</v>
      </c>
      <c r="R521" s="1978" t="n">
        <v>20.0</v>
      </c>
      <c r="S521" s="1979" t="n">
        <f>ROUND(K520,2)*R521</f>
        <v>307.4</v>
      </c>
    </row>
    <row r="522" ht="45.0" customHeight="true">
      <c r="P522" s="1969" t="s">
        <v>68</v>
      </c>
      <c r="Q522" s="1969" t="s">
        <v>97</v>
      </c>
      <c r="R522" s="1980" t="n">
        <v>20.0</v>
      </c>
      <c r="S522" s="1981" t="n">
        <f>ROUND(K520,2)*R522</f>
        <v>307.4</v>
      </c>
    </row>
    <row r="523" ht="45.0" customHeight="true">
      <c r="P523" s="1969" t="s">
        <v>89</v>
      </c>
      <c r="Q523" s="1969" t="s">
        <v>98</v>
      </c>
      <c r="R523" s="1982" t="n">
        <v>20.0</v>
      </c>
      <c r="S523" s="1983" t="n">
        <f>ROUND(K520,2)*R523</f>
        <v>307.4</v>
      </c>
    </row>
    <row r="524" ht="45.0" customHeight="true">
      <c r="A524" s="1985" t="s">
        <v>19</v>
      </c>
      <c r="B524" s="1985" t="s">
        <v>455</v>
      </c>
      <c r="C524" s="1985" t="s">
        <v>21</v>
      </c>
      <c r="D524" s="1985" t="s">
        <v>21</v>
      </c>
      <c r="E524" s="1985" t="s">
        <v>516</v>
      </c>
      <c r="F524" s="1985" t="s">
        <v>21</v>
      </c>
      <c r="G524" s="1985" t="s">
        <v>21</v>
      </c>
      <c r="H524" s="1985" t="s">
        <v>21</v>
      </c>
      <c r="I524" s="1985" t="s">
        <v>21</v>
      </c>
      <c r="J524" s="1985" t="s">
        <v>21</v>
      </c>
      <c r="K524" s="1985" t="s">
        <v>21</v>
      </c>
      <c r="L524" s="1986" t="n">
        <f>ROUND(L525,2)+ROUND(L529,2)+ROUND(L533,2)+ROUND(L537,2)+ROUND(L541,2)+ROUND(L545,2)</f>
        <v>8390.36</v>
      </c>
      <c r="M524" s="1985" t="s">
        <v>21</v>
      </c>
      <c r="N524" s="1985" t="s">
        <v>21</v>
      </c>
      <c r="O524" s="1985" t="s">
        <v>21</v>
      </c>
      <c r="P524" s="1985" t="s">
        <v>21</v>
      </c>
      <c r="Q524" s="1985" t="s">
        <v>21</v>
      </c>
      <c r="R524" s="1985" t="s">
        <v>21</v>
      </c>
      <c r="S524" s="1985" t="s">
        <v>21</v>
      </c>
    </row>
    <row r="525" ht="45.0" customHeight="true">
      <c r="A525" s="1987" t="s">
        <v>23</v>
      </c>
      <c r="B525" s="1987" t="s">
        <v>517</v>
      </c>
      <c r="C525" s="1987" t="s">
        <v>48</v>
      </c>
      <c r="D525" s="1987" t="s">
        <v>518</v>
      </c>
      <c r="E525" s="1987" t="s">
        <v>519</v>
      </c>
      <c r="F525" s="1988" t="n">
        <f>R525+R526+R527+R528</f>
        <v>20.0</v>
      </c>
      <c r="G525" s="1987" t="s">
        <v>28</v>
      </c>
      <c r="H525" s="1989" t="n">
        <v>199.29</v>
      </c>
      <c r="I525" s="1990" t="n">
        <v>187.33</v>
      </c>
      <c r="J525" s="1991" t="n">
        <v>0.2034</v>
      </c>
      <c r="K525" s="1992" t="n">
        <f>ROUND(I525,2)+(ROUND(I525,2)*J525)</f>
        <v>225.43292200000002</v>
      </c>
      <c r="L525" s="1993" t="n">
        <f>ROUND(S525,2)+ROUND(S526,2)+ROUND(S527,2)+ROUND(S528,2)</f>
        <v>4508.6</v>
      </c>
      <c r="M525" s="1987" t="s">
        <v>21</v>
      </c>
      <c r="N525" s="1987" t="s">
        <v>520</v>
      </c>
      <c r="O525" s="1987" t="s">
        <v>521</v>
      </c>
      <c r="P525" s="1987" t="s">
        <v>20</v>
      </c>
      <c r="Q525" s="1987" t="s">
        <v>95</v>
      </c>
      <c r="R525" s="1994" t="n">
        <v>5.0</v>
      </c>
      <c r="S525" s="1995" t="n">
        <f>ROUND(K525,2)*R525</f>
        <v>1127.15</v>
      </c>
    </row>
    <row r="526" ht="45.0" customHeight="true">
      <c r="P526" s="1987" t="s">
        <v>45</v>
      </c>
      <c r="Q526" s="1987" t="s">
        <v>96</v>
      </c>
      <c r="R526" s="1996" t="n">
        <v>5.0</v>
      </c>
      <c r="S526" s="1997" t="n">
        <f>ROUND(K525,2)*R526</f>
        <v>1127.15</v>
      </c>
    </row>
    <row r="527" ht="45.0" customHeight="true">
      <c r="P527" s="1987" t="s">
        <v>68</v>
      </c>
      <c r="Q527" s="1987" t="s">
        <v>97</v>
      </c>
      <c r="R527" s="1998" t="n">
        <v>5.0</v>
      </c>
      <c r="S527" s="1999" t="n">
        <f>ROUND(K525,2)*R527</f>
        <v>1127.15</v>
      </c>
    </row>
    <row r="528" ht="45.0" customHeight="true">
      <c r="P528" s="1987" t="s">
        <v>89</v>
      </c>
      <c r="Q528" s="1987" t="s">
        <v>98</v>
      </c>
      <c r="R528" s="2000" t="n">
        <v>5.0</v>
      </c>
      <c r="S528" s="2001" t="n">
        <f>ROUND(K525,2)*R528</f>
        <v>1127.15</v>
      </c>
    </row>
    <row r="529" ht="45.0" customHeight="true">
      <c r="A529" s="2002" t="s">
        <v>23</v>
      </c>
      <c r="B529" s="2002" t="s">
        <v>522</v>
      </c>
      <c r="C529" s="2002" t="s">
        <v>48</v>
      </c>
      <c r="D529" s="2002" t="s">
        <v>523</v>
      </c>
      <c r="E529" s="2002" t="s">
        <v>524</v>
      </c>
      <c r="F529" s="2003" t="n">
        <f>R529+R530+R531+R532</f>
        <v>20.0</v>
      </c>
      <c r="G529" s="2002" t="s">
        <v>28</v>
      </c>
      <c r="H529" s="2004" t="n">
        <v>62.55</v>
      </c>
      <c r="I529" s="2005" t="n">
        <v>58.8</v>
      </c>
      <c r="J529" s="2006" t="n">
        <v>0.2034</v>
      </c>
      <c r="K529" s="2007" t="n">
        <f>ROUND(I529,2)+(ROUND(I529,2)*J529)</f>
        <v>70.75992</v>
      </c>
      <c r="L529" s="2008" t="n">
        <f>ROUND(S529,2)+ROUND(S530,2)+ROUND(S531,2)+ROUND(S532,2)</f>
        <v>1415.2</v>
      </c>
      <c r="M529" s="2002" t="s">
        <v>21</v>
      </c>
      <c r="N529" s="2002" t="s">
        <v>486</v>
      </c>
      <c r="O529" s="2002" t="s">
        <v>487</v>
      </c>
      <c r="P529" s="2002" t="s">
        <v>20</v>
      </c>
      <c r="Q529" s="2002" t="s">
        <v>95</v>
      </c>
      <c r="R529" s="2009" t="n">
        <v>5.0</v>
      </c>
      <c r="S529" s="2010" t="n">
        <f>ROUND(K529,2)*R529</f>
        <v>353.8</v>
      </c>
    </row>
    <row r="530" ht="45.0" customHeight="true">
      <c r="P530" s="2002" t="s">
        <v>45</v>
      </c>
      <c r="Q530" s="2002" t="s">
        <v>96</v>
      </c>
      <c r="R530" s="2011" t="n">
        <v>5.0</v>
      </c>
      <c r="S530" s="2012" t="n">
        <f>ROUND(K529,2)*R530</f>
        <v>353.8</v>
      </c>
    </row>
    <row r="531" ht="45.0" customHeight="true">
      <c r="P531" s="2002" t="s">
        <v>68</v>
      </c>
      <c r="Q531" s="2002" t="s">
        <v>97</v>
      </c>
      <c r="R531" s="2013" t="n">
        <v>5.0</v>
      </c>
      <c r="S531" s="2014" t="n">
        <f>ROUND(K529,2)*R531</f>
        <v>353.8</v>
      </c>
    </row>
    <row r="532" ht="45.0" customHeight="true">
      <c r="P532" s="2002" t="s">
        <v>89</v>
      </c>
      <c r="Q532" s="2002" t="s">
        <v>98</v>
      </c>
      <c r="R532" s="2015" t="n">
        <v>5.0</v>
      </c>
      <c r="S532" s="2016" t="n">
        <f>ROUND(K529,2)*R532</f>
        <v>353.8</v>
      </c>
    </row>
    <row r="533" ht="45.0" customHeight="true">
      <c r="A533" s="2017" t="s">
        <v>23</v>
      </c>
      <c r="B533" s="2017" t="s">
        <v>525</v>
      </c>
      <c r="C533" s="2017" t="s">
        <v>48</v>
      </c>
      <c r="D533" s="2017" t="s">
        <v>498</v>
      </c>
      <c r="E533" s="2017" t="s">
        <v>499</v>
      </c>
      <c r="F533" s="2018" t="n">
        <f>R533+R534+R535+R536</f>
        <v>135.0</v>
      </c>
      <c r="G533" s="2017" t="s">
        <v>64</v>
      </c>
      <c r="H533" s="2019" t="n">
        <v>5.52</v>
      </c>
      <c r="I533" s="2020" t="n">
        <v>5.19</v>
      </c>
      <c r="J533" s="2021" t="n">
        <v>0.2034</v>
      </c>
      <c r="K533" s="2022" t="n">
        <f>ROUND(I533,2)+(ROUND(I533,2)*J533)</f>
        <v>6.245646000000001</v>
      </c>
      <c r="L533" s="2023" t="n">
        <f>ROUND(S533,2)+ROUND(S534,2)+ROUND(S535,2)+ROUND(S536,2)</f>
        <v>843.76</v>
      </c>
      <c r="M533" s="2017" t="s">
        <v>21</v>
      </c>
      <c r="N533" s="2017" t="s">
        <v>486</v>
      </c>
      <c r="O533" s="2017" t="s">
        <v>487</v>
      </c>
      <c r="P533" s="2017" t="s">
        <v>20</v>
      </c>
      <c r="Q533" s="2017" t="s">
        <v>95</v>
      </c>
      <c r="R533" s="2024" t="n">
        <v>33.75</v>
      </c>
      <c r="S533" s="2025" t="n">
        <f>ROUND(K533,2)*R533</f>
        <v>210.9375</v>
      </c>
    </row>
    <row r="534" ht="45.0" customHeight="true">
      <c r="P534" s="2017" t="s">
        <v>45</v>
      </c>
      <c r="Q534" s="2017" t="s">
        <v>96</v>
      </c>
      <c r="R534" s="2026" t="n">
        <v>33.75</v>
      </c>
      <c r="S534" s="2027" t="n">
        <f>ROUND(K533,2)*R534</f>
        <v>210.9375</v>
      </c>
    </row>
    <row r="535" ht="45.0" customHeight="true">
      <c r="P535" s="2017" t="s">
        <v>68</v>
      </c>
      <c r="Q535" s="2017" t="s">
        <v>97</v>
      </c>
      <c r="R535" s="2028" t="n">
        <v>33.75</v>
      </c>
      <c r="S535" s="2029" t="n">
        <f>ROUND(K533,2)*R535</f>
        <v>210.9375</v>
      </c>
    </row>
    <row r="536" ht="45.0" customHeight="true">
      <c r="P536" s="2017" t="s">
        <v>89</v>
      </c>
      <c r="Q536" s="2017" t="s">
        <v>98</v>
      </c>
      <c r="R536" s="2030" t="n">
        <v>33.75</v>
      </c>
      <c r="S536" s="2031" t="n">
        <f>ROUND(K533,2)*R536</f>
        <v>210.9375</v>
      </c>
    </row>
    <row r="537" ht="45.0" customHeight="true">
      <c r="A537" s="2032" t="s">
        <v>23</v>
      </c>
      <c r="B537" s="2032" t="s">
        <v>526</v>
      </c>
      <c r="C537" s="2032" t="s">
        <v>48</v>
      </c>
      <c r="D537" s="2032" t="s">
        <v>527</v>
      </c>
      <c r="E537" s="2032" t="s">
        <v>528</v>
      </c>
      <c r="F537" s="2033" t="n">
        <f>R537+R538+R539+R540</f>
        <v>60.0</v>
      </c>
      <c r="G537" s="2032" t="s">
        <v>64</v>
      </c>
      <c r="H537" s="2034" t="n">
        <v>13.25</v>
      </c>
      <c r="I537" s="2035" t="n">
        <v>12.46</v>
      </c>
      <c r="J537" s="2036" t="n">
        <v>0.2034</v>
      </c>
      <c r="K537" s="2037" t="n">
        <f>ROUND(I537,2)+(ROUND(I537,2)*J537)</f>
        <v>14.994364000000001</v>
      </c>
      <c r="L537" s="2038" t="n">
        <f>ROUND(S537,2)+ROUND(S538,2)+ROUND(S539,2)+ROUND(S540,2)</f>
        <v>899.4</v>
      </c>
      <c r="M537" s="2032" t="s">
        <v>21</v>
      </c>
      <c r="N537" s="2032" t="s">
        <v>486</v>
      </c>
      <c r="O537" s="2032" t="s">
        <v>487</v>
      </c>
      <c r="P537" s="2032" t="s">
        <v>20</v>
      </c>
      <c r="Q537" s="2032" t="s">
        <v>95</v>
      </c>
      <c r="R537" s="2039" t="n">
        <v>15.0</v>
      </c>
      <c r="S537" s="2040" t="n">
        <f>ROUND(K537,2)*R537</f>
        <v>224.85</v>
      </c>
    </row>
    <row r="538" ht="45.0" customHeight="true">
      <c r="P538" s="2032" t="s">
        <v>45</v>
      </c>
      <c r="Q538" s="2032" t="s">
        <v>96</v>
      </c>
      <c r="R538" s="2041" t="n">
        <v>15.0</v>
      </c>
      <c r="S538" s="2042" t="n">
        <f>ROUND(K537,2)*R538</f>
        <v>224.85</v>
      </c>
    </row>
    <row r="539" ht="45.0" customHeight="true">
      <c r="P539" s="2032" t="s">
        <v>68</v>
      </c>
      <c r="Q539" s="2032" t="s">
        <v>97</v>
      </c>
      <c r="R539" s="2043" t="n">
        <v>15.0</v>
      </c>
      <c r="S539" s="2044" t="n">
        <f>ROUND(K537,2)*R539</f>
        <v>224.85</v>
      </c>
    </row>
    <row r="540" ht="45.0" customHeight="true">
      <c r="P540" s="2032" t="s">
        <v>89</v>
      </c>
      <c r="Q540" s="2032" t="s">
        <v>98</v>
      </c>
      <c r="R540" s="2045" t="n">
        <v>15.0</v>
      </c>
      <c r="S540" s="2046" t="n">
        <f>ROUND(K537,2)*R540</f>
        <v>224.85</v>
      </c>
    </row>
    <row r="541" ht="45.0" customHeight="true">
      <c r="A541" s="2047" t="s">
        <v>23</v>
      </c>
      <c r="B541" s="2047" t="s">
        <v>529</v>
      </c>
      <c r="C541" s="2047" t="s">
        <v>48</v>
      </c>
      <c r="D541" s="2047" t="s">
        <v>489</v>
      </c>
      <c r="E541" s="2047" t="s">
        <v>490</v>
      </c>
      <c r="F541" s="2048" t="n">
        <f>R541+R542+R543+R544</f>
        <v>40.0</v>
      </c>
      <c r="G541" s="2047" t="s">
        <v>28</v>
      </c>
      <c r="H541" s="2049" t="n">
        <v>9.45</v>
      </c>
      <c r="I541" s="2050" t="n">
        <v>8.88</v>
      </c>
      <c r="J541" s="2051" t="n">
        <v>0.2034</v>
      </c>
      <c r="K541" s="2052" t="n">
        <f>ROUND(I541,2)+(ROUND(I541,2)*J541)</f>
        <v>10.686192000000002</v>
      </c>
      <c r="L541" s="2053" t="n">
        <f>ROUND(S541,2)+ROUND(S542,2)+ROUND(S543,2)+ROUND(S544,2)</f>
        <v>427.6</v>
      </c>
      <c r="M541" s="2047" t="s">
        <v>21</v>
      </c>
      <c r="N541" s="2047" t="s">
        <v>486</v>
      </c>
      <c r="O541" s="2047" t="s">
        <v>487</v>
      </c>
      <c r="P541" s="2047" t="s">
        <v>20</v>
      </c>
      <c r="Q541" s="2047" t="s">
        <v>95</v>
      </c>
      <c r="R541" s="2054" t="n">
        <v>10.0</v>
      </c>
      <c r="S541" s="2055" t="n">
        <f>ROUND(K541,2)*R541</f>
        <v>106.89999999999999</v>
      </c>
    </row>
    <row r="542" ht="45.0" customHeight="true">
      <c r="P542" s="2047" t="s">
        <v>45</v>
      </c>
      <c r="Q542" s="2047" t="s">
        <v>96</v>
      </c>
      <c r="R542" s="2056" t="n">
        <v>10.0</v>
      </c>
      <c r="S542" s="2057" t="n">
        <f>ROUND(K541,2)*R542</f>
        <v>106.89999999999999</v>
      </c>
    </row>
    <row r="543" ht="45.0" customHeight="true">
      <c r="P543" s="2047" t="s">
        <v>68</v>
      </c>
      <c r="Q543" s="2047" t="s">
        <v>97</v>
      </c>
      <c r="R543" s="2058" t="n">
        <v>10.0</v>
      </c>
      <c r="S543" s="2059" t="n">
        <f>ROUND(K541,2)*R543</f>
        <v>106.89999999999999</v>
      </c>
    </row>
    <row r="544" ht="45.0" customHeight="true">
      <c r="P544" s="2047" t="s">
        <v>89</v>
      </c>
      <c r="Q544" s="2047" t="s">
        <v>98</v>
      </c>
      <c r="R544" s="2060" t="n">
        <v>10.0</v>
      </c>
      <c r="S544" s="2061" t="n">
        <f>ROUND(K541,2)*R544</f>
        <v>106.89999999999999</v>
      </c>
    </row>
    <row r="545" ht="45.0" customHeight="true">
      <c r="A545" s="2062" t="s">
        <v>23</v>
      </c>
      <c r="B545" s="2062" t="s">
        <v>530</v>
      </c>
      <c r="C545" s="2062" t="s">
        <v>48</v>
      </c>
      <c r="D545" s="2062" t="s">
        <v>531</v>
      </c>
      <c r="E545" s="2062" t="s">
        <v>532</v>
      </c>
      <c r="F545" s="2063" t="n">
        <f>R545+R546+R547+R548</f>
        <v>20.0</v>
      </c>
      <c r="G545" s="2062" t="s">
        <v>28</v>
      </c>
      <c r="H545" s="2064" t="n">
        <v>13.07</v>
      </c>
      <c r="I545" s="2065" t="n">
        <v>12.29</v>
      </c>
      <c r="J545" s="2066" t="n">
        <v>0.2034</v>
      </c>
      <c r="K545" s="2067" t="n">
        <f>ROUND(I545,2)+(ROUND(I545,2)*J545)</f>
        <v>14.789786</v>
      </c>
      <c r="L545" s="2068" t="n">
        <f>ROUND(S545,2)+ROUND(S546,2)+ROUND(S547,2)+ROUND(S548,2)</f>
        <v>295.8</v>
      </c>
      <c r="M545" s="2062" t="s">
        <v>21</v>
      </c>
      <c r="N545" s="2062" t="s">
        <v>486</v>
      </c>
      <c r="O545" s="2062" t="s">
        <v>487</v>
      </c>
      <c r="P545" s="2062" t="s">
        <v>20</v>
      </c>
      <c r="Q545" s="2062" t="s">
        <v>95</v>
      </c>
      <c r="R545" s="2069" t="n">
        <v>5.0</v>
      </c>
      <c r="S545" s="2070" t="n">
        <f>ROUND(K545,2)*R545</f>
        <v>73.94999999999999</v>
      </c>
    </row>
    <row r="546" ht="45.0" customHeight="true">
      <c r="P546" s="2062" t="s">
        <v>45</v>
      </c>
      <c r="Q546" s="2062" t="s">
        <v>96</v>
      </c>
      <c r="R546" s="2071" t="n">
        <v>5.0</v>
      </c>
      <c r="S546" s="2072" t="n">
        <f>ROUND(K545,2)*R546</f>
        <v>73.94999999999999</v>
      </c>
    </row>
    <row r="547" ht="45.0" customHeight="true">
      <c r="P547" s="2062" t="s">
        <v>68</v>
      </c>
      <c r="Q547" s="2062" t="s">
        <v>97</v>
      </c>
      <c r="R547" s="2073" t="n">
        <v>5.0</v>
      </c>
      <c r="S547" s="2074" t="n">
        <f>ROUND(K545,2)*R547</f>
        <v>73.94999999999999</v>
      </c>
    </row>
    <row r="548" ht="45.0" customHeight="true">
      <c r="P548" s="2062" t="s">
        <v>89</v>
      </c>
      <c r="Q548" s="2062" t="s">
        <v>98</v>
      </c>
      <c r="R548" s="2075" t="n">
        <v>5.0</v>
      </c>
      <c r="S548" s="2076" t="n">
        <f>ROUND(K545,2)*R548</f>
        <v>73.94999999999999</v>
      </c>
    </row>
    <row r="549" ht="45.0" customHeight="true">
      <c r="A549" s="2078" t="s">
        <v>19</v>
      </c>
      <c r="B549" s="2078" t="s">
        <v>468</v>
      </c>
      <c r="C549" s="2078" t="s">
        <v>21</v>
      </c>
      <c r="D549" s="2078" t="s">
        <v>21</v>
      </c>
      <c r="E549" s="2078" t="s">
        <v>533</v>
      </c>
      <c r="F549" s="2078" t="s">
        <v>21</v>
      </c>
      <c r="G549" s="2078" t="s">
        <v>21</v>
      </c>
      <c r="H549" s="2078" t="s">
        <v>21</v>
      </c>
      <c r="I549" s="2078" t="s">
        <v>21</v>
      </c>
      <c r="J549" s="2078" t="s">
        <v>21</v>
      </c>
      <c r="K549" s="2078" t="s">
        <v>21</v>
      </c>
      <c r="L549" s="2079" t="n">
        <f>ROUND(L550,2)+ROUND(L554,2)+ROUND(L558,2)+ROUND(L562,2)+ROUND(L566,2)+ROUND(L570,2)+ROUND(L574,2)+ROUND(L578,2)+ROUND(L582,2)+ROUND(L586,2)+ROUND(L590,2)+ROUND(L594,2)+ROUND(L598,2)+ROUND(L602,2)</f>
        <v>20932.48</v>
      </c>
      <c r="M549" s="2078" t="s">
        <v>21</v>
      </c>
      <c r="N549" s="2078" t="s">
        <v>21</v>
      </c>
      <c r="O549" s="2078" t="s">
        <v>21</v>
      </c>
      <c r="P549" s="2078" t="s">
        <v>21</v>
      </c>
      <c r="Q549" s="2078" t="s">
        <v>21</v>
      </c>
      <c r="R549" s="2078" t="s">
        <v>21</v>
      </c>
      <c r="S549" s="2078" t="s">
        <v>21</v>
      </c>
    </row>
    <row r="550" ht="45.0" customHeight="true">
      <c r="A550" s="2080" t="s">
        <v>23</v>
      </c>
      <c r="B550" s="2080" t="s">
        <v>534</v>
      </c>
      <c r="C550" s="2080" t="s">
        <v>48</v>
      </c>
      <c r="D550" s="2080" t="s">
        <v>535</v>
      </c>
      <c r="E550" s="2080" t="s">
        <v>536</v>
      </c>
      <c r="F550" s="2081" t="n">
        <f>R550+R551+R552+R553</f>
        <v>20.0</v>
      </c>
      <c r="G550" s="2080" t="s">
        <v>28</v>
      </c>
      <c r="H550" s="2082" t="n">
        <v>302.7</v>
      </c>
      <c r="I550" s="2083" t="n">
        <v>284.54</v>
      </c>
      <c r="J550" s="2084" t="n">
        <v>0.2034</v>
      </c>
      <c r="K550" s="2085" t="n">
        <f>ROUND(I550,2)+(ROUND(I550,2)*J550)</f>
        <v>342.415436</v>
      </c>
      <c r="L550" s="2086" t="n">
        <f>ROUND(S550,2)+ROUND(S551,2)+ROUND(S552,2)+ROUND(S553,2)</f>
        <v>6848.4</v>
      </c>
      <c r="M550" s="2080" t="s">
        <v>21</v>
      </c>
      <c r="N550" s="2080" t="s">
        <v>537</v>
      </c>
      <c r="O550" s="2080" t="s">
        <v>538</v>
      </c>
      <c r="P550" s="2080" t="s">
        <v>20</v>
      </c>
      <c r="Q550" s="2080" t="s">
        <v>95</v>
      </c>
      <c r="R550" s="2087" t="n">
        <v>5.0</v>
      </c>
      <c r="S550" s="2088" t="n">
        <f>ROUND(K550,2)*R550</f>
        <v>1712.1000000000001</v>
      </c>
    </row>
    <row r="551" ht="45.0" customHeight="true">
      <c r="P551" s="2080" t="s">
        <v>45</v>
      </c>
      <c r="Q551" s="2080" t="s">
        <v>96</v>
      </c>
      <c r="R551" s="2089" t="n">
        <v>5.0</v>
      </c>
      <c r="S551" s="2090" t="n">
        <f>ROUND(K550,2)*R551</f>
        <v>1712.1000000000001</v>
      </c>
    </row>
    <row r="552" ht="45.0" customHeight="true">
      <c r="P552" s="2080" t="s">
        <v>68</v>
      </c>
      <c r="Q552" s="2080" t="s">
        <v>97</v>
      </c>
      <c r="R552" s="2091" t="n">
        <v>5.0</v>
      </c>
      <c r="S552" s="2092" t="n">
        <f>ROUND(K550,2)*R552</f>
        <v>1712.1000000000001</v>
      </c>
    </row>
    <row r="553" ht="45.0" customHeight="true">
      <c r="P553" s="2080" t="s">
        <v>89</v>
      </c>
      <c r="Q553" s="2080" t="s">
        <v>98</v>
      </c>
      <c r="R553" s="2093" t="n">
        <v>5.0</v>
      </c>
      <c r="S553" s="2094" t="n">
        <f>ROUND(K550,2)*R553</f>
        <v>1712.1000000000001</v>
      </c>
    </row>
    <row r="554" ht="45.0" customHeight="true">
      <c r="A554" s="2095" t="s">
        <v>23</v>
      </c>
      <c r="B554" s="2095" t="s">
        <v>539</v>
      </c>
      <c r="C554" s="2095" t="s">
        <v>48</v>
      </c>
      <c r="D554" s="2095" t="s">
        <v>540</v>
      </c>
      <c r="E554" s="2095" t="s">
        <v>541</v>
      </c>
      <c r="F554" s="2096" t="n">
        <f>R554+R555+R556+R557</f>
        <v>20.0</v>
      </c>
      <c r="G554" s="2095" t="s">
        <v>28</v>
      </c>
      <c r="H554" s="2097" t="n">
        <v>4.7</v>
      </c>
      <c r="I554" s="2098" t="n">
        <v>4.42</v>
      </c>
      <c r="J554" s="2099" t="n">
        <v>0.2034</v>
      </c>
      <c r="K554" s="2100" t="n">
        <f>ROUND(I554,2)+(ROUND(I554,2)*J554)</f>
        <v>5.319027999999999</v>
      </c>
      <c r="L554" s="2101" t="n">
        <f>ROUND(S554,2)+ROUND(S555,2)+ROUND(S556,2)+ROUND(S557,2)</f>
        <v>106.4</v>
      </c>
      <c r="M554" s="2095" t="s">
        <v>21</v>
      </c>
      <c r="N554" s="2095" t="s">
        <v>537</v>
      </c>
      <c r="O554" s="2095" t="s">
        <v>538</v>
      </c>
      <c r="P554" s="2095" t="s">
        <v>20</v>
      </c>
      <c r="Q554" s="2095" t="s">
        <v>95</v>
      </c>
      <c r="R554" s="2102" t="n">
        <v>5.0</v>
      </c>
      <c r="S554" s="2103" t="n">
        <f>ROUND(K554,2)*R554</f>
        <v>26.6</v>
      </c>
    </row>
    <row r="555" ht="45.0" customHeight="true">
      <c r="P555" s="2095" t="s">
        <v>45</v>
      </c>
      <c r="Q555" s="2095" t="s">
        <v>96</v>
      </c>
      <c r="R555" s="2104" t="n">
        <v>5.0</v>
      </c>
      <c r="S555" s="2105" t="n">
        <f>ROUND(K554,2)*R555</f>
        <v>26.6</v>
      </c>
    </row>
    <row r="556" ht="45.0" customHeight="true">
      <c r="P556" s="2095" t="s">
        <v>68</v>
      </c>
      <c r="Q556" s="2095" t="s">
        <v>97</v>
      </c>
      <c r="R556" s="2106" t="n">
        <v>5.0</v>
      </c>
      <c r="S556" s="2107" t="n">
        <f>ROUND(K554,2)*R556</f>
        <v>26.6</v>
      </c>
    </row>
    <row r="557" ht="45.0" customHeight="true">
      <c r="P557" s="2095" t="s">
        <v>89</v>
      </c>
      <c r="Q557" s="2095" t="s">
        <v>98</v>
      </c>
      <c r="R557" s="2108" t="n">
        <v>5.0</v>
      </c>
      <c r="S557" s="2109" t="n">
        <f>ROUND(K554,2)*R557</f>
        <v>26.6</v>
      </c>
    </row>
    <row r="558" ht="45.0" customHeight="true">
      <c r="A558" s="2110" t="s">
        <v>23</v>
      </c>
      <c r="B558" s="2110" t="s">
        <v>542</v>
      </c>
      <c r="C558" s="2110" t="s">
        <v>48</v>
      </c>
      <c r="D558" s="2110" t="s">
        <v>543</v>
      </c>
      <c r="E558" s="2110" t="s">
        <v>544</v>
      </c>
      <c r="F558" s="2111" t="n">
        <f>R558+R559+R560+R561</f>
        <v>40.0</v>
      </c>
      <c r="G558" s="2110" t="s">
        <v>28</v>
      </c>
      <c r="H558" s="2112" t="n">
        <v>5.3</v>
      </c>
      <c r="I558" s="2113" t="n">
        <v>4.98</v>
      </c>
      <c r="J558" s="2114" t="n">
        <v>0.2034</v>
      </c>
      <c r="K558" s="2115" t="n">
        <f>ROUND(I558,2)+(ROUND(I558,2)*J558)</f>
        <v>5.992932000000001</v>
      </c>
      <c r="L558" s="2116" t="n">
        <f>ROUND(S558,2)+ROUND(S559,2)+ROUND(S560,2)+ROUND(S561,2)</f>
        <v>239.6</v>
      </c>
      <c r="M558" s="2110" t="s">
        <v>21</v>
      </c>
      <c r="N558" s="2110" t="s">
        <v>537</v>
      </c>
      <c r="O558" s="2110" t="s">
        <v>538</v>
      </c>
      <c r="P558" s="2110" t="s">
        <v>20</v>
      </c>
      <c r="Q558" s="2110" t="s">
        <v>95</v>
      </c>
      <c r="R558" s="2117" t="n">
        <v>10.0</v>
      </c>
      <c r="S558" s="2118" t="n">
        <f>ROUND(K558,2)*R558</f>
        <v>59.900000000000006</v>
      </c>
    </row>
    <row r="559" ht="45.0" customHeight="true">
      <c r="P559" s="2110" t="s">
        <v>45</v>
      </c>
      <c r="Q559" s="2110" t="s">
        <v>96</v>
      </c>
      <c r="R559" s="2119" t="n">
        <v>10.0</v>
      </c>
      <c r="S559" s="2120" t="n">
        <f>ROUND(K558,2)*R559</f>
        <v>59.900000000000006</v>
      </c>
    </row>
    <row r="560" ht="45.0" customHeight="true">
      <c r="P560" s="2110" t="s">
        <v>68</v>
      </c>
      <c r="Q560" s="2110" t="s">
        <v>97</v>
      </c>
      <c r="R560" s="2121" t="n">
        <v>10.0</v>
      </c>
      <c r="S560" s="2122" t="n">
        <f>ROUND(K558,2)*R560</f>
        <v>59.900000000000006</v>
      </c>
    </row>
    <row r="561" ht="45.0" customHeight="true">
      <c r="P561" s="2110" t="s">
        <v>89</v>
      </c>
      <c r="Q561" s="2110" t="s">
        <v>98</v>
      </c>
      <c r="R561" s="2123" t="n">
        <v>10.0</v>
      </c>
      <c r="S561" s="2124" t="n">
        <f>ROUND(K558,2)*R561</f>
        <v>59.900000000000006</v>
      </c>
    </row>
    <row r="562" ht="45.0" customHeight="true">
      <c r="A562" s="2125" t="s">
        <v>23</v>
      </c>
      <c r="B562" s="2125" t="s">
        <v>545</v>
      </c>
      <c r="C562" s="2125" t="s">
        <v>48</v>
      </c>
      <c r="D562" s="2125" t="s">
        <v>546</v>
      </c>
      <c r="E562" s="2125" t="s">
        <v>547</v>
      </c>
      <c r="F562" s="2126" t="n">
        <f>R562+R563+R564+R565</f>
        <v>20.0</v>
      </c>
      <c r="G562" s="2125" t="s">
        <v>28</v>
      </c>
      <c r="H562" s="2127" t="n">
        <v>20.53</v>
      </c>
      <c r="I562" s="2128" t="n">
        <v>19.3</v>
      </c>
      <c r="J562" s="2129" t="n">
        <v>0.2034</v>
      </c>
      <c r="K562" s="2130" t="n">
        <f>ROUND(I562,2)+(ROUND(I562,2)*J562)</f>
        <v>23.22562</v>
      </c>
      <c r="L562" s="2131" t="n">
        <f>ROUND(S562,2)+ROUND(S563,2)+ROUND(S564,2)+ROUND(S565,2)</f>
        <v>464.6</v>
      </c>
      <c r="M562" s="2125" t="s">
        <v>21</v>
      </c>
      <c r="N562" s="2125" t="s">
        <v>537</v>
      </c>
      <c r="O562" s="2125" t="s">
        <v>538</v>
      </c>
      <c r="P562" s="2125" t="s">
        <v>20</v>
      </c>
      <c r="Q562" s="2125" t="s">
        <v>95</v>
      </c>
      <c r="R562" s="2132" t="n">
        <v>5.0</v>
      </c>
      <c r="S562" s="2133" t="n">
        <f>ROUND(K562,2)*R562</f>
        <v>116.15</v>
      </c>
    </row>
    <row r="563" ht="45.0" customHeight="true">
      <c r="P563" s="2125" t="s">
        <v>45</v>
      </c>
      <c r="Q563" s="2125" t="s">
        <v>96</v>
      </c>
      <c r="R563" s="2134" t="n">
        <v>5.0</v>
      </c>
      <c r="S563" s="2135" t="n">
        <f>ROUND(K562,2)*R563</f>
        <v>116.15</v>
      </c>
    </row>
    <row r="564" ht="45.0" customHeight="true">
      <c r="P564" s="2125" t="s">
        <v>68</v>
      </c>
      <c r="Q564" s="2125" t="s">
        <v>97</v>
      </c>
      <c r="R564" s="2136" t="n">
        <v>5.0</v>
      </c>
      <c r="S564" s="2137" t="n">
        <f>ROUND(K562,2)*R564</f>
        <v>116.15</v>
      </c>
    </row>
    <row r="565" ht="45.0" customHeight="true">
      <c r="P565" s="2125" t="s">
        <v>89</v>
      </c>
      <c r="Q565" s="2125" t="s">
        <v>98</v>
      </c>
      <c r="R565" s="2138" t="n">
        <v>5.0</v>
      </c>
      <c r="S565" s="2139" t="n">
        <f>ROUND(K562,2)*R565</f>
        <v>116.15</v>
      </c>
    </row>
    <row r="566" ht="45.0" customHeight="true">
      <c r="A566" s="2140" t="s">
        <v>23</v>
      </c>
      <c r="B566" s="2140" t="s">
        <v>548</v>
      </c>
      <c r="C566" s="2140" t="s">
        <v>48</v>
      </c>
      <c r="D566" s="2140" t="s">
        <v>549</v>
      </c>
      <c r="E566" s="2140" t="s">
        <v>550</v>
      </c>
      <c r="F566" s="2141" t="n">
        <f>R566+R567+R568+R569</f>
        <v>40.0</v>
      </c>
      <c r="G566" s="2140" t="s">
        <v>28</v>
      </c>
      <c r="H566" s="2142" t="n">
        <v>27.31</v>
      </c>
      <c r="I566" s="2143" t="n">
        <v>25.67</v>
      </c>
      <c r="J566" s="2144" t="n">
        <v>0.2034</v>
      </c>
      <c r="K566" s="2145" t="n">
        <f>ROUND(I566,2)+(ROUND(I566,2)*J566)</f>
        <v>30.891278</v>
      </c>
      <c r="L566" s="2146" t="n">
        <f>ROUND(S566,2)+ROUND(S567,2)+ROUND(S568,2)+ROUND(S569,2)</f>
        <v>1235.6</v>
      </c>
      <c r="M566" s="2140" t="s">
        <v>21</v>
      </c>
      <c r="N566" s="2140" t="s">
        <v>537</v>
      </c>
      <c r="O566" s="2140" t="s">
        <v>538</v>
      </c>
      <c r="P566" s="2140" t="s">
        <v>20</v>
      </c>
      <c r="Q566" s="2140" t="s">
        <v>95</v>
      </c>
      <c r="R566" s="2147" t="n">
        <v>10.0</v>
      </c>
      <c r="S566" s="2148" t="n">
        <f>ROUND(K566,2)*R566</f>
        <v>308.9</v>
      </c>
    </row>
    <row r="567" ht="45.0" customHeight="true">
      <c r="P567" s="2140" t="s">
        <v>45</v>
      </c>
      <c r="Q567" s="2140" t="s">
        <v>96</v>
      </c>
      <c r="R567" s="2149" t="n">
        <v>10.0</v>
      </c>
      <c r="S567" s="2150" t="n">
        <f>ROUND(K566,2)*R567</f>
        <v>308.9</v>
      </c>
    </row>
    <row r="568" ht="45.0" customHeight="true">
      <c r="P568" s="2140" t="s">
        <v>68</v>
      </c>
      <c r="Q568" s="2140" t="s">
        <v>97</v>
      </c>
      <c r="R568" s="2151" t="n">
        <v>10.0</v>
      </c>
      <c r="S568" s="2152" t="n">
        <f>ROUND(K566,2)*R568</f>
        <v>308.9</v>
      </c>
    </row>
    <row r="569" ht="45.0" customHeight="true">
      <c r="P569" s="2140" t="s">
        <v>89</v>
      </c>
      <c r="Q569" s="2140" t="s">
        <v>98</v>
      </c>
      <c r="R569" s="2153" t="n">
        <v>10.0</v>
      </c>
      <c r="S569" s="2154" t="n">
        <f>ROUND(K566,2)*R569</f>
        <v>308.9</v>
      </c>
    </row>
    <row r="570" ht="45.0" customHeight="true">
      <c r="A570" s="2155" t="s">
        <v>23</v>
      </c>
      <c r="B570" s="2155" t="s">
        <v>551</v>
      </c>
      <c r="C570" s="2155" t="s">
        <v>48</v>
      </c>
      <c r="D570" s="2155" t="s">
        <v>552</v>
      </c>
      <c r="E570" s="2155" t="s">
        <v>553</v>
      </c>
      <c r="F570" s="2156" t="n">
        <f>R570+R571+R572+R573</f>
        <v>20.0</v>
      </c>
      <c r="G570" s="2155" t="s">
        <v>28</v>
      </c>
      <c r="H570" s="2157" t="n">
        <v>37.24</v>
      </c>
      <c r="I570" s="2158" t="n">
        <v>35.01</v>
      </c>
      <c r="J570" s="2159" t="n">
        <v>0.2034</v>
      </c>
      <c r="K570" s="2160" t="n">
        <f>ROUND(I570,2)+(ROUND(I570,2)*J570)</f>
        <v>42.131034</v>
      </c>
      <c r="L570" s="2161" t="n">
        <f>ROUND(S570,2)+ROUND(S571,2)+ROUND(S572,2)+ROUND(S573,2)</f>
        <v>842.6</v>
      </c>
      <c r="M570" s="2155" t="s">
        <v>21</v>
      </c>
      <c r="N570" s="2155" t="s">
        <v>537</v>
      </c>
      <c r="O570" s="2155" t="s">
        <v>538</v>
      </c>
      <c r="P570" s="2155" t="s">
        <v>20</v>
      </c>
      <c r="Q570" s="2155" t="s">
        <v>95</v>
      </c>
      <c r="R570" s="2162" t="n">
        <v>5.0</v>
      </c>
      <c r="S570" s="2163" t="n">
        <f>ROUND(K570,2)*R570</f>
        <v>210.65</v>
      </c>
    </row>
    <row r="571" ht="45.0" customHeight="true">
      <c r="P571" s="2155" t="s">
        <v>45</v>
      </c>
      <c r="Q571" s="2155" t="s">
        <v>96</v>
      </c>
      <c r="R571" s="2164" t="n">
        <v>5.0</v>
      </c>
      <c r="S571" s="2165" t="n">
        <f>ROUND(K570,2)*R571</f>
        <v>210.65</v>
      </c>
    </row>
    <row r="572" ht="45.0" customHeight="true">
      <c r="P572" s="2155" t="s">
        <v>68</v>
      </c>
      <c r="Q572" s="2155" t="s">
        <v>97</v>
      </c>
      <c r="R572" s="2166" t="n">
        <v>5.0</v>
      </c>
      <c r="S572" s="2167" t="n">
        <f>ROUND(K570,2)*R572</f>
        <v>210.65</v>
      </c>
    </row>
    <row r="573" ht="45.0" customHeight="true">
      <c r="P573" s="2155" t="s">
        <v>89</v>
      </c>
      <c r="Q573" s="2155" t="s">
        <v>98</v>
      </c>
      <c r="R573" s="2168" t="n">
        <v>5.0</v>
      </c>
      <c r="S573" s="2169" t="n">
        <f>ROUND(K570,2)*R573</f>
        <v>210.65</v>
      </c>
    </row>
    <row r="574" ht="45.0" customHeight="true">
      <c r="A574" s="2170" t="s">
        <v>23</v>
      </c>
      <c r="B574" s="2170" t="s">
        <v>554</v>
      </c>
      <c r="C574" s="2170" t="s">
        <v>48</v>
      </c>
      <c r="D574" s="2170" t="s">
        <v>489</v>
      </c>
      <c r="E574" s="2170" t="s">
        <v>490</v>
      </c>
      <c r="F574" s="2171" t="n">
        <f>R574+R575+R576+R577</f>
        <v>160.0</v>
      </c>
      <c r="G574" s="2170" t="s">
        <v>28</v>
      </c>
      <c r="H574" s="2172" t="n">
        <v>9.45</v>
      </c>
      <c r="I574" s="2173" t="n">
        <v>8.88</v>
      </c>
      <c r="J574" s="2174" t="n">
        <v>0.2034</v>
      </c>
      <c r="K574" s="2175" t="n">
        <f>ROUND(I574,2)+(ROUND(I574,2)*J574)</f>
        <v>10.686192000000002</v>
      </c>
      <c r="L574" s="2176" t="n">
        <f>ROUND(S574,2)+ROUND(S575,2)+ROUND(S576,2)+ROUND(S577,2)</f>
        <v>1710.4</v>
      </c>
      <c r="M574" s="2170" t="s">
        <v>21</v>
      </c>
      <c r="N574" s="2170" t="s">
        <v>537</v>
      </c>
      <c r="O574" s="2170" t="s">
        <v>538</v>
      </c>
      <c r="P574" s="2170" t="s">
        <v>20</v>
      </c>
      <c r="Q574" s="2170" t="s">
        <v>95</v>
      </c>
      <c r="R574" s="2177" t="n">
        <v>40.0</v>
      </c>
      <c r="S574" s="2178" t="n">
        <f>ROUND(K574,2)*R574</f>
        <v>427.59999999999997</v>
      </c>
    </row>
    <row r="575" ht="45.0" customHeight="true">
      <c r="P575" s="2170" t="s">
        <v>45</v>
      </c>
      <c r="Q575" s="2170" t="s">
        <v>96</v>
      </c>
      <c r="R575" s="2179" t="n">
        <v>40.0</v>
      </c>
      <c r="S575" s="2180" t="n">
        <f>ROUND(K574,2)*R575</f>
        <v>427.59999999999997</v>
      </c>
    </row>
    <row r="576" ht="45.0" customHeight="true">
      <c r="P576" s="2170" t="s">
        <v>68</v>
      </c>
      <c r="Q576" s="2170" t="s">
        <v>97</v>
      </c>
      <c r="R576" s="2181" t="n">
        <v>40.0</v>
      </c>
      <c r="S576" s="2182" t="n">
        <f>ROUND(K574,2)*R576</f>
        <v>427.59999999999997</v>
      </c>
    </row>
    <row r="577" ht="45.0" customHeight="true">
      <c r="P577" s="2170" t="s">
        <v>89</v>
      </c>
      <c r="Q577" s="2170" t="s">
        <v>98</v>
      </c>
      <c r="R577" s="2183" t="n">
        <v>40.0</v>
      </c>
      <c r="S577" s="2184" t="n">
        <f>ROUND(K574,2)*R577</f>
        <v>427.59999999999997</v>
      </c>
    </row>
    <row r="578" ht="45.0" customHeight="true">
      <c r="A578" s="2185" t="s">
        <v>23</v>
      </c>
      <c r="B578" s="2185" t="s">
        <v>555</v>
      </c>
      <c r="C578" s="2185" t="s">
        <v>48</v>
      </c>
      <c r="D578" s="2185" t="s">
        <v>556</v>
      </c>
      <c r="E578" s="2185" t="s">
        <v>557</v>
      </c>
      <c r="F578" s="2186" t="n">
        <f>R578+R579+R580+R581</f>
        <v>80.0</v>
      </c>
      <c r="G578" s="2185" t="s">
        <v>28</v>
      </c>
      <c r="H578" s="2187" t="n">
        <v>13.07</v>
      </c>
      <c r="I578" s="2188" t="n">
        <v>12.29</v>
      </c>
      <c r="J578" s="2189" t="n">
        <v>0.2034</v>
      </c>
      <c r="K578" s="2190" t="n">
        <f>ROUND(I578,2)+(ROUND(I578,2)*J578)</f>
        <v>14.789786</v>
      </c>
      <c r="L578" s="2191" t="n">
        <f>ROUND(S578,2)+ROUND(S579,2)+ROUND(S580,2)+ROUND(S581,2)</f>
        <v>1183.2</v>
      </c>
      <c r="M578" s="2185" t="s">
        <v>21</v>
      </c>
      <c r="N578" s="2185" t="s">
        <v>537</v>
      </c>
      <c r="O578" s="2185" t="s">
        <v>538</v>
      </c>
      <c r="P578" s="2185" t="s">
        <v>20</v>
      </c>
      <c r="Q578" s="2185" t="s">
        <v>95</v>
      </c>
      <c r="R578" s="2192" t="n">
        <v>20.0</v>
      </c>
      <c r="S578" s="2193" t="n">
        <f>ROUND(K578,2)*R578</f>
        <v>295.79999999999995</v>
      </c>
    </row>
    <row r="579" ht="45.0" customHeight="true">
      <c r="P579" s="2185" t="s">
        <v>45</v>
      </c>
      <c r="Q579" s="2185" t="s">
        <v>96</v>
      </c>
      <c r="R579" s="2194" t="n">
        <v>20.0</v>
      </c>
      <c r="S579" s="2195" t="n">
        <f>ROUND(K578,2)*R579</f>
        <v>295.79999999999995</v>
      </c>
    </row>
    <row r="580" ht="45.0" customHeight="true">
      <c r="P580" s="2185" t="s">
        <v>68</v>
      </c>
      <c r="Q580" s="2185" t="s">
        <v>97</v>
      </c>
      <c r="R580" s="2196" t="n">
        <v>20.0</v>
      </c>
      <c r="S580" s="2197" t="n">
        <f>ROUND(K578,2)*R580</f>
        <v>295.79999999999995</v>
      </c>
    </row>
    <row r="581" ht="45.0" customHeight="true">
      <c r="P581" s="2185" t="s">
        <v>89</v>
      </c>
      <c r="Q581" s="2185" t="s">
        <v>98</v>
      </c>
      <c r="R581" s="2198" t="n">
        <v>20.0</v>
      </c>
      <c r="S581" s="2199" t="n">
        <f>ROUND(K578,2)*R581</f>
        <v>295.79999999999995</v>
      </c>
    </row>
    <row r="582" ht="45.0" customHeight="true">
      <c r="A582" s="2200" t="s">
        <v>23</v>
      </c>
      <c r="B582" s="2200" t="s">
        <v>558</v>
      </c>
      <c r="C582" s="2200" t="s">
        <v>48</v>
      </c>
      <c r="D582" s="2200" t="s">
        <v>559</v>
      </c>
      <c r="E582" s="2200" t="s">
        <v>560</v>
      </c>
      <c r="F582" s="2201" t="n">
        <f>R582+R583+R584+R585</f>
        <v>20.0</v>
      </c>
      <c r="G582" s="2200" t="s">
        <v>28</v>
      </c>
      <c r="H582" s="2202" t="n">
        <v>14.83</v>
      </c>
      <c r="I582" s="2203" t="n">
        <v>5.64</v>
      </c>
      <c r="J582" s="2204" t="n">
        <v>0.2034</v>
      </c>
      <c r="K582" s="2205" t="n">
        <f>ROUND(I582,2)+(ROUND(I582,2)*J582)</f>
        <v>6.787176</v>
      </c>
      <c r="L582" s="2206" t="n">
        <f>ROUND(S582,2)+ROUND(S583,2)+ROUND(S584,2)+ROUND(S585,2)</f>
        <v>135.8</v>
      </c>
      <c r="M582" s="2200" t="s">
        <v>21</v>
      </c>
      <c r="N582" s="2200" t="s">
        <v>537</v>
      </c>
      <c r="O582" s="2200" t="s">
        <v>538</v>
      </c>
      <c r="P582" s="2200" t="s">
        <v>20</v>
      </c>
      <c r="Q582" s="2200" t="s">
        <v>95</v>
      </c>
      <c r="R582" s="2207" t="n">
        <v>5.0</v>
      </c>
      <c r="S582" s="2208" t="n">
        <f>ROUND(K582,2)*R582</f>
        <v>33.95</v>
      </c>
    </row>
    <row r="583" ht="45.0" customHeight="true">
      <c r="P583" s="2200" t="s">
        <v>45</v>
      </c>
      <c r="Q583" s="2200" t="s">
        <v>96</v>
      </c>
      <c r="R583" s="2209" t="n">
        <v>5.0</v>
      </c>
      <c r="S583" s="2210" t="n">
        <f>ROUND(K582,2)*R583</f>
        <v>33.95</v>
      </c>
    </row>
    <row r="584" ht="45.0" customHeight="true">
      <c r="P584" s="2200" t="s">
        <v>68</v>
      </c>
      <c r="Q584" s="2200" t="s">
        <v>97</v>
      </c>
      <c r="R584" s="2211" t="n">
        <v>5.0</v>
      </c>
      <c r="S584" s="2212" t="n">
        <f>ROUND(K582,2)*R584</f>
        <v>33.95</v>
      </c>
    </row>
    <row r="585" ht="45.0" customHeight="true">
      <c r="P585" s="2200" t="s">
        <v>89</v>
      </c>
      <c r="Q585" s="2200" t="s">
        <v>98</v>
      </c>
      <c r="R585" s="2213" t="n">
        <v>5.0</v>
      </c>
      <c r="S585" s="2214" t="n">
        <f>ROUND(K582,2)*R585</f>
        <v>33.95</v>
      </c>
    </row>
    <row r="586" ht="45.0" customHeight="true">
      <c r="A586" s="2215" t="s">
        <v>23</v>
      </c>
      <c r="B586" s="2215" t="s">
        <v>561</v>
      </c>
      <c r="C586" s="2215" t="s">
        <v>48</v>
      </c>
      <c r="D586" s="2215" t="s">
        <v>562</v>
      </c>
      <c r="E586" s="2215" t="s">
        <v>563</v>
      </c>
      <c r="F586" s="2216" t="n">
        <f>R586+R587+R588+R589</f>
        <v>40.0</v>
      </c>
      <c r="G586" s="2215" t="s">
        <v>28</v>
      </c>
      <c r="H586" s="2217" t="n">
        <v>7.9</v>
      </c>
      <c r="I586" s="2218" t="n">
        <v>7.43</v>
      </c>
      <c r="J586" s="2219" t="n">
        <v>0.2034</v>
      </c>
      <c r="K586" s="2220" t="n">
        <f>ROUND(I586,2)+(ROUND(I586,2)*J586)</f>
        <v>8.941262</v>
      </c>
      <c r="L586" s="2221" t="n">
        <f>ROUND(S586,2)+ROUND(S587,2)+ROUND(S588,2)+ROUND(S589,2)</f>
        <v>357.6</v>
      </c>
      <c r="M586" s="2215" t="s">
        <v>21</v>
      </c>
      <c r="N586" s="2215" t="s">
        <v>537</v>
      </c>
      <c r="O586" s="2215" t="s">
        <v>538</v>
      </c>
      <c r="P586" s="2215" t="s">
        <v>20</v>
      </c>
      <c r="Q586" s="2215" t="s">
        <v>95</v>
      </c>
      <c r="R586" s="2222" t="n">
        <v>10.0</v>
      </c>
      <c r="S586" s="2223" t="n">
        <f>ROUND(K586,2)*R586</f>
        <v>89.39999999999999</v>
      </c>
    </row>
    <row r="587" ht="45.0" customHeight="true">
      <c r="P587" s="2215" t="s">
        <v>45</v>
      </c>
      <c r="Q587" s="2215" t="s">
        <v>96</v>
      </c>
      <c r="R587" s="2224" t="n">
        <v>10.0</v>
      </c>
      <c r="S587" s="2225" t="n">
        <f>ROUND(K586,2)*R587</f>
        <v>89.39999999999999</v>
      </c>
    </row>
    <row r="588" ht="45.0" customHeight="true">
      <c r="P588" s="2215" t="s">
        <v>68</v>
      </c>
      <c r="Q588" s="2215" t="s">
        <v>97</v>
      </c>
      <c r="R588" s="2226" t="n">
        <v>10.0</v>
      </c>
      <c r="S588" s="2227" t="n">
        <f>ROUND(K586,2)*R588</f>
        <v>89.39999999999999</v>
      </c>
    </row>
    <row r="589" ht="45.0" customHeight="true">
      <c r="P589" s="2215" t="s">
        <v>89</v>
      </c>
      <c r="Q589" s="2215" t="s">
        <v>98</v>
      </c>
      <c r="R589" s="2228" t="n">
        <v>10.0</v>
      </c>
      <c r="S589" s="2229" t="n">
        <f>ROUND(K586,2)*R589</f>
        <v>89.39999999999999</v>
      </c>
    </row>
    <row r="590" ht="45.0" customHeight="true">
      <c r="A590" s="2230" t="s">
        <v>23</v>
      </c>
      <c r="B590" s="2230" t="s">
        <v>564</v>
      </c>
      <c r="C590" s="2230" t="s">
        <v>48</v>
      </c>
      <c r="D590" s="2230" t="s">
        <v>565</v>
      </c>
      <c r="E590" s="2230" t="s">
        <v>566</v>
      </c>
      <c r="F590" s="2231" t="n">
        <f>R590+R591+R592+R593</f>
        <v>60.0</v>
      </c>
      <c r="G590" s="2230" t="s">
        <v>28</v>
      </c>
      <c r="H590" s="2232" t="n">
        <v>18.26</v>
      </c>
      <c r="I590" s="2233" t="n">
        <v>17.16</v>
      </c>
      <c r="J590" s="2234" t="n">
        <v>0.2034</v>
      </c>
      <c r="K590" s="2235" t="n">
        <f>ROUND(I590,2)+(ROUND(I590,2)*J590)</f>
        <v>20.650344</v>
      </c>
      <c r="L590" s="2236" t="n">
        <f>ROUND(S590,2)+ROUND(S591,2)+ROUND(S592,2)+ROUND(S593,2)</f>
        <v>1239.0</v>
      </c>
      <c r="M590" s="2230" t="s">
        <v>21</v>
      </c>
      <c r="N590" s="2230" t="s">
        <v>537</v>
      </c>
      <c r="O590" s="2230" t="s">
        <v>538</v>
      </c>
      <c r="P590" s="2230" t="s">
        <v>20</v>
      </c>
      <c r="Q590" s="2230" t="s">
        <v>95</v>
      </c>
      <c r="R590" s="2237" t="n">
        <v>15.0</v>
      </c>
      <c r="S590" s="2238" t="n">
        <f>ROUND(K590,2)*R590</f>
        <v>309.75</v>
      </c>
    </row>
    <row r="591" ht="45.0" customHeight="true">
      <c r="P591" s="2230" t="s">
        <v>45</v>
      </c>
      <c r="Q591" s="2230" t="s">
        <v>96</v>
      </c>
      <c r="R591" s="2239" t="n">
        <v>15.0</v>
      </c>
      <c r="S591" s="2240" t="n">
        <f>ROUND(K590,2)*R591</f>
        <v>309.75</v>
      </c>
    </row>
    <row r="592" ht="45.0" customHeight="true">
      <c r="P592" s="2230" t="s">
        <v>68</v>
      </c>
      <c r="Q592" s="2230" t="s">
        <v>97</v>
      </c>
      <c r="R592" s="2241" t="n">
        <v>15.0</v>
      </c>
      <c r="S592" s="2242" t="n">
        <f>ROUND(K590,2)*R592</f>
        <v>309.75</v>
      </c>
    </row>
    <row r="593" ht="45.0" customHeight="true">
      <c r="P593" s="2230" t="s">
        <v>89</v>
      </c>
      <c r="Q593" s="2230" t="s">
        <v>98</v>
      </c>
      <c r="R593" s="2243" t="n">
        <v>15.0</v>
      </c>
      <c r="S593" s="2244" t="n">
        <f>ROUND(K590,2)*R593</f>
        <v>309.75</v>
      </c>
    </row>
    <row r="594" ht="45.0" customHeight="true">
      <c r="A594" s="2245" t="s">
        <v>23</v>
      </c>
      <c r="B594" s="2245" t="s">
        <v>567</v>
      </c>
      <c r="C594" s="2245" t="s">
        <v>48</v>
      </c>
      <c r="D594" s="2245" t="s">
        <v>568</v>
      </c>
      <c r="E594" s="2245" t="s">
        <v>569</v>
      </c>
      <c r="F594" s="2246" t="n">
        <f>R594+R595+R596+R597</f>
        <v>20.0</v>
      </c>
      <c r="G594" s="2245" t="s">
        <v>28</v>
      </c>
      <c r="H594" s="2247" t="n">
        <v>19.98</v>
      </c>
      <c r="I594" s="2248" t="n">
        <v>18.78</v>
      </c>
      <c r="J594" s="2249" t="n">
        <v>0.2034</v>
      </c>
      <c r="K594" s="2250" t="n">
        <f>ROUND(I594,2)+(ROUND(I594,2)*J594)</f>
        <v>22.599852000000002</v>
      </c>
      <c r="L594" s="2251" t="n">
        <f>ROUND(S594,2)+ROUND(S595,2)+ROUND(S596,2)+ROUND(S597,2)</f>
        <v>452.0</v>
      </c>
      <c r="M594" s="2245" t="s">
        <v>21</v>
      </c>
      <c r="N594" s="2245" t="s">
        <v>537</v>
      </c>
      <c r="O594" s="2245" t="s">
        <v>538</v>
      </c>
      <c r="P594" s="2245" t="s">
        <v>20</v>
      </c>
      <c r="Q594" s="2245" t="s">
        <v>95</v>
      </c>
      <c r="R594" s="2252" t="n">
        <v>5.0</v>
      </c>
      <c r="S594" s="2253" t="n">
        <f>ROUND(K594,2)*R594</f>
        <v>113.0</v>
      </c>
    </row>
    <row r="595" ht="45.0" customHeight="true">
      <c r="P595" s="2245" t="s">
        <v>45</v>
      </c>
      <c r="Q595" s="2245" t="s">
        <v>96</v>
      </c>
      <c r="R595" s="2254" t="n">
        <v>5.0</v>
      </c>
      <c r="S595" s="2255" t="n">
        <f>ROUND(K594,2)*R595</f>
        <v>113.0</v>
      </c>
    </row>
    <row r="596" ht="45.0" customHeight="true">
      <c r="P596" s="2245" t="s">
        <v>68</v>
      </c>
      <c r="Q596" s="2245" t="s">
        <v>97</v>
      </c>
      <c r="R596" s="2256" t="n">
        <v>5.0</v>
      </c>
      <c r="S596" s="2257" t="n">
        <f>ROUND(K594,2)*R596</f>
        <v>113.0</v>
      </c>
    </row>
    <row r="597" ht="45.0" customHeight="true">
      <c r="P597" s="2245" t="s">
        <v>89</v>
      </c>
      <c r="Q597" s="2245" t="s">
        <v>98</v>
      </c>
      <c r="R597" s="2258" t="n">
        <v>5.0</v>
      </c>
      <c r="S597" s="2259" t="n">
        <f>ROUND(K594,2)*R597</f>
        <v>113.0</v>
      </c>
    </row>
    <row r="598" ht="45.0" customHeight="true">
      <c r="A598" s="2260" t="s">
        <v>23</v>
      </c>
      <c r="B598" s="2260" t="s">
        <v>570</v>
      </c>
      <c r="C598" s="2260" t="s">
        <v>48</v>
      </c>
      <c r="D598" s="2260" t="s">
        <v>527</v>
      </c>
      <c r="E598" s="2260" t="s">
        <v>528</v>
      </c>
      <c r="F598" s="2261" t="n">
        <f>R598+R599+R600+R601</f>
        <v>88.0</v>
      </c>
      <c r="G598" s="2260" t="s">
        <v>64</v>
      </c>
      <c r="H598" s="2262" t="n">
        <v>13.25</v>
      </c>
      <c r="I598" s="2263" t="n">
        <v>12.46</v>
      </c>
      <c r="J598" s="2264" t="n">
        <v>0.2034</v>
      </c>
      <c r="K598" s="2265" t="n">
        <f>ROUND(I598,2)+(ROUND(I598,2)*J598)</f>
        <v>14.994364000000001</v>
      </c>
      <c r="L598" s="2266" t="n">
        <f>ROUND(S598,2)+ROUND(S599,2)+ROUND(S600,2)+ROUND(S601,2)</f>
        <v>1319.12</v>
      </c>
      <c r="M598" s="2260" t="s">
        <v>21</v>
      </c>
      <c r="N598" s="2260" t="s">
        <v>537</v>
      </c>
      <c r="O598" s="2260" t="s">
        <v>538</v>
      </c>
      <c r="P598" s="2260" t="s">
        <v>20</v>
      </c>
      <c r="Q598" s="2260" t="s">
        <v>95</v>
      </c>
      <c r="R598" s="2267" t="n">
        <v>22.0</v>
      </c>
      <c r="S598" s="2268" t="n">
        <f>ROUND(K598,2)*R598</f>
        <v>329.78000000000003</v>
      </c>
    </row>
    <row r="599" ht="45.0" customHeight="true">
      <c r="P599" s="2260" t="s">
        <v>45</v>
      </c>
      <c r="Q599" s="2260" t="s">
        <v>96</v>
      </c>
      <c r="R599" s="2269" t="n">
        <v>22.0</v>
      </c>
      <c r="S599" s="2270" t="n">
        <f>ROUND(K598,2)*R599</f>
        <v>329.78000000000003</v>
      </c>
    </row>
    <row r="600" ht="45.0" customHeight="true">
      <c r="P600" s="2260" t="s">
        <v>68</v>
      </c>
      <c r="Q600" s="2260" t="s">
        <v>97</v>
      </c>
      <c r="R600" s="2271" t="n">
        <v>22.0</v>
      </c>
      <c r="S600" s="2272" t="n">
        <f>ROUND(K598,2)*R600</f>
        <v>329.78000000000003</v>
      </c>
    </row>
    <row r="601" ht="45.0" customHeight="true">
      <c r="P601" s="2260" t="s">
        <v>89</v>
      </c>
      <c r="Q601" s="2260" t="s">
        <v>98</v>
      </c>
      <c r="R601" s="2273" t="n">
        <v>22.0</v>
      </c>
      <c r="S601" s="2274" t="n">
        <f>ROUND(K598,2)*R601</f>
        <v>329.78000000000003</v>
      </c>
    </row>
    <row r="602" ht="45.0" customHeight="true">
      <c r="A602" s="2275" t="s">
        <v>23</v>
      </c>
      <c r="B602" s="2275" t="s">
        <v>571</v>
      </c>
      <c r="C602" s="2275" t="s">
        <v>48</v>
      </c>
      <c r="D602" s="2275" t="s">
        <v>572</v>
      </c>
      <c r="E602" s="2275" t="s">
        <v>573</v>
      </c>
      <c r="F602" s="2276" t="n">
        <f>R602+R603+R604+R605</f>
        <v>211.0</v>
      </c>
      <c r="G602" s="2275" t="s">
        <v>64</v>
      </c>
      <c r="H602" s="2277" t="n">
        <v>20.11</v>
      </c>
      <c r="I602" s="2278" t="n">
        <v>18.9</v>
      </c>
      <c r="J602" s="2279" t="n">
        <v>0.2034</v>
      </c>
      <c r="K602" s="2280" t="n">
        <f>ROUND(I602,2)+(ROUND(I602,2)*J602)</f>
        <v>22.744259999999997</v>
      </c>
      <c r="L602" s="2281" t="n">
        <f>ROUND(S602,2)+ROUND(S603,2)+ROUND(S604,2)+ROUND(S605,2)</f>
        <v>4798.16</v>
      </c>
      <c r="M602" s="2275" t="s">
        <v>21</v>
      </c>
      <c r="N602" s="2275" t="s">
        <v>537</v>
      </c>
      <c r="O602" s="2275" t="s">
        <v>538</v>
      </c>
      <c r="P602" s="2275" t="s">
        <v>20</v>
      </c>
      <c r="Q602" s="2275" t="s">
        <v>95</v>
      </c>
      <c r="R602" s="2282" t="n">
        <v>52.75</v>
      </c>
      <c r="S602" s="2283" t="n">
        <f>ROUND(K602,2)*R602</f>
        <v>1199.5349999999999</v>
      </c>
    </row>
    <row r="603" ht="45.0" customHeight="true">
      <c r="P603" s="2275" t="s">
        <v>45</v>
      </c>
      <c r="Q603" s="2275" t="s">
        <v>96</v>
      </c>
      <c r="R603" s="2284" t="n">
        <v>52.75</v>
      </c>
      <c r="S603" s="2285" t="n">
        <f>ROUND(K602,2)*R603</f>
        <v>1199.5349999999999</v>
      </c>
    </row>
    <row r="604" ht="45.0" customHeight="true">
      <c r="P604" s="2275" t="s">
        <v>68</v>
      </c>
      <c r="Q604" s="2275" t="s">
        <v>97</v>
      </c>
      <c r="R604" s="2286" t="n">
        <v>52.75</v>
      </c>
      <c r="S604" s="2287" t="n">
        <f>ROUND(K602,2)*R604</f>
        <v>1199.5349999999999</v>
      </c>
    </row>
    <row r="605" ht="45.0" customHeight="true">
      <c r="P605" s="2275" t="s">
        <v>89</v>
      </c>
      <c r="Q605" s="2275" t="s">
        <v>98</v>
      </c>
      <c r="R605" s="2288" t="n">
        <v>52.75</v>
      </c>
      <c r="S605" s="2289" t="n">
        <f>ROUND(K602,2)*R605</f>
        <v>1199.5349999999999</v>
      </c>
    </row>
    <row r="606" ht="45.0" customHeight="true">
      <c r="A606" s="2291" t="s">
        <v>19</v>
      </c>
      <c r="B606" s="2291" t="s">
        <v>520</v>
      </c>
      <c r="C606" s="2291" t="s">
        <v>21</v>
      </c>
      <c r="D606" s="2291" t="s">
        <v>21</v>
      </c>
      <c r="E606" s="2291" t="s">
        <v>574</v>
      </c>
      <c r="F606" s="2291" t="s">
        <v>21</v>
      </c>
      <c r="G606" s="2291" t="s">
        <v>21</v>
      </c>
      <c r="H606" s="2291" t="s">
        <v>21</v>
      </c>
      <c r="I606" s="2291" t="s">
        <v>21</v>
      </c>
      <c r="J606" s="2291" t="s">
        <v>21</v>
      </c>
      <c r="K606" s="2291" t="s">
        <v>21</v>
      </c>
      <c r="L606" s="2292" t="n">
        <f>ROUND(L607,2)+ROUND(L611,2)+ROUND(L615,2)+ROUND(L619,2)+ROUND(L623,2)+ROUND(L627,2)+ROUND(L631,2)+ROUND(L635,2)+ROUND(L639,2)+ROUND(L643,2)+ROUND(L647,2)+ROUND(L651,2)</f>
        <v>50181.240000000005</v>
      </c>
      <c r="M606" s="2291" t="s">
        <v>21</v>
      </c>
      <c r="N606" s="2291" t="s">
        <v>21</v>
      </c>
      <c r="O606" s="2291" t="s">
        <v>21</v>
      </c>
      <c r="P606" s="2291" t="s">
        <v>21</v>
      </c>
      <c r="Q606" s="2291" t="s">
        <v>21</v>
      </c>
      <c r="R606" s="2291" t="s">
        <v>21</v>
      </c>
      <c r="S606" s="2291" t="s">
        <v>21</v>
      </c>
    </row>
    <row r="607" ht="45.0" customHeight="true">
      <c r="A607" s="2293" t="s">
        <v>23</v>
      </c>
      <c r="B607" s="2293" t="s">
        <v>575</v>
      </c>
      <c r="C607" s="2293" t="s">
        <v>48</v>
      </c>
      <c r="D607" s="2293" t="s">
        <v>576</v>
      </c>
      <c r="E607" s="2293" t="s">
        <v>577</v>
      </c>
      <c r="F607" s="2294" t="n">
        <f>R607+R608+R609+R610</f>
        <v>60.0</v>
      </c>
      <c r="G607" s="2293" t="s">
        <v>28</v>
      </c>
      <c r="H607" s="2295" t="n">
        <v>11.41</v>
      </c>
      <c r="I607" s="2296" t="n">
        <v>10.73</v>
      </c>
      <c r="J607" s="2297" t="n">
        <v>0.2034</v>
      </c>
      <c r="K607" s="2298" t="n">
        <f>ROUND(I607,2)+(ROUND(I607,2)*J607)</f>
        <v>12.912482</v>
      </c>
      <c r="L607" s="2299" t="n">
        <f>ROUND(S607,2)+ROUND(S608,2)+ROUND(S609,2)+ROUND(S610,2)</f>
        <v>774.6</v>
      </c>
      <c r="M607" s="2293" t="s">
        <v>21</v>
      </c>
      <c r="N607" s="2293" t="s">
        <v>578</v>
      </c>
      <c r="O607" s="2293" t="s">
        <v>579</v>
      </c>
      <c r="P607" s="2293" t="s">
        <v>20</v>
      </c>
      <c r="Q607" s="2293" t="s">
        <v>95</v>
      </c>
      <c r="R607" s="2300" t="n">
        <v>15.0</v>
      </c>
      <c r="S607" s="2301" t="n">
        <f>ROUND(K607,2)*R607</f>
        <v>193.65</v>
      </c>
    </row>
    <row r="608" ht="45.0" customHeight="true">
      <c r="P608" s="2293" t="s">
        <v>45</v>
      </c>
      <c r="Q608" s="2293" t="s">
        <v>96</v>
      </c>
      <c r="R608" s="2302" t="n">
        <v>15.0</v>
      </c>
      <c r="S608" s="2303" t="n">
        <f>ROUND(K607,2)*R608</f>
        <v>193.65</v>
      </c>
    </row>
    <row r="609" ht="45.0" customHeight="true">
      <c r="P609" s="2293" t="s">
        <v>68</v>
      </c>
      <c r="Q609" s="2293" t="s">
        <v>97</v>
      </c>
      <c r="R609" s="2304" t="n">
        <v>15.0</v>
      </c>
      <c r="S609" s="2305" t="n">
        <f>ROUND(K607,2)*R609</f>
        <v>193.65</v>
      </c>
    </row>
    <row r="610" ht="45.0" customHeight="true">
      <c r="P610" s="2293" t="s">
        <v>89</v>
      </c>
      <c r="Q610" s="2293" t="s">
        <v>98</v>
      </c>
      <c r="R610" s="2306" t="n">
        <v>15.0</v>
      </c>
      <c r="S610" s="2307" t="n">
        <f>ROUND(K607,2)*R610</f>
        <v>193.65</v>
      </c>
    </row>
    <row r="611" ht="45.0" customHeight="true">
      <c r="A611" s="2308" t="s">
        <v>23</v>
      </c>
      <c r="B611" s="2308" t="s">
        <v>580</v>
      </c>
      <c r="C611" s="2308" t="s">
        <v>48</v>
      </c>
      <c r="D611" s="2308" t="s">
        <v>581</v>
      </c>
      <c r="E611" s="2308" t="s">
        <v>582</v>
      </c>
      <c r="F611" s="2309" t="n">
        <f>R611+R612+R613+R614</f>
        <v>40.0</v>
      </c>
      <c r="G611" s="2308" t="s">
        <v>28</v>
      </c>
      <c r="H611" s="2310" t="n">
        <v>16.45</v>
      </c>
      <c r="I611" s="2311" t="n">
        <v>15.46</v>
      </c>
      <c r="J611" s="2312" t="n">
        <v>0.2034</v>
      </c>
      <c r="K611" s="2313" t="n">
        <f>ROUND(I611,2)+(ROUND(I611,2)*J611)</f>
        <v>18.604564</v>
      </c>
      <c r="L611" s="2314" t="n">
        <f>ROUND(S611,2)+ROUND(S612,2)+ROUND(S613,2)+ROUND(S614,2)</f>
        <v>744.0</v>
      </c>
      <c r="M611" s="2308" t="s">
        <v>21</v>
      </c>
      <c r="N611" s="2308" t="s">
        <v>578</v>
      </c>
      <c r="O611" s="2308" t="s">
        <v>579</v>
      </c>
      <c r="P611" s="2308" t="s">
        <v>20</v>
      </c>
      <c r="Q611" s="2308" t="s">
        <v>95</v>
      </c>
      <c r="R611" s="2315" t="n">
        <v>10.0</v>
      </c>
      <c r="S611" s="2316" t="n">
        <f>ROUND(K611,2)*R611</f>
        <v>186.0</v>
      </c>
    </row>
    <row r="612" ht="45.0" customHeight="true">
      <c r="P612" s="2308" t="s">
        <v>45</v>
      </c>
      <c r="Q612" s="2308" t="s">
        <v>96</v>
      </c>
      <c r="R612" s="2317" t="n">
        <v>10.0</v>
      </c>
      <c r="S612" s="2318" t="n">
        <f>ROUND(K611,2)*R612</f>
        <v>186.0</v>
      </c>
    </row>
    <row r="613" ht="45.0" customHeight="true">
      <c r="P613" s="2308" t="s">
        <v>68</v>
      </c>
      <c r="Q613" s="2308" t="s">
        <v>97</v>
      </c>
      <c r="R613" s="2319" t="n">
        <v>10.0</v>
      </c>
      <c r="S613" s="2320" t="n">
        <f>ROUND(K611,2)*R613</f>
        <v>186.0</v>
      </c>
    </row>
    <row r="614" ht="45.0" customHeight="true">
      <c r="P614" s="2308" t="s">
        <v>89</v>
      </c>
      <c r="Q614" s="2308" t="s">
        <v>98</v>
      </c>
      <c r="R614" s="2321" t="n">
        <v>10.0</v>
      </c>
      <c r="S614" s="2322" t="n">
        <f>ROUND(K611,2)*R614</f>
        <v>186.0</v>
      </c>
    </row>
    <row r="615" ht="45.0" customHeight="true">
      <c r="A615" s="2323" t="s">
        <v>23</v>
      </c>
      <c r="B615" s="2323" t="s">
        <v>583</v>
      </c>
      <c r="C615" s="2323" t="s">
        <v>48</v>
      </c>
      <c r="D615" s="2323" t="s">
        <v>584</v>
      </c>
      <c r="E615" s="2323" t="s">
        <v>585</v>
      </c>
      <c r="F615" s="2324" t="n">
        <f>R615+R616+R617+R618</f>
        <v>40.0</v>
      </c>
      <c r="G615" s="2323" t="s">
        <v>28</v>
      </c>
      <c r="H615" s="2325" t="n">
        <v>11.17</v>
      </c>
      <c r="I615" s="2326" t="n">
        <v>10.5</v>
      </c>
      <c r="J615" s="2327" t="n">
        <v>0.2034</v>
      </c>
      <c r="K615" s="2328" t="n">
        <f>ROUND(I615,2)+(ROUND(I615,2)*J615)</f>
        <v>12.6357</v>
      </c>
      <c r="L615" s="2329" t="n">
        <f>ROUND(S615,2)+ROUND(S616,2)+ROUND(S617,2)+ROUND(S618,2)</f>
        <v>505.6</v>
      </c>
      <c r="M615" s="2323" t="s">
        <v>21</v>
      </c>
      <c r="N615" s="2323" t="s">
        <v>578</v>
      </c>
      <c r="O615" s="2323" t="s">
        <v>579</v>
      </c>
      <c r="P615" s="2323" t="s">
        <v>20</v>
      </c>
      <c r="Q615" s="2323" t="s">
        <v>95</v>
      </c>
      <c r="R615" s="2330" t="n">
        <v>10.0</v>
      </c>
      <c r="S615" s="2331" t="n">
        <f>ROUND(K615,2)*R615</f>
        <v>126.4</v>
      </c>
    </row>
    <row r="616" ht="45.0" customHeight="true">
      <c r="P616" s="2323" t="s">
        <v>45</v>
      </c>
      <c r="Q616" s="2323" t="s">
        <v>96</v>
      </c>
      <c r="R616" s="2332" t="n">
        <v>10.0</v>
      </c>
      <c r="S616" s="2333" t="n">
        <f>ROUND(K615,2)*R616</f>
        <v>126.4</v>
      </c>
    </row>
    <row r="617" ht="45.0" customHeight="true">
      <c r="P617" s="2323" t="s">
        <v>68</v>
      </c>
      <c r="Q617" s="2323" t="s">
        <v>97</v>
      </c>
      <c r="R617" s="2334" t="n">
        <v>10.0</v>
      </c>
      <c r="S617" s="2335" t="n">
        <f>ROUND(K615,2)*R617</f>
        <v>126.4</v>
      </c>
    </row>
    <row r="618" ht="45.0" customHeight="true">
      <c r="P618" s="2323" t="s">
        <v>89</v>
      </c>
      <c r="Q618" s="2323" t="s">
        <v>98</v>
      </c>
      <c r="R618" s="2336" t="n">
        <v>10.0</v>
      </c>
      <c r="S618" s="2337" t="n">
        <f>ROUND(K615,2)*R618</f>
        <v>126.4</v>
      </c>
    </row>
    <row r="619" ht="45.0" customHeight="true">
      <c r="A619" s="2338" t="s">
        <v>23</v>
      </c>
      <c r="B619" s="2338" t="s">
        <v>586</v>
      </c>
      <c r="C619" s="2338" t="s">
        <v>48</v>
      </c>
      <c r="D619" s="2338" t="s">
        <v>587</v>
      </c>
      <c r="E619" s="2338" t="s">
        <v>588</v>
      </c>
      <c r="F619" s="2339" t="n">
        <f>R619+R620+R621+R622</f>
        <v>180.0</v>
      </c>
      <c r="G619" s="2338" t="s">
        <v>28</v>
      </c>
      <c r="H619" s="2340" t="n">
        <v>15.68</v>
      </c>
      <c r="I619" s="2341" t="n">
        <v>14.74</v>
      </c>
      <c r="J619" s="2342" t="n">
        <v>0.2034</v>
      </c>
      <c r="K619" s="2343" t="n">
        <f>ROUND(I619,2)+(ROUND(I619,2)*J619)</f>
        <v>17.738116</v>
      </c>
      <c r="L619" s="2344" t="n">
        <f>ROUND(S619,2)+ROUND(S620,2)+ROUND(S621,2)+ROUND(S622,2)</f>
        <v>3193.2</v>
      </c>
      <c r="M619" s="2338" t="s">
        <v>21</v>
      </c>
      <c r="N619" s="2338" t="s">
        <v>578</v>
      </c>
      <c r="O619" s="2338" t="s">
        <v>579</v>
      </c>
      <c r="P619" s="2338" t="s">
        <v>20</v>
      </c>
      <c r="Q619" s="2338" t="s">
        <v>95</v>
      </c>
      <c r="R619" s="2345" t="n">
        <v>45.0</v>
      </c>
      <c r="S619" s="2346" t="n">
        <f>ROUND(K619,2)*R619</f>
        <v>798.3</v>
      </c>
    </row>
    <row r="620" ht="45.0" customHeight="true">
      <c r="P620" s="2338" t="s">
        <v>45</v>
      </c>
      <c r="Q620" s="2338" t="s">
        <v>96</v>
      </c>
      <c r="R620" s="2347" t="n">
        <v>45.0</v>
      </c>
      <c r="S620" s="2348" t="n">
        <f>ROUND(K619,2)*R620</f>
        <v>798.3</v>
      </c>
    </row>
    <row r="621" ht="45.0" customHeight="true">
      <c r="P621" s="2338" t="s">
        <v>68</v>
      </c>
      <c r="Q621" s="2338" t="s">
        <v>97</v>
      </c>
      <c r="R621" s="2349" t="n">
        <v>45.0</v>
      </c>
      <c r="S621" s="2350" t="n">
        <f>ROUND(K619,2)*R621</f>
        <v>798.3</v>
      </c>
    </row>
    <row r="622" ht="45.0" customHeight="true">
      <c r="P622" s="2338" t="s">
        <v>89</v>
      </c>
      <c r="Q622" s="2338" t="s">
        <v>98</v>
      </c>
      <c r="R622" s="2351" t="n">
        <v>45.0</v>
      </c>
      <c r="S622" s="2352" t="n">
        <f>ROUND(K619,2)*R622</f>
        <v>798.3</v>
      </c>
    </row>
    <row r="623" ht="45.0" customHeight="true">
      <c r="A623" s="2353" t="s">
        <v>23</v>
      </c>
      <c r="B623" s="2353" t="s">
        <v>589</v>
      </c>
      <c r="C623" s="2353" t="s">
        <v>48</v>
      </c>
      <c r="D623" s="2353" t="s">
        <v>590</v>
      </c>
      <c r="E623" s="2353" t="s">
        <v>591</v>
      </c>
      <c r="F623" s="2354" t="n">
        <f>R623+R624+R625+R626</f>
        <v>20.0</v>
      </c>
      <c r="G623" s="2353" t="s">
        <v>28</v>
      </c>
      <c r="H623" s="2355" t="n">
        <v>28.79</v>
      </c>
      <c r="I623" s="2356" t="n">
        <v>27.06</v>
      </c>
      <c r="J623" s="2357" t="n">
        <v>0.2034</v>
      </c>
      <c r="K623" s="2358" t="n">
        <f>ROUND(I623,2)+(ROUND(I623,2)*J623)</f>
        <v>32.564004</v>
      </c>
      <c r="L623" s="2359" t="n">
        <f>ROUND(S623,2)+ROUND(S624,2)+ROUND(S625,2)+ROUND(S626,2)</f>
        <v>651.2</v>
      </c>
      <c r="M623" s="2353" t="s">
        <v>21</v>
      </c>
      <c r="N623" s="2353" t="s">
        <v>578</v>
      </c>
      <c r="O623" s="2353" t="s">
        <v>579</v>
      </c>
      <c r="P623" s="2353" t="s">
        <v>20</v>
      </c>
      <c r="Q623" s="2353" t="s">
        <v>95</v>
      </c>
      <c r="R623" s="2360" t="n">
        <v>5.0</v>
      </c>
      <c r="S623" s="2361" t="n">
        <f>ROUND(K623,2)*R623</f>
        <v>162.8</v>
      </c>
    </row>
    <row r="624" ht="45.0" customHeight="true">
      <c r="P624" s="2353" t="s">
        <v>45</v>
      </c>
      <c r="Q624" s="2353" t="s">
        <v>96</v>
      </c>
      <c r="R624" s="2362" t="n">
        <v>5.0</v>
      </c>
      <c r="S624" s="2363" t="n">
        <f>ROUND(K623,2)*R624</f>
        <v>162.8</v>
      </c>
    </row>
    <row r="625" ht="45.0" customHeight="true">
      <c r="P625" s="2353" t="s">
        <v>68</v>
      </c>
      <c r="Q625" s="2353" t="s">
        <v>97</v>
      </c>
      <c r="R625" s="2364" t="n">
        <v>5.0</v>
      </c>
      <c r="S625" s="2365" t="n">
        <f>ROUND(K623,2)*R625</f>
        <v>162.8</v>
      </c>
    </row>
    <row r="626" ht="45.0" customHeight="true">
      <c r="P626" s="2353" t="s">
        <v>89</v>
      </c>
      <c r="Q626" s="2353" t="s">
        <v>98</v>
      </c>
      <c r="R626" s="2366" t="n">
        <v>5.0</v>
      </c>
      <c r="S626" s="2367" t="n">
        <f>ROUND(K623,2)*R626</f>
        <v>162.8</v>
      </c>
    </row>
    <row r="627" ht="45.0" customHeight="true">
      <c r="A627" s="2368" t="s">
        <v>23</v>
      </c>
      <c r="B627" s="2368" t="s">
        <v>592</v>
      </c>
      <c r="C627" s="2368" t="s">
        <v>48</v>
      </c>
      <c r="D627" s="2368" t="s">
        <v>593</v>
      </c>
      <c r="E627" s="2368" t="s">
        <v>594</v>
      </c>
      <c r="F627" s="2369" t="n">
        <f>R627+R628+R629+R630</f>
        <v>20.0</v>
      </c>
      <c r="G627" s="2368" t="s">
        <v>28</v>
      </c>
      <c r="H627" s="2370" t="n">
        <v>25.34</v>
      </c>
      <c r="I627" s="2371" t="n">
        <v>23.82</v>
      </c>
      <c r="J627" s="2372" t="n">
        <v>0.2034</v>
      </c>
      <c r="K627" s="2373" t="n">
        <f>ROUND(I627,2)+(ROUND(I627,2)*J627)</f>
        <v>28.664988</v>
      </c>
      <c r="L627" s="2374" t="n">
        <f>ROUND(S627,2)+ROUND(S628,2)+ROUND(S629,2)+ROUND(S630,2)</f>
        <v>573.2</v>
      </c>
      <c r="M627" s="2368" t="s">
        <v>21</v>
      </c>
      <c r="N627" s="2368" t="s">
        <v>578</v>
      </c>
      <c r="O627" s="2368" t="s">
        <v>579</v>
      </c>
      <c r="P627" s="2368" t="s">
        <v>20</v>
      </c>
      <c r="Q627" s="2368" t="s">
        <v>95</v>
      </c>
      <c r="R627" s="2375" t="n">
        <v>5.0</v>
      </c>
      <c r="S627" s="2376" t="n">
        <f>ROUND(K627,2)*R627</f>
        <v>143.3</v>
      </c>
    </row>
    <row r="628" ht="45.0" customHeight="true">
      <c r="P628" s="2368" t="s">
        <v>45</v>
      </c>
      <c r="Q628" s="2368" t="s">
        <v>96</v>
      </c>
      <c r="R628" s="2377" t="n">
        <v>5.0</v>
      </c>
      <c r="S628" s="2378" t="n">
        <f>ROUND(K627,2)*R628</f>
        <v>143.3</v>
      </c>
    </row>
    <row r="629" ht="45.0" customHeight="true">
      <c r="P629" s="2368" t="s">
        <v>68</v>
      </c>
      <c r="Q629" s="2368" t="s">
        <v>97</v>
      </c>
      <c r="R629" s="2379" t="n">
        <v>5.0</v>
      </c>
      <c r="S629" s="2380" t="n">
        <f>ROUND(K627,2)*R629</f>
        <v>143.3</v>
      </c>
    </row>
    <row r="630" ht="45.0" customHeight="true">
      <c r="P630" s="2368" t="s">
        <v>89</v>
      </c>
      <c r="Q630" s="2368" t="s">
        <v>98</v>
      </c>
      <c r="R630" s="2381" t="n">
        <v>5.0</v>
      </c>
      <c r="S630" s="2382" t="n">
        <f>ROUND(K627,2)*R630</f>
        <v>143.3</v>
      </c>
    </row>
    <row r="631" ht="45.0" customHeight="true">
      <c r="A631" s="2383" t="s">
        <v>23</v>
      </c>
      <c r="B631" s="2383" t="s">
        <v>595</v>
      </c>
      <c r="C631" s="2383" t="s">
        <v>48</v>
      </c>
      <c r="D631" s="2383" t="s">
        <v>596</v>
      </c>
      <c r="E631" s="2383" t="s">
        <v>597</v>
      </c>
      <c r="F631" s="2384" t="n">
        <f>R631+R632+R633+R634</f>
        <v>20.0</v>
      </c>
      <c r="G631" s="2383" t="s">
        <v>28</v>
      </c>
      <c r="H631" s="2385" t="n">
        <v>44.74</v>
      </c>
      <c r="I631" s="2386" t="n">
        <v>42.06</v>
      </c>
      <c r="J631" s="2387" t="n">
        <v>0.2034</v>
      </c>
      <c r="K631" s="2388" t="n">
        <f>ROUND(I631,2)+(ROUND(I631,2)*J631)</f>
        <v>50.615004</v>
      </c>
      <c r="L631" s="2389" t="n">
        <f>ROUND(S631,2)+ROUND(S632,2)+ROUND(S633,2)+ROUND(S634,2)</f>
        <v>1012.4</v>
      </c>
      <c r="M631" s="2383" t="s">
        <v>21</v>
      </c>
      <c r="N631" s="2383" t="s">
        <v>578</v>
      </c>
      <c r="O631" s="2383" t="s">
        <v>579</v>
      </c>
      <c r="P631" s="2383" t="s">
        <v>20</v>
      </c>
      <c r="Q631" s="2383" t="s">
        <v>95</v>
      </c>
      <c r="R631" s="2390" t="n">
        <v>5.0</v>
      </c>
      <c r="S631" s="2391" t="n">
        <f>ROUND(K631,2)*R631</f>
        <v>253.1</v>
      </c>
    </row>
    <row r="632" ht="45.0" customHeight="true">
      <c r="P632" s="2383" t="s">
        <v>45</v>
      </c>
      <c r="Q632" s="2383" t="s">
        <v>96</v>
      </c>
      <c r="R632" s="2392" t="n">
        <v>5.0</v>
      </c>
      <c r="S632" s="2393" t="n">
        <f>ROUND(K631,2)*R632</f>
        <v>253.1</v>
      </c>
    </row>
    <row r="633" ht="45.0" customHeight="true">
      <c r="P633" s="2383" t="s">
        <v>68</v>
      </c>
      <c r="Q633" s="2383" t="s">
        <v>97</v>
      </c>
      <c r="R633" s="2394" t="n">
        <v>5.0</v>
      </c>
      <c r="S633" s="2395" t="n">
        <f>ROUND(K631,2)*R633</f>
        <v>253.1</v>
      </c>
    </row>
    <row r="634" ht="45.0" customHeight="true">
      <c r="P634" s="2383" t="s">
        <v>89</v>
      </c>
      <c r="Q634" s="2383" t="s">
        <v>98</v>
      </c>
      <c r="R634" s="2396" t="n">
        <v>5.0</v>
      </c>
      <c r="S634" s="2397" t="n">
        <f>ROUND(K631,2)*R634</f>
        <v>253.1</v>
      </c>
    </row>
    <row r="635" ht="45.0" customHeight="true">
      <c r="A635" s="2398" t="s">
        <v>23</v>
      </c>
      <c r="B635" s="2398" t="s">
        <v>598</v>
      </c>
      <c r="C635" s="2398" t="s">
        <v>48</v>
      </c>
      <c r="D635" s="2398" t="s">
        <v>599</v>
      </c>
      <c r="E635" s="2398" t="s">
        <v>600</v>
      </c>
      <c r="F635" s="2399" t="n">
        <f>R635+R636+R637+R638</f>
        <v>20.0</v>
      </c>
      <c r="G635" s="2398" t="s">
        <v>28</v>
      </c>
      <c r="H635" s="2400" t="n">
        <v>11.65</v>
      </c>
      <c r="I635" s="2401" t="n">
        <v>10.95</v>
      </c>
      <c r="J635" s="2402" t="n">
        <v>0.2034</v>
      </c>
      <c r="K635" s="2403" t="n">
        <f>ROUND(I635,2)+(ROUND(I635,2)*J635)</f>
        <v>13.17723</v>
      </c>
      <c r="L635" s="2404" t="n">
        <f>ROUND(S635,2)+ROUND(S636,2)+ROUND(S637,2)+ROUND(S638,2)</f>
        <v>263.6</v>
      </c>
      <c r="M635" s="2398" t="s">
        <v>21</v>
      </c>
      <c r="N635" s="2398" t="s">
        <v>578</v>
      </c>
      <c r="O635" s="2398" t="s">
        <v>579</v>
      </c>
      <c r="P635" s="2398" t="s">
        <v>20</v>
      </c>
      <c r="Q635" s="2398" t="s">
        <v>95</v>
      </c>
      <c r="R635" s="2405" t="n">
        <v>5.0</v>
      </c>
      <c r="S635" s="2406" t="n">
        <f>ROUND(K635,2)*R635</f>
        <v>65.9</v>
      </c>
    </row>
    <row r="636" ht="45.0" customHeight="true">
      <c r="P636" s="2398" t="s">
        <v>45</v>
      </c>
      <c r="Q636" s="2398" t="s">
        <v>96</v>
      </c>
      <c r="R636" s="2407" t="n">
        <v>5.0</v>
      </c>
      <c r="S636" s="2408" t="n">
        <f>ROUND(K635,2)*R636</f>
        <v>65.9</v>
      </c>
    </row>
    <row r="637" ht="45.0" customHeight="true">
      <c r="P637" s="2398" t="s">
        <v>68</v>
      </c>
      <c r="Q637" s="2398" t="s">
        <v>97</v>
      </c>
      <c r="R637" s="2409" t="n">
        <v>5.0</v>
      </c>
      <c r="S637" s="2410" t="n">
        <f>ROUND(K635,2)*R637</f>
        <v>65.9</v>
      </c>
    </row>
    <row r="638" ht="45.0" customHeight="true">
      <c r="P638" s="2398" t="s">
        <v>89</v>
      </c>
      <c r="Q638" s="2398" t="s">
        <v>98</v>
      </c>
      <c r="R638" s="2411" t="n">
        <v>5.0</v>
      </c>
      <c r="S638" s="2412" t="n">
        <f>ROUND(K635,2)*R638</f>
        <v>65.9</v>
      </c>
    </row>
    <row r="639" ht="45.0" customHeight="true">
      <c r="A639" s="2413" t="s">
        <v>23</v>
      </c>
      <c r="B639" s="2413" t="s">
        <v>601</v>
      </c>
      <c r="C639" s="2413" t="s">
        <v>48</v>
      </c>
      <c r="D639" s="2413" t="s">
        <v>602</v>
      </c>
      <c r="E639" s="2413" t="s">
        <v>603</v>
      </c>
      <c r="F639" s="2414" t="n">
        <f>R639+R640+R641+R642</f>
        <v>67.0</v>
      </c>
      <c r="G639" s="2413" t="s">
        <v>64</v>
      </c>
      <c r="H639" s="2415" t="n">
        <v>23.35</v>
      </c>
      <c r="I639" s="2416" t="n">
        <v>21.95</v>
      </c>
      <c r="J639" s="2417" t="n">
        <v>0.2034</v>
      </c>
      <c r="K639" s="2418" t="n">
        <f>ROUND(I639,2)+(ROUND(I639,2)*J639)</f>
        <v>26.41463</v>
      </c>
      <c r="L639" s="2419" t="n">
        <f>ROUND(S639,2)+ROUND(S640,2)+ROUND(S641,2)+ROUND(S642,2)</f>
        <v>1769.48</v>
      </c>
      <c r="M639" s="2413" t="s">
        <v>21</v>
      </c>
      <c r="N639" s="2413" t="s">
        <v>578</v>
      </c>
      <c r="O639" s="2413" t="s">
        <v>579</v>
      </c>
      <c r="P639" s="2413" t="s">
        <v>20</v>
      </c>
      <c r="Q639" s="2413" t="s">
        <v>95</v>
      </c>
      <c r="R639" s="2420" t="n">
        <v>16.75</v>
      </c>
      <c r="S639" s="2421" t="n">
        <f>ROUND(K639,2)*R639</f>
        <v>442.3675</v>
      </c>
    </row>
    <row r="640" ht="45.0" customHeight="true">
      <c r="P640" s="2413" t="s">
        <v>45</v>
      </c>
      <c r="Q640" s="2413" t="s">
        <v>96</v>
      </c>
      <c r="R640" s="2422" t="n">
        <v>16.75</v>
      </c>
      <c r="S640" s="2423" t="n">
        <f>ROUND(K639,2)*R640</f>
        <v>442.3675</v>
      </c>
    </row>
    <row r="641" ht="45.0" customHeight="true">
      <c r="P641" s="2413" t="s">
        <v>68</v>
      </c>
      <c r="Q641" s="2413" t="s">
        <v>97</v>
      </c>
      <c r="R641" s="2424" t="n">
        <v>16.75</v>
      </c>
      <c r="S641" s="2425" t="n">
        <f>ROUND(K639,2)*R641</f>
        <v>442.3675</v>
      </c>
    </row>
    <row r="642" ht="45.0" customHeight="true">
      <c r="P642" s="2413" t="s">
        <v>89</v>
      </c>
      <c r="Q642" s="2413" t="s">
        <v>98</v>
      </c>
      <c r="R642" s="2426" t="n">
        <v>16.75</v>
      </c>
      <c r="S642" s="2427" t="n">
        <f>ROUND(K639,2)*R642</f>
        <v>442.3675</v>
      </c>
    </row>
    <row r="643" ht="45.0" customHeight="true">
      <c r="A643" s="2428" t="s">
        <v>23</v>
      </c>
      <c r="B643" s="2428" t="s">
        <v>604</v>
      </c>
      <c r="C643" s="2428" t="s">
        <v>48</v>
      </c>
      <c r="D643" s="2428" t="s">
        <v>605</v>
      </c>
      <c r="E643" s="2428" t="s">
        <v>606</v>
      </c>
      <c r="F643" s="2429" t="n">
        <f>R643+R644+R645+R646</f>
        <v>204.2</v>
      </c>
      <c r="G643" s="2428" t="s">
        <v>64</v>
      </c>
      <c r="H643" s="2430" t="n">
        <v>29.41</v>
      </c>
      <c r="I643" s="2431" t="n">
        <v>27.65</v>
      </c>
      <c r="J643" s="2432" t="n">
        <v>0.2034</v>
      </c>
      <c r="K643" s="2433" t="n">
        <f>ROUND(I643,2)+(ROUND(I643,2)*J643)</f>
        <v>33.27401</v>
      </c>
      <c r="L643" s="2434" t="n">
        <f>ROUND(S643,2)+ROUND(S644,2)+ROUND(S645,2)+ROUND(S646,2)</f>
        <v>6793.72</v>
      </c>
      <c r="M643" s="2428" t="s">
        <v>21</v>
      </c>
      <c r="N643" s="2428" t="s">
        <v>578</v>
      </c>
      <c r="O643" s="2428" t="s">
        <v>579</v>
      </c>
      <c r="P643" s="2428" t="s">
        <v>20</v>
      </c>
      <c r="Q643" s="2428" t="s">
        <v>95</v>
      </c>
      <c r="R643" s="2435" t="n">
        <v>51.05</v>
      </c>
      <c r="S643" s="2436" t="n">
        <f>ROUND(K643,2)*R643</f>
        <v>1698.4335</v>
      </c>
    </row>
    <row r="644" ht="45.0" customHeight="true">
      <c r="P644" s="2428" t="s">
        <v>45</v>
      </c>
      <c r="Q644" s="2428" t="s">
        <v>96</v>
      </c>
      <c r="R644" s="2437" t="n">
        <v>51.05</v>
      </c>
      <c r="S644" s="2438" t="n">
        <f>ROUND(K643,2)*R644</f>
        <v>1698.4335</v>
      </c>
    </row>
    <row r="645" ht="45.0" customHeight="true">
      <c r="P645" s="2428" t="s">
        <v>68</v>
      </c>
      <c r="Q645" s="2428" t="s">
        <v>97</v>
      </c>
      <c r="R645" s="2439" t="n">
        <v>51.05</v>
      </c>
      <c r="S645" s="2440" t="n">
        <f>ROUND(K643,2)*R645</f>
        <v>1698.4335</v>
      </c>
    </row>
    <row r="646" ht="45.0" customHeight="true">
      <c r="P646" s="2428" t="s">
        <v>89</v>
      </c>
      <c r="Q646" s="2428" t="s">
        <v>98</v>
      </c>
      <c r="R646" s="2441" t="n">
        <v>51.05</v>
      </c>
      <c r="S646" s="2442" t="n">
        <f>ROUND(K643,2)*R646</f>
        <v>1698.4335</v>
      </c>
    </row>
    <row r="647" ht="45.0" customHeight="true">
      <c r="A647" s="2443" t="s">
        <v>23</v>
      </c>
      <c r="B647" s="2443" t="s">
        <v>607</v>
      </c>
      <c r="C647" s="2443" t="s">
        <v>48</v>
      </c>
      <c r="D647" s="2443" t="s">
        <v>608</v>
      </c>
      <c r="E647" s="2443" t="s">
        <v>609</v>
      </c>
      <c r="F647" s="2444" t="n">
        <f>R647+R648+R649+R650</f>
        <v>160.0</v>
      </c>
      <c r="G647" s="2443" t="s">
        <v>64</v>
      </c>
      <c r="H647" s="2445" t="n">
        <v>14.22</v>
      </c>
      <c r="I647" s="2446" t="n">
        <v>13.37</v>
      </c>
      <c r="J647" s="2447" t="n">
        <v>0.2034</v>
      </c>
      <c r="K647" s="2448" t="n">
        <f>ROUND(I647,2)+(ROUND(I647,2)*J647)</f>
        <v>16.089458</v>
      </c>
      <c r="L647" s="2449" t="n">
        <f>ROUND(S647,2)+ROUND(S648,2)+ROUND(S649,2)+ROUND(S650,2)</f>
        <v>2574.4</v>
      </c>
      <c r="M647" s="2443" t="s">
        <v>21</v>
      </c>
      <c r="N647" s="2443" t="s">
        <v>578</v>
      </c>
      <c r="O647" s="2443" t="s">
        <v>579</v>
      </c>
      <c r="P647" s="2443" t="s">
        <v>20</v>
      </c>
      <c r="Q647" s="2443" t="s">
        <v>95</v>
      </c>
      <c r="R647" s="2450" t="n">
        <v>40.0</v>
      </c>
      <c r="S647" s="2451" t="n">
        <f>ROUND(K647,2)*R647</f>
        <v>643.6</v>
      </c>
    </row>
    <row r="648" ht="45.0" customHeight="true">
      <c r="P648" s="2443" t="s">
        <v>45</v>
      </c>
      <c r="Q648" s="2443" t="s">
        <v>96</v>
      </c>
      <c r="R648" s="2452" t="n">
        <v>40.0</v>
      </c>
      <c r="S648" s="2453" t="n">
        <f>ROUND(K647,2)*R648</f>
        <v>643.6</v>
      </c>
    </row>
    <row r="649" ht="45.0" customHeight="true">
      <c r="P649" s="2443" t="s">
        <v>68</v>
      </c>
      <c r="Q649" s="2443" t="s">
        <v>97</v>
      </c>
      <c r="R649" s="2454" t="n">
        <v>40.0</v>
      </c>
      <c r="S649" s="2455" t="n">
        <f>ROUND(K647,2)*R649</f>
        <v>643.6</v>
      </c>
    </row>
    <row r="650" ht="45.0" customHeight="true">
      <c r="P650" s="2443" t="s">
        <v>89</v>
      </c>
      <c r="Q650" s="2443" t="s">
        <v>98</v>
      </c>
      <c r="R650" s="2456" t="n">
        <v>40.0</v>
      </c>
      <c r="S650" s="2457" t="n">
        <f>ROUND(K647,2)*R650</f>
        <v>643.6</v>
      </c>
    </row>
    <row r="651" ht="45.0" customHeight="true">
      <c r="A651" s="2458" t="s">
        <v>23</v>
      </c>
      <c r="B651" s="2458" t="s">
        <v>610</v>
      </c>
      <c r="C651" s="2458" t="s">
        <v>48</v>
      </c>
      <c r="D651" s="2458" t="s">
        <v>611</v>
      </c>
      <c r="E651" s="2458" t="s">
        <v>612</v>
      </c>
      <c r="F651" s="2459" t="n">
        <f>R651+R652+R653+R654</f>
        <v>676.0</v>
      </c>
      <c r="G651" s="2458" t="s">
        <v>64</v>
      </c>
      <c r="H651" s="2460" t="n">
        <v>40.97</v>
      </c>
      <c r="I651" s="2461" t="n">
        <v>38.51</v>
      </c>
      <c r="J651" s="2462" t="n">
        <v>0.2034</v>
      </c>
      <c r="K651" s="2463" t="n">
        <f>ROUND(I651,2)+(ROUND(I651,2)*J651)</f>
        <v>46.342934</v>
      </c>
      <c r="L651" s="2464" t="n">
        <f>ROUND(S651,2)+ROUND(S652,2)+ROUND(S653,2)+ROUND(S654,2)</f>
        <v>31325.84</v>
      </c>
      <c r="M651" s="2458" t="s">
        <v>21</v>
      </c>
      <c r="N651" s="2458" t="s">
        <v>578</v>
      </c>
      <c r="O651" s="2458" t="s">
        <v>579</v>
      </c>
      <c r="P651" s="2458" t="s">
        <v>20</v>
      </c>
      <c r="Q651" s="2458" t="s">
        <v>95</v>
      </c>
      <c r="R651" s="2465" t="n">
        <v>169.0</v>
      </c>
      <c r="S651" s="2466" t="n">
        <f>ROUND(K651,2)*R651</f>
        <v>7831.460000000001</v>
      </c>
    </row>
    <row r="652" ht="45.0" customHeight="true">
      <c r="P652" s="2458" t="s">
        <v>45</v>
      </c>
      <c r="Q652" s="2458" t="s">
        <v>96</v>
      </c>
      <c r="R652" s="2467" t="n">
        <v>169.0</v>
      </c>
      <c r="S652" s="2468" t="n">
        <f>ROUND(K651,2)*R652</f>
        <v>7831.460000000001</v>
      </c>
    </row>
    <row r="653" ht="45.0" customHeight="true">
      <c r="P653" s="2458" t="s">
        <v>68</v>
      </c>
      <c r="Q653" s="2458" t="s">
        <v>97</v>
      </c>
      <c r="R653" s="2469" t="n">
        <v>169.0</v>
      </c>
      <c r="S653" s="2470" t="n">
        <f>ROUND(K651,2)*R653</f>
        <v>7831.460000000001</v>
      </c>
    </row>
    <row r="654" ht="45.0" customHeight="true">
      <c r="P654" s="2458" t="s">
        <v>89</v>
      </c>
      <c r="Q654" s="2458" t="s">
        <v>98</v>
      </c>
      <c r="R654" s="2471" t="n">
        <v>169.0</v>
      </c>
      <c r="S654" s="2472" t="n">
        <f>ROUND(K651,2)*R654</f>
        <v>7831.460000000001</v>
      </c>
    </row>
    <row r="655" ht="45.0" customHeight="true">
      <c r="A655" s="2474" t="s">
        <v>19</v>
      </c>
      <c r="B655" s="2474" t="s">
        <v>578</v>
      </c>
      <c r="C655" s="2474" t="s">
        <v>21</v>
      </c>
      <c r="D655" s="2474" t="s">
        <v>21</v>
      </c>
      <c r="E655" s="2474" t="s">
        <v>613</v>
      </c>
      <c r="F655" s="2474" t="s">
        <v>21</v>
      </c>
      <c r="G655" s="2474" t="s">
        <v>21</v>
      </c>
      <c r="H655" s="2474" t="s">
        <v>21</v>
      </c>
      <c r="I655" s="2474" t="s">
        <v>21</v>
      </c>
      <c r="J655" s="2474" t="s">
        <v>21</v>
      </c>
      <c r="K655" s="2474" t="s">
        <v>21</v>
      </c>
      <c r="L655" s="2475" t="n">
        <f>ROUND(L656,2)+ROUND(L660,2)+ROUND(L664,2)+ROUND(L668,2)+ROUND(L672,2)</f>
        <v>77113.4</v>
      </c>
      <c r="M655" s="2474" t="s">
        <v>21</v>
      </c>
      <c r="N655" s="2474" t="s">
        <v>21</v>
      </c>
      <c r="O655" s="2474" t="s">
        <v>21</v>
      </c>
      <c r="P655" s="2474" t="s">
        <v>21</v>
      </c>
      <c r="Q655" s="2474" t="s">
        <v>21</v>
      </c>
      <c r="R655" s="2474" t="s">
        <v>21</v>
      </c>
      <c r="S655" s="2474" t="s">
        <v>21</v>
      </c>
    </row>
    <row r="656" ht="45.0" customHeight="true">
      <c r="A656" s="2476" t="s">
        <v>23</v>
      </c>
      <c r="B656" s="2476" t="s">
        <v>614</v>
      </c>
      <c r="C656" s="2476" t="s">
        <v>48</v>
      </c>
      <c r="D656" s="2476" t="s">
        <v>615</v>
      </c>
      <c r="E656" s="2476" t="s">
        <v>616</v>
      </c>
      <c r="F656" s="2477" t="n">
        <f>R656+R657+R658+R659</f>
        <v>100.0</v>
      </c>
      <c r="G656" s="2476" t="s">
        <v>28</v>
      </c>
      <c r="H656" s="2478" t="n">
        <v>603.46</v>
      </c>
      <c r="I656" s="2479" t="n">
        <v>567.25</v>
      </c>
      <c r="J656" s="2480" t="n">
        <v>0.2034</v>
      </c>
      <c r="K656" s="2481" t="n">
        <f>ROUND(I656,2)+(ROUND(I656,2)*J656)</f>
        <v>682.62865</v>
      </c>
      <c r="L656" s="2482" t="n">
        <f>ROUND(S656,2)+ROUND(S657,2)+ROUND(S658,2)+ROUND(S659,2)</f>
        <v>68263.0</v>
      </c>
      <c r="M656" s="2476" t="s">
        <v>21</v>
      </c>
      <c r="N656" s="2476" t="s">
        <v>578</v>
      </c>
      <c r="O656" s="2476" t="s">
        <v>579</v>
      </c>
      <c r="P656" s="2476" t="s">
        <v>20</v>
      </c>
      <c r="Q656" s="2476" t="s">
        <v>95</v>
      </c>
      <c r="R656" s="2483" t="n">
        <v>25.0</v>
      </c>
      <c r="S656" s="2484" t="n">
        <f>ROUND(K656,2)*R656</f>
        <v>17065.75</v>
      </c>
    </row>
    <row r="657" ht="45.0" customHeight="true">
      <c r="P657" s="2476" t="s">
        <v>45</v>
      </c>
      <c r="Q657" s="2476" t="s">
        <v>96</v>
      </c>
      <c r="R657" s="2485" t="n">
        <v>25.0</v>
      </c>
      <c r="S657" s="2486" t="n">
        <f>ROUND(K656,2)*R657</f>
        <v>17065.75</v>
      </c>
    </row>
    <row r="658" ht="45.0" customHeight="true">
      <c r="P658" s="2476" t="s">
        <v>68</v>
      </c>
      <c r="Q658" s="2476" t="s">
        <v>97</v>
      </c>
      <c r="R658" s="2487" t="n">
        <v>25.0</v>
      </c>
      <c r="S658" s="2488" t="n">
        <f>ROUND(K656,2)*R658</f>
        <v>17065.75</v>
      </c>
    </row>
    <row r="659" ht="45.0" customHeight="true">
      <c r="P659" s="2476" t="s">
        <v>89</v>
      </c>
      <c r="Q659" s="2476" t="s">
        <v>98</v>
      </c>
      <c r="R659" s="2489" t="n">
        <v>25.0</v>
      </c>
      <c r="S659" s="2490" t="n">
        <f>ROUND(K656,2)*R659</f>
        <v>17065.75</v>
      </c>
    </row>
    <row r="660" ht="45.0" customHeight="true">
      <c r="A660" s="2491" t="s">
        <v>23</v>
      </c>
      <c r="B660" s="2491" t="s">
        <v>617</v>
      </c>
      <c r="C660" s="2491" t="s">
        <v>48</v>
      </c>
      <c r="D660" s="2491" t="s">
        <v>618</v>
      </c>
      <c r="E660" s="2491" t="s">
        <v>619</v>
      </c>
      <c r="F660" s="2492" t="n">
        <f>R660+R661+R662+R663</f>
        <v>20.0</v>
      </c>
      <c r="G660" s="2491" t="s">
        <v>28</v>
      </c>
      <c r="H660" s="2493" t="n">
        <v>50.74</v>
      </c>
      <c r="I660" s="2494" t="n">
        <v>47.7</v>
      </c>
      <c r="J660" s="2495" t="n">
        <v>0.2034</v>
      </c>
      <c r="K660" s="2496" t="n">
        <f>ROUND(I660,2)+(ROUND(I660,2)*J660)</f>
        <v>57.40218</v>
      </c>
      <c r="L660" s="2497" t="n">
        <f>ROUND(S660,2)+ROUND(S661,2)+ROUND(S662,2)+ROUND(S663,2)</f>
        <v>1148.0</v>
      </c>
      <c r="M660" s="2491" t="s">
        <v>21</v>
      </c>
      <c r="N660" s="2491" t="s">
        <v>486</v>
      </c>
      <c r="O660" s="2491" t="s">
        <v>487</v>
      </c>
      <c r="P660" s="2491" t="s">
        <v>20</v>
      </c>
      <c r="Q660" s="2491" t="s">
        <v>95</v>
      </c>
      <c r="R660" s="2498" t="n">
        <v>5.0</v>
      </c>
      <c r="S660" s="2499" t="n">
        <f>ROUND(K660,2)*R660</f>
        <v>287.0</v>
      </c>
    </row>
    <row r="661" ht="45.0" customHeight="true">
      <c r="P661" s="2491" t="s">
        <v>45</v>
      </c>
      <c r="Q661" s="2491" t="s">
        <v>96</v>
      </c>
      <c r="R661" s="2500" t="n">
        <v>5.0</v>
      </c>
      <c r="S661" s="2501" t="n">
        <f>ROUND(K660,2)*R661</f>
        <v>287.0</v>
      </c>
    </row>
    <row r="662" ht="45.0" customHeight="true">
      <c r="P662" s="2491" t="s">
        <v>68</v>
      </c>
      <c r="Q662" s="2491" t="s">
        <v>97</v>
      </c>
      <c r="R662" s="2502" t="n">
        <v>5.0</v>
      </c>
      <c r="S662" s="2503" t="n">
        <f>ROUND(K660,2)*R662</f>
        <v>287.0</v>
      </c>
    </row>
    <row r="663" ht="45.0" customHeight="true">
      <c r="P663" s="2491" t="s">
        <v>89</v>
      </c>
      <c r="Q663" s="2491" t="s">
        <v>98</v>
      </c>
      <c r="R663" s="2504" t="n">
        <v>5.0</v>
      </c>
      <c r="S663" s="2505" t="n">
        <f>ROUND(K660,2)*R663</f>
        <v>287.0</v>
      </c>
    </row>
    <row r="664" ht="45.0" customHeight="true">
      <c r="A664" s="2506" t="s">
        <v>23</v>
      </c>
      <c r="B664" s="2506" t="s">
        <v>620</v>
      </c>
      <c r="C664" s="2506" t="s">
        <v>48</v>
      </c>
      <c r="D664" s="2506" t="s">
        <v>621</v>
      </c>
      <c r="E664" s="2506" t="s">
        <v>622</v>
      </c>
      <c r="F664" s="2507" t="n">
        <f>R664+R665+R666+R667</f>
        <v>20.0</v>
      </c>
      <c r="G664" s="2506" t="s">
        <v>28</v>
      </c>
      <c r="H664" s="2508" t="n">
        <v>19.82</v>
      </c>
      <c r="I664" s="2509" t="n">
        <v>18.63</v>
      </c>
      <c r="J664" s="2510" t="n">
        <v>0.2034</v>
      </c>
      <c r="K664" s="2511" t="n">
        <f>ROUND(I664,2)+(ROUND(I664,2)*J664)</f>
        <v>22.419342</v>
      </c>
      <c r="L664" s="2512" t="n">
        <f>ROUND(S664,2)+ROUND(S665,2)+ROUND(S666,2)+ROUND(S667,2)</f>
        <v>448.4</v>
      </c>
      <c r="M664" s="2506" t="s">
        <v>21</v>
      </c>
      <c r="N664" s="2506" t="s">
        <v>578</v>
      </c>
      <c r="O664" s="2506" t="s">
        <v>579</v>
      </c>
      <c r="P664" s="2506" t="s">
        <v>20</v>
      </c>
      <c r="Q664" s="2506" t="s">
        <v>95</v>
      </c>
      <c r="R664" s="2513" t="n">
        <v>5.0</v>
      </c>
      <c r="S664" s="2514" t="n">
        <f>ROUND(K664,2)*R664</f>
        <v>112.10000000000001</v>
      </c>
    </row>
    <row r="665" ht="45.0" customHeight="true">
      <c r="P665" s="2506" t="s">
        <v>45</v>
      </c>
      <c r="Q665" s="2506" t="s">
        <v>96</v>
      </c>
      <c r="R665" s="2515" t="n">
        <v>5.0</v>
      </c>
      <c r="S665" s="2516" t="n">
        <f>ROUND(K664,2)*R665</f>
        <v>112.10000000000001</v>
      </c>
    </row>
    <row r="666" ht="45.0" customHeight="true">
      <c r="P666" s="2506" t="s">
        <v>68</v>
      </c>
      <c r="Q666" s="2506" t="s">
        <v>97</v>
      </c>
      <c r="R666" s="2517" t="n">
        <v>5.0</v>
      </c>
      <c r="S666" s="2518" t="n">
        <f>ROUND(K664,2)*R666</f>
        <v>112.10000000000001</v>
      </c>
    </row>
    <row r="667" ht="45.0" customHeight="true">
      <c r="P667" s="2506" t="s">
        <v>89</v>
      </c>
      <c r="Q667" s="2506" t="s">
        <v>98</v>
      </c>
      <c r="R667" s="2519" t="n">
        <v>5.0</v>
      </c>
      <c r="S667" s="2520" t="n">
        <f>ROUND(K664,2)*R667</f>
        <v>112.10000000000001</v>
      </c>
    </row>
    <row r="668" ht="45.0" customHeight="true">
      <c r="A668" s="2521" t="s">
        <v>23</v>
      </c>
      <c r="B668" s="2521" t="s">
        <v>623</v>
      </c>
      <c r="C668" s="2521" t="s">
        <v>48</v>
      </c>
      <c r="D668" s="2521" t="s">
        <v>624</v>
      </c>
      <c r="E668" s="2521" t="s">
        <v>625</v>
      </c>
      <c r="F668" s="2522" t="n">
        <f>R668+R669+R670+R671</f>
        <v>20.0</v>
      </c>
      <c r="G668" s="2521" t="s">
        <v>28</v>
      </c>
      <c r="H668" s="2523" t="n">
        <v>20.72</v>
      </c>
      <c r="I668" s="2524" t="n">
        <v>19.48</v>
      </c>
      <c r="J668" s="2525" t="n">
        <v>0.2034</v>
      </c>
      <c r="K668" s="2526" t="n">
        <f>ROUND(I668,2)+(ROUND(I668,2)*J668)</f>
        <v>23.442232</v>
      </c>
      <c r="L668" s="2527" t="n">
        <f>ROUND(S668,2)+ROUND(S669,2)+ROUND(S670,2)+ROUND(S671,2)</f>
        <v>468.8</v>
      </c>
      <c r="M668" s="2521" t="s">
        <v>21</v>
      </c>
      <c r="N668" s="2521" t="s">
        <v>578</v>
      </c>
      <c r="O668" s="2521" t="s">
        <v>579</v>
      </c>
      <c r="P668" s="2521" t="s">
        <v>20</v>
      </c>
      <c r="Q668" s="2521" t="s">
        <v>95</v>
      </c>
      <c r="R668" s="2528" t="n">
        <v>5.0</v>
      </c>
      <c r="S668" s="2529" t="n">
        <f>ROUND(K668,2)*R668</f>
        <v>117.2</v>
      </c>
    </row>
    <row r="669" ht="45.0" customHeight="true">
      <c r="P669" s="2521" t="s">
        <v>45</v>
      </c>
      <c r="Q669" s="2521" t="s">
        <v>96</v>
      </c>
      <c r="R669" s="2530" t="n">
        <v>5.0</v>
      </c>
      <c r="S669" s="2531" t="n">
        <f>ROUND(K668,2)*R669</f>
        <v>117.2</v>
      </c>
    </row>
    <row r="670" ht="45.0" customHeight="true">
      <c r="P670" s="2521" t="s">
        <v>68</v>
      </c>
      <c r="Q670" s="2521" t="s">
        <v>97</v>
      </c>
      <c r="R670" s="2532" t="n">
        <v>5.0</v>
      </c>
      <c r="S670" s="2533" t="n">
        <f>ROUND(K668,2)*R670</f>
        <v>117.2</v>
      </c>
    </row>
    <row r="671" ht="45.0" customHeight="true">
      <c r="P671" s="2521" t="s">
        <v>89</v>
      </c>
      <c r="Q671" s="2521" t="s">
        <v>98</v>
      </c>
      <c r="R671" s="2534" t="n">
        <v>5.0</v>
      </c>
      <c r="S671" s="2535" t="n">
        <f>ROUND(K668,2)*R671</f>
        <v>117.2</v>
      </c>
    </row>
    <row r="672" ht="45.0" customHeight="true">
      <c r="A672" s="2536" t="s">
        <v>23</v>
      </c>
      <c r="B672" s="2536" t="s">
        <v>626</v>
      </c>
      <c r="C672" s="2536" t="s">
        <v>48</v>
      </c>
      <c r="D672" s="2536" t="s">
        <v>627</v>
      </c>
      <c r="E672" s="2536" t="s">
        <v>628</v>
      </c>
      <c r="F672" s="2537" t="n">
        <f>R672+R673+R674+R675</f>
        <v>20.0</v>
      </c>
      <c r="G672" s="2536" t="s">
        <v>28</v>
      </c>
      <c r="H672" s="2538" t="n">
        <v>299.91</v>
      </c>
      <c r="I672" s="2539" t="n">
        <v>281.92</v>
      </c>
      <c r="J672" s="2540" t="n">
        <v>0.2034</v>
      </c>
      <c r="K672" s="2541" t="n">
        <f>ROUND(I672,2)+(ROUND(I672,2)*J672)</f>
        <v>339.26252800000003</v>
      </c>
      <c r="L672" s="2542" t="n">
        <f>ROUND(S672,2)+ROUND(S673,2)+ROUND(S674,2)+ROUND(S675,2)</f>
        <v>6785.2</v>
      </c>
      <c r="M672" s="2536" t="s">
        <v>21</v>
      </c>
      <c r="N672" s="2536" t="s">
        <v>578</v>
      </c>
      <c r="O672" s="2536" t="s">
        <v>579</v>
      </c>
      <c r="P672" s="2536" t="s">
        <v>20</v>
      </c>
      <c r="Q672" s="2536" t="s">
        <v>95</v>
      </c>
      <c r="R672" s="2543" t="n">
        <v>5.0</v>
      </c>
      <c r="S672" s="2544" t="n">
        <f>ROUND(K672,2)*R672</f>
        <v>1696.3</v>
      </c>
    </row>
    <row r="673" ht="45.0" customHeight="true">
      <c r="P673" s="2536" t="s">
        <v>45</v>
      </c>
      <c r="Q673" s="2536" t="s">
        <v>96</v>
      </c>
      <c r="R673" s="2545" t="n">
        <v>5.0</v>
      </c>
      <c r="S673" s="2546" t="n">
        <f>ROUND(K672,2)*R673</f>
        <v>1696.3</v>
      </c>
    </row>
    <row r="674" ht="45.0" customHeight="true">
      <c r="P674" s="2536" t="s">
        <v>68</v>
      </c>
      <c r="Q674" s="2536" t="s">
        <v>97</v>
      </c>
      <c r="R674" s="2547" t="n">
        <v>5.0</v>
      </c>
      <c r="S674" s="2548" t="n">
        <f>ROUND(K672,2)*R674</f>
        <v>1696.3</v>
      </c>
    </row>
    <row r="675" ht="45.0" customHeight="true">
      <c r="P675" s="2536" t="s">
        <v>89</v>
      </c>
      <c r="Q675" s="2536" t="s">
        <v>98</v>
      </c>
      <c r="R675" s="2549" t="n">
        <v>5.0</v>
      </c>
      <c r="S675" s="2550" t="n">
        <f>ROUND(K672,2)*R675</f>
        <v>1696.3</v>
      </c>
    </row>
    <row r="676" ht="45.0" customHeight="true">
      <c r="A676" s="2552" t="s">
        <v>19</v>
      </c>
      <c r="B676" s="2552" t="s">
        <v>406</v>
      </c>
      <c r="C676" s="2552" t="s">
        <v>21</v>
      </c>
      <c r="D676" s="2552" t="s">
        <v>21</v>
      </c>
      <c r="E676" s="2552" t="s">
        <v>629</v>
      </c>
      <c r="F676" s="2552" t="s">
        <v>21</v>
      </c>
      <c r="G676" s="2552" t="s">
        <v>21</v>
      </c>
      <c r="H676" s="2552" t="s">
        <v>21</v>
      </c>
      <c r="I676" s="2552" t="s">
        <v>21</v>
      </c>
      <c r="J676" s="2552" t="s">
        <v>21</v>
      </c>
      <c r="K676" s="2552" t="s">
        <v>21</v>
      </c>
      <c r="L676" s="2553" t="n">
        <f>ROUND(L677,2)+ROUND(L681,2)</f>
        <v>19107.0</v>
      </c>
      <c r="M676" s="2552" t="s">
        <v>21</v>
      </c>
      <c r="N676" s="2552" t="s">
        <v>21</v>
      </c>
      <c r="O676" s="2552" t="s">
        <v>21</v>
      </c>
      <c r="P676" s="2552" t="s">
        <v>21</v>
      </c>
      <c r="Q676" s="2552" t="s">
        <v>21</v>
      </c>
      <c r="R676" s="2552" t="s">
        <v>21</v>
      </c>
      <c r="S676" s="2552" t="s">
        <v>21</v>
      </c>
    </row>
    <row r="677" ht="45.0" customHeight="true">
      <c r="A677" s="2554" t="s">
        <v>23</v>
      </c>
      <c r="B677" s="2554" t="s">
        <v>630</v>
      </c>
      <c r="C677" s="2554" t="s">
        <v>48</v>
      </c>
      <c r="D677" s="2554" t="s">
        <v>631</v>
      </c>
      <c r="E677" s="2554" t="s">
        <v>632</v>
      </c>
      <c r="F677" s="2555" t="n">
        <f>R677+R678+R679+R680</f>
        <v>20.0</v>
      </c>
      <c r="G677" s="2554" t="s">
        <v>28</v>
      </c>
      <c r="H677" s="2556" t="n">
        <v>566.46</v>
      </c>
      <c r="I677" s="2557" t="n">
        <v>532.47</v>
      </c>
      <c r="J677" s="2558" t="n">
        <v>0.2034</v>
      </c>
      <c r="K677" s="2559" t="n">
        <f>ROUND(I677,2)+(ROUND(I677,2)*J677)</f>
        <v>640.774398</v>
      </c>
      <c r="L677" s="2560" t="n">
        <f>ROUND(S677,2)+ROUND(S678,2)+ROUND(S679,2)+ROUND(S680,2)</f>
        <v>12815.4</v>
      </c>
      <c r="M677" s="2554" t="s">
        <v>21</v>
      </c>
      <c r="N677" s="2554" t="s">
        <v>633</v>
      </c>
      <c r="O677" s="2554" t="s">
        <v>629</v>
      </c>
      <c r="P677" s="2554" t="s">
        <v>20</v>
      </c>
      <c r="Q677" s="2554" t="s">
        <v>95</v>
      </c>
      <c r="R677" s="2561" t="n">
        <v>5.0</v>
      </c>
      <c r="S677" s="2562" t="n">
        <f>ROUND(K677,2)*R677</f>
        <v>3203.85</v>
      </c>
    </row>
    <row r="678" ht="45.0" customHeight="true">
      <c r="P678" s="2554" t="s">
        <v>45</v>
      </c>
      <c r="Q678" s="2554" t="s">
        <v>96</v>
      </c>
      <c r="R678" s="2563" t="n">
        <v>5.0</v>
      </c>
      <c r="S678" s="2564" t="n">
        <f>ROUND(K677,2)*R678</f>
        <v>3203.85</v>
      </c>
    </row>
    <row r="679" ht="45.0" customHeight="true">
      <c r="P679" s="2554" t="s">
        <v>68</v>
      </c>
      <c r="Q679" s="2554" t="s">
        <v>97</v>
      </c>
      <c r="R679" s="2565" t="n">
        <v>5.0</v>
      </c>
      <c r="S679" s="2566" t="n">
        <f>ROUND(K677,2)*R679</f>
        <v>3203.85</v>
      </c>
    </row>
    <row r="680" ht="45.0" customHeight="true">
      <c r="P680" s="2554" t="s">
        <v>89</v>
      </c>
      <c r="Q680" s="2554" t="s">
        <v>98</v>
      </c>
      <c r="R680" s="2567" t="n">
        <v>5.0</v>
      </c>
      <c r="S680" s="2568" t="n">
        <f>ROUND(K677,2)*R680</f>
        <v>3203.85</v>
      </c>
    </row>
    <row r="681" ht="45.0" customHeight="true">
      <c r="A681" s="2569" t="s">
        <v>23</v>
      </c>
      <c r="B681" s="2569" t="s">
        <v>634</v>
      </c>
      <c r="C681" s="2569" t="s">
        <v>48</v>
      </c>
      <c r="D681" s="2569" t="s">
        <v>635</v>
      </c>
      <c r="E681" s="2569" t="s">
        <v>636</v>
      </c>
      <c r="F681" s="2570" t="n">
        <f>R681+R682+R683+R684</f>
        <v>20.0</v>
      </c>
      <c r="G681" s="2569" t="s">
        <v>28</v>
      </c>
      <c r="H681" s="2571" t="n">
        <v>278.1</v>
      </c>
      <c r="I681" s="2572" t="n">
        <v>261.41</v>
      </c>
      <c r="J681" s="2573" t="n">
        <v>0.2034</v>
      </c>
      <c r="K681" s="2574" t="n">
        <f>ROUND(I681,2)+(ROUND(I681,2)*J681)</f>
        <v>314.580794</v>
      </c>
      <c r="L681" s="2575" t="n">
        <f>ROUND(S681,2)+ROUND(S682,2)+ROUND(S683,2)+ROUND(S684,2)</f>
        <v>6291.6</v>
      </c>
      <c r="M681" s="2569" t="s">
        <v>21</v>
      </c>
      <c r="N681" s="2569" t="s">
        <v>633</v>
      </c>
      <c r="O681" s="2569" t="s">
        <v>629</v>
      </c>
      <c r="P681" s="2569" t="s">
        <v>20</v>
      </c>
      <c r="Q681" s="2569" t="s">
        <v>95</v>
      </c>
      <c r="R681" s="2576" t="n">
        <v>5.0</v>
      </c>
      <c r="S681" s="2577" t="n">
        <f>ROUND(K681,2)*R681</f>
        <v>1572.8999999999999</v>
      </c>
    </row>
    <row r="682" ht="45.0" customHeight="true">
      <c r="P682" s="2569" t="s">
        <v>45</v>
      </c>
      <c r="Q682" s="2569" t="s">
        <v>96</v>
      </c>
      <c r="R682" s="2578" t="n">
        <v>5.0</v>
      </c>
      <c r="S682" s="2579" t="n">
        <f>ROUND(K681,2)*R682</f>
        <v>1572.8999999999999</v>
      </c>
    </row>
    <row r="683" ht="45.0" customHeight="true">
      <c r="P683" s="2569" t="s">
        <v>68</v>
      </c>
      <c r="Q683" s="2569" t="s">
        <v>97</v>
      </c>
      <c r="R683" s="2580" t="n">
        <v>5.0</v>
      </c>
      <c r="S683" s="2581" t="n">
        <f>ROUND(K681,2)*R683</f>
        <v>1572.8999999999999</v>
      </c>
    </row>
    <row r="684" ht="45.0" customHeight="true">
      <c r="P684" s="2569" t="s">
        <v>89</v>
      </c>
      <c r="Q684" s="2569" t="s">
        <v>98</v>
      </c>
      <c r="R684" s="2582" t="n">
        <v>5.0</v>
      </c>
      <c r="S684" s="2583" t="n">
        <f>ROUND(K681,2)*R684</f>
        <v>1572.8999999999999</v>
      </c>
    </row>
    <row r="685" ht="45.0" customHeight="true">
      <c r="A685" s="2585" t="s">
        <v>19</v>
      </c>
      <c r="B685" s="2585" t="s">
        <v>633</v>
      </c>
      <c r="C685" s="2585" t="s">
        <v>21</v>
      </c>
      <c r="D685" s="2585" t="s">
        <v>21</v>
      </c>
      <c r="E685" s="2585" t="s">
        <v>637</v>
      </c>
      <c r="F685" s="2585" t="s">
        <v>21</v>
      </c>
      <c r="G685" s="2585" t="s">
        <v>21</v>
      </c>
      <c r="H685" s="2585" t="s">
        <v>21</v>
      </c>
      <c r="I685" s="2585" t="s">
        <v>21</v>
      </c>
      <c r="J685" s="2585" t="s">
        <v>21</v>
      </c>
      <c r="K685" s="2585" t="s">
        <v>21</v>
      </c>
      <c r="L685" s="2586" t="n">
        <f>ROUND(L686,2)+ROUND(L690,2)+ROUND(L694,2)+ROUND(L698,2)+ROUND(L699,2)+ROUND(L700,2)</f>
        <v>37565.0</v>
      </c>
      <c r="M685" s="2585" t="s">
        <v>21</v>
      </c>
      <c r="N685" s="2585" t="s">
        <v>21</v>
      </c>
      <c r="O685" s="2585" t="s">
        <v>21</v>
      </c>
      <c r="P685" s="2585" t="s">
        <v>21</v>
      </c>
      <c r="Q685" s="2585" t="s">
        <v>21</v>
      </c>
      <c r="R685" s="2585" t="s">
        <v>21</v>
      </c>
      <c r="S685" s="2585" t="s">
        <v>21</v>
      </c>
    </row>
    <row r="686" ht="45.0" customHeight="true">
      <c r="A686" s="2587" t="s">
        <v>23</v>
      </c>
      <c r="B686" s="2587" t="s">
        <v>638</v>
      </c>
      <c r="C686" s="2587" t="s">
        <v>48</v>
      </c>
      <c r="D686" s="2587" t="s">
        <v>639</v>
      </c>
      <c r="E686" s="2587" t="s">
        <v>640</v>
      </c>
      <c r="F686" s="2588" t="n">
        <f>R686+R687+R688+R689</f>
        <v>20.0</v>
      </c>
      <c r="G686" s="2587" t="s">
        <v>28</v>
      </c>
      <c r="H686" s="2589" t="n">
        <v>447.42</v>
      </c>
      <c r="I686" s="2590" t="n">
        <v>420.57</v>
      </c>
      <c r="J686" s="2591" t="n">
        <v>0.2034</v>
      </c>
      <c r="K686" s="2592" t="n">
        <f>ROUND(I686,2)+(ROUND(I686,2)*J686)</f>
        <v>506.11393799999996</v>
      </c>
      <c r="L686" s="2593" t="n">
        <f>ROUND(S686,2)+ROUND(S687,2)+ROUND(S688,2)+ROUND(S689,2)</f>
        <v>10122.2</v>
      </c>
      <c r="M686" s="2587" t="s">
        <v>21</v>
      </c>
      <c r="N686" s="2587" t="s">
        <v>641</v>
      </c>
      <c r="O686" s="2587" t="s">
        <v>642</v>
      </c>
      <c r="P686" s="2587" t="s">
        <v>20</v>
      </c>
      <c r="Q686" s="2587" t="s">
        <v>95</v>
      </c>
      <c r="R686" s="2594" t="n">
        <v>5.0</v>
      </c>
      <c r="S686" s="2595" t="n">
        <f>ROUND(K686,2)*R686</f>
        <v>2530.55</v>
      </c>
    </row>
    <row r="687" ht="45.0" customHeight="true">
      <c r="P687" s="2587" t="s">
        <v>45</v>
      </c>
      <c r="Q687" s="2587" t="s">
        <v>96</v>
      </c>
      <c r="R687" s="2596" t="n">
        <v>5.0</v>
      </c>
      <c r="S687" s="2597" t="n">
        <f>ROUND(K686,2)*R687</f>
        <v>2530.55</v>
      </c>
    </row>
    <row r="688" ht="45.0" customHeight="true">
      <c r="P688" s="2587" t="s">
        <v>68</v>
      </c>
      <c r="Q688" s="2587" t="s">
        <v>97</v>
      </c>
      <c r="R688" s="2598" t="n">
        <v>5.0</v>
      </c>
      <c r="S688" s="2599" t="n">
        <f>ROUND(K686,2)*R688</f>
        <v>2530.55</v>
      </c>
    </row>
    <row r="689" ht="45.0" customHeight="true">
      <c r="P689" s="2587" t="s">
        <v>89</v>
      </c>
      <c r="Q689" s="2587" t="s">
        <v>98</v>
      </c>
      <c r="R689" s="2600" t="n">
        <v>5.0</v>
      </c>
      <c r="S689" s="2601" t="n">
        <f>ROUND(K686,2)*R689</f>
        <v>2530.55</v>
      </c>
    </row>
    <row r="690" ht="45.0" customHeight="true">
      <c r="A690" s="2602" t="s">
        <v>23</v>
      </c>
      <c r="B690" s="2602" t="s">
        <v>643</v>
      </c>
      <c r="C690" s="2602" t="s">
        <v>48</v>
      </c>
      <c r="D690" s="2602" t="s">
        <v>644</v>
      </c>
      <c r="E690" s="2602" t="s">
        <v>645</v>
      </c>
      <c r="F690" s="2603" t="n">
        <f>R690+R691+R692+R693</f>
        <v>20.0</v>
      </c>
      <c r="G690" s="2602" t="s">
        <v>28</v>
      </c>
      <c r="H690" s="2604" t="n">
        <v>668.0</v>
      </c>
      <c r="I690" s="2605" t="n">
        <v>627.92</v>
      </c>
      <c r="J690" s="2606" t="n">
        <v>0.2034</v>
      </c>
      <c r="K690" s="2607" t="n">
        <f>ROUND(I690,2)+(ROUND(I690,2)*J690)</f>
        <v>755.638928</v>
      </c>
      <c r="L690" s="2608" t="n">
        <f>ROUND(S690,2)+ROUND(S691,2)+ROUND(S692,2)+ROUND(S693,2)</f>
        <v>15112.8</v>
      </c>
      <c r="M690" s="2602" t="s">
        <v>21</v>
      </c>
      <c r="N690" s="2602" t="s">
        <v>633</v>
      </c>
      <c r="O690" s="2602" t="s">
        <v>629</v>
      </c>
      <c r="P690" s="2602" t="s">
        <v>20</v>
      </c>
      <c r="Q690" s="2602" t="s">
        <v>95</v>
      </c>
      <c r="R690" s="2609" t="n">
        <v>5.0</v>
      </c>
      <c r="S690" s="2610" t="n">
        <f>ROUND(K690,2)*R690</f>
        <v>3778.2</v>
      </c>
    </row>
    <row r="691" ht="45.0" customHeight="true">
      <c r="P691" s="2602" t="s">
        <v>45</v>
      </c>
      <c r="Q691" s="2602" t="s">
        <v>96</v>
      </c>
      <c r="R691" s="2611" t="n">
        <v>5.0</v>
      </c>
      <c r="S691" s="2612" t="n">
        <f>ROUND(K690,2)*R691</f>
        <v>3778.2</v>
      </c>
    </row>
    <row r="692" ht="45.0" customHeight="true">
      <c r="P692" s="2602" t="s">
        <v>68</v>
      </c>
      <c r="Q692" s="2602" t="s">
        <v>97</v>
      </c>
      <c r="R692" s="2613" t="n">
        <v>5.0</v>
      </c>
      <c r="S692" s="2614" t="n">
        <f>ROUND(K690,2)*R692</f>
        <v>3778.2</v>
      </c>
    </row>
    <row r="693" ht="45.0" customHeight="true">
      <c r="P693" s="2602" t="s">
        <v>89</v>
      </c>
      <c r="Q693" s="2602" t="s">
        <v>98</v>
      </c>
      <c r="R693" s="2615" t="n">
        <v>5.0</v>
      </c>
      <c r="S693" s="2616" t="n">
        <f>ROUND(K690,2)*R693</f>
        <v>3778.2</v>
      </c>
    </row>
    <row r="694" ht="45.0" customHeight="true">
      <c r="A694" s="2617" t="s">
        <v>23</v>
      </c>
      <c r="B694" s="2617" t="s">
        <v>646</v>
      </c>
      <c r="C694" s="2617" t="s">
        <v>48</v>
      </c>
      <c r="D694" s="2617" t="s">
        <v>647</v>
      </c>
      <c r="E694" s="2617" t="s">
        <v>648</v>
      </c>
      <c r="F694" s="2618" t="n">
        <f>R694+R695+R696+R697</f>
        <v>20.0</v>
      </c>
      <c r="G694" s="2617" t="s">
        <v>28</v>
      </c>
      <c r="H694" s="2619" t="n">
        <v>150.44</v>
      </c>
      <c r="I694" s="2620" t="n">
        <v>141.41</v>
      </c>
      <c r="J694" s="2621" t="n">
        <v>0.2034</v>
      </c>
      <c r="K694" s="2622" t="n">
        <f>ROUND(I694,2)+(ROUND(I694,2)*J694)</f>
        <v>170.172794</v>
      </c>
      <c r="L694" s="2623" t="n">
        <f>ROUND(S694,2)+ROUND(S695,2)+ROUND(S696,2)+ROUND(S697,2)</f>
        <v>3403.4</v>
      </c>
      <c r="M694" s="2617" t="s">
        <v>21</v>
      </c>
      <c r="N694" s="2617" t="s">
        <v>649</v>
      </c>
      <c r="O694" s="2617" t="s">
        <v>650</v>
      </c>
      <c r="P694" s="2617" t="s">
        <v>20</v>
      </c>
      <c r="Q694" s="2617" t="s">
        <v>95</v>
      </c>
      <c r="R694" s="2624" t="n">
        <v>5.0</v>
      </c>
      <c r="S694" s="2625" t="n">
        <f>ROUND(K694,2)*R694</f>
        <v>850.8499999999999</v>
      </c>
    </row>
    <row r="695" ht="45.0" customHeight="true">
      <c r="P695" s="2617" t="s">
        <v>45</v>
      </c>
      <c r="Q695" s="2617" t="s">
        <v>96</v>
      </c>
      <c r="R695" s="2626" t="n">
        <v>5.0</v>
      </c>
      <c r="S695" s="2627" t="n">
        <f>ROUND(K694,2)*R695</f>
        <v>850.8499999999999</v>
      </c>
    </row>
    <row r="696" ht="45.0" customHeight="true">
      <c r="P696" s="2617" t="s">
        <v>68</v>
      </c>
      <c r="Q696" s="2617" t="s">
        <v>97</v>
      </c>
      <c r="R696" s="2628" t="n">
        <v>5.0</v>
      </c>
      <c r="S696" s="2629" t="n">
        <f>ROUND(K694,2)*R696</f>
        <v>850.8499999999999</v>
      </c>
    </row>
    <row r="697" ht="45.0" customHeight="true">
      <c r="P697" s="2617" t="s">
        <v>89</v>
      </c>
      <c r="Q697" s="2617" t="s">
        <v>98</v>
      </c>
      <c r="R697" s="2630" t="n">
        <v>5.0</v>
      </c>
      <c r="S697" s="2631" t="n">
        <f>ROUND(K694,2)*R697</f>
        <v>850.8499999999999</v>
      </c>
    </row>
    <row r="698" ht="45.0" customHeight="true">
      <c r="A698" s="2632" t="s">
        <v>23</v>
      </c>
      <c r="B698" s="2632" t="s">
        <v>651</v>
      </c>
      <c r="C698" s="2632" t="s">
        <v>48</v>
      </c>
      <c r="D698" s="2632" t="s">
        <v>652</v>
      </c>
      <c r="E698" s="2632" t="s">
        <v>653</v>
      </c>
      <c r="F698" s="2633" t="n">
        <f>R698</f>
        <v>6.0</v>
      </c>
      <c r="G698" s="2632" t="s">
        <v>28</v>
      </c>
      <c r="H698" s="2634" t="n">
        <v>636.42</v>
      </c>
      <c r="I698" s="2635" t="n">
        <v>636.42</v>
      </c>
      <c r="J698" s="2636" t="n">
        <v>0.2034</v>
      </c>
      <c r="K698" s="2637" t="n">
        <f>ROUND(I698,2)+(ROUND(I698,2)*J698)</f>
        <v>765.8678279999999</v>
      </c>
      <c r="L698" s="2638" t="n">
        <f>ROUND(S698,2)</f>
        <v>4595.22</v>
      </c>
      <c r="M698" s="2632" t="s">
        <v>21</v>
      </c>
      <c r="N698" s="2632" t="s">
        <v>649</v>
      </c>
      <c r="O698" s="2632" t="s">
        <v>650</v>
      </c>
      <c r="P698" s="2632" t="s">
        <v>89</v>
      </c>
      <c r="Q698" s="2632" t="s">
        <v>98</v>
      </c>
      <c r="R698" s="2639" t="n">
        <v>6.0</v>
      </c>
      <c r="S698" s="2640" t="n">
        <f>ROUND(K698,2)*R698</f>
        <v>4595.22</v>
      </c>
    </row>
    <row r="699" ht="45.0" customHeight="true">
      <c r="A699" s="2641" t="s">
        <v>23</v>
      </c>
      <c r="B699" s="2641" t="s">
        <v>654</v>
      </c>
      <c r="C699" s="2641" t="s">
        <v>48</v>
      </c>
      <c r="D699" s="2641" t="s">
        <v>655</v>
      </c>
      <c r="E699" s="2641" t="s">
        <v>656</v>
      </c>
      <c r="F699" s="2642" t="n">
        <f>R699</f>
        <v>4.0</v>
      </c>
      <c r="G699" s="2641" t="s">
        <v>28</v>
      </c>
      <c r="H699" s="2643" t="n">
        <v>354.94</v>
      </c>
      <c r="I699" s="2644" t="n">
        <v>354.94</v>
      </c>
      <c r="J699" s="2645" t="n">
        <v>0.2034</v>
      </c>
      <c r="K699" s="2646" t="n">
        <f>ROUND(I699,2)+(ROUND(I699,2)*J699)</f>
        <v>427.134796</v>
      </c>
      <c r="L699" s="2647" t="n">
        <f>ROUND(S699,2)</f>
        <v>1708.52</v>
      </c>
      <c r="M699" s="2641" t="s">
        <v>21</v>
      </c>
      <c r="N699" s="2641" t="s">
        <v>649</v>
      </c>
      <c r="O699" s="2641" t="s">
        <v>650</v>
      </c>
      <c r="P699" s="2641" t="s">
        <v>89</v>
      </c>
      <c r="Q699" s="2641" t="s">
        <v>98</v>
      </c>
      <c r="R699" s="2648" t="n">
        <v>4.0</v>
      </c>
      <c r="S699" s="2649" t="n">
        <f>ROUND(K699,2)*R699</f>
        <v>1708.52</v>
      </c>
    </row>
    <row r="700" ht="45.0" customHeight="true">
      <c r="A700" s="2650" t="s">
        <v>23</v>
      </c>
      <c r="B700" s="2650" t="s">
        <v>657</v>
      </c>
      <c r="C700" s="2650" t="s">
        <v>48</v>
      </c>
      <c r="D700" s="2650" t="s">
        <v>658</v>
      </c>
      <c r="E700" s="2650" t="s">
        <v>659</v>
      </c>
      <c r="F700" s="2651" t="n">
        <f>R700</f>
        <v>2.0</v>
      </c>
      <c r="G700" s="2650" t="s">
        <v>28</v>
      </c>
      <c r="H700" s="2652" t="n">
        <v>1099.87</v>
      </c>
      <c r="I700" s="2653" t="n">
        <v>1089.77</v>
      </c>
      <c r="J700" s="2654" t="n">
        <v>0.2034</v>
      </c>
      <c r="K700" s="2655" t="n">
        <f>ROUND(I700,2)+(ROUND(I700,2)*J700)</f>
        <v>1311.429218</v>
      </c>
      <c r="L700" s="2656" t="n">
        <f>ROUND(S700,2)</f>
        <v>2622.86</v>
      </c>
      <c r="M700" s="2650" t="s">
        <v>21</v>
      </c>
      <c r="N700" s="2650" t="s">
        <v>649</v>
      </c>
      <c r="O700" s="2650" t="s">
        <v>650</v>
      </c>
      <c r="P700" s="2650" t="s">
        <v>89</v>
      </c>
      <c r="Q700" s="2650" t="s">
        <v>98</v>
      </c>
      <c r="R700" s="2657" t="n">
        <v>2.0</v>
      </c>
      <c r="S700" s="2658" t="n">
        <f>ROUND(K700,2)*R700</f>
        <v>2622.86</v>
      </c>
    </row>
    <row r="701" ht="45.0" customHeight="true">
      <c r="A701" s="2660" t="s">
        <v>19</v>
      </c>
      <c r="B701" s="2660" t="s">
        <v>649</v>
      </c>
      <c r="C701" s="2660" t="s">
        <v>21</v>
      </c>
      <c r="D701" s="2660" t="s">
        <v>21</v>
      </c>
      <c r="E701" s="2660" t="s">
        <v>660</v>
      </c>
      <c r="F701" s="2660" t="s">
        <v>21</v>
      </c>
      <c r="G701" s="2660" t="s">
        <v>21</v>
      </c>
      <c r="H701" s="2660" t="s">
        <v>21</v>
      </c>
      <c r="I701" s="2660" t="s">
        <v>21</v>
      </c>
      <c r="J701" s="2660" t="s">
        <v>21</v>
      </c>
      <c r="K701" s="2660" t="s">
        <v>21</v>
      </c>
      <c r="L701" s="2661" t="n">
        <f>ROUND(L702,2)+ROUND(L706,2)+ROUND(L710,2)+ROUND(L714,2)+ROUND(L718,2)+ROUND(L722,2)+ROUND(L726,2)+ROUND(L730,2)+ROUND(L734,2)</f>
        <v>10724.2</v>
      </c>
      <c r="M701" s="2660" t="s">
        <v>21</v>
      </c>
      <c r="N701" s="2660" t="s">
        <v>21</v>
      </c>
      <c r="O701" s="2660" t="s">
        <v>21</v>
      </c>
      <c r="P701" s="2660" t="s">
        <v>21</v>
      </c>
      <c r="Q701" s="2660" t="s">
        <v>21</v>
      </c>
      <c r="R701" s="2660" t="s">
        <v>21</v>
      </c>
      <c r="S701" s="2660" t="s">
        <v>21</v>
      </c>
    </row>
    <row r="702" ht="45.0" customHeight="true">
      <c r="A702" s="2662" t="s">
        <v>23</v>
      </c>
      <c r="B702" s="2662" t="s">
        <v>661</v>
      </c>
      <c r="C702" s="2662" t="s">
        <v>48</v>
      </c>
      <c r="D702" s="2662" t="s">
        <v>662</v>
      </c>
      <c r="E702" s="2662" t="s">
        <v>663</v>
      </c>
      <c r="F702" s="2663" t="n">
        <f>R702+R703+R704+R705</f>
        <v>20.0</v>
      </c>
      <c r="G702" s="2662" t="s">
        <v>28</v>
      </c>
      <c r="H702" s="2664" t="n">
        <v>6.67</v>
      </c>
      <c r="I702" s="2665" t="n">
        <v>6.27</v>
      </c>
      <c r="J702" s="2666" t="n">
        <v>0.2034</v>
      </c>
      <c r="K702" s="2667" t="n">
        <f>ROUND(I702,2)+(ROUND(I702,2)*J702)</f>
        <v>7.545318</v>
      </c>
      <c r="L702" s="2668" t="n">
        <f>ROUND(S702,2)+ROUND(S703,2)+ROUND(S704,2)+ROUND(S705,2)</f>
        <v>151.0</v>
      </c>
      <c r="M702" s="2662" t="s">
        <v>21</v>
      </c>
      <c r="N702" s="2662" t="s">
        <v>664</v>
      </c>
      <c r="O702" s="2662" t="s">
        <v>665</v>
      </c>
      <c r="P702" s="2662" t="s">
        <v>20</v>
      </c>
      <c r="Q702" s="2662" t="s">
        <v>95</v>
      </c>
      <c r="R702" s="2669" t="n">
        <v>5.0</v>
      </c>
      <c r="S702" s="2670" t="n">
        <f>ROUND(K702,2)*R702</f>
        <v>37.75</v>
      </c>
    </row>
    <row r="703" ht="45.0" customHeight="true">
      <c r="P703" s="2662" t="s">
        <v>45</v>
      </c>
      <c r="Q703" s="2662" t="s">
        <v>96</v>
      </c>
      <c r="R703" s="2671" t="n">
        <v>5.0</v>
      </c>
      <c r="S703" s="2672" t="n">
        <f>ROUND(K702,2)*R703</f>
        <v>37.75</v>
      </c>
    </row>
    <row r="704" ht="45.0" customHeight="true">
      <c r="P704" s="2662" t="s">
        <v>68</v>
      </c>
      <c r="Q704" s="2662" t="s">
        <v>97</v>
      </c>
      <c r="R704" s="2673" t="n">
        <v>5.0</v>
      </c>
      <c r="S704" s="2674" t="n">
        <f>ROUND(K702,2)*R704</f>
        <v>37.75</v>
      </c>
    </row>
    <row r="705" ht="45.0" customHeight="true">
      <c r="P705" s="2662" t="s">
        <v>89</v>
      </c>
      <c r="Q705" s="2662" t="s">
        <v>98</v>
      </c>
      <c r="R705" s="2675" t="n">
        <v>5.0</v>
      </c>
      <c r="S705" s="2676" t="n">
        <f>ROUND(K702,2)*R705</f>
        <v>37.75</v>
      </c>
    </row>
    <row r="706" ht="45.0" customHeight="true">
      <c r="A706" s="2677" t="s">
        <v>23</v>
      </c>
      <c r="B706" s="2677" t="s">
        <v>666</v>
      </c>
      <c r="C706" s="2677" t="s">
        <v>48</v>
      </c>
      <c r="D706" s="2677" t="s">
        <v>667</v>
      </c>
      <c r="E706" s="2677" t="s">
        <v>668</v>
      </c>
      <c r="F706" s="2678" t="n">
        <f>R706+R707+R708+R709</f>
        <v>14.4</v>
      </c>
      <c r="G706" s="2677" t="s">
        <v>38</v>
      </c>
      <c r="H706" s="2679" t="n">
        <v>17.85</v>
      </c>
      <c r="I706" s="2680" t="n">
        <v>16.78</v>
      </c>
      <c r="J706" s="2681" t="n">
        <v>0.2034</v>
      </c>
      <c r="K706" s="2682" t="n">
        <f>ROUND(I706,2)+(ROUND(I706,2)*J706)</f>
        <v>20.193052</v>
      </c>
      <c r="L706" s="2683" t="n">
        <f>ROUND(S706,2)+ROUND(S707,2)+ROUND(S708,2)+ROUND(S709,2)</f>
        <v>290.72</v>
      </c>
      <c r="M706" s="2677" t="s">
        <v>21</v>
      </c>
      <c r="N706" s="2677" t="s">
        <v>664</v>
      </c>
      <c r="O706" s="2677" t="s">
        <v>665</v>
      </c>
      <c r="P706" s="2677" t="s">
        <v>20</v>
      </c>
      <c r="Q706" s="2677" t="s">
        <v>95</v>
      </c>
      <c r="R706" s="2684" t="n">
        <v>3.6</v>
      </c>
      <c r="S706" s="2685" t="n">
        <f>ROUND(K706,2)*R706</f>
        <v>72.68400000000001</v>
      </c>
    </row>
    <row r="707" ht="45.0" customHeight="true">
      <c r="P707" s="2677" t="s">
        <v>45</v>
      </c>
      <c r="Q707" s="2677" t="s">
        <v>96</v>
      </c>
      <c r="R707" s="2686" t="n">
        <v>3.6</v>
      </c>
      <c r="S707" s="2687" t="n">
        <f>ROUND(K706,2)*R707</f>
        <v>72.68400000000001</v>
      </c>
    </row>
    <row r="708" ht="45.0" customHeight="true">
      <c r="P708" s="2677" t="s">
        <v>68</v>
      </c>
      <c r="Q708" s="2677" t="s">
        <v>97</v>
      </c>
      <c r="R708" s="2688" t="n">
        <v>3.6</v>
      </c>
      <c r="S708" s="2689" t="n">
        <f>ROUND(K706,2)*R708</f>
        <v>72.68400000000001</v>
      </c>
    </row>
    <row r="709" ht="45.0" customHeight="true">
      <c r="P709" s="2677" t="s">
        <v>89</v>
      </c>
      <c r="Q709" s="2677" t="s">
        <v>98</v>
      </c>
      <c r="R709" s="2690" t="n">
        <v>3.6</v>
      </c>
      <c r="S709" s="2691" t="n">
        <f>ROUND(K706,2)*R709</f>
        <v>72.68400000000001</v>
      </c>
    </row>
    <row r="710" ht="45.0" customHeight="true">
      <c r="A710" s="2692" t="s">
        <v>23</v>
      </c>
      <c r="B710" s="2692" t="s">
        <v>669</v>
      </c>
      <c r="C710" s="2692" t="s">
        <v>48</v>
      </c>
      <c r="D710" s="2692" t="s">
        <v>670</v>
      </c>
      <c r="E710" s="2692" t="s">
        <v>671</v>
      </c>
      <c r="F710" s="2693" t="n">
        <f>R710+R711+R712+R713</f>
        <v>323.0</v>
      </c>
      <c r="G710" s="2692" t="s">
        <v>38</v>
      </c>
      <c r="H710" s="2694" t="n">
        <v>3.73</v>
      </c>
      <c r="I710" s="2695" t="n">
        <v>3.51</v>
      </c>
      <c r="J710" s="2696" t="n">
        <v>0.2034</v>
      </c>
      <c r="K710" s="2697" t="n">
        <f>ROUND(I710,2)+(ROUND(I710,2)*J710)</f>
        <v>4.223934</v>
      </c>
      <c r="L710" s="2698" t="n">
        <f>ROUND(S710,2)+ROUND(S711,2)+ROUND(S712,2)+ROUND(S713,2)</f>
        <v>1363.08</v>
      </c>
      <c r="M710" s="2692" t="s">
        <v>21</v>
      </c>
      <c r="N710" s="2692" t="s">
        <v>664</v>
      </c>
      <c r="O710" s="2692" t="s">
        <v>665</v>
      </c>
      <c r="P710" s="2692" t="s">
        <v>20</v>
      </c>
      <c r="Q710" s="2692" t="s">
        <v>95</v>
      </c>
      <c r="R710" s="2699" t="n">
        <v>80.75</v>
      </c>
      <c r="S710" s="2700" t="n">
        <f>ROUND(K710,2)*R710</f>
        <v>340.765</v>
      </c>
    </row>
    <row r="711" ht="45.0" customHeight="true">
      <c r="P711" s="2692" t="s">
        <v>45</v>
      </c>
      <c r="Q711" s="2692" t="s">
        <v>96</v>
      </c>
      <c r="R711" s="2701" t="n">
        <v>80.75</v>
      </c>
      <c r="S711" s="2702" t="n">
        <f>ROUND(K710,2)*R711</f>
        <v>340.765</v>
      </c>
    </row>
    <row r="712" ht="45.0" customHeight="true">
      <c r="P712" s="2692" t="s">
        <v>68</v>
      </c>
      <c r="Q712" s="2692" t="s">
        <v>97</v>
      </c>
      <c r="R712" s="2703" t="n">
        <v>80.75</v>
      </c>
      <c r="S712" s="2704" t="n">
        <f>ROUND(K710,2)*R712</f>
        <v>340.765</v>
      </c>
    </row>
    <row r="713" ht="45.0" customHeight="true">
      <c r="P713" s="2692" t="s">
        <v>89</v>
      </c>
      <c r="Q713" s="2692" t="s">
        <v>98</v>
      </c>
      <c r="R713" s="2705" t="n">
        <v>80.75</v>
      </c>
      <c r="S713" s="2706" t="n">
        <f>ROUND(K710,2)*R713</f>
        <v>340.765</v>
      </c>
    </row>
    <row r="714" ht="45.0" customHeight="true">
      <c r="A714" s="2707" t="s">
        <v>23</v>
      </c>
      <c r="B714" s="2707" t="s">
        <v>672</v>
      </c>
      <c r="C714" s="2707" t="s">
        <v>48</v>
      </c>
      <c r="D714" s="2707" t="s">
        <v>673</v>
      </c>
      <c r="E714" s="2707" t="s">
        <v>674</v>
      </c>
      <c r="F714" s="2708" t="n">
        <f>R714+R715+R716+R717</f>
        <v>518.0</v>
      </c>
      <c r="G714" s="2707" t="s">
        <v>38</v>
      </c>
      <c r="H714" s="2709" t="n">
        <v>1.63</v>
      </c>
      <c r="I714" s="2710" t="n">
        <v>1.53</v>
      </c>
      <c r="J714" s="2711" t="n">
        <v>0.2034</v>
      </c>
      <c r="K714" s="2712" t="n">
        <f>ROUND(I714,2)+(ROUND(I714,2)*J714)</f>
        <v>1.841202</v>
      </c>
      <c r="L714" s="2713" t="n">
        <f>ROUND(S714,2)+ROUND(S715,2)+ROUND(S716,2)+ROUND(S717,2)</f>
        <v>953.12</v>
      </c>
      <c r="M714" s="2707" t="s">
        <v>21</v>
      </c>
      <c r="N714" s="2707" t="s">
        <v>664</v>
      </c>
      <c r="O714" s="2707" t="s">
        <v>665</v>
      </c>
      <c r="P714" s="2707" t="s">
        <v>20</v>
      </c>
      <c r="Q714" s="2707" t="s">
        <v>95</v>
      </c>
      <c r="R714" s="2714" t="n">
        <v>129.5</v>
      </c>
      <c r="S714" s="2715" t="n">
        <f>ROUND(K714,2)*R714</f>
        <v>238.28</v>
      </c>
    </row>
    <row r="715" ht="45.0" customHeight="true">
      <c r="P715" s="2707" t="s">
        <v>45</v>
      </c>
      <c r="Q715" s="2707" t="s">
        <v>96</v>
      </c>
      <c r="R715" s="2716" t="n">
        <v>129.5</v>
      </c>
      <c r="S715" s="2717" t="n">
        <f>ROUND(K714,2)*R715</f>
        <v>238.28</v>
      </c>
    </row>
    <row r="716" ht="45.0" customHeight="true">
      <c r="P716" s="2707" t="s">
        <v>68</v>
      </c>
      <c r="Q716" s="2707" t="s">
        <v>97</v>
      </c>
      <c r="R716" s="2718" t="n">
        <v>129.5</v>
      </c>
      <c r="S716" s="2719" t="n">
        <f>ROUND(K714,2)*R716</f>
        <v>238.28</v>
      </c>
    </row>
    <row r="717" ht="45.0" customHeight="true">
      <c r="P717" s="2707" t="s">
        <v>89</v>
      </c>
      <c r="Q717" s="2707" t="s">
        <v>98</v>
      </c>
      <c r="R717" s="2720" t="n">
        <v>129.5</v>
      </c>
      <c r="S717" s="2721" t="n">
        <f>ROUND(K714,2)*R717</f>
        <v>238.28</v>
      </c>
    </row>
    <row r="718" ht="45.0" customHeight="true">
      <c r="A718" s="2722" t="s">
        <v>23</v>
      </c>
      <c r="B718" s="2722" t="s">
        <v>675</v>
      </c>
      <c r="C718" s="2722" t="s">
        <v>48</v>
      </c>
      <c r="D718" s="2722" t="s">
        <v>676</v>
      </c>
      <c r="E718" s="2722" t="s">
        <v>677</v>
      </c>
      <c r="F718" s="2723" t="n">
        <f>R718+R719+R720+R721</f>
        <v>80.0</v>
      </c>
      <c r="G718" s="2722" t="s">
        <v>38</v>
      </c>
      <c r="H718" s="2724" t="n">
        <v>3.55</v>
      </c>
      <c r="I718" s="2725" t="n">
        <v>3.34</v>
      </c>
      <c r="J718" s="2726" t="n">
        <v>0.2034</v>
      </c>
      <c r="K718" s="2727" t="n">
        <f>ROUND(I718,2)+(ROUND(I718,2)*J718)</f>
        <v>4.019356</v>
      </c>
      <c r="L718" s="2728" t="n">
        <f>ROUND(S718,2)+ROUND(S719,2)+ROUND(S720,2)+ROUND(S721,2)</f>
        <v>321.6</v>
      </c>
      <c r="M718" s="2722" t="s">
        <v>21</v>
      </c>
      <c r="N718" s="2722" t="s">
        <v>664</v>
      </c>
      <c r="O718" s="2722" t="s">
        <v>665</v>
      </c>
      <c r="P718" s="2722" t="s">
        <v>20</v>
      </c>
      <c r="Q718" s="2722" t="s">
        <v>95</v>
      </c>
      <c r="R718" s="2729" t="n">
        <v>20.0</v>
      </c>
      <c r="S718" s="2730" t="n">
        <f>ROUND(K718,2)*R718</f>
        <v>80.39999999999999</v>
      </c>
    </row>
    <row r="719" ht="45.0" customHeight="true">
      <c r="P719" s="2722" t="s">
        <v>45</v>
      </c>
      <c r="Q719" s="2722" t="s">
        <v>96</v>
      </c>
      <c r="R719" s="2731" t="n">
        <v>20.0</v>
      </c>
      <c r="S719" s="2732" t="n">
        <f>ROUND(K718,2)*R719</f>
        <v>80.39999999999999</v>
      </c>
    </row>
    <row r="720" ht="45.0" customHeight="true">
      <c r="P720" s="2722" t="s">
        <v>68</v>
      </c>
      <c r="Q720" s="2722" t="s">
        <v>97</v>
      </c>
      <c r="R720" s="2733" t="n">
        <v>20.0</v>
      </c>
      <c r="S720" s="2734" t="n">
        <f>ROUND(K718,2)*R720</f>
        <v>80.39999999999999</v>
      </c>
    </row>
    <row r="721" ht="45.0" customHeight="true">
      <c r="P721" s="2722" t="s">
        <v>89</v>
      </c>
      <c r="Q721" s="2722" t="s">
        <v>98</v>
      </c>
      <c r="R721" s="2735" t="n">
        <v>20.0</v>
      </c>
      <c r="S721" s="2736" t="n">
        <f>ROUND(K718,2)*R721</f>
        <v>80.39999999999999</v>
      </c>
    </row>
    <row r="722" ht="45.0" customHeight="true">
      <c r="A722" s="2737" t="s">
        <v>23</v>
      </c>
      <c r="B722" s="2737" t="s">
        <v>678</v>
      </c>
      <c r="C722" s="2737" t="s">
        <v>48</v>
      </c>
      <c r="D722" s="2737" t="s">
        <v>679</v>
      </c>
      <c r="E722" s="2737" t="s">
        <v>680</v>
      </c>
      <c r="F722" s="2738" t="n">
        <f>R722+R723+R724+R725</f>
        <v>949.2</v>
      </c>
      <c r="G722" s="2737" t="s">
        <v>38</v>
      </c>
      <c r="H722" s="2739" t="n">
        <v>5.71</v>
      </c>
      <c r="I722" s="2740" t="n">
        <v>5.37</v>
      </c>
      <c r="J722" s="2741" t="n">
        <v>0.2034</v>
      </c>
      <c r="K722" s="2742" t="n">
        <f>ROUND(I722,2)+(ROUND(I722,2)*J722)</f>
        <v>6.462258</v>
      </c>
      <c r="L722" s="2743" t="n">
        <f>ROUND(S722,2)+ROUND(S723,2)+ROUND(S724,2)+ROUND(S725,2)</f>
        <v>6131.84</v>
      </c>
      <c r="M722" s="2737" t="s">
        <v>21</v>
      </c>
      <c r="N722" s="2737" t="s">
        <v>664</v>
      </c>
      <c r="O722" s="2737" t="s">
        <v>665</v>
      </c>
      <c r="P722" s="2737" t="s">
        <v>20</v>
      </c>
      <c r="Q722" s="2737" t="s">
        <v>95</v>
      </c>
      <c r="R722" s="2744" t="n">
        <v>237.3</v>
      </c>
      <c r="S722" s="2745" t="n">
        <f>ROUND(K722,2)*R722</f>
        <v>1532.958</v>
      </c>
    </row>
    <row r="723" ht="45.0" customHeight="true">
      <c r="P723" s="2737" t="s">
        <v>45</v>
      </c>
      <c r="Q723" s="2737" t="s">
        <v>96</v>
      </c>
      <c r="R723" s="2746" t="n">
        <v>237.3</v>
      </c>
      <c r="S723" s="2747" t="n">
        <f>ROUND(K722,2)*R723</f>
        <v>1532.958</v>
      </c>
    </row>
    <row r="724" ht="45.0" customHeight="true">
      <c r="P724" s="2737" t="s">
        <v>68</v>
      </c>
      <c r="Q724" s="2737" t="s">
        <v>97</v>
      </c>
      <c r="R724" s="2748" t="n">
        <v>237.3</v>
      </c>
      <c r="S724" s="2749" t="n">
        <f>ROUND(K722,2)*R724</f>
        <v>1532.958</v>
      </c>
    </row>
    <row r="725" ht="45.0" customHeight="true">
      <c r="P725" s="2737" t="s">
        <v>89</v>
      </c>
      <c r="Q725" s="2737" t="s">
        <v>98</v>
      </c>
      <c r="R725" s="2750" t="n">
        <v>237.3</v>
      </c>
      <c r="S725" s="2751" t="n">
        <f>ROUND(K722,2)*R725</f>
        <v>1532.958</v>
      </c>
    </row>
    <row r="726" ht="45.0" customHeight="true">
      <c r="A726" s="2752" t="s">
        <v>23</v>
      </c>
      <c r="B726" s="2752" t="s">
        <v>681</v>
      </c>
      <c r="C726" s="2752" t="s">
        <v>48</v>
      </c>
      <c r="D726" s="2752" t="s">
        <v>682</v>
      </c>
      <c r="E726" s="2752" t="s">
        <v>683</v>
      </c>
      <c r="F726" s="2753" t="n">
        <f>R726+R727+R728+R729</f>
        <v>336.0</v>
      </c>
      <c r="G726" s="2752" t="s">
        <v>38</v>
      </c>
      <c r="H726" s="2754" t="n">
        <v>1.06</v>
      </c>
      <c r="I726" s="2755" t="n">
        <v>1.0</v>
      </c>
      <c r="J726" s="2756" t="n">
        <v>0.2034</v>
      </c>
      <c r="K726" s="2757" t="n">
        <f>ROUND(I726,2)+(ROUND(I726,2)*J726)</f>
        <v>1.2034</v>
      </c>
      <c r="L726" s="2758" t="n">
        <f>ROUND(S726,2)+ROUND(S727,2)+ROUND(S728,2)+ROUND(S729,2)</f>
        <v>403.2</v>
      </c>
      <c r="M726" s="2752" t="s">
        <v>21</v>
      </c>
      <c r="N726" s="2752" t="s">
        <v>664</v>
      </c>
      <c r="O726" s="2752" t="s">
        <v>665</v>
      </c>
      <c r="P726" s="2752" t="s">
        <v>20</v>
      </c>
      <c r="Q726" s="2752" t="s">
        <v>95</v>
      </c>
      <c r="R726" s="2759" t="n">
        <v>84.0</v>
      </c>
      <c r="S726" s="2760" t="n">
        <f>ROUND(K726,2)*R726</f>
        <v>100.8</v>
      </c>
    </row>
    <row r="727" ht="45.0" customHeight="true">
      <c r="P727" s="2752" t="s">
        <v>45</v>
      </c>
      <c r="Q727" s="2752" t="s">
        <v>96</v>
      </c>
      <c r="R727" s="2761" t="n">
        <v>84.0</v>
      </c>
      <c r="S727" s="2762" t="n">
        <f>ROUND(K726,2)*R727</f>
        <v>100.8</v>
      </c>
    </row>
    <row r="728" ht="45.0" customHeight="true">
      <c r="P728" s="2752" t="s">
        <v>68</v>
      </c>
      <c r="Q728" s="2752" t="s">
        <v>97</v>
      </c>
      <c r="R728" s="2763" t="n">
        <v>84.0</v>
      </c>
      <c r="S728" s="2764" t="n">
        <f>ROUND(K726,2)*R728</f>
        <v>100.8</v>
      </c>
    </row>
    <row r="729" ht="45.0" customHeight="true">
      <c r="P729" s="2752" t="s">
        <v>89</v>
      </c>
      <c r="Q729" s="2752" t="s">
        <v>98</v>
      </c>
      <c r="R729" s="2765" t="n">
        <v>84.0</v>
      </c>
      <c r="S729" s="2766" t="n">
        <f>ROUND(K726,2)*R729</f>
        <v>100.8</v>
      </c>
    </row>
    <row r="730" ht="45.0" customHeight="true">
      <c r="A730" s="2767" t="s">
        <v>23</v>
      </c>
      <c r="B730" s="2767" t="s">
        <v>684</v>
      </c>
      <c r="C730" s="2767" t="s">
        <v>48</v>
      </c>
      <c r="D730" s="2767" t="s">
        <v>685</v>
      </c>
      <c r="E730" s="2767" t="s">
        <v>686</v>
      </c>
      <c r="F730" s="2768" t="n">
        <f>R730+R731+R732+R733</f>
        <v>316.4</v>
      </c>
      <c r="G730" s="2767" t="s">
        <v>38</v>
      </c>
      <c r="H730" s="2769" t="n">
        <v>1.75</v>
      </c>
      <c r="I730" s="2770" t="n">
        <v>1.65</v>
      </c>
      <c r="J730" s="2771" t="n">
        <v>0.2034</v>
      </c>
      <c r="K730" s="2772" t="n">
        <f>ROUND(I730,2)+(ROUND(I730,2)*J730)</f>
        <v>1.9856099999999999</v>
      </c>
      <c r="L730" s="2773" t="n">
        <f>ROUND(S730,2)+ROUND(S731,2)+ROUND(S732,2)+ROUND(S733,2)</f>
        <v>629.64</v>
      </c>
      <c r="M730" s="2767" t="s">
        <v>21</v>
      </c>
      <c r="N730" s="2767" t="s">
        <v>664</v>
      </c>
      <c r="O730" s="2767" t="s">
        <v>665</v>
      </c>
      <c r="P730" s="2767" t="s">
        <v>20</v>
      </c>
      <c r="Q730" s="2767" t="s">
        <v>95</v>
      </c>
      <c r="R730" s="2774" t="n">
        <v>79.1</v>
      </c>
      <c r="S730" s="2775" t="n">
        <f>ROUND(K730,2)*R730</f>
        <v>157.409</v>
      </c>
    </row>
    <row r="731" ht="45.0" customHeight="true">
      <c r="P731" s="2767" t="s">
        <v>45</v>
      </c>
      <c r="Q731" s="2767" t="s">
        <v>96</v>
      </c>
      <c r="R731" s="2776" t="n">
        <v>79.1</v>
      </c>
      <c r="S731" s="2777" t="n">
        <f>ROUND(K730,2)*R731</f>
        <v>157.409</v>
      </c>
    </row>
    <row r="732" ht="45.0" customHeight="true">
      <c r="P732" s="2767" t="s">
        <v>68</v>
      </c>
      <c r="Q732" s="2767" t="s">
        <v>97</v>
      </c>
      <c r="R732" s="2778" t="n">
        <v>79.1</v>
      </c>
      <c r="S732" s="2779" t="n">
        <f>ROUND(K730,2)*R732</f>
        <v>157.409</v>
      </c>
    </row>
    <row r="733" ht="45.0" customHeight="true">
      <c r="P733" s="2767" t="s">
        <v>89</v>
      </c>
      <c r="Q733" s="2767" t="s">
        <v>98</v>
      </c>
      <c r="R733" s="2780" t="n">
        <v>79.1</v>
      </c>
      <c r="S733" s="2781" t="n">
        <f>ROUND(K730,2)*R733</f>
        <v>157.409</v>
      </c>
    </row>
    <row r="734" ht="45.0" customHeight="true">
      <c r="A734" s="2782" t="s">
        <v>23</v>
      </c>
      <c r="B734" s="2782" t="s">
        <v>687</v>
      </c>
      <c r="C734" s="2782" t="s">
        <v>48</v>
      </c>
      <c r="D734" s="2782" t="s">
        <v>688</v>
      </c>
      <c r="E734" s="2782" t="s">
        <v>689</v>
      </c>
      <c r="F734" s="2783" t="n">
        <f>R734+R735+R736+R737</f>
        <v>40.0</v>
      </c>
      <c r="G734" s="2782" t="s">
        <v>28</v>
      </c>
      <c r="H734" s="2784" t="n">
        <v>10.61</v>
      </c>
      <c r="I734" s="2785" t="n">
        <v>9.97</v>
      </c>
      <c r="J734" s="2786" t="n">
        <v>0.2034</v>
      </c>
      <c r="K734" s="2787" t="n">
        <f>ROUND(I734,2)+(ROUND(I734,2)*J734)</f>
        <v>11.997898000000001</v>
      </c>
      <c r="L734" s="2788" t="n">
        <f>ROUND(S734,2)+ROUND(S735,2)+ROUND(S736,2)+ROUND(S737,2)</f>
        <v>480.0</v>
      </c>
      <c r="M734" s="2782" t="s">
        <v>21</v>
      </c>
      <c r="N734" s="2782" t="s">
        <v>664</v>
      </c>
      <c r="O734" s="2782" t="s">
        <v>665</v>
      </c>
      <c r="P734" s="2782" t="s">
        <v>20</v>
      </c>
      <c r="Q734" s="2782" t="s">
        <v>95</v>
      </c>
      <c r="R734" s="2789" t="n">
        <v>10.0</v>
      </c>
      <c r="S734" s="2790" t="n">
        <f>ROUND(K734,2)*R734</f>
        <v>120.0</v>
      </c>
    </row>
    <row r="735" ht="45.0" customHeight="true">
      <c r="P735" s="2782" t="s">
        <v>45</v>
      </c>
      <c r="Q735" s="2782" t="s">
        <v>96</v>
      </c>
      <c r="R735" s="2791" t="n">
        <v>10.0</v>
      </c>
      <c r="S735" s="2792" t="n">
        <f>ROUND(K734,2)*R735</f>
        <v>120.0</v>
      </c>
    </row>
    <row r="736" ht="45.0" customHeight="true">
      <c r="P736" s="2782" t="s">
        <v>68</v>
      </c>
      <c r="Q736" s="2782" t="s">
        <v>97</v>
      </c>
      <c r="R736" s="2793" t="n">
        <v>10.0</v>
      </c>
      <c r="S736" s="2794" t="n">
        <f>ROUND(K734,2)*R736</f>
        <v>120.0</v>
      </c>
    </row>
    <row r="737" ht="45.0" customHeight="true">
      <c r="P737" s="2782" t="s">
        <v>89</v>
      </c>
      <c r="Q737" s="2782" t="s">
        <v>98</v>
      </c>
      <c r="R737" s="2795" t="n">
        <v>10.0</v>
      </c>
      <c r="S737" s="2796" t="n">
        <f>ROUND(K734,2)*R737</f>
        <v>120.0</v>
      </c>
    </row>
    <row r="738" ht="45.0" customHeight="true">
      <c r="A738" s="2798" t="s">
        <v>21</v>
      </c>
      <c r="B738" s="2798" t="s">
        <v>21</v>
      </c>
      <c r="C738" s="2798" t="s">
        <v>21</v>
      </c>
      <c r="D738" s="2798" t="s">
        <v>21</v>
      </c>
      <c r="E738" s="2798" t="s">
        <v>21</v>
      </c>
      <c r="F738" s="2798" t="s">
        <v>21</v>
      </c>
      <c r="G738" s="2798" t="s">
        <v>21</v>
      </c>
      <c r="H738" s="2798" t="s">
        <v>21</v>
      </c>
      <c r="I738" s="2798" t="s">
        <v>21</v>
      </c>
      <c r="J738" s="2798" t="s">
        <v>21</v>
      </c>
      <c r="K738" s="2798" t="s">
        <v>21</v>
      </c>
      <c r="L738" s="2798" t="s">
        <v>21</v>
      </c>
      <c r="M738" s="2798" t="s">
        <v>21</v>
      </c>
      <c r="N738" s="2798" t="s">
        <v>21</v>
      </c>
      <c r="O738" s="2798" t="s">
        <v>21</v>
      </c>
      <c r="P738" s="2798" t="s">
        <v>21</v>
      </c>
      <c r="Q738" s="2798" t="s">
        <v>21</v>
      </c>
      <c r="R738" s="2798" t="s">
        <v>690</v>
      </c>
      <c r="S738" s="2799" t="n">
        <f>L2+L8+L14+L24+L65+L98+L111+L152+L157+L166+L183+L188+L209+L214+L239+L248+L265+L282+L291+L300+L337+L346+L359+L388+L445+L482+L507+L524+L549+L606+L655+L676+L685+L701</f>
        <v>2665692.78</v>
      </c>
    </row>
    <row r="739" ht="45.0" customHeight="true">
      <c r="A739" s="2801" t="s">
        <v>21</v>
      </c>
      <c r="B739" s="2801" t="s">
        <v>21</v>
      </c>
      <c r="C739" s="2801" t="s">
        <v>21</v>
      </c>
      <c r="D739" s="2801" t="s">
        <v>21</v>
      </c>
      <c r="E739" s="2801" t="s">
        <v>21</v>
      </c>
      <c r="F739" s="2801" t="s">
        <v>21</v>
      </c>
      <c r="G739" s="2801" t="s">
        <v>21</v>
      </c>
      <c r="H739" s="2801" t="s">
        <v>21</v>
      </c>
      <c r="I739" s="2801" t="s">
        <v>21</v>
      </c>
      <c r="J739" s="2801" t="s">
        <v>21</v>
      </c>
      <c r="K739" s="2801" t="s">
        <v>21</v>
      </c>
      <c r="L739" s="2801" t="s">
        <v>21</v>
      </c>
      <c r="M739" s="2801" t="s">
        <v>21</v>
      </c>
      <c r="N739" s="2801" t="s">
        <v>21</v>
      </c>
      <c r="O739" s="2801" t="s">
        <v>21</v>
      </c>
      <c r="P739" s="2801" t="s">
        <v>21</v>
      </c>
      <c r="Q739" s="2801" t="s">
        <v>21</v>
      </c>
      <c r="R739" s="2801" t="s">
        <v>691</v>
      </c>
      <c r="S739" s="2802" t="n">
        <f>ROUND(2665692.78,2)-ROUND(S738,2)</f>
        <v>0.0</v>
      </c>
    </row>
  </sheetData>
  <mergeCells count="2565">
    <mergeCell ref="A15:A23"/>
    <mergeCell ref="B15:B23"/>
    <mergeCell ref="C15:C23"/>
    <mergeCell ref="D15:D23"/>
    <mergeCell ref="E15:E23"/>
    <mergeCell ref="F15:F23"/>
    <mergeCell ref="G15:G23"/>
    <mergeCell ref="H15:H23"/>
    <mergeCell ref="I15:I23"/>
    <mergeCell ref="J15:J23"/>
    <mergeCell ref="K15:K23"/>
    <mergeCell ref="L15:L23"/>
    <mergeCell ref="M15:M23"/>
    <mergeCell ref="N15:N23"/>
    <mergeCell ref="O15:O23"/>
    <mergeCell ref="A25:A28"/>
    <mergeCell ref="B25:B28"/>
    <mergeCell ref="C25:C28"/>
    <mergeCell ref="D25:D28"/>
    <mergeCell ref="E25:E28"/>
    <mergeCell ref="F25:F28"/>
    <mergeCell ref="G25:G28"/>
    <mergeCell ref="H25:H28"/>
    <mergeCell ref="I25:I28"/>
    <mergeCell ref="J25:J28"/>
    <mergeCell ref="K25:K28"/>
    <mergeCell ref="L25:L28"/>
    <mergeCell ref="M25:M28"/>
    <mergeCell ref="N25:N28"/>
    <mergeCell ref="O25:O28"/>
    <mergeCell ref="A29:A32"/>
    <mergeCell ref="B29:B32"/>
    <mergeCell ref="C29:C32"/>
    <mergeCell ref="D29:D32"/>
    <mergeCell ref="E29:E32"/>
    <mergeCell ref="F29:F32"/>
    <mergeCell ref="G29:G32"/>
    <mergeCell ref="H29:H32"/>
    <mergeCell ref="I29:I32"/>
    <mergeCell ref="J29:J32"/>
    <mergeCell ref="K29:K32"/>
    <mergeCell ref="L29:L32"/>
    <mergeCell ref="M29:M32"/>
    <mergeCell ref="N29:N32"/>
    <mergeCell ref="O29:O32"/>
    <mergeCell ref="A33:A36"/>
    <mergeCell ref="B33:B36"/>
    <mergeCell ref="C33:C36"/>
    <mergeCell ref="D33:D36"/>
    <mergeCell ref="E33:E36"/>
    <mergeCell ref="F33:F36"/>
    <mergeCell ref="G33:G36"/>
    <mergeCell ref="H33:H36"/>
    <mergeCell ref="I33:I36"/>
    <mergeCell ref="J33:J36"/>
    <mergeCell ref="K33:K36"/>
    <mergeCell ref="L33:L36"/>
    <mergeCell ref="M33:M36"/>
    <mergeCell ref="N33:N36"/>
    <mergeCell ref="O33:O36"/>
    <mergeCell ref="A37:A40"/>
    <mergeCell ref="B37:B40"/>
    <mergeCell ref="C37:C40"/>
    <mergeCell ref="D37:D40"/>
    <mergeCell ref="E37:E40"/>
    <mergeCell ref="F37:F40"/>
    <mergeCell ref="G37:G40"/>
    <mergeCell ref="H37:H40"/>
    <mergeCell ref="I37:I40"/>
    <mergeCell ref="J37:J40"/>
    <mergeCell ref="K37:K40"/>
    <mergeCell ref="L37:L40"/>
    <mergeCell ref="M37:M40"/>
    <mergeCell ref="N37:N40"/>
    <mergeCell ref="O37:O40"/>
    <mergeCell ref="A41:A44"/>
    <mergeCell ref="B41:B44"/>
    <mergeCell ref="C41:C44"/>
    <mergeCell ref="D41:D44"/>
    <mergeCell ref="E41:E44"/>
    <mergeCell ref="F41:F44"/>
    <mergeCell ref="G41:G44"/>
    <mergeCell ref="H41:H44"/>
    <mergeCell ref="I41:I44"/>
    <mergeCell ref="J41:J44"/>
    <mergeCell ref="K41:K44"/>
    <mergeCell ref="L41:L44"/>
    <mergeCell ref="M41:M44"/>
    <mergeCell ref="N41:N44"/>
    <mergeCell ref="O41:O44"/>
    <mergeCell ref="A45:A48"/>
    <mergeCell ref="B45:B48"/>
    <mergeCell ref="C45:C48"/>
    <mergeCell ref="D45:D48"/>
    <mergeCell ref="E45:E48"/>
    <mergeCell ref="F45:F48"/>
    <mergeCell ref="G45:G48"/>
    <mergeCell ref="H45:H48"/>
    <mergeCell ref="I45:I48"/>
    <mergeCell ref="J45:J48"/>
    <mergeCell ref="K45:K48"/>
    <mergeCell ref="L45:L48"/>
    <mergeCell ref="M45:M48"/>
    <mergeCell ref="N45:N48"/>
    <mergeCell ref="O45:O48"/>
    <mergeCell ref="A49:A52"/>
    <mergeCell ref="B49:B52"/>
    <mergeCell ref="C49:C52"/>
    <mergeCell ref="D49:D52"/>
    <mergeCell ref="E49:E52"/>
    <mergeCell ref="F49:F52"/>
    <mergeCell ref="G49:G52"/>
    <mergeCell ref="H49:H52"/>
    <mergeCell ref="I49:I52"/>
    <mergeCell ref="J49:J52"/>
    <mergeCell ref="K49:K52"/>
    <mergeCell ref="L49:L52"/>
    <mergeCell ref="M49:M52"/>
    <mergeCell ref="N49:N52"/>
    <mergeCell ref="O49:O52"/>
    <mergeCell ref="A53:A56"/>
    <mergeCell ref="B53:B56"/>
    <mergeCell ref="C53:C56"/>
    <mergeCell ref="D53:D56"/>
    <mergeCell ref="E53:E56"/>
    <mergeCell ref="F53:F56"/>
    <mergeCell ref="G53:G56"/>
    <mergeCell ref="H53:H56"/>
    <mergeCell ref="I53:I56"/>
    <mergeCell ref="J53:J56"/>
    <mergeCell ref="K53:K56"/>
    <mergeCell ref="L53:L56"/>
    <mergeCell ref="M53:M56"/>
    <mergeCell ref="N53:N56"/>
    <mergeCell ref="O53:O56"/>
    <mergeCell ref="A57:A60"/>
    <mergeCell ref="B57:B60"/>
    <mergeCell ref="C57:C60"/>
    <mergeCell ref="D57:D60"/>
    <mergeCell ref="E57:E60"/>
    <mergeCell ref="F57:F60"/>
    <mergeCell ref="G57:G60"/>
    <mergeCell ref="H57:H60"/>
    <mergeCell ref="I57:I60"/>
    <mergeCell ref="J57:J60"/>
    <mergeCell ref="K57:K60"/>
    <mergeCell ref="L57:L60"/>
    <mergeCell ref="M57:M60"/>
    <mergeCell ref="N57:N60"/>
    <mergeCell ref="O57:O60"/>
    <mergeCell ref="A61:A64"/>
    <mergeCell ref="B61:B64"/>
    <mergeCell ref="C61:C64"/>
    <mergeCell ref="D61:D64"/>
    <mergeCell ref="E61:E64"/>
    <mergeCell ref="F61:F64"/>
    <mergeCell ref="G61:G64"/>
    <mergeCell ref="H61:H64"/>
    <mergeCell ref="I61:I64"/>
    <mergeCell ref="J61:J64"/>
    <mergeCell ref="K61:K64"/>
    <mergeCell ref="L61:L64"/>
    <mergeCell ref="M61:M64"/>
    <mergeCell ref="N61:N64"/>
    <mergeCell ref="O61:O64"/>
    <mergeCell ref="A66:A69"/>
    <mergeCell ref="B66:B69"/>
    <mergeCell ref="C66:C69"/>
    <mergeCell ref="D66:D69"/>
    <mergeCell ref="E66:E69"/>
    <mergeCell ref="F66:F69"/>
    <mergeCell ref="G66:G69"/>
    <mergeCell ref="H66:H69"/>
    <mergeCell ref="I66:I69"/>
    <mergeCell ref="J66:J69"/>
    <mergeCell ref="K66:K69"/>
    <mergeCell ref="L66:L69"/>
    <mergeCell ref="M66:M69"/>
    <mergeCell ref="N66:N69"/>
    <mergeCell ref="O66:O69"/>
    <mergeCell ref="A70:A73"/>
    <mergeCell ref="B70:B73"/>
    <mergeCell ref="C70:C73"/>
    <mergeCell ref="D70:D73"/>
    <mergeCell ref="E70:E73"/>
    <mergeCell ref="F70:F73"/>
    <mergeCell ref="G70:G73"/>
    <mergeCell ref="H70:H73"/>
    <mergeCell ref="I70:I73"/>
    <mergeCell ref="J70:J73"/>
    <mergeCell ref="K70:K73"/>
    <mergeCell ref="L70:L73"/>
    <mergeCell ref="M70:M73"/>
    <mergeCell ref="N70:N73"/>
    <mergeCell ref="O70:O73"/>
    <mergeCell ref="A74:A77"/>
    <mergeCell ref="B74:B77"/>
    <mergeCell ref="C74:C77"/>
    <mergeCell ref="D74:D77"/>
    <mergeCell ref="E74:E77"/>
    <mergeCell ref="F74:F77"/>
    <mergeCell ref="G74:G77"/>
    <mergeCell ref="H74:H77"/>
    <mergeCell ref="I74:I77"/>
    <mergeCell ref="J74:J77"/>
    <mergeCell ref="K74:K77"/>
    <mergeCell ref="L74:L77"/>
    <mergeCell ref="M74:M77"/>
    <mergeCell ref="N74:N77"/>
    <mergeCell ref="O74:O77"/>
    <mergeCell ref="A78:A81"/>
    <mergeCell ref="B78:B81"/>
    <mergeCell ref="C78:C81"/>
    <mergeCell ref="D78:D81"/>
    <mergeCell ref="E78:E81"/>
    <mergeCell ref="F78:F81"/>
    <mergeCell ref="G78:G81"/>
    <mergeCell ref="H78:H81"/>
    <mergeCell ref="I78:I81"/>
    <mergeCell ref="J78:J81"/>
    <mergeCell ref="K78:K81"/>
    <mergeCell ref="L78:L81"/>
    <mergeCell ref="M78:M81"/>
    <mergeCell ref="N78:N81"/>
    <mergeCell ref="O78:O81"/>
    <mergeCell ref="A82:A85"/>
    <mergeCell ref="B82:B85"/>
    <mergeCell ref="C82:C85"/>
    <mergeCell ref="D82:D85"/>
    <mergeCell ref="E82:E85"/>
    <mergeCell ref="F82:F85"/>
    <mergeCell ref="G82:G85"/>
    <mergeCell ref="H82:H85"/>
    <mergeCell ref="I82:I85"/>
    <mergeCell ref="J82:J85"/>
    <mergeCell ref="K82:K85"/>
    <mergeCell ref="L82:L85"/>
    <mergeCell ref="M82:M85"/>
    <mergeCell ref="N82:N85"/>
    <mergeCell ref="O82:O85"/>
    <mergeCell ref="A86:A89"/>
    <mergeCell ref="B86:B89"/>
    <mergeCell ref="C86:C89"/>
    <mergeCell ref="D86:D89"/>
    <mergeCell ref="E86:E89"/>
    <mergeCell ref="F86:F89"/>
    <mergeCell ref="G86:G89"/>
    <mergeCell ref="H86:H89"/>
    <mergeCell ref="I86:I89"/>
    <mergeCell ref="J86:J89"/>
    <mergeCell ref="K86:K89"/>
    <mergeCell ref="L86:L89"/>
    <mergeCell ref="M86:M89"/>
    <mergeCell ref="N86:N89"/>
    <mergeCell ref="O86:O89"/>
    <mergeCell ref="A90:A93"/>
    <mergeCell ref="B90:B93"/>
    <mergeCell ref="C90:C93"/>
    <mergeCell ref="D90:D93"/>
    <mergeCell ref="E90:E93"/>
    <mergeCell ref="F90:F93"/>
    <mergeCell ref="G90:G93"/>
    <mergeCell ref="H90:H93"/>
    <mergeCell ref="I90:I93"/>
    <mergeCell ref="J90:J93"/>
    <mergeCell ref="K90:K93"/>
    <mergeCell ref="L90:L93"/>
    <mergeCell ref="M90:M93"/>
    <mergeCell ref="N90:N93"/>
    <mergeCell ref="O90:O93"/>
    <mergeCell ref="A94:A97"/>
    <mergeCell ref="B94:B97"/>
    <mergeCell ref="C94:C97"/>
    <mergeCell ref="D94:D97"/>
    <mergeCell ref="E94:E97"/>
    <mergeCell ref="F94:F97"/>
    <mergeCell ref="G94:G97"/>
    <mergeCell ref="H94:H97"/>
    <mergeCell ref="I94:I97"/>
    <mergeCell ref="J94:J97"/>
    <mergeCell ref="K94:K97"/>
    <mergeCell ref="L94:L97"/>
    <mergeCell ref="M94:M97"/>
    <mergeCell ref="N94:N97"/>
    <mergeCell ref="O94:O97"/>
    <mergeCell ref="A99:A102"/>
    <mergeCell ref="B99:B102"/>
    <mergeCell ref="C99:C102"/>
    <mergeCell ref="D99:D102"/>
    <mergeCell ref="E99:E102"/>
    <mergeCell ref="F99:F102"/>
    <mergeCell ref="G99:G102"/>
    <mergeCell ref="H99:H102"/>
    <mergeCell ref="I99:I102"/>
    <mergeCell ref="J99:J102"/>
    <mergeCell ref="K99:K102"/>
    <mergeCell ref="L99:L102"/>
    <mergeCell ref="M99:M102"/>
    <mergeCell ref="N99:N102"/>
    <mergeCell ref="O99:O102"/>
    <mergeCell ref="A103:A106"/>
    <mergeCell ref="B103:B106"/>
    <mergeCell ref="C103:C106"/>
    <mergeCell ref="D103:D106"/>
    <mergeCell ref="E103:E106"/>
    <mergeCell ref="F103:F106"/>
    <mergeCell ref="G103:G106"/>
    <mergeCell ref="H103:H106"/>
    <mergeCell ref="I103:I106"/>
    <mergeCell ref="J103:J106"/>
    <mergeCell ref="K103:K106"/>
    <mergeCell ref="L103:L106"/>
    <mergeCell ref="M103:M106"/>
    <mergeCell ref="N103:N106"/>
    <mergeCell ref="O103:O106"/>
    <mergeCell ref="A107:A110"/>
    <mergeCell ref="B107:B110"/>
    <mergeCell ref="C107:C110"/>
    <mergeCell ref="D107:D110"/>
    <mergeCell ref="E107:E110"/>
    <mergeCell ref="F107:F110"/>
    <mergeCell ref="G107:G110"/>
    <mergeCell ref="H107:H110"/>
    <mergeCell ref="I107:I110"/>
    <mergeCell ref="J107:J110"/>
    <mergeCell ref="K107:K110"/>
    <mergeCell ref="L107:L110"/>
    <mergeCell ref="M107:M110"/>
    <mergeCell ref="N107:N110"/>
    <mergeCell ref="O107:O110"/>
    <mergeCell ref="A112:A115"/>
    <mergeCell ref="B112:B115"/>
    <mergeCell ref="C112:C115"/>
    <mergeCell ref="D112:D115"/>
    <mergeCell ref="E112:E115"/>
    <mergeCell ref="F112:F115"/>
    <mergeCell ref="G112:G115"/>
    <mergeCell ref="H112:H115"/>
    <mergeCell ref="I112:I115"/>
    <mergeCell ref="J112:J115"/>
    <mergeCell ref="K112:K115"/>
    <mergeCell ref="L112:L115"/>
    <mergeCell ref="M112:M115"/>
    <mergeCell ref="N112:N115"/>
    <mergeCell ref="O112:O115"/>
    <mergeCell ref="A116:A119"/>
    <mergeCell ref="B116:B119"/>
    <mergeCell ref="C116:C119"/>
    <mergeCell ref="D116:D119"/>
    <mergeCell ref="E116:E119"/>
    <mergeCell ref="F116:F119"/>
    <mergeCell ref="G116:G119"/>
    <mergeCell ref="H116:H119"/>
    <mergeCell ref="I116:I119"/>
    <mergeCell ref="J116:J119"/>
    <mergeCell ref="K116:K119"/>
    <mergeCell ref="L116:L119"/>
    <mergeCell ref="M116:M119"/>
    <mergeCell ref="N116:N119"/>
    <mergeCell ref="O116:O119"/>
    <mergeCell ref="A120:A123"/>
    <mergeCell ref="B120:B123"/>
    <mergeCell ref="C120:C123"/>
    <mergeCell ref="D120:D123"/>
    <mergeCell ref="E120:E123"/>
    <mergeCell ref="F120:F123"/>
    <mergeCell ref="G120:G123"/>
    <mergeCell ref="H120:H123"/>
    <mergeCell ref="I120:I123"/>
    <mergeCell ref="J120:J123"/>
    <mergeCell ref="K120:K123"/>
    <mergeCell ref="L120:L123"/>
    <mergeCell ref="M120:M123"/>
    <mergeCell ref="N120:N123"/>
    <mergeCell ref="O120:O123"/>
    <mergeCell ref="A124:A127"/>
    <mergeCell ref="B124:B127"/>
    <mergeCell ref="C124:C127"/>
    <mergeCell ref="D124:D127"/>
    <mergeCell ref="E124:E127"/>
    <mergeCell ref="F124:F127"/>
    <mergeCell ref="G124:G127"/>
    <mergeCell ref="H124:H127"/>
    <mergeCell ref="I124:I127"/>
    <mergeCell ref="J124:J127"/>
    <mergeCell ref="K124:K127"/>
    <mergeCell ref="L124:L127"/>
    <mergeCell ref="M124:M127"/>
    <mergeCell ref="N124:N127"/>
    <mergeCell ref="O124:O127"/>
    <mergeCell ref="A128:A131"/>
    <mergeCell ref="B128:B131"/>
    <mergeCell ref="C128:C131"/>
    <mergeCell ref="D128:D131"/>
    <mergeCell ref="E128:E131"/>
    <mergeCell ref="F128:F131"/>
    <mergeCell ref="G128:G131"/>
    <mergeCell ref="H128:H131"/>
    <mergeCell ref="I128:I131"/>
    <mergeCell ref="J128:J131"/>
    <mergeCell ref="K128:K131"/>
    <mergeCell ref="L128:L131"/>
    <mergeCell ref="M128:M131"/>
    <mergeCell ref="N128:N131"/>
    <mergeCell ref="O128:O131"/>
    <mergeCell ref="A132:A135"/>
    <mergeCell ref="B132:B135"/>
    <mergeCell ref="C132:C135"/>
    <mergeCell ref="D132:D135"/>
    <mergeCell ref="E132:E135"/>
    <mergeCell ref="F132:F135"/>
    <mergeCell ref="G132:G135"/>
    <mergeCell ref="H132:H135"/>
    <mergeCell ref="I132:I135"/>
    <mergeCell ref="J132:J135"/>
    <mergeCell ref="K132:K135"/>
    <mergeCell ref="L132:L135"/>
    <mergeCell ref="M132:M135"/>
    <mergeCell ref="N132:N135"/>
    <mergeCell ref="O132:O135"/>
    <mergeCell ref="A136:A139"/>
    <mergeCell ref="B136:B139"/>
    <mergeCell ref="C136:C139"/>
    <mergeCell ref="D136:D139"/>
    <mergeCell ref="E136:E139"/>
    <mergeCell ref="F136:F139"/>
    <mergeCell ref="G136:G139"/>
    <mergeCell ref="H136:H139"/>
    <mergeCell ref="I136:I139"/>
    <mergeCell ref="J136:J139"/>
    <mergeCell ref="K136:K139"/>
    <mergeCell ref="L136:L139"/>
    <mergeCell ref="M136:M139"/>
    <mergeCell ref="N136:N139"/>
    <mergeCell ref="O136:O139"/>
    <mergeCell ref="A140:A143"/>
    <mergeCell ref="B140:B143"/>
    <mergeCell ref="C140:C143"/>
    <mergeCell ref="D140:D143"/>
    <mergeCell ref="E140:E143"/>
    <mergeCell ref="F140:F143"/>
    <mergeCell ref="G140:G143"/>
    <mergeCell ref="H140:H143"/>
    <mergeCell ref="I140:I143"/>
    <mergeCell ref="J140:J143"/>
    <mergeCell ref="K140:K143"/>
    <mergeCell ref="L140:L143"/>
    <mergeCell ref="M140:M143"/>
    <mergeCell ref="N140:N143"/>
    <mergeCell ref="O140:O143"/>
    <mergeCell ref="A144:A147"/>
    <mergeCell ref="B144:B147"/>
    <mergeCell ref="C144:C147"/>
    <mergeCell ref="D144:D147"/>
    <mergeCell ref="E144:E147"/>
    <mergeCell ref="F144:F147"/>
    <mergeCell ref="G144:G147"/>
    <mergeCell ref="H144:H147"/>
    <mergeCell ref="I144:I147"/>
    <mergeCell ref="J144:J147"/>
    <mergeCell ref="K144:K147"/>
    <mergeCell ref="L144:L147"/>
    <mergeCell ref="M144:M147"/>
    <mergeCell ref="N144:N147"/>
    <mergeCell ref="O144:O147"/>
    <mergeCell ref="A148:A151"/>
    <mergeCell ref="B148:B151"/>
    <mergeCell ref="C148:C151"/>
    <mergeCell ref="D148:D151"/>
    <mergeCell ref="E148:E151"/>
    <mergeCell ref="F148:F151"/>
    <mergeCell ref="G148:G151"/>
    <mergeCell ref="H148:H151"/>
    <mergeCell ref="I148:I151"/>
    <mergeCell ref="J148:J151"/>
    <mergeCell ref="K148:K151"/>
    <mergeCell ref="L148:L151"/>
    <mergeCell ref="M148:M151"/>
    <mergeCell ref="N148:N151"/>
    <mergeCell ref="O148:O151"/>
    <mergeCell ref="A153:A156"/>
    <mergeCell ref="B153:B156"/>
    <mergeCell ref="C153:C156"/>
    <mergeCell ref="D153:D156"/>
    <mergeCell ref="E153:E156"/>
    <mergeCell ref="F153:F156"/>
    <mergeCell ref="G153:G156"/>
    <mergeCell ref="H153:H156"/>
    <mergeCell ref="I153:I156"/>
    <mergeCell ref="J153:J156"/>
    <mergeCell ref="K153:K156"/>
    <mergeCell ref="L153:L156"/>
    <mergeCell ref="M153:M156"/>
    <mergeCell ref="N153:N156"/>
    <mergeCell ref="O153:O156"/>
    <mergeCell ref="A158:A161"/>
    <mergeCell ref="B158:B161"/>
    <mergeCell ref="C158:C161"/>
    <mergeCell ref="D158:D161"/>
    <mergeCell ref="E158:E161"/>
    <mergeCell ref="F158:F161"/>
    <mergeCell ref="G158:G161"/>
    <mergeCell ref="H158:H161"/>
    <mergeCell ref="I158:I161"/>
    <mergeCell ref="J158:J161"/>
    <mergeCell ref="K158:K161"/>
    <mergeCell ref="L158:L161"/>
    <mergeCell ref="M158:M161"/>
    <mergeCell ref="N158:N161"/>
    <mergeCell ref="O158:O161"/>
    <mergeCell ref="A162:A165"/>
    <mergeCell ref="B162:B165"/>
    <mergeCell ref="C162:C165"/>
    <mergeCell ref="D162:D165"/>
    <mergeCell ref="E162:E165"/>
    <mergeCell ref="F162:F165"/>
    <mergeCell ref="G162:G165"/>
    <mergeCell ref="H162:H165"/>
    <mergeCell ref="I162:I165"/>
    <mergeCell ref="J162:J165"/>
    <mergeCell ref="K162:K165"/>
    <mergeCell ref="L162:L165"/>
    <mergeCell ref="M162:M165"/>
    <mergeCell ref="N162:N165"/>
    <mergeCell ref="O162:O165"/>
    <mergeCell ref="A167:A170"/>
    <mergeCell ref="B167:B170"/>
    <mergeCell ref="C167:C170"/>
    <mergeCell ref="D167:D170"/>
    <mergeCell ref="E167:E170"/>
    <mergeCell ref="F167:F170"/>
    <mergeCell ref="G167:G170"/>
    <mergeCell ref="H167:H170"/>
    <mergeCell ref="I167:I170"/>
    <mergeCell ref="J167:J170"/>
    <mergeCell ref="K167:K170"/>
    <mergeCell ref="L167:L170"/>
    <mergeCell ref="M167:M170"/>
    <mergeCell ref="N167:N170"/>
    <mergeCell ref="O167:O170"/>
    <mergeCell ref="A171:A174"/>
    <mergeCell ref="B171:B174"/>
    <mergeCell ref="C171:C174"/>
    <mergeCell ref="D171:D174"/>
    <mergeCell ref="E171:E174"/>
    <mergeCell ref="F171:F174"/>
    <mergeCell ref="G171:G174"/>
    <mergeCell ref="H171:H174"/>
    <mergeCell ref="I171:I174"/>
    <mergeCell ref="J171:J174"/>
    <mergeCell ref="K171:K174"/>
    <mergeCell ref="L171:L174"/>
    <mergeCell ref="M171:M174"/>
    <mergeCell ref="N171:N174"/>
    <mergeCell ref="O171:O174"/>
    <mergeCell ref="A175:A178"/>
    <mergeCell ref="B175:B178"/>
    <mergeCell ref="C175:C178"/>
    <mergeCell ref="D175:D178"/>
    <mergeCell ref="E175:E178"/>
    <mergeCell ref="F175:F178"/>
    <mergeCell ref="G175:G178"/>
    <mergeCell ref="H175:H178"/>
    <mergeCell ref="I175:I178"/>
    <mergeCell ref="J175:J178"/>
    <mergeCell ref="K175:K178"/>
    <mergeCell ref="L175:L178"/>
    <mergeCell ref="M175:M178"/>
    <mergeCell ref="N175:N178"/>
    <mergeCell ref="O175:O178"/>
    <mergeCell ref="A179:A182"/>
    <mergeCell ref="B179:B182"/>
    <mergeCell ref="C179:C182"/>
    <mergeCell ref="D179:D182"/>
    <mergeCell ref="E179:E182"/>
    <mergeCell ref="F179:F182"/>
    <mergeCell ref="G179:G182"/>
    <mergeCell ref="H179:H182"/>
    <mergeCell ref="I179:I182"/>
    <mergeCell ref="J179:J182"/>
    <mergeCell ref="K179:K182"/>
    <mergeCell ref="L179:L182"/>
    <mergeCell ref="M179:M182"/>
    <mergeCell ref="N179:N182"/>
    <mergeCell ref="O179:O182"/>
    <mergeCell ref="A184:A187"/>
    <mergeCell ref="B184:B187"/>
    <mergeCell ref="C184:C187"/>
    <mergeCell ref="D184:D187"/>
    <mergeCell ref="E184:E187"/>
    <mergeCell ref="F184:F187"/>
    <mergeCell ref="G184:G187"/>
    <mergeCell ref="H184:H187"/>
    <mergeCell ref="I184:I187"/>
    <mergeCell ref="J184:J187"/>
    <mergeCell ref="K184:K187"/>
    <mergeCell ref="L184:L187"/>
    <mergeCell ref="M184:M187"/>
    <mergeCell ref="N184:N187"/>
    <mergeCell ref="O184:O187"/>
    <mergeCell ref="A189:A192"/>
    <mergeCell ref="B189:B192"/>
    <mergeCell ref="C189:C192"/>
    <mergeCell ref="D189:D192"/>
    <mergeCell ref="E189:E192"/>
    <mergeCell ref="F189:F192"/>
    <mergeCell ref="G189:G192"/>
    <mergeCell ref="H189:H192"/>
    <mergeCell ref="I189:I192"/>
    <mergeCell ref="J189:J192"/>
    <mergeCell ref="K189:K192"/>
    <mergeCell ref="L189:L192"/>
    <mergeCell ref="M189:M192"/>
    <mergeCell ref="N189:N192"/>
    <mergeCell ref="O189:O192"/>
    <mergeCell ref="A193:A196"/>
    <mergeCell ref="B193:B196"/>
    <mergeCell ref="C193:C196"/>
    <mergeCell ref="D193:D196"/>
    <mergeCell ref="E193:E196"/>
    <mergeCell ref="F193:F196"/>
    <mergeCell ref="G193:G196"/>
    <mergeCell ref="H193:H196"/>
    <mergeCell ref="I193:I196"/>
    <mergeCell ref="J193:J196"/>
    <mergeCell ref="K193:K196"/>
    <mergeCell ref="L193:L196"/>
    <mergeCell ref="M193:M196"/>
    <mergeCell ref="N193:N196"/>
    <mergeCell ref="O193:O196"/>
    <mergeCell ref="A197:A200"/>
    <mergeCell ref="B197:B200"/>
    <mergeCell ref="C197:C200"/>
    <mergeCell ref="D197:D200"/>
    <mergeCell ref="E197:E200"/>
    <mergeCell ref="F197:F200"/>
    <mergeCell ref="G197:G200"/>
    <mergeCell ref="H197:H200"/>
    <mergeCell ref="I197:I200"/>
    <mergeCell ref="J197:J200"/>
    <mergeCell ref="K197:K200"/>
    <mergeCell ref="L197:L200"/>
    <mergeCell ref="M197:M200"/>
    <mergeCell ref="N197:N200"/>
    <mergeCell ref="O197:O200"/>
    <mergeCell ref="A201:A204"/>
    <mergeCell ref="B201:B204"/>
    <mergeCell ref="C201:C204"/>
    <mergeCell ref="D201:D204"/>
    <mergeCell ref="E201:E204"/>
    <mergeCell ref="F201:F204"/>
    <mergeCell ref="G201:G204"/>
    <mergeCell ref="H201:H204"/>
    <mergeCell ref="I201:I204"/>
    <mergeCell ref="J201:J204"/>
    <mergeCell ref="K201:K204"/>
    <mergeCell ref="L201:L204"/>
    <mergeCell ref="M201:M204"/>
    <mergeCell ref="N201:N204"/>
    <mergeCell ref="O201:O204"/>
    <mergeCell ref="A205:A208"/>
    <mergeCell ref="B205:B208"/>
    <mergeCell ref="C205:C208"/>
    <mergeCell ref="D205:D208"/>
    <mergeCell ref="E205:E208"/>
    <mergeCell ref="F205:F208"/>
    <mergeCell ref="G205:G208"/>
    <mergeCell ref="H205:H208"/>
    <mergeCell ref="I205:I208"/>
    <mergeCell ref="J205:J208"/>
    <mergeCell ref="K205:K208"/>
    <mergeCell ref="L205:L208"/>
    <mergeCell ref="M205:M208"/>
    <mergeCell ref="N205:N208"/>
    <mergeCell ref="O205:O208"/>
    <mergeCell ref="A210:A213"/>
    <mergeCell ref="B210:B213"/>
    <mergeCell ref="C210:C213"/>
    <mergeCell ref="D210:D213"/>
    <mergeCell ref="E210:E213"/>
    <mergeCell ref="F210:F213"/>
    <mergeCell ref="G210:G213"/>
    <mergeCell ref="H210:H213"/>
    <mergeCell ref="I210:I213"/>
    <mergeCell ref="J210:J213"/>
    <mergeCell ref="K210:K213"/>
    <mergeCell ref="L210:L213"/>
    <mergeCell ref="M210:M213"/>
    <mergeCell ref="N210:N213"/>
    <mergeCell ref="O210:O213"/>
    <mergeCell ref="A215:A218"/>
    <mergeCell ref="B215:B218"/>
    <mergeCell ref="C215:C218"/>
    <mergeCell ref="D215:D218"/>
    <mergeCell ref="E215:E218"/>
    <mergeCell ref="F215:F218"/>
    <mergeCell ref="G215:G218"/>
    <mergeCell ref="H215:H218"/>
    <mergeCell ref="I215:I218"/>
    <mergeCell ref="J215:J218"/>
    <mergeCell ref="K215:K218"/>
    <mergeCell ref="L215:L218"/>
    <mergeCell ref="M215:M218"/>
    <mergeCell ref="N215:N218"/>
    <mergeCell ref="O215:O218"/>
    <mergeCell ref="A219:A222"/>
    <mergeCell ref="B219:B222"/>
    <mergeCell ref="C219:C222"/>
    <mergeCell ref="D219:D222"/>
    <mergeCell ref="E219:E222"/>
    <mergeCell ref="F219:F222"/>
    <mergeCell ref="G219:G222"/>
    <mergeCell ref="H219:H222"/>
    <mergeCell ref="I219:I222"/>
    <mergeCell ref="J219:J222"/>
    <mergeCell ref="K219:K222"/>
    <mergeCell ref="L219:L222"/>
    <mergeCell ref="M219:M222"/>
    <mergeCell ref="N219:N222"/>
    <mergeCell ref="O219:O222"/>
    <mergeCell ref="A223:A226"/>
    <mergeCell ref="B223:B226"/>
    <mergeCell ref="C223:C226"/>
    <mergeCell ref="D223:D226"/>
    <mergeCell ref="E223:E226"/>
    <mergeCell ref="F223:F226"/>
    <mergeCell ref="G223:G226"/>
    <mergeCell ref="H223:H226"/>
    <mergeCell ref="I223:I226"/>
    <mergeCell ref="J223:J226"/>
    <mergeCell ref="K223:K226"/>
    <mergeCell ref="L223:L226"/>
    <mergeCell ref="M223:M226"/>
    <mergeCell ref="N223:N226"/>
    <mergeCell ref="O223:O226"/>
    <mergeCell ref="A227:A230"/>
    <mergeCell ref="B227:B230"/>
    <mergeCell ref="C227:C230"/>
    <mergeCell ref="D227:D230"/>
    <mergeCell ref="E227:E230"/>
    <mergeCell ref="F227:F230"/>
    <mergeCell ref="G227:G230"/>
    <mergeCell ref="H227:H230"/>
    <mergeCell ref="I227:I230"/>
    <mergeCell ref="J227:J230"/>
    <mergeCell ref="K227:K230"/>
    <mergeCell ref="L227:L230"/>
    <mergeCell ref="M227:M230"/>
    <mergeCell ref="N227:N230"/>
    <mergeCell ref="O227:O230"/>
    <mergeCell ref="A231:A234"/>
    <mergeCell ref="B231:B234"/>
    <mergeCell ref="C231:C234"/>
    <mergeCell ref="D231:D234"/>
    <mergeCell ref="E231:E234"/>
    <mergeCell ref="F231:F234"/>
    <mergeCell ref="G231:G234"/>
    <mergeCell ref="H231:H234"/>
    <mergeCell ref="I231:I234"/>
    <mergeCell ref="J231:J234"/>
    <mergeCell ref="K231:K234"/>
    <mergeCell ref="L231:L234"/>
    <mergeCell ref="M231:M234"/>
    <mergeCell ref="N231:N234"/>
    <mergeCell ref="O231:O234"/>
    <mergeCell ref="A235:A238"/>
    <mergeCell ref="B235:B238"/>
    <mergeCell ref="C235:C238"/>
    <mergeCell ref="D235:D238"/>
    <mergeCell ref="E235:E238"/>
    <mergeCell ref="F235:F238"/>
    <mergeCell ref="G235:G238"/>
    <mergeCell ref="H235:H238"/>
    <mergeCell ref="I235:I238"/>
    <mergeCell ref="J235:J238"/>
    <mergeCell ref="K235:K238"/>
    <mergeCell ref="L235:L238"/>
    <mergeCell ref="M235:M238"/>
    <mergeCell ref="N235:N238"/>
    <mergeCell ref="O235:O238"/>
    <mergeCell ref="A240:A243"/>
    <mergeCell ref="B240:B243"/>
    <mergeCell ref="C240:C243"/>
    <mergeCell ref="D240:D243"/>
    <mergeCell ref="E240:E243"/>
    <mergeCell ref="F240:F243"/>
    <mergeCell ref="G240:G243"/>
    <mergeCell ref="H240:H243"/>
    <mergeCell ref="I240:I243"/>
    <mergeCell ref="J240:J243"/>
    <mergeCell ref="K240:K243"/>
    <mergeCell ref="L240:L243"/>
    <mergeCell ref="M240:M243"/>
    <mergeCell ref="N240:N243"/>
    <mergeCell ref="O240:O243"/>
    <mergeCell ref="A244:A247"/>
    <mergeCell ref="B244:B247"/>
    <mergeCell ref="C244:C247"/>
    <mergeCell ref="D244:D247"/>
    <mergeCell ref="E244:E247"/>
    <mergeCell ref="F244:F247"/>
    <mergeCell ref="G244:G247"/>
    <mergeCell ref="H244:H247"/>
    <mergeCell ref="I244:I247"/>
    <mergeCell ref="J244:J247"/>
    <mergeCell ref="K244:K247"/>
    <mergeCell ref="L244:L247"/>
    <mergeCell ref="M244:M247"/>
    <mergeCell ref="N244:N247"/>
    <mergeCell ref="O244:O247"/>
    <mergeCell ref="A249:A252"/>
    <mergeCell ref="B249:B252"/>
    <mergeCell ref="C249:C252"/>
    <mergeCell ref="D249:D252"/>
    <mergeCell ref="E249:E252"/>
    <mergeCell ref="F249:F252"/>
    <mergeCell ref="G249:G252"/>
    <mergeCell ref="H249:H252"/>
    <mergeCell ref="I249:I252"/>
    <mergeCell ref="J249:J252"/>
    <mergeCell ref="K249:K252"/>
    <mergeCell ref="L249:L252"/>
    <mergeCell ref="M249:M252"/>
    <mergeCell ref="N249:N252"/>
    <mergeCell ref="O249:O252"/>
    <mergeCell ref="A253:A256"/>
    <mergeCell ref="B253:B256"/>
    <mergeCell ref="C253:C256"/>
    <mergeCell ref="D253:D256"/>
    <mergeCell ref="E253:E256"/>
    <mergeCell ref="F253:F256"/>
    <mergeCell ref="G253:G256"/>
    <mergeCell ref="H253:H256"/>
    <mergeCell ref="I253:I256"/>
    <mergeCell ref="J253:J256"/>
    <mergeCell ref="K253:K256"/>
    <mergeCell ref="L253:L256"/>
    <mergeCell ref="M253:M256"/>
    <mergeCell ref="N253:N256"/>
    <mergeCell ref="O253:O256"/>
    <mergeCell ref="A257:A260"/>
    <mergeCell ref="B257:B260"/>
    <mergeCell ref="C257:C260"/>
    <mergeCell ref="D257:D260"/>
    <mergeCell ref="E257:E260"/>
    <mergeCell ref="F257:F260"/>
    <mergeCell ref="G257:G260"/>
    <mergeCell ref="H257:H260"/>
    <mergeCell ref="I257:I260"/>
    <mergeCell ref="J257:J260"/>
    <mergeCell ref="K257:K260"/>
    <mergeCell ref="L257:L260"/>
    <mergeCell ref="M257:M260"/>
    <mergeCell ref="N257:N260"/>
    <mergeCell ref="O257:O260"/>
    <mergeCell ref="A261:A264"/>
    <mergeCell ref="B261:B264"/>
    <mergeCell ref="C261:C264"/>
    <mergeCell ref="D261:D264"/>
    <mergeCell ref="E261:E264"/>
    <mergeCell ref="F261:F264"/>
    <mergeCell ref="G261:G264"/>
    <mergeCell ref="H261:H264"/>
    <mergeCell ref="I261:I264"/>
    <mergeCell ref="J261:J264"/>
    <mergeCell ref="K261:K264"/>
    <mergeCell ref="L261:L264"/>
    <mergeCell ref="M261:M264"/>
    <mergeCell ref="N261:N264"/>
    <mergeCell ref="O261:O264"/>
    <mergeCell ref="A266:A269"/>
    <mergeCell ref="B266:B269"/>
    <mergeCell ref="C266:C269"/>
    <mergeCell ref="D266:D269"/>
    <mergeCell ref="E266:E269"/>
    <mergeCell ref="F266:F269"/>
    <mergeCell ref="G266:G269"/>
    <mergeCell ref="H266:H269"/>
    <mergeCell ref="I266:I269"/>
    <mergeCell ref="J266:J269"/>
    <mergeCell ref="K266:K269"/>
    <mergeCell ref="L266:L269"/>
    <mergeCell ref="M266:M269"/>
    <mergeCell ref="N266:N269"/>
    <mergeCell ref="O266:O269"/>
    <mergeCell ref="A270:A273"/>
    <mergeCell ref="B270:B273"/>
    <mergeCell ref="C270:C273"/>
    <mergeCell ref="D270:D273"/>
    <mergeCell ref="E270:E273"/>
    <mergeCell ref="F270:F273"/>
    <mergeCell ref="G270:G273"/>
    <mergeCell ref="H270:H273"/>
    <mergeCell ref="I270:I273"/>
    <mergeCell ref="J270:J273"/>
    <mergeCell ref="K270:K273"/>
    <mergeCell ref="L270:L273"/>
    <mergeCell ref="M270:M273"/>
    <mergeCell ref="N270:N273"/>
    <mergeCell ref="O270:O273"/>
    <mergeCell ref="A274:A277"/>
    <mergeCell ref="B274:B277"/>
    <mergeCell ref="C274:C277"/>
    <mergeCell ref="D274:D277"/>
    <mergeCell ref="E274:E277"/>
    <mergeCell ref="F274:F277"/>
    <mergeCell ref="G274:G277"/>
    <mergeCell ref="H274:H277"/>
    <mergeCell ref="I274:I277"/>
    <mergeCell ref="J274:J277"/>
    <mergeCell ref="K274:K277"/>
    <mergeCell ref="L274:L277"/>
    <mergeCell ref="M274:M277"/>
    <mergeCell ref="N274:N277"/>
    <mergeCell ref="O274:O277"/>
    <mergeCell ref="A278:A281"/>
    <mergeCell ref="B278:B281"/>
    <mergeCell ref="C278:C281"/>
    <mergeCell ref="D278:D281"/>
    <mergeCell ref="E278:E281"/>
    <mergeCell ref="F278:F281"/>
    <mergeCell ref="G278:G281"/>
    <mergeCell ref="H278:H281"/>
    <mergeCell ref="I278:I281"/>
    <mergeCell ref="J278:J281"/>
    <mergeCell ref="K278:K281"/>
    <mergeCell ref="L278:L281"/>
    <mergeCell ref="M278:M281"/>
    <mergeCell ref="N278:N281"/>
    <mergeCell ref="O278:O281"/>
    <mergeCell ref="A283:A286"/>
    <mergeCell ref="B283:B286"/>
    <mergeCell ref="C283:C286"/>
    <mergeCell ref="D283:D286"/>
    <mergeCell ref="E283:E286"/>
    <mergeCell ref="F283:F286"/>
    <mergeCell ref="G283:G286"/>
    <mergeCell ref="H283:H286"/>
    <mergeCell ref="I283:I286"/>
    <mergeCell ref="J283:J286"/>
    <mergeCell ref="K283:K286"/>
    <mergeCell ref="L283:L286"/>
    <mergeCell ref="M283:M286"/>
    <mergeCell ref="N283:N286"/>
    <mergeCell ref="O283:O286"/>
    <mergeCell ref="A287:A290"/>
    <mergeCell ref="B287:B290"/>
    <mergeCell ref="C287:C290"/>
    <mergeCell ref="D287:D290"/>
    <mergeCell ref="E287:E290"/>
    <mergeCell ref="F287:F290"/>
    <mergeCell ref="G287:G290"/>
    <mergeCell ref="H287:H290"/>
    <mergeCell ref="I287:I290"/>
    <mergeCell ref="J287:J290"/>
    <mergeCell ref="K287:K290"/>
    <mergeCell ref="L287:L290"/>
    <mergeCell ref="M287:M290"/>
    <mergeCell ref="N287:N290"/>
    <mergeCell ref="O287:O290"/>
    <mergeCell ref="A292:A295"/>
    <mergeCell ref="B292:B295"/>
    <mergeCell ref="C292:C295"/>
    <mergeCell ref="D292:D295"/>
    <mergeCell ref="E292:E295"/>
    <mergeCell ref="F292:F295"/>
    <mergeCell ref="G292:G295"/>
    <mergeCell ref="H292:H295"/>
    <mergeCell ref="I292:I295"/>
    <mergeCell ref="J292:J295"/>
    <mergeCell ref="K292:K295"/>
    <mergeCell ref="L292:L295"/>
    <mergeCell ref="M292:M295"/>
    <mergeCell ref="N292:N295"/>
    <mergeCell ref="O292:O295"/>
    <mergeCell ref="A296:A299"/>
    <mergeCell ref="B296:B299"/>
    <mergeCell ref="C296:C299"/>
    <mergeCell ref="D296:D299"/>
    <mergeCell ref="E296:E299"/>
    <mergeCell ref="F296:F299"/>
    <mergeCell ref="G296:G299"/>
    <mergeCell ref="H296:H299"/>
    <mergeCell ref="I296:I299"/>
    <mergeCell ref="J296:J299"/>
    <mergeCell ref="K296:K299"/>
    <mergeCell ref="L296:L299"/>
    <mergeCell ref="M296:M299"/>
    <mergeCell ref="N296:N299"/>
    <mergeCell ref="O296:O299"/>
    <mergeCell ref="A301:A304"/>
    <mergeCell ref="B301:B304"/>
    <mergeCell ref="C301:C304"/>
    <mergeCell ref="D301:D304"/>
    <mergeCell ref="E301:E304"/>
    <mergeCell ref="F301:F304"/>
    <mergeCell ref="G301:G304"/>
    <mergeCell ref="H301:H304"/>
    <mergeCell ref="I301:I304"/>
    <mergeCell ref="J301:J304"/>
    <mergeCell ref="K301:K304"/>
    <mergeCell ref="L301:L304"/>
    <mergeCell ref="M301:M304"/>
    <mergeCell ref="N301:N304"/>
    <mergeCell ref="O301:O304"/>
    <mergeCell ref="A305:A308"/>
    <mergeCell ref="B305:B308"/>
    <mergeCell ref="C305:C308"/>
    <mergeCell ref="D305:D308"/>
    <mergeCell ref="E305:E308"/>
    <mergeCell ref="F305:F308"/>
    <mergeCell ref="G305:G308"/>
    <mergeCell ref="H305:H308"/>
    <mergeCell ref="I305:I308"/>
    <mergeCell ref="J305:J308"/>
    <mergeCell ref="K305:K308"/>
    <mergeCell ref="L305:L308"/>
    <mergeCell ref="M305:M308"/>
    <mergeCell ref="N305:N308"/>
    <mergeCell ref="O305:O308"/>
    <mergeCell ref="A309:A312"/>
    <mergeCell ref="B309:B312"/>
    <mergeCell ref="C309:C312"/>
    <mergeCell ref="D309:D312"/>
    <mergeCell ref="E309:E312"/>
    <mergeCell ref="F309:F312"/>
    <mergeCell ref="G309:G312"/>
    <mergeCell ref="H309:H312"/>
    <mergeCell ref="I309:I312"/>
    <mergeCell ref="J309:J312"/>
    <mergeCell ref="K309:K312"/>
    <mergeCell ref="L309:L312"/>
    <mergeCell ref="M309:M312"/>
    <mergeCell ref="N309:N312"/>
    <mergeCell ref="O309:O312"/>
    <mergeCell ref="A313:A316"/>
    <mergeCell ref="B313:B316"/>
    <mergeCell ref="C313:C316"/>
    <mergeCell ref="D313:D316"/>
    <mergeCell ref="E313:E316"/>
    <mergeCell ref="F313:F316"/>
    <mergeCell ref="G313:G316"/>
    <mergeCell ref="H313:H316"/>
    <mergeCell ref="I313:I316"/>
    <mergeCell ref="J313:J316"/>
    <mergeCell ref="K313:K316"/>
    <mergeCell ref="L313:L316"/>
    <mergeCell ref="M313:M316"/>
    <mergeCell ref="N313:N316"/>
    <mergeCell ref="O313:O316"/>
    <mergeCell ref="A317:A320"/>
    <mergeCell ref="B317:B320"/>
    <mergeCell ref="C317:C320"/>
    <mergeCell ref="D317:D320"/>
    <mergeCell ref="E317:E320"/>
    <mergeCell ref="F317:F320"/>
    <mergeCell ref="G317:G320"/>
    <mergeCell ref="H317:H320"/>
    <mergeCell ref="I317:I320"/>
    <mergeCell ref="J317:J320"/>
    <mergeCell ref="K317:K320"/>
    <mergeCell ref="L317:L320"/>
    <mergeCell ref="M317:M320"/>
    <mergeCell ref="N317:N320"/>
    <mergeCell ref="O317:O320"/>
    <mergeCell ref="A321:A324"/>
    <mergeCell ref="B321:B324"/>
    <mergeCell ref="C321:C324"/>
    <mergeCell ref="D321:D324"/>
    <mergeCell ref="E321:E324"/>
    <mergeCell ref="F321:F324"/>
    <mergeCell ref="G321:G324"/>
    <mergeCell ref="H321:H324"/>
    <mergeCell ref="I321:I324"/>
    <mergeCell ref="J321:J324"/>
    <mergeCell ref="K321:K324"/>
    <mergeCell ref="L321:L324"/>
    <mergeCell ref="M321:M324"/>
    <mergeCell ref="N321:N324"/>
    <mergeCell ref="O321:O324"/>
    <mergeCell ref="A325:A328"/>
    <mergeCell ref="B325:B328"/>
    <mergeCell ref="C325:C328"/>
    <mergeCell ref="D325:D328"/>
    <mergeCell ref="E325:E328"/>
    <mergeCell ref="F325:F328"/>
    <mergeCell ref="G325:G328"/>
    <mergeCell ref="H325:H328"/>
    <mergeCell ref="I325:I328"/>
    <mergeCell ref="J325:J328"/>
    <mergeCell ref="K325:K328"/>
    <mergeCell ref="L325:L328"/>
    <mergeCell ref="M325:M328"/>
    <mergeCell ref="N325:N328"/>
    <mergeCell ref="O325:O328"/>
    <mergeCell ref="A329:A332"/>
    <mergeCell ref="B329:B332"/>
    <mergeCell ref="C329:C332"/>
    <mergeCell ref="D329:D332"/>
    <mergeCell ref="E329:E332"/>
    <mergeCell ref="F329:F332"/>
    <mergeCell ref="G329:G332"/>
    <mergeCell ref="H329:H332"/>
    <mergeCell ref="I329:I332"/>
    <mergeCell ref="J329:J332"/>
    <mergeCell ref="K329:K332"/>
    <mergeCell ref="L329:L332"/>
    <mergeCell ref="M329:M332"/>
    <mergeCell ref="N329:N332"/>
    <mergeCell ref="O329:O332"/>
    <mergeCell ref="A333:A336"/>
    <mergeCell ref="B333:B336"/>
    <mergeCell ref="C333:C336"/>
    <mergeCell ref="D333:D336"/>
    <mergeCell ref="E333:E336"/>
    <mergeCell ref="F333:F336"/>
    <mergeCell ref="G333:G336"/>
    <mergeCell ref="H333:H336"/>
    <mergeCell ref="I333:I336"/>
    <mergeCell ref="J333:J336"/>
    <mergeCell ref="K333:K336"/>
    <mergeCell ref="L333:L336"/>
    <mergeCell ref="M333:M336"/>
    <mergeCell ref="N333:N336"/>
    <mergeCell ref="O333:O336"/>
    <mergeCell ref="A338:A341"/>
    <mergeCell ref="B338:B341"/>
    <mergeCell ref="C338:C341"/>
    <mergeCell ref="D338:D341"/>
    <mergeCell ref="E338:E341"/>
    <mergeCell ref="F338:F341"/>
    <mergeCell ref="G338:G341"/>
    <mergeCell ref="H338:H341"/>
    <mergeCell ref="I338:I341"/>
    <mergeCell ref="J338:J341"/>
    <mergeCell ref="K338:K341"/>
    <mergeCell ref="L338:L341"/>
    <mergeCell ref="M338:M341"/>
    <mergeCell ref="N338:N341"/>
    <mergeCell ref="O338:O341"/>
    <mergeCell ref="A342:A345"/>
    <mergeCell ref="B342:B345"/>
    <mergeCell ref="C342:C345"/>
    <mergeCell ref="D342:D345"/>
    <mergeCell ref="E342:E345"/>
    <mergeCell ref="F342:F345"/>
    <mergeCell ref="G342:G345"/>
    <mergeCell ref="H342:H345"/>
    <mergeCell ref="I342:I345"/>
    <mergeCell ref="J342:J345"/>
    <mergeCell ref="K342:K345"/>
    <mergeCell ref="L342:L345"/>
    <mergeCell ref="M342:M345"/>
    <mergeCell ref="N342:N345"/>
    <mergeCell ref="O342:O345"/>
    <mergeCell ref="A347:A350"/>
    <mergeCell ref="B347:B350"/>
    <mergeCell ref="C347:C350"/>
    <mergeCell ref="D347:D350"/>
    <mergeCell ref="E347:E350"/>
    <mergeCell ref="F347:F350"/>
    <mergeCell ref="G347:G350"/>
    <mergeCell ref="H347:H350"/>
    <mergeCell ref="I347:I350"/>
    <mergeCell ref="J347:J350"/>
    <mergeCell ref="K347:K350"/>
    <mergeCell ref="L347:L350"/>
    <mergeCell ref="M347:M350"/>
    <mergeCell ref="N347:N350"/>
    <mergeCell ref="O347:O350"/>
    <mergeCell ref="A351:A354"/>
    <mergeCell ref="B351:B354"/>
    <mergeCell ref="C351:C354"/>
    <mergeCell ref="D351:D354"/>
    <mergeCell ref="E351:E354"/>
    <mergeCell ref="F351:F354"/>
    <mergeCell ref="G351:G354"/>
    <mergeCell ref="H351:H354"/>
    <mergeCell ref="I351:I354"/>
    <mergeCell ref="J351:J354"/>
    <mergeCell ref="K351:K354"/>
    <mergeCell ref="L351:L354"/>
    <mergeCell ref="M351:M354"/>
    <mergeCell ref="N351:N354"/>
    <mergeCell ref="O351:O354"/>
    <mergeCell ref="A355:A358"/>
    <mergeCell ref="B355:B358"/>
    <mergeCell ref="C355:C358"/>
    <mergeCell ref="D355:D358"/>
    <mergeCell ref="E355:E358"/>
    <mergeCell ref="F355:F358"/>
    <mergeCell ref="G355:G358"/>
    <mergeCell ref="H355:H358"/>
    <mergeCell ref="I355:I358"/>
    <mergeCell ref="J355:J358"/>
    <mergeCell ref="K355:K358"/>
    <mergeCell ref="L355:L358"/>
    <mergeCell ref="M355:M358"/>
    <mergeCell ref="N355:N358"/>
    <mergeCell ref="O355:O358"/>
    <mergeCell ref="A360:A363"/>
    <mergeCell ref="B360:B363"/>
    <mergeCell ref="C360:C363"/>
    <mergeCell ref="D360:D363"/>
    <mergeCell ref="E360:E363"/>
    <mergeCell ref="F360:F363"/>
    <mergeCell ref="G360:G363"/>
    <mergeCell ref="H360:H363"/>
    <mergeCell ref="I360:I363"/>
    <mergeCell ref="J360:J363"/>
    <mergeCell ref="K360:K363"/>
    <mergeCell ref="L360:L363"/>
    <mergeCell ref="M360:M363"/>
    <mergeCell ref="N360:N363"/>
    <mergeCell ref="O360:O363"/>
    <mergeCell ref="A364:A367"/>
    <mergeCell ref="B364:B367"/>
    <mergeCell ref="C364:C367"/>
    <mergeCell ref="D364:D367"/>
    <mergeCell ref="E364:E367"/>
    <mergeCell ref="F364:F367"/>
    <mergeCell ref="G364:G367"/>
    <mergeCell ref="H364:H367"/>
    <mergeCell ref="I364:I367"/>
    <mergeCell ref="J364:J367"/>
    <mergeCell ref="K364:K367"/>
    <mergeCell ref="L364:L367"/>
    <mergeCell ref="M364:M367"/>
    <mergeCell ref="N364:N367"/>
    <mergeCell ref="O364:O367"/>
    <mergeCell ref="A368:A371"/>
    <mergeCell ref="B368:B371"/>
    <mergeCell ref="C368:C371"/>
    <mergeCell ref="D368:D371"/>
    <mergeCell ref="E368:E371"/>
    <mergeCell ref="F368:F371"/>
    <mergeCell ref="G368:G371"/>
    <mergeCell ref="H368:H371"/>
    <mergeCell ref="I368:I371"/>
    <mergeCell ref="J368:J371"/>
    <mergeCell ref="K368:K371"/>
    <mergeCell ref="L368:L371"/>
    <mergeCell ref="M368:M371"/>
    <mergeCell ref="N368:N371"/>
    <mergeCell ref="O368:O371"/>
    <mergeCell ref="A372:A375"/>
    <mergeCell ref="B372:B375"/>
    <mergeCell ref="C372:C375"/>
    <mergeCell ref="D372:D375"/>
    <mergeCell ref="E372:E375"/>
    <mergeCell ref="F372:F375"/>
    <mergeCell ref="G372:G375"/>
    <mergeCell ref="H372:H375"/>
    <mergeCell ref="I372:I375"/>
    <mergeCell ref="J372:J375"/>
    <mergeCell ref="K372:K375"/>
    <mergeCell ref="L372:L375"/>
    <mergeCell ref="M372:M375"/>
    <mergeCell ref="N372:N375"/>
    <mergeCell ref="O372:O375"/>
    <mergeCell ref="A376:A379"/>
    <mergeCell ref="B376:B379"/>
    <mergeCell ref="C376:C379"/>
    <mergeCell ref="D376:D379"/>
    <mergeCell ref="E376:E379"/>
    <mergeCell ref="F376:F379"/>
    <mergeCell ref="G376:G379"/>
    <mergeCell ref="H376:H379"/>
    <mergeCell ref="I376:I379"/>
    <mergeCell ref="J376:J379"/>
    <mergeCell ref="K376:K379"/>
    <mergeCell ref="L376:L379"/>
    <mergeCell ref="M376:M379"/>
    <mergeCell ref="N376:N379"/>
    <mergeCell ref="O376:O379"/>
    <mergeCell ref="A380:A383"/>
    <mergeCell ref="B380:B383"/>
    <mergeCell ref="C380:C383"/>
    <mergeCell ref="D380:D383"/>
    <mergeCell ref="E380:E383"/>
    <mergeCell ref="F380:F383"/>
    <mergeCell ref="G380:G383"/>
    <mergeCell ref="H380:H383"/>
    <mergeCell ref="I380:I383"/>
    <mergeCell ref="J380:J383"/>
    <mergeCell ref="K380:K383"/>
    <mergeCell ref="L380:L383"/>
    <mergeCell ref="M380:M383"/>
    <mergeCell ref="N380:N383"/>
    <mergeCell ref="O380:O383"/>
    <mergeCell ref="A384:A387"/>
    <mergeCell ref="B384:B387"/>
    <mergeCell ref="C384:C387"/>
    <mergeCell ref="D384:D387"/>
    <mergeCell ref="E384:E387"/>
    <mergeCell ref="F384:F387"/>
    <mergeCell ref="G384:G387"/>
    <mergeCell ref="H384:H387"/>
    <mergeCell ref="I384:I387"/>
    <mergeCell ref="J384:J387"/>
    <mergeCell ref="K384:K387"/>
    <mergeCell ref="L384:L387"/>
    <mergeCell ref="M384:M387"/>
    <mergeCell ref="N384:N387"/>
    <mergeCell ref="O384:O387"/>
    <mergeCell ref="A389:A392"/>
    <mergeCell ref="B389:B392"/>
    <mergeCell ref="C389:C392"/>
    <mergeCell ref="D389:D392"/>
    <mergeCell ref="E389:E392"/>
    <mergeCell ref="F389:F392"/>
    <mergeCell ref="G389:G392"/>
    <mergeCell ref="H389:H392"/>
    <mergeCell ref="I389:I392"/>
    <mergeCell ref="J389:J392"/>
    <mergeCell ref="K389:K392"/>
    <mergeCell ref="L389:L392"/>
    <mergeCell ref="M389:M392"/>
    <mergeCell ref="N389:N392"/>
    <mergeCell ref="O389:O392"/>
    <mergeCell ref="A393:A396"/>
    <mergeCell ref="B393:B396"/>
    <mergeCell ref="C393:C396"/>
    <mergeCell ref="D393:D396"/>
    <mergeCell ref="E393:E396"/>
    <mergeCell ref="F393:F396"/>
    <mergeCell ref="G393:G396"/>
    <mergeCell ref="H393:H396"/>
    <mergeCell ref="I393:I396"/>
    <mergeCell ref="J393:J396"/>
    <mergeCell ref="K393:K396"/>
    <mergeCell ref="L393:L396"/>
    <mergeCell ref="M393:M396"/>
    <mergeCell ref="N393:N396"/>
    <mergeCell ref="O393:O396"/>
    <mergeCell ref="A397:A400"/>
    <mergeCell ref="B397:B400"/>
    <mergeCell ref="C397:C400"/>
    <mergeCell ref="D397:D400"/>
    <mergeCell ref="E397:E400"/>
    <mergeCell ref="F397:F400"/>
    <mergeCell ref="G397:G400"/>
    <mergeCell ref="H397:H400"/>
    <mergeCell ref="I397:I400"/>
    <mergeCell ref="J397:J400"/>
    <mergeCell ref="K397:K400"/>
    <mergeCell ref="L397:L400"/>
    <mergeCell ref="M397:M400"/>
    <mergeCell ref="N397:N400"/>
    <mergeCell ref="O397:O400"/>
    <mergeCell ref="A401:A404"/>
    <mergeCell ref="B401:B404"/>
    <mergeCell ref="C401:C404"/>
    <mergeCell ref="D401:D404"/>
    <mergeCell ref="E401:E404"/>
    <mergeCell ref="F401:F404"/>
    <mergeCell ref="G401:G404"/>
    <mergeCell ref="H401:H404"/>
    <mergeCell ref="I401:I404"/>
    <mergeCell ref="J401:J404"/>
    <mergeCell ref="K401:K404"/>
    <mergeCell ref="L401:L404"/>
    <mergeCell ref="M401:M404"/>
    <mergeCell ref="N401:N404"/>
    <mergeCell ref="O401:O404"/>
    <mergeCell ref="A405:A408"/>
    <mergeCell ref="B405:B408"/>
    <mergeCell ref="C405:C408"/>
    <mergeCell ref="D405:D408"/>
    <mergeCell ref="E405:E408"/>
    <mergeCell ref="F405:F408"/>
    <mergeCell ref="G405:G408"/>
    <mergeCell ref="H405:H408"/>
    <mergeCell ref="I405:I408"/>
    <mergeCell ref="J405:J408"/>
    <mergeCell ref="K405:K408"/>
    <mergeCell ref="L405:L408"/>
    <mergeCell ref="M405:M408"/>
    <mergeCell ref="N405:N408"/>
    <mergeCell ref="O405:O408"/>
    <mergeCell ref="A409:A412"/>
    <mergeCell ref="B409:B412"/>
    <mergeCell ref="C409:C412"/>
    <mergeCell ref="D409:D412"/>
    <mergeCell ref="E409:E412"/>
    <mergeCell ref="F409:F412"/>
    <mergeCell ref="G409:G412"/>
    <mergeCell ref="H409:H412"/>
    <mergeCell ref="I409:I412"/>
    <mergeCell ref="J409:J412"/>
    <mergeCell ref="K409:K412"/>
    <mergeCell ref="L409:L412"/>
    <mergeCell ref="M409:M412"/>
    <mergeCell ref="N409:N412"/>
    <mergeCell ref="O409:O412"/>
    <mergeCell ref="A413:A416"/>
    <mergeCell ref="B413:B416"/>
    <mergeCell ref="C413:C416"/>
    <mergeCell ref="D413:D416"/>
    <mergeCell ref="E413:E416"/>
    <mergeCell ref="F413:F416"/>
    <mergeCell ref="G413:G416"/>
    <mergeCell ref="H413:H416"/>
    <mergeCell ref="I413:I416"/>
    <mergeCell ref="J413:J416"/>
    <mergeCell ref="K413:K416"/>
    <mergeCell ref="L413:L416"/>
    <mergeCell ref="M413:M416"/>
    <mergeCell ref="N413:N416"/>
    <mergeCell ref="O413:O416"/>
    <mergeCell ref="A417:A420"/>
    <mergeCell ref="B417:B420"/>
    <mergeCell ref="C417:C420"/>
    <mergeCell ref="D417:D420"/>
    <mergeCell ref="E417:E420"/>
    <mergeCell ref="F417:F420"/>
    <mergeCell ref="G417:G420"/>
    <mergeCell ref="H417:H420"/>
    <mergeCell ref="I417:I420"/>
    <mergeCell ref="J417:J420"/>
    <mergeCell ref="K417:K420"/>
    <mergeCell ref="L417:L420"/>
    <mergeCell ref="M417:M420"/>
    <mergeCell ref="N417:N420"/>
    <mergeCell ref="O417:O420"/>
    <mergeCell ref="A421:A424"/>
    <mergeCell ref="B421:B424"/>
    <mergeCell ref="C421:C424"/>
    <mergeCell ref="D421:D424"/>
    <mergeCell ref="E421:E424"/>
    <mergeCell ref="F421:F424"/>
    <mergeCell ref="G421:G424"/>
    <mergeCell ref="H421:H424"/>
    <mergeCell ref="I421:I424"/>
    <mergeCell ref="J421:J424"/>
    <mergeCell ref="K421:K424"/>
    <mergeCell ref="L421:L424"/>
    <mergeCell ref="M421:M424"/>
    <mergeCell ref="N421:N424"/>
    <mergeCell ref="O421:O424"/>
    <mergeCell ref="A425:A428"/>
    <mergeCell ref="B425:B428"/>
    <mergeCell ref="C425:C428"/>
    <mergeCell ref="D425:D428"/>
    <mergeCell ref="E425:E428"/>
    <mergeCell ref="F425:F428"/>
    <mergeCell ref="G425:G428"/>
    <mergeCell ref="H425:H428"/>
    <mergeCell ref="I425:I428"/>
    <mergeCell ref="J425:J428"/>
    <mergeCell ref="K425:K428"/>
    <mergeCell ref="L425:L428"/>
    <mergeCell ref="M425:M428"/>
    <mergeCell ref="N425:N428"/>
    <mergeCell ref="O425:O428"/>
    <mergeCell ref="A429:A432"/>
    <mergeCell ref="B429:B432"/>
    <mergeCell ref="C429:C432"/>
    <mergeCell ref="D429:D432"/>
    <mergeCell ref="E429:E432"/>
    <mergeCell ref="F429:F432"/>
    <mergeCell ref="G429:G432"/>
    <mergeCell ref="H429:H432"/>
    <mergeCell ref="I429:I432"/>
    <mergeCell ref="J429:J432"/>
    <mergeCell ref="K429:K432"/>
    <mergeCell ref="L429:L432"/>
    <mergeCell ref="M429:M432"/>
    <mergeCell ref="N429:N432"/>
    <mergeCell ref="O429:O432"/>
    <mergeCell ref="A433:A436"/>
    <mergeCell ref="B433:B436"/>
    <mergeCell ref="C433:C436"/>
    <mergeCell ref="D433:D436"/>
    <mergeCell ref="E433:E436"/>
    <mergeCell ref="F433:F436"/>
    <mergeCell ref="G433:G436"/>
    <mergeCell ref="H433:H436"/>
    <mergeCell ref="I433:I436"/>
    <mergeCell ref="J433:J436"/>
    <mergeCell ref="K433:K436"/>
    <mergeCell ref="L433:L436"/>
    <mergeCell ref="M433:M436"/>
    <mergeCell ref="N433:N436"/>
    <mergeCell ref="O433:O436"/>
    <mergeCell ref="A437:A440"/>
    <mergeCell ref="B437:B440"/>
    <mergeCell ref="C437:C440"/>
    <mergeCell ref="D437:D440"/>
    <mergeCell ref="E437:E440"/>
    <mergeCell ref="F437:F440"/>
    <mergeCell ref="G437:G440"/>
    <mergeCell ref="H437:H440"/>
    <mergeCell ref="I437:I440"/>
    <mergeCell ref="J437:J440"/>
    <mergeCell ref="K437:K440"/>
    <mergeCell ref="L437:L440"/>
    <mergeCell ref="M437:M440"/>
    <mergeCell ref="N437:N440"/>
    <mergeCell ref="O437:O440"/>
    <mergeCell ref="A441:A444"/>
    <mergeCell ref="B441:B444"/>
    <mergeCell ref="C441:C444"/>
    <mergeCell ref="D441:D444"/>
    <mergeCell ref="E441:E444"/>
    <mergeCell ref="F441:F444"/>
    <mergeCell ref="G441:G444"/>
    <mergeCell ref="H441:H444"/>
    <mergeCell ref="I441:I444"/>
    <mergeCell ref="J441:J444"/>
    <mergeCell ref="K441:K444"/>
    <mergeCell ref="L441:L444"/>
    <mergeCell ref="M441:M444"/>
    <mergeCell ref="N441:N444"/>
    <mergeCell ref="O441:O444"/>
    <mergeCell ref="A446:A449"/>
    <mergeCell ref="B446:B449"/>
    <mergeCell ref="C446:C449"/>
    <mergeCell ref="D446:D449"/>
    <mergeCell ref="E446:E449"/>
    <mergeCell ref="F446:F449"/>
    <mergeCell ref="G446:G449"/>
    <mergeCell ref="H446:H449"/>
    <mergeCell ref="I446:I449"/>
    <mergeCell ref="J446:J449"/>
    <mergeCell ref="K446:K449"/>
    <mergeCell ref="L446:L449"/>
    <mergeCell ref="M446:M449"/>
    <mergeCell ref="N446:N449"/>
    <mergeCell ref="O446:O449"/>
    <mergeCell ref="A450:A453"/>
    <mergeCell ref="B450:B453"/>
    <mergeCell ref="C450:C453"/>
    <mergeCell ref="D450:D453"/>
    <mergeCell ref="E450:E453"/>
    <mergeCell ref="F450:F453"/>
    <mergeCell ref="G450:G453"/>
    <mergeCell ref="H450:H453"/>
    <mergeCell ref="I450:I453"/>
    <mergeCell ref="J450:J453"/>
    <mergeCell ref="K450:K453"/>
    <mergeCell ref="L450:L453"/>
    <mergeCell ref="M450:M453"/>
    <mergeCell ref="N450:N453"/>
    <mergeCell ref="O450:O453"/>
    <mergeCell ref="A454:A457"/>
    <mergeCell ref="B454:B457"/>
    <mergeCell ref="C454:C457"/>
    <mergeCell ref="D454:D457"/>
    <mergeCell ref="E454:E457"/>
    <mergeCell ref="F454:F457"/>
    <mergeCell ref="G454:G457"/>
    <mergeCell ref="H454:H457"/>
    <mergeCell ref="I454:I457"/>
    <mergeCell ref="J454:J457"/>
    <mergeCell ref="K454:K457"/>
    <mergeCell ref="L454:L457"/>
    <mergeCell ref="M454:M457"/>
    <mergeCell ref="N454:N457"/>
    <mergeCell ref="O454:O457"/>
    <mergeCell ref="A458:A461"/>
    <mergeCell ref="B458:B461"/>
    <mergeCell ref="C458:C461"/>
    <mergeCell ref="D458:D461"/>
    <mergeCell ref="E458:E461"/>
    <mergeCell ref="F458:F461"/>
    <mergeCell ref="G458:G461"/>
    <mergeCell ref="H458:H461"/>
    <mergeCell ref="I458:I461"/>
    <mergeCell ref="J458:J461"/>
    <mergeCell ref="K458:K461"/>
    <mergeCell ref="L458:L461"/>
    <mergeCell ref="M458:M461"/>
    <mergeCell ref="N458:N461"/>
    <mergeCell ref="O458:O461"/>
    <mergeCell ref="A462:A465"/>
    <mergeCell ref="B462:B465"/>
    <mergeCell ref="C462:C465"/>
    <mergeCell ref="D462:D465"/>
    <mergeCell ref="E462:E465"/>
    <mergeCell ref="F462:F465"/>
    <mergeCell ref="G462:G465"/>
    <mergeCell ref="H462:H465"/>
    <mergeCell ref="I462:I465"/>
    <mergeCell ref="J462:J465"/>
    <mergeCell ref="K462:K465"/>
    <mergeCell ref="L462:L465"/>
    <mergeCell ref="M462:M465"/>
    <mergeCell ref="N462:N465"/>
    <mergeCell ref="O462:O465"/>
    <mergeCell ref="A466:A469"/>
    <mergeCell ref="B466:B469"/>
    <mergeCell ref="C466:C469"/>
    <mergeCell ref="D466:D469"/>
    <mergeCell ref="E466:E469"/>
    <mergeCell ref="F466:F469"/>
    <mergeCell ref="G466:G469"/>
    <mergeCell ref="H466:H469"/>
    <mergeCell ref="I466:I469"/>
    <mergeCell ref="J466:J469"/>
    <mergeCell ref="K466:K469"/>
    <mergeCell ref="L466:L469"/>
    <mergeCell ref="M466:M469"/>
    <mergeCell ref="N466:N469"/>
    <mergeCell ref="O466:O469"/>
    <mergeCell ref="A470:A473"/>
    <mergeCell ref="B470:B473"/>
    <mergeCell ref="C470:C473"/>
    <mergeCell ref="D470:D473"/>
    <mergeCell ref="E470:E473"/>
    <mergeCell ref="F470:F473"/>
    <mergeCell ref="G470:G473"/>
    <mergeCell ref="H470:H473"/>
    <mergeCell ref="I470:I473"/>
    <mergeCell ref="J470:J473"/>
    <mergeCell ref="K470:K473"/>
    <mergeCell ref="L470:L473"/>
    <mergeCell ref="M470:M473"/>
    <mergeCell ref="N470:N473"/>
    <mergeCell ref="O470:O473"/>
    <mergeCell ref="A474:A477"/>
    <mergeCell ref="B474:B477"/>
    <mergeCell ref="C474:C477"/>
    <mergeCell ref="D474:D477"/>
    <mergeCell ref="E474:E477"/>
    <mergeCell ref="F474:F477"/>
    <mergeCell ref="G474:G477"/>
    <mergeCell ref="H474:H477"/>
    <mergeCell ref="I474:I477"/>
    <mergeCell ref="J474:J477"/>
    <mergeCell ref="K474:K477"/>
    <mergeCell ref="L474:L477"/>
    <mergeCell ref="M474:M477"/>
    <mergeCell ref="N474:N477"/>
    <mergeCell ref="O474:O477"/>
    <mergeCell ref="A478:A481"/>
    <mergeCell ref="B478:B481"/>
    <mergeCell ref="C478:C481"/>
    <mergeCell ref="D478:D481"/>
    <mergeCell ref="E478:E481"/>
    <mergeCell ref="F478:F481"/>
    <mergeCell ref="G478:G481"/>
    <mergeCell ref="H478:H481"/>
    <mergeCell ref="I478:I481"/>
    <mergeCell ref="J478:J481"/>
    <mergeCell ref="K478:K481"/>
    <mergeCell ref="L478:L481"/>
    <mergeCell ref="M478:M481"/>
    <mergeCell ref="N478:N481"/>
    <mergeCell ref="O478:O481"/>
    <mergeCell ref="A483:A486"/>
    <mergeCell ref="B483:B486"/>
    <mergeCell ref="C483:C486"/>
    <mergeCell ref="D483:D486"/>
    <mergeCell ref="E483:E486"/>
    <mergeCell ref="F483:F486"/>
    <mergeCell ref="G483:G486"/>
    <mergeCell ref="H483:H486"/>
    <mergeCell ref="I483:I486"/>
    <mergeCell ref="J483:J486"/>
    <mergeCell ref="K483:K486"/>
    <mergeCell ref="L483:L486"/>
    <mergeCell ref="M483:M486"/>
    <mergeCell ref="N483:N486"/>
    <mergeCell ref="O483:O486"/>
    <mergeCell ref="A487:A490"/>
    <mergeCell ref="B487:B490"/>
    <mergeCell ref="C487:C490"/>
    <mergeCell ref="D487:D490"/>
    <mergeCell ref="E487:E490"/>
    <mergeCell ref="F487:F490"/>
    <mergeCell ref="G487:G490"/>
    <mergeCell ref="H487:H490"/>
    <mergeCell ref="I487:I490"/>
    <mergeCell ref="J487:J490"/>
    <mergeCell ref="K487:K490"/>
    <mergeCell ref="L487:L490"/>
    <mergeCell ref="M487:M490"/>
    <mergeCell ref="N487:N490"/>
    <mergeCell ref="O487:O490"/>
    <mergeCell ref="A491:A494"/>
    <mergeCell ref="B491:B494"/>
    <mergeCell ref="C491:C494"/>
    <mergeCell ref="D491:D494"/>
    <mergeCell ref="E491:E494"/>
    <mergeCell ref="F491:F494"/>
    <mergeCell ref="G491:G494"/>
    <mergeCell ref="H491:H494"/>
    <mergeCell ref="I491:I494"/>
    <mergeCell ref="J491:J494"/>
    <mergeCell ref="K491:K494"/>
    <mergeCell ref="L491:L494"/>
    <mergeCell ref="M491:M494"/>
    <mergeCell ref="N491:N494"/>
    <mergeCell ref="O491:O494"/>
    <mergeCell ref="A495:A498"/>
    <mergeCell ref="B495:B498"/>
    <mergeCell ref="C495:C498"/>
    <mergeCell ref="D495:D498"/>
    <mergeCell ref="E495:E498"/>
    <mergeCell ref="F495:F498"/>
    <mergeCell ref="G495:G498"/>
    <mergeCell ref="H495:H498"/>
    <mergeCell ref="I495:I498"/>
    <mergeCell ref="J495:J498"/>
    <mergeCell ref="K495:K498"/>
    <mergeCell ref="L495:L498"/>
    <mergeCell ref="M495:M498"/>
    <mergeCell ref="N495:N498"/>
    <mergeCell ref="O495:O498"/>
    <mergeCell ref="A499:A502"/>
    <mergeCell ref="B499:B502"/>
    <mergeCell ref="C499:C502"/>
    <mergeCell ref="D499:D502"/>
    <mergeCell ref="E499:E502"/>
    <mergeCell ref="F499:F502"/>
    <mergeCell ref="G499:G502"/>
    <mergeCell ref="H499:H502"/>
    <mergeCell ref="I499:I502"/>
    <mergeCell ref="J499:J502"/>
    <mergeCell ref="K499:K502"/>
    <mergeCell ref="L499:L502"/>
    <mergeCell ref="M499:M502"/>
    <mergeCell ref="N499:N502"/>
    <mergeCell ref="O499:O502"/>
    <mergeCell ref="A503:A506"/>
    <mergeCell ref="B503:B506"/>
    <mergeCell ref="C503:C506"/>
    <mergeCell ref="D503:D506"/>
    <mergeCell ref="E503:E506"/>
    <mergeCell ref="F503:F506"/>
    <mergeCell ref="G503:G506"/>
    <mergeCell ref="H503:H506"/>
    <mergeCell ref="I503:I506"/>
    <mergeCell ref="J503:J506"/>
    <mergeCell ref="K503:K506"/>
    <mergeCell ref="L503:L506"/>
    <mergeCell ref="M503:M506"/>
    <mergeCell ref="N503:N506"/>
    <mergeCell ref="O503:O506"/>
    <mergeCell ref="A508:A511"/>
    <mergeCell ref="B508:B511"/>
    <mergeCell ref="C508:C511"/>
    <mergeCell ref="D508:D511"/>
    <mergeCell ref="E508:E511"/>
    <mergeCell ref="F508:F511"/>
    <mergeCell ref="G508:G511"/>
    <mergeCell ref="H508:H511"/>
    <mergeCell ref="I508:I511"/>
    <mergeCell ref="J508:J511"/>
    <mergeCell ref="K508:K511"/>
    <mergeCell ref="L508:L511"/>
    <mergeCell ref="M508:M511"/>
    <mergeCell ref="N508:N511"/>
    <mergeCell ref="O508:O511"/>
    <mergeCell ref="A512:A515"/>
    <mergeCell ref="B512:B515"/>
    <mergeCell ref="C512:C515"/>
    <mergeCell ref="D512:D515"/>
    <mergeCell ref="E512:E515"/>
    <mergeCell ref="F512:F515"/>
    <mergeCell ref="G512:G515"/>
    <mergeCell ref="H512:H515"/>
    <mergeCell ref="I512:I515"/>
    <mergeCell ref="J512:J515"/>
    <mergeCell ref="K512:K515"/>
    <mergeCell ref="L512:L515"/>
    <mergeCell ref="M512:M515"/>
    <mergeCell ref="N512:N515"/>
    <mergeCell ref="O512:O515"/>
    <mergeCell ref="A516:A519"/>
    <mergeCell ref="B516:B519"/>
    <mergeCell ref="C516:C519"/>
    <mergeCell ref="D516:D519"/>
    <mergeCell ref="E516:E519"/>
    <mergeCell ref="F516:F519"/>
    <mergeCell ref="G516:G519"/>
    <mergeCell ref="H516:H519"/>
    <mergeCell ref="I516:I519"/>
    <mergeCell ref="J516:J519"/>
    <mergeCell ref="K516:K519"/>
    <mergeCell ref="L516:L519"/>
    <mergeCell ref="M516:M519"/>
    <mergeCell ref="N516:N519"/>
    <mergeCell ref="O516:O519"/>
    <mergeCell ref="A520:A523"/>
    <mergeCell ref="B520:B523"/>
    <mergeCell ref="C520:C523"/>
    <mergeCell ref="D520:D523"/>
    <mergeCell ref="E520:E523"/>
    <mergeCell ref="F520:F523"/>
    <mergeCell ref="G520:G523"/>
    <mergeCell ref="H520:H523"/>
    <mergeCell ref="I520:I523"/>
    <mergeCell ref="J520:J523"/>
    <mergeCell ref="K520:K523"/>
    <mergeCell ref="L520:L523"/>
    <mergeCell ref="M520:M523"/>
    <mergeCell ref="N520:N523"/>
    <mergeCell ref="O520:O523"/>
    <mergeCell ref="A525:A528"/>
    <mergeCell ref="B525:B528"/>
    <mergeCell ref="C525:C528"/>
    <mergeCell ref="D525:D528"/>
    <mergeCell ref="E525:E528"/>
    <mergeCell ref="F525:F528"/>
    <mergeCell ref="G525:G528"/>
    <mergeCell ref="H525:H528"/>
    <mergeCell ref="I525:I528"/>
    <mergeCell ref="J525:J528"/>
    <mergeCell ref="K525:K528"/>
    <mergeCell ref="L525:L528"/>
    <mergeCell ref="M525:M528"/>
    <mergeCell ref="N525:N528"/>
    <mergeCell ref="O525:O528"/>
    <mergeCell ref="A529:A532"/>
    <mergeCell ref="B529:B532"/>
    <mergeCell ref="C529:C532"/>
    <mergeCell ref="D529:D532"/>
    <mergeCell ref="E529:E532"/>
    <mergeCell ref="F529:F532"/>
    <mergeCell ref="G529:G532"/>
    <mergeCell ref="H529:H532"/>
    <mergeCell ref="I529:I532"/>
    <mergeCell ref="J529:J532"/>
    <mergeCell ref="K529:K532"/>
    <mergeCell ref="L529:L532"/>
    <mergeCell ref="M529:M532"/>
    <mergeCell ref="N529:N532"/>
    <mergeCell ref="O529:O532"/>
    <mergeCell ref="A533:A536"/>
    <mergeCell ref="B533:B536"/>
    <mergeCell ref="C533:C536"/>
    <mergeCell ref="D533:D536"/>
    <mergeCell ref="E533:E536"/>
    <mergeCell ref="F533:F536"/>
    <mergeCell ref="G533:G536"/>
    <mergeCell ref="H533:H536"/>
    <mergeCell ref="I533:I536"/>
    <mergeCell ref="J533:J536"/>
    <mergeCell ref="K533:K536"/>
    <mergeCell ref="L533:L536"/>
    <mergeCell ref="M533:M536"/>
    <mergeCell ref="N533:N536"/>
    <mergeCell ref="O533:O536"/>
    <mergeCell ref="A537:A540"/>
    <mergeCell ref="B537:B540"/>
    <mergeCell ref="C537:C540"/>
    <mergeCell ref="D537:D540"/>
    <mergeCell ref="E537:E540"/>
    <mergeCell ref="F537:F540"/>
    <mergeCell ref="G537:G540"/>
    <mergeCell ref="H537:H540"/>
    <mergeCell ref="I537:I540"/>
    <mergeCell ref="J537:J540"/>
    <mergeCell ref="K537:K540"/>
    <mergeCell ref="L537:L540"/>
    <mergeCell ref="M537:M540"/>
    <mergeCell ref="N537:N540"/>
    <mergeCell ref="O537:O540"/>
    <mergeCell ref="A541:A544"/>
    <mergeCell ref="B541:B544"/>
    <mergeCell ref="C541:C544"/>
    <mergeCell ref="D541:D544"/>
    <mergeCell ref="E541:E544"/>
    <mergeCell ref="F541:F544"/>
    <mergeCell ref="G541:G544"/>
    <mergeCell ref="H541:H544"/>
    <mergeCell ref="I541:I544"/>
    <mergeCell ref="J541:J544"/>
    <mergeCell ref="K541:K544"/>
    <mergeCell ref="L541:L544"/>
    <mergeCell ref="M541:M544"/>
    <mergeCell ref="N541:N544"/>
    <mergeCell ref="O541:O544"/>
    <mergeCell ref="A545:A548"/>
    <mergeCell ref="B545:B548"/>
    <mergeCell ref="C545:C548"/>
    <mergeCell ref="D545:D548"/>
    <mergeCell ref="E545:E548"/>
    <mergeCell ref="F545:F548"/>
    <mergeCell ref="G545:G548"/>
    <mergeCell ref="H545:H548"/>
    <mergeCell ref="I545:I548"/>
    <mergeCell ref="J545:J548"/>
    <mergeCell ref="K545:K548"/>
    <mergeCell ref="L545:L548"/>
    <mergeCell ref="M545:M548"/>
    <mergeCell ref="N545:N548"/>
    <mergeCell ref="O545:O548"/>
    <mergeCell ref="A550:A553"/>
    <mergeCell ref="B550:B553"/>
    <mergeCell ref="C550:C553"/>
    <mergeCell ref="D550:D553"/>
    <mergeCell ref="E550:E553"/>
    <mergeCell ref="F550:F553"/>
    <mergeCell ref="G550:G553"/>
    <mergeCell ref="H550:H553"/>
    <mergeCell ref="I550:I553"/>
    <mergeCell ref="J550:J553"/>
    <mergeCell ref="K550:K553"/>
    <mergeCell ref="L550:L553"/>
    <mergeCell ref="M550:M553"/>
    <mergeCell ref="N550:N553"/>
    <mergeCell ref="O550:O553"/>
    <mergeCell ref="A554:A557"/>
    <mergeCell ref="B554:B557"/>
    <mergeCell ref="C554:C557"/>
    <mergeCell ref="D554:D557"/>
    <mergeCell ref="E554:E557"/>
    <mergeCell ref="F554:F557"/>
    <mergeCell ref="G554:G557"/>
    <mergeCell ref="H554:H557"/>
    <mergeCell ref="I554:I557"/>
    <mergeCell ref="J554:J557"/>
    <mergeCell ref="K554:K557"/>
    <mergeCell ref="L554:L557"/>
    <mergeCell ref="M554:M557"/>
    <mergeCell ref="N554:N557"/>
    <mergeCell ref="O554:O557"/>
    <mergeCell ref="A558:A561"/>
    <mergeCell ref="B558:B561"/>
    <mergeCell ref="C558:C561"/>
    <mergeCell ref="D558:D561"/>
    <mergeCell ref="E558:E561"/>
    <mergeCell ref="F558:F561"/>
    <mergeCell ref="G558:G561"/>
    <mergeCell ref="H558:H561"/>
    <mergeCell ref="I558:I561"/>
    <mergeCell ref="J558:J561"/>
    <mergeCell ref="K558:K561"/>
    <mergeCell ref="L558:L561"/>
    <mergeCell ref="M558:M561"/>
    <mergeCell ref="N558:N561"/>
    <mergeCell ref="O558:O561"/>
    <mergeCell ref="A562:A565"/>
    <mergeCell ref="B562:B565"/>
    <mergeCell ref="C562:C565"/>
    <mergeCell ref="D562:D565"/>
    <mergeCell ref="E562:E565"/>
    <mergeCell ref="F562:F565"/>
    <mergeCell ref="G562:G565"/>
    <mergeCell ref="H562:H565"/>
    <mergeCell ref="I562:I565"/>
    <mergeCell ref="J562:J565"/>
    <mergeCell ref="K562:K565"/>
    <mergeCell ref="L562:L565"/>
    <mergeCell ref="M562:M565"/>
    <mergeCell ref="N562:N565"/>
    <mergeCell ref="O562:O565"/>
    <mergeCell ref="A566:A569"/>
    <mergeCell ref="B566:B569"/>
    <mergeCell ref="C566:C569"/>
    <mergeCell ref="D566:D569"/>
    <mergeCell ref="E566:E569"/>
    <mergeCell ref="F566:F569"/>
    <mergeCell ref="G566:G569"/>
    <mergeCell ref="H566:H569"/>
    <mergeCell ref="I566:I569"/>
    <mergeCell ref="J566:J569"/>
    <mergeCell ref="K566:K569"/>
    <mergeCell ref="L566:L569"/>
    <mergeCell ref="M566:M569"/>
    <mergeCell ref="N566:N569"/>
    <mergeCell ref="O566:O569"/>
    <mergeCell ref="A570:A573"/>
    <mergeCell ref="B570:B573"/>
    <mergeCell ref="C570:C573"/>
    <mergeCell ref="D570:D573"/>
    <mergeCell ref="E570:E573"/>
    <mergeCell ref="F570:F573"/>
    <mergeCell ref="G570:G573"/>
    <mergeCell ref="H570:H573"/>
    <mergeCell ref="I570:I573"/>
    <mergeCell ref="J570:J573"/>
    <mergeCell ref="K570:K573"/>
    <mergeCell ref="L570:L573"/>
    <mergeCell ref="M570:M573"/>
    <mergeCell ref="N570:N573"/>
    <mergeCell ref="O570:O573"/>
    <mergeCell ref="A574:A577"/>
    <mergeCell ref="B574:B577"/>
    <mergeCell ref="C574:C577"/>
    <mergeCell ref="D574:D577"/>
    <mergeCell ref="E574:E577"/>
    <mergeCell ref="F574:F577"/>
    <mergeCell ref="G574:G577"/>
    <mergeCell ref="H574:H577"/>
    <mergeCell ref="I574:I577"/>
    <mergeCell ref="J574:J577"/>
    <mergeCell ref="K574:K577"/>
    <mergeCell ref="L574:L577"/>
    <mergeCell ref="M574:M577"/>
    <mergeCell ref="N574:N577"/>
    <mergeCell ref="O574:O577"/>
    <mergeCell ref="A578:A581"/>
    <mergeCell ref="B578:B581"/>
    <mergeCell ref="C578:C581"/>
    <mergeCell ref="D578:D581"/>
    <mergeCell ref="E578:E581"/>
    <mergeCell ref="F578:F581"/>
    <mergeCell ref="G578:G581"/>
    <mergeCell ref="H578:H581"/>
    <mergeCell ref="I578:I581"/>
    <mergeCell ref="J578:J581"/>
    <mergeCell ref="K578:K581"/>
    <mergeCell ref="L578:L581"/>
    <mergeCell ref="M578:M581"/>
    <mergeCell ref="N578:N581"/>
    <mergeCell ref="O578:O581"/>
    <mergeCell ref="A582:A585"/>
    <mergeCell ref="B582:B585"/>
    <mergeCell ref="C582:C585"/>
    <mergeCell ref="D582:D585"/>
    <mergeCell ref="E582:E585"/>
    <mergeCell ref="F582:F585"/>
    <mergeCell ref="G582:G585"/>
    <mergeCell ref="H582:H585"/>
    <mergeCell ref="I582:I585"/>
    <mergeCell ref="J582:J585"/>
    <mergeCell ref="K582:K585"/>
    <mergeCell ref="L582:L585"/>
    <mergeCell ref="M582:M585"/>
    <mergeCell ref="N582:N585"/>
    <mergeCell ref="O582:O585"/>
    <mergeCell ref="A586:A589"/>
    <mergeCell ref="B586:B589"/>
    <mergeCell ref="C586:C589"/>
    <mergeCell ref="D586:D589"/>
    <mergeCell ref="E586:E589"/>
    <mergeCell ref="F586:F589"/>
    <mergeCell ref="G586:G589"/>
    <mergeCell ref="H586:H589"/>
    <mergeCell ref="I586:I589"/>
    <mergeCell ref="J586:J589"/>
    <mergeCell ref="K586:K589"/>
    <mergeCell ref="L586:L589"/>
    <mergeCell ref="M586:M589"/>
    <mergeCell ref="N586:N589"/>
    <mergeCell ref="O586:O589"/>
    <mergeCell ref="A590:A593"/>
    <mergeCell ref="B590:B593"/>
    <mergeCell ref="C590:C593"/>
    <mergeCell ref="D590:D593"/>
    <mergeCell ref="E590:E593"/>
    <mergeCell ref="F590:F593"/>
    <mergeCell ref="G590:G593"/>
    <mergeCell ref="H590:H593"/>
    <mergeCell ref="I590:I593"/>
    <mergeCell ref="J590:J593"/>
    <mergeCell ref="K590:K593"/>
    <mergeCell ref="L590:L593"/>
    <mergeCell ref="M590:M593"/>
    <mergeCell ref="N590:N593"/>
    <mergeCell ref="O590:O593"/>
    <mergeCell ref="A594:A597"/>
    <mergeCell ref="B594:B597"/>
    <mergeCell ref="C594:C597"/>
    <mergeCell ref="D594:D597"/>
    <mergeCell ref="E594:E597"/>
    <mergeCell ref="F594:F597"/>
    <mergeCell ref="G594:G597"/>
    <mergeCell ref="H594:H597"/>
    <mergeCell ref="I594:I597"/>
    <mergeCell ref="J594:J597"/>
    <mergeCell ref="K594:K597"/>
    <mergeCell ref="L594:L597"/>
    <mergeCell ref="M594:M597"/>
    <mergeCell ref="N594:N597"/>
    <mergeCell ref="O594:O597"/>
    <mergeCell ref="A598:A601"/>
    <mergeCell ref="B598:B601"/>
    <mergeCell ref="C598:C601"/>
    <mergeCell ref="D598:D601"/>
    <mergeCell ref="E598:E601"/>
    <mergeCell ref="F598:F601"/>
    <mergeCell ref="G598:G601"/>
    <mergeCell ref="H598:H601"/>
    <mergeCell ref="I598:I601"/>
    <mergeCell ref="J598:J601"/>
    <mergeCell ref="K598:K601"/>
    <mergeCell ref="L598:L601"/>
    <mergeCell ref="M598:M601"/>
    <mergeCell ref="N598:N601"/>
    <mergeCell ref="O598:O601"/>
    <mergeCell ref="A602:A605"/>
    <mergeCell ref="B602:B605"/>
    <mergeCell ref="C602:C605"/>
    <mergeCell ref="D602:D605"/>
    <mergeCell ref="E602:E605"/>
    <mergeCell ref="F602:F605"/>
    <mergeCell ref="G602:G605"/>
    <mergeCell ref="H602:H605"/>
    <mergeCell ref="I602:I605"/>
    <mergeCell ref="J602:J605"/>
    <mergeCell ref="K602:K605"/>
    <mergeCell ref="L602:L605"/>
    <mergeCell ref="M602:M605"/>
    <mergeCell ref="N602:N605"/>
    <mergeCell ref="O602:O605"/>
    <mergeCell ref="A607:A610"/>
    <mergeCell ref="B607:B610"/>
    <mergeCell ref="C607:C610"/>
    <mergeCell ref="D607:D610"/>
    <mergeCell ref="E607:E610"/>
    <mergeCell ref="F607:F610"/>
    <mergeCell ref="G607:G610"/>
    <mergeCell ref="H607:H610"/>
    <mergeCell ref="I607:I610"/>
    <mergeCell ref="J607:J610"/>
    <mergeCell ref="K607:K610"/>
    <mergeCell ref="L607:L610"/>
    <mergeCell ref="M607:M610"/>
    <mergeCell ref="N607:N610"/>
    <mergeCell ref="O607:O610"/>
    <mergeCell ref="A611:A614"/>
    <mergeCell ref="B611:B614"/>
    <mergeCell ref="C611:C614"/>
    <mergeCell ref="D611:D614"/>
    <mergeCell ref="E611:E614"/>
    <mergeCell ref="F611:F614"/>
    <mergeCell ref="G611:G614"/>
    <mergeCell ref="H611:H614"/>
    <mergeCell ref="I611:I614"/>
    <mergeCell ref="J611:J614"/>
    <mergeCell ref="K611:K614"/>
    <mergeCell ref="L611:L614"/>
    <mergeCell ref="M611:M614"/>
    <mergeCell ref="N611:N614"/>
    <mergeCell ref="O611:O614"/>
    <mergeCell ref="A615:A618"/>
    <mergeCell ref="B615:B618"/>
    <mergeCell ref="C615:C618"/>
    <mergeCell ref="D615:D618"/>
    <mergeCell ref="E615:E618"/>
    <mergeCell ref="F615:F618"/>
    <mergeCell ref="G615:G618"/>
    <mergeCell ref="H615:H618"/>
    <mergeCell ref="I615:I618"/>
    <mergeCell ref="J615:J618"/>
    <mergeCell ref="K615:K618"/>
    <mergeCell ref="L615:L618"/>
    <mergeCell ref="M615:M618"/>
    <mergeCell ref="N615:N618"/>
    <mergeCell ref="O615:O618"/>
    <mergeCell ref="A619:A622"/>
    <mergeCell ref="B619:B622"/>
    <mergeCell ref="C619:C622"/>
    <mergeCell ref="D619:D622"/>
    <mergeCell ref="E619:E622"/>
    <mergeCell ref="F619:F622"/>
    <mergeCell ref="G619:G622"/>
    <mergeCell ref="H619:H622"/>
    <mergeCell ref="I619:I622"/>
    <mergeCell ref="J619:J622"/>
    <mergeCell ref="K619:K622"/>
    <mergeCell ref="L619:L622"/>
    <mergeCell ref="M619:M622"/>
    <mergeCell ref="N619:N622"/>
    <mergeCell ref="O619:O622"/>
    <mergeCell ref="A623:A626"/>
    <mergeCell ref="B623:B626"/>
    <mergeCell ref="C623:C626"/>
    <mergeCell ref="D623:D626"/>
    <mergeCell ref="E623:E626"/>
    <mergeCell ref="F623:F626"/>
    <mergeCell ref="G623:G626"/>
    <mergeCell ref="H623:H626"/>
    <mergeCell ref="I623:I626"/>
    <mergeCell ref="J623:J626"/>
    <mergeCell ref="K623:K626"/>
    <mergeCell ref="L623:L626"/>
    <mergeCell ref="M623:M626"/>
    <mergeCell ref="N623:N626"/>
    <mergeCell ref="O623:O626"/>
    <mergeCell ref="A627:A630"/>
    <mergeCell ref="B627:B630"/>
    <mergeCell ref="C627:C630"/>
    <mergeCell ref="D627:D630"/>
    <mergeCell ref="E627:E630"/>
    <mergeCell ref="F627:F630"/>
    <mergeCell ref="G627:G630"/>
    <mergeCell ref="H627:H630"/>
    <mergeCell ref="I627:I630"/>
    <mergeCell ref="J627:J630"/>
    <mergeCell ref="K627:K630"/>
    <mergeCell ref="L627:L630"/>
    <mergeCell ref="M627:M630"/>
    <mergeCell ref="N627:N630"/>
    <mergeCell ref="O627:O630"/>
    <mergeCell ref="A631:A634"/>
    <mergeCell ref="B631:B634"/>
    <mergeCell ref="C631:C634"/>
    <mergeCell ref="D631:D634"/>
    <mergeCell ref="E631:E634"/>
    <mergeCell ref="F631:F634"/>
    <mergeCell ref="G631:G634"/>
    <mergeCell ref="H631:H634"/>
    <mergeCell ref="I631:I634"/>
    <mergeCell ref="J631:J634"/>
    <mergeCell ref="K631:K634"/>
    <mergeCell ref="L631:L634"/>
    <mergeCell ref="M631:M634"/>
    <mergeCell ref="N631:N634"/>
    <mergeCell ref="O631:O634"/>
    <mergeCell ref="A635:A638"/>
    <mergeCell ref="B635:B638"/>
    <mergeCell ref="C635:C638"/>
    <mergeCell ref="D635:D638"/>
    <mergeCell ref="E635:E638"/>
    <mergeCell ref="F635:F638"/>
    <mergeCell ref="G635:G638"/>
    <mergeCell ref="H635:H638"/>
    <mergeCell ref="I635:I638"/>
    <mergeCell ref="J635:J638"/>
    <mergeCell ref="K635:K638"/>
    <mergeCell ref="L635:L638"/>
    <mergeCell ref="M635:M638"/>
    <mergeCell ref="N635:N638"/>
    <mergeCell ref="O635:O638"/>
    <mergeCell ref="A639:A642"/>
    <mergeCell ref="B639:B642"/>
    <mergeCell ref="C639:C642"/>
    <mergeCell ref="D639:D642"/>
    <mergeCell ref="E639:E642"/>
    <mergeCell ref="F639:F642"/>
    <mergeCell ref="G639:G642"/>
    <mergeCell ref="H639:H642"/>
    <mergeCell ref="I639:I642"/>
    <mergeCell ref="J639:J642"/>
    <mergeCell ref="K639:K642"/>
    <mergeCell ref="L639:L642"/>
    <mergeCell ref="M639:M642"/>
    <mergeCell ref="N639:N642"/>
    <mergeCell ref="O639:O642"/>
    <mergeCell ref="A643:A646"/>
    <mergeCell ref="B643:B646"/>
    <mergeCell ref="C643:C646"/>
    <mergeCell ref="D643:D646"/>
    <mergeCell ref="E643:E646"/>
    <mergeCell ref="F643:F646"/>
    <mergeCell ref="G643:G646"/>
    <mergeCell ref="H643:H646"/>
    <mergeCell ref="I643:I646"/>
    <mergeCell ref="J643:J646"/>
    <mergeCell ref="K643:K646"/>
    <mergeCell ref="L643:L646"/>
    <mergeCell ref="M643:M646"/>
    <mergeCell ref="N643:N646"/>
    <mergeCell ref="O643:O646"/>
    <mergeCell ref="A647:A650"/>
    <mergeCell ref="B647:B650"/>
    <mergeCell ref="C647:C650"/>
    <mergeCell ref="D647:D650"/>
    <mergeCell ref="E647:E650"/>
    <mergeCell ref="F647:F650"/>
    <mergeCell ref="G647:G650"/>
    <mergeCell ref="H647:H650"/>
    <mergeCell ref="I647:I650"/>
    <mergeCell ref="J647:J650"/>
    <mergeCell ref="K647:K650"/>
    <mergeCell ref="L647:L650"/>
    <mergeCell ref="M647:M650"/>
    <mergeCell ref="N647:N650"/>
    <mergeCell ref="O647:O650"/>
    <mergeCell ref="A651:A654"/>
    <mergeCell ref="B651:B654"/>
    <mergeCell ref="C651:C654"/>
    <mergeCell ref="D651:D654"/>
    <mergeCell ref="E651:E654"/>
    <mergeCell ref="F651:F654"/>
    <mergeCell ref="G651:G654"/>
    <mergeCell ref="H651:H654"/>
    <mergeCell ref="I651:I654"/>
    <mergeCell ref="J651:J654"/>
    <mergeCell ref="K651:K654"/>
    <mergeCell ref="L651:L654"/>
    <mergeCell ref="M651:M654"/>
    <mergeCell ref="N651:N654"/>
    <mergeCell ref="O651:O654"/>
    <mergeCell ref="A656:A659"/>
    <mergeCell ref="B656:B659"/>
    <mergeCell ref="C656:C659"/>
    <mergeCell ref="D656:D659"/>
    <mergeCell ref="E656:E659"/>
    <mergeCell ref="F656:F659"/>
    <mergeCell ref="G656:G659"/>
    <mergeCell ref="H656:H659"/>
    <mergeCell ref="I656:I659"/>
    <mergeCell ref="J656:J659"/>
    <mergeCell ref="K656:K659"/>
    <mergeCell ref="L656:L659"/>
    <mergeCell ref="M656:M659"/>
    <mergeCell ref="N656:N659"/>
    <mergeCell ref="O656:O659"/>
    <mergeCell ref="A660:A663"/>
    <mergeCell ref="B660:B663"/>
    <mergeCell ref="C660:C663"/>
    <mergeCell ref="D660:D663"/>
    <mergeCell ref="E660:E663"/>
    <mergeCell ref="F660:F663"/>
    <mergeCell ref="G660:G663"/>
    <mergeCell ref="H660:H663"/>
    <mergeCell ref="I660:I663"/>
    <mergeCell ref="J660:J663"/>
    <mergeCell ref="K660:K663"/>
    <mergeCell ref="L660:L663"/>
    <mergeCell ref="M660:M663"/>
    <mergeCell ref="N660:N663"/>
    <mergeCell ref="O660:O663"/>
    <mergeCell ref="A664:A667"/>
    <mergeCell ref="B664:B667"/>
    <mergeCell ref="C664:C667"/>
    <mergeCell ref="D664:D667"/>
    <mergeCell ref="E664:E667"/>
    <mergeCell ref="F664:F667"/>
    <mergeCell ref="G664:G667"/>
    <mergeCell ref="H664:H667"/>
    <mergeCell ref="I664:I667"/>
    <mergeCell ref="J664:J667"/>
    <mergeCell ref="K664:K667"/>
    <mergeCell ref="L664:L667"/>
    <mergeCell ref="M664:M667"/>
    <mergeCell ref="N664:N667"/>
    <mergeCell ref="O664:O667"/>
    <mergeCell ref="A668:A671"/>
    <mergeCell ref="B668:B671"/>
    <mergeCell ref="C668:C671"/>
    <mergeCell ref="D668:D671"/>
    <mergeCell ref="E668:E671"/>
    <mergeCell ref="F668:F671"/>
    <mergeCell ref="G668:G671"/>
    <mergeCell ref="H668:H671"/>
    <mergeCell ref="I668:I671"/>
    <mergeCell ref="J668:J671"/>
    <mergeCell ref="K668:K671"/>
    <mergeCell ref="L668:L671"/>
    <mergeCell ref="M668:M671"/>
    <mergeCell ref="N668:N671"/>
    <mergeCell ref="O668:O671"/>
    <mergeCell ref="A672:A675"/>
    <mergeCell ref="B672:B675"/>
    <mergeCell ref="C672:C675"/>
    <mergeCell ref="D672:D675"/>
    <mergeCell ref="E672:E675"/>
    <mergeCell ref="F672:F675"/>
    <mergeCell ref="G672:G675"/>
    <mergeCell ref="H672:H675"/>
    <mergeCell ref="I672:I675"/>
    <mergeCell ref="J672:J675"/>
    <mergeCell ref="K672:K675"/>
    <mergeCell ref="L672:L675"/>
    <mergeCell ref="M672:M675"/>
    <mergeCell ref="N672:N675"/>
    <mergeCell ref="O672:O675"/>
    <mergeCell ref="A677:A680"/>
    <mergeCell ref="B677:B680"/>
    <mergeCell ref="C677:C680"/>
    <mergeCell ref="D677:D680"/>
    <mergeCell ref="E677:E680"/>
    <mergeCell ref="F677:F680"/>
    <mergeCell ref="G677:G680"/>
    <mergeCell ref="H677:H680"/>
    <mergeCell ref="I677:I680"/>
    <mergeCell ref="J677:J680"/>
    <mergeCell ref="K677:K680"/>
    <mergeCell ref="L677:L680"/>
    <mergeCell ref="M677:M680"/>
    <mergeCell ref="N677:N680"/>
    <mergeCell ref="O677:O680"/>
    <mergeCell ref="A681:A684"/>
    <mergeCell ref="B681:B684"/>
    <mergeCell ref="C681:C684"/>
    <mergeCell ref="D681:D684"/>
    <mergeCell ref="E681:E684"/>
    <mergeCell ref="F681:F684"/>
    <mergeCell ref="G681:G684"/>
    <mergeCell ref="H681:H684"/>
    <mergeCell ref="I681:I684"/>
    <mergeCell ref="J681:J684"/>
    <mergeCell ref="K681:K684"/>
    <mergeCell ref="L681:L684"/>
    <mergeCell ref="M681:M684"/>
    <mergeCell ref="N681:N684"/>
    <mergeCell ref="O681:O684"/>
    <mergeCell ref="A686:A689"/>
    <mergeCell ref="B686:B689"/>
    <mergeCell ref="C686:C689"/>
    <mergeCell ref="D686:D689"/>
    <mergeCell ref="E686:E689"/>
    <mergeCell ref="F686:F689"/>
    <mergeCell ref="G686:G689"/>
    <mergeCell ref="H686:H689"/>
    <mergeCell ref="I686:I689"/>
    <mergeCell ref="J686:J689"/>
    <mergeCell ref="K686:K689"/>
    <mergeCell ref="L686:L689"/>
    <mergeCell ref="M686:M689"/>
    <mergeCell ref="N686:N689"/>
    <mergeCell ref="O686:O689"/>
    <mergeCell ref="A690:A693"/>
    <mergeCell ref="B690:B693"/>
    <mergeCell ref="C690:C693"/>
    <mergeCell ref="D690:D693"/>
    <mergeCell ref="E690:E693"/>
    <mergeCell ref="F690:F693"/>
    <mergeCell ref="G690:G693"/>
    <mergeCell ref="H690:H693"/>
    <mergeCell ref="I690:I693"/>
    <mergeCell ref="J690:J693"/>
    <mergeCell ref="K690:K693"/>
    <mergeCell ref="L690:L693"/>
    <mergeCell ref="M690:M693"/>
    <mergeCell ref="N690:N693"/>
    <mergeCell ref="O690:O693"/>
    <mergeCell ref="A694:A697"/>
    <mergeCell ref="B694:B697"/>
    <mergeCell ref="C694:C697"/>
    <mergeCell ref="D694:D697"/>
    <mergeCell ref="E694:E697"/>
    <mergeCell ref="F694:F697"/>
    <mergeCell ref="G694:G697"/>
    <mergeCell ref="H694:H697"/>
    <mergeCell ref="I694:I697"/>
    <mergeCell ref="J694:J697"/>
    <mergeCell ref="K694:K697"/>
    <mergeCell ref="L694:L697"/>
    <mergeCell ref="M694:M697"/>
    <mergeCell ref="N694:N697"/>
    <mergeCell ref="O694:O697"/>
    <mergeCell ref="A702:A705"/>
    <mergeCell ref="B702:B705"/>
    <mergeCell ref="C702:C705"/>
    <mergeCell ref="D702:D705"/>
    <mergeCell ref="E702:E705"/>
    <mergeCell ref="F702:F705"/>
    <mergeCell ref="G702:G705"/>
    <mergeCell ref="H702:H705"/>
    <mergeCell ref="I702:I705"/>
    <mergeCell ref="J702:J705"/>
    <mergeCell ref="K702:K705"/>
    <mergeCell ref="L702:L705"/>
    <mergeCell ref="M702:M705"/>
    <mergeCell ref="N702:N705"/>
    <mergeCell ref="O702:O705"/>
    <mergeCell ref="A706:A709"/>
    <mergeCell ref="B706:B709"/>
    <mergeCell ref="C706:C709"/>
    <mergeCell ref="D706:D709"/>
    <mergeCell ref="E706:E709"/>
    <mergeCell ref="F706:F709"/>
    <mergeCell ref="G706:G709"/>
    <mergeCell ref="H706:H709"/>
    <mergeCell ref="I706:I709"/>
    <mergeCell ref="J706:J709"/>
    <mergeCell ref="K706:K709"/>
    <mergeCell ref="L706:L709"/>
    <mergeCell ref="M706:M709"/>
    <mergeCell ref="N706:N709"/>
    <mergeCell ref="O706:O709"/>
    <mergeCell ref="A710:A713"/>
    <mergeCell ref="B710:B713"/>
    <mergeCell ref="C710:C713"/>
    <mergeCell ref="D710:D713"/>
    <mergeCell ref="E710:E713"/>
    <mergeCell ref="F710:F713"/>
    <mergeCell ref="G710:G713"/>
    <mergeCell ref="H710:H713"/>
    <mergeCell ref="I710:I713"/>
    <mergeCell ref="J710:J713"/>
    <mergeCell ref="K710:K713"/>
    <mergeCell ref="L710:L713"/>
    <mergeCell ref="M710:M713"/>
    <mergeCell ref="N710:N713"/>
    <mergeCell ref="O710:O713"/>
    <mergeCell ref="A714:A717"/>
    <mergeCell ref="B714:B717"/>
    <mergeCell ref="C714:C717"/>
    <mergeCell ref="D714:D717"/>
    <mergeCell ref="E714:E717"/>
    <mergeCell ref="F714:F717"/>
    <mergeCell ref="G714:G717"/>
    <mergeCell ref="H714:H717"/>
    <mergeCell ref="I714:I717"/>
    <mergeCell ref="J714:J717"/>
    <mergeCell ref="K714:K717"/>
    <mergeCell ref="L714:L717"/>
    <mergeCell ref="M714:M717"/>
    <mergeCell ref="N714:N717"/>
    <mergeCell ref="O714:O717"/>
    <mergeCell ref="A718:A721"/>
    <mergeCell ref="B718:B721"/>
    <mergeCell ref="C718:C721"/>
    <mergeCell ref="D718:D721"/>
    <mergeCell ref="E718:E721"/>
    <mergeCell ref="F718:F721"/>
    <mergeCell ref="G718:G721"/>
    <mergeCell ref="H718:H721"/>
    <mergeCell ref="I718:I721"/>
    <mergeCell ref="J718:J721"/>
    <mergeCell ref="K718:K721"/>
    <mergeCell ref="L718:L721"/>
    <mergeCell ref="M718:M721"/>
    <mergeCell ref="N718:N721"/>
    <mergeCell ref="O718:O721"/>
    <mergeCell ref="A722:A725"/>
    <mergeCell ref="B722:B725"/>
    <mergeCell ref="C722:C725"/>
    <mergeCell ref="D722:D725"/>
    <mergeCell ref="E722:E725"/>
    <mergeCell ref="F722:F725"/>
    <mergeCell ref="G722:G725"/>
    <mergeCell ref="H722:H725"/>
    <mergeCell ref="I722:I725"/>
    <mergeCell ref="J722:J725"/>
    <mergeCell ref="K722:K725"/>
    <mergeCell ref="L722:L725"/>
    <mergeCell ref="M722:M725"/>
    <mergeCell ref="N722:N725"/>
    <mergeCell ref="O722:O725"/>
    <mergeCell ref="A726:A729"/>
    <mergeCell ref="B726:B729"/>
    <mergeCell ref="C726:C729"/>
    <mergeCell ref="D726:D729"/>
    <mergeCell ref="E726:E729"/>
    <mergeCell ref="F726:F729"/>
    <mergeCell ref="G726:G729"/>
    <mergeCell ref="H726:H729"/>
    <mergeCell ref="I726:I729"/>
    <mergeCell ref="J726:J729"/>
    <mergeCell ref="K726:K729"/>
    <mergeCell ref="L726:L729"/>
    <mergeCell ref="M726:M729"/>
    <mergeCell ref="N726:N729"/>
    <mergeCell ref="O726:O729"/>
    <mergeCell ref="A730:A733"/>
    <mergeCell ref="B730:B733"/>
    <mergeCell ref="C730:C733"/>
    <mergeCell ref="D730:D733"/>
    <mergeCell ref="E730:E733"/>
    <mergeCell ref="F730:F733"/>
    <mergeCell ref="G730:G733"/>
    <mergeCell ref="H730:H733"/>
    <mergeCell ref="I730:I733"/>
    <mergeCell ref="J730:J733"/>
    <mergeCell ref="K730:K733"/>
    <mergeCell ref="L730:L733"/>
    <mergeCell ref="M730:M733"/>
    <mergeCell ref="N730:N733"/>
    <mergeCell ref="O730:O733"/>
    <mergeCell ref="A734:A737"/>
    <mergeCell ref="B734:B737"/>
    <mergeCell ref="C734:C737"/>
    <mergeCell ref="D734:D737"/>
    <mergeCell ref="E734:E737"/>
    <mergeCell ref="F734:F737"/>
    <mergeCell ref="G734:G737"/>
    <mergeCell ref="H734:H737"/>
    <mergeCell ref="I734:I737"/>
    <mergeCell ref="J734:J737"/>
    <mergeCell ref="K734:K737"/>
    <mergeCell ref="L734:L737"/>
    <mergeCell ref="M734:M737"/>
    <mergeCell ref="N734:N737"/>
    <mergeCell ref="O734:O737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E164"/>
  <sheetViews>
    <sheetView workbookViewId="0"/>
  </sheetViews>
  <sheetFormatPr defaultRowHeight="15.0"/>
  <cols>
    <col min="1" max="1" width="15.0" customWidth="true"/>
    <col min="2" max="2" width="50.0" customWidth="true"/>
    <col min="3" max="3" width="20.0" customWidth="true"/>
    <col min="4" max="4" width="50.0" customWidth="true"/>
    <col min="5" max="5" width="35.0" customWidth="true"/>
  </cols>
  <sheetData>
    <row r="1">
      <c r="A1" s="2803" t="s">
        <v>692</v>
      </c>
      <c r="B1" s="2803" t="s">
        <v>693</v>
      </c>
      <c r="C1" s="2803" t="s">
        <v>694</v>
      </c>
      <c r="D1" s="2803" t="s">
        <v>16</v>
      </c>
      <c r="E1" s="2803" t="s">
        <v>695</v>
      </c>
    </row>
    <row r="2" ht="45.0" customHeight="true">
      <c r="A2" s="2805" t="s">
        <v>20</v>
      </c>
      <c r="B2" s="2805" t="s">
        <v>29</v>
      </c>
      <c r="C2" s="2805" t="s">
        <v>30</v>
      </c>
      <c r="D2" s="2805" t="s">
        <v>31</v>
      </c>
      <c r="E2" s="2805" t="s">
        <v>20</v>
      </c>
    </row>
    <row r="3" ht="45.0" customHeight="true">
      <c r="A3" s="2806" t="s">
        <v>45</v>
      </c>
      <c r="B3" s="2806" t="s">
        <v>51</v>
      </c>
      <c r="C3" s="2806" t="s">
        <v>52</v>
      </c>
      <c r="D3" s="2806" t="s">
        <v>53</v>
      </c>
      <c r="E3" s="2806" t="s">
        <v>45</v>
      </c>
    </row>
    <row r="4" ht="45.0" customHeight="true">
      <c r="A4" s="2807" t="s">
        <v>68</v>
      </c>
      <c r="B4" s="2807" t="s">
        <v>69</v>
      </c>
      <c r="C4" s="2807" t="s">
        <v>30</v>
      </c>
      <c r="D4" s="2807" t="s">
        <v>31</v>
      </c>
      <c r="E4" s="2807" t="s">
        <v>20</v>
      </c>
    </row>
    <row r="5" ht="45.0" customHeight="true">
      <c r="C5" s="2807" t="s">
        <v>52</v>
      </c>
      <c r="D5" s="2807" t="s">
        <v>53</v>
      </c>
      <c r="E5" s="2807" t="s">
        <v>45</v>
      </c>
    </row>
    <row r="6" ht="45.0" customHeight="true">
      <c r="C6" s="2807" t="s">
        <v>75</v>
      </c>
      <c r="D6" s="2807" t="s">
        <v>76</v>
      </c>
      <c r="E6" s="2807" t="s">
        <v>68</v>
      </c>
    </row>
    <row r="7" ht="45.0" customHeight="true">
      <c r="C7" s="2807" t="s">
        <v>77</v>
      </c>
      <c r="D7" s="2807" t="s">
        <v>78</v>
      </c>
      <c r="E7" s="2807" t="s">
        <v>89</v>
      </c>
    </row>
    <row r="8" ht="45.0" customHeight="true">
      <c r="C8" s="2807" t="s">
        <v>79</v>
      </c>
      <c r="D8" s="2807" t="s">
        <v>80</v>
      </c>
      <c r="E8" s="2807" t="s">
        <v>30</v>
      </c>
    </row>
    <row r="9" ht="45.0" customHeight="true">
      <c r="C9" s="2807" t="s">
        <v>81</v>
      </c>
      <c r="D9" s="2807" t="s">
        <v>82</v>
      </c>
      <c r="E9" s="2807" t="s">
        <v>52</v>
      </c>
    </row>
    <row r="10" ht="45.0" customHeight="true">
      <c r="C10" s="2807" t="s">
        <v>83</v>
      </c>
      <c r="D10" s="2807" t="s">
        <v>84</v>
      </c>
      <c r="E10" s="2807" t="s">
        <v>75</v>
      </c>
    </row>
    <row r="11" ht="45.0" customHeight="true">
      <c r="C11" s="2807" t="s">
        <v>85</v>
      </c>
      <c r="D11" s="2807" t="s">
        <v>86</v>
      </c>
      <c r="E11" s="2807" t="s">
        <v>77</v>
      </c>
    </row>
    <row r="12" ht="45.0" customHeight="true">
      <c r="C12" s="2807" t="s">
        <v>87</v>
      </c>
      <c r="D12" s="2807" t="s">
        <v>88</v>
      </c>
      <c r="E12" s="2807" t="s">
        <v>79</v>
      </c>
    </row>
    <row r="13" ht="45.0" customHeight="true">
      <c r="A13" s="2808" t="s">
        <v>89</v>
      </c>
      <c r="B13" s="2808" t="s">
        <v>94</v>
      </c>
      <c r="C13" s="2808" t="s">
        <v>20</v>
      </c>
      <c r="D13" s="2808" t="s">
        <v>95</v>
      </c>
      <c r="E13" s="2808" t="s">
        <v>45</v>
      </c>
    </row>
    <row r="14" ht="45.0" customHeight="true">
      <c r="C14" s="2808" t="s">
        <v>45</v>
      </c>
      <c r="D14" s="2808" t="s">
        <v>96</v>
      </c>
      <c r="E14" s="2808" t="s">
        <v>45</v>
      </c>
    </row>
    <row r="15" ht="45.0" customHeight="true">
      <c r="C15" s="2808" t="s">
        <v>68</v>
      </c>
      <c r="D15" s="2808" t="s">
        <v>97</v>
      </c>
      <c r="E15" s="2808" t="s">
        <v>68</v>
      </c>
    </row>
    <row r="16" ht="45.0" customHeight="true">
      <c r="C16" s="2808" t="s">
        <v>89</v>
      </c>
      <c r="D16" s="2808" t="s">
        <v>98</v>
      </c>
      <c r="E16" s="2808" t="s">
        <v>68</v>
      </c>
    </row>
    <row r="17" ht="45.0" customHeight="true">
      <c r="A17" s="2809" t="s">
        <v>30</v>
      </c>
      <c r="B17" s="2809" t="s">
        <v>132</v>
      </c>
      <c r="C17" s="2809" t="s">
        <v>20</v>
      </c>
      <c r="D17" s="2809" t="s">
        <v>95</v>
      </c>
      <c r="E17" s="2809" t="s">
        <v>45</v>
      </c>
    </row>
    <row r="18" ht="45.0" customHeight="true">
      <c r="C18" s="2809" t="s">
        <v>45</v>
      </c>
      <c r="D18" s="2809" t="s">
        <v>96</v>
      </c>
      <c r="E18" s="2809" t="s">
        <v>45</v>
      </c>
    </row>
    <row r="19" ht="45.0" customHeight="true">
      <c r="C19" s="2809" t="s">
        <v>68</v>
      </c>
      <c r="D19" s="2809" t="s">
        <v>97</v>
      </c>
      <c r="E19" s="2809" t="s">
        <v>68</v>
      </c>
    </row>
    <row r="20" ht="45.0" customHeight="true">
      <c r="C20" s="2809" t="s">
        <v>89</v>
      </c>
      <c r="D20" s="2809" t="s">
        <v>98</v>
      </c>
      <c r="E20" s="2809" t="s">
        <v>89</v>
      </c>
    </row>
    <row r="21" ht="45.0" customHeight="true">
      <c r="A21" s="2810" t="s">
        <v>52</v>
      </c>
      <c r="B21" s="2810" t="s">
        <v>150</v>
      </c>
      <c r="C21" s="2810" t="s">
        <v>20</v>
      </c>
      <c r="D21" s="2810" t="s">
        <v>95</v>
      </c>
      <c r="E21" s="2810" t="s">
        <v>45</v>
      </c>
    </row>
    <row r="22" ht="45.0" customHeight="true">
      <c r="C22" s="2810" t="s">
        <v>45</v>
      </c>
      <c r="D22" s="2810" t="s">
        <v>96</v>
      </c>
      <c r="E22" s="2810" t="s">
        <v>45</v>
      </c>
    </row>
    <row r="23" ht="45.0" customHeight="true">
      <c r="C23" s="2810" t="s">
        <v>68</v>
      </c>
      <c r="D23" s="2810" t="s">
        <v>97</v>
      </c>
      <c r="E23" s="2810" t="s">
        <v>89</v>
      </c>
    </row>
    <row r="24" ht="45.0" customHeight="true">
      <c r="C24" s="2810" t="s">
        <v>89</v>
      </c>
      <c r="D24" s="2810" t="s">
        <v>98</v>
      </c>
      <c r="E24" s="2810" t="s">
        <v>89</v>
      </c>
    </row>
    <row r="25" ht="45.0" customHeight="true">
      <c r="A25" s="2811" t="s">
        <v>77</v>
      </c>
      <c r="B25" s="2811" t="s">
        <v>161</v>
      </c>
      <c r="C25" s="2811" t="s">
        <v>20</v>
      </c>
      <c r="D25" s="2811" t="s">
        <v>95</v>
      </c>
      <c r="E25" s="2811" t="s">
        <v>68</v>
      </c>
    </row>
    <row r="26" ht="45.0" customHeight="true">
      <c r="C26" s="2811" t="s">
        <v>45</v>
      </c>
      <c r="D26" s="2811" t="s">
        <v>96</v>
      </c>
      <c r="E26" s="2811" t="s">
        <v>68</v>
      </c>
    </row>
    <row r="27" ht="45.0" customHeight="true">
      <c r="C27" s="2811" t="s">
        <v>68</v>
      </c>
      <c r="D27" s="2811" t="s">
        <v>97</v>
      </c>
      <c r="E27" s="2811" t="s">
        <v>89</v>
      </c>
    </row>
    <row r="28" ht="45.0" customHeight="true">
      <c r="C28" s="2811" t="s">
        <v>89</v>
      </c>
      <c r="D28" s="2811" t="s">
        <v>98</v>
      </c>
      <c r="E28" s="2811" t="s">
        <v>89</v>
      </c>
    </row>
    <row r="29" ht="45.0" customHeight="true">
      <c r="A29" s="2812" t="s">
        <v>75</v>
      </c>
      <c r="B29" s="2812" t="s">
        <v>165</v>
      </c>
      <c r="C29" s="2812" t="s">
        <v>20</v>
      </c>
      <c r="D29" s="2812" t="s">
        <v>95</v>
      </c>
      <c r="E29" s="2812" t="s">
        <v>68</v>
      </c>
    </row>
    <row r="30" ht="45.0" customHeight="true">
      <c r="C30" s="2812" t="s">
        <v>45</v>
      </c>
      <c r="D30" s="2812" t="s">
        <v>96</v>
      </c>
      <c r="E30" s="2812" t="s">
        <v>89</v>
      </c>
    </row>
    <row r="31" ht="45.0" customHeight="true">
      <c r="C31" s="2812" t="s">
        <v>68</v>
      </c>
      <c r="D31" s="2812" t="s">
        <v>97</v>
      </c>
      <c r="E31" s="2812" t="s">
        <v>30</v>
      </c>
    </row>
    <row r="32" ht="45.0" customHeight="true">
      <c r="C32" s="2812" t="s">
        <v>89</v>
      </c>
      <c r="D32" s="2812" t="s">
        <v>98</v>
      </c>
      <c r="E32" s="2812" t="s">
        <v>30</v>
      </c>
    </row>
    <row r="33" ht="45.0" customHeight="true">
      <c r="A33" s="2813" t="s">
        <v>79</v>
      </c>
      <c r="B33" s="2813" t="s">
        <v>184</v>
      </c>
      <c r="C33" s="2813" t="s">
        <v>20</v>
      </c>
      <c r="D33" s="2813" t="s">
        <v>95</v>
      </c>
      <c r="E33" s="2813" t="s">
        <v>68</v>
      </c>
    </row>
    <row r="34" ht="45.0" customHeight="true">
      <c r="C34" s="2813" t="s">
        <v>45</v>
      </c>
      <c r="D34" s="2813" t="s">
        <v>96</v>
      </c>
      <c r="E34" s="2813" t="s">
        <v>89</v>
      </c>
    </row>
    <row r="35" ht="45.0" customHeight="true">
      <c r="C35" s="2813" t="s">
        <v>68</v>
      </c>
      <c r="D35" s="2813" t="s">
        <v>97</v>
      </c>
      <c r="E35" s="2813" t="s">
        <v>30</v>
      </c>
    </row>
    <row r="36" ht="45.0" customHeight="true">
      <c r="C36" s="2813" t="s">
        <v>89</v>
      </c>
      <c r="D36" s="2813" t="s">
        <v>98</v>
      </c>
      <c r="E36" s="2813" t="s">
        <v>30</v>
      </c>
    </row>
    <row r="37" ht="45.0" customHeight="true">
      <c r="A37" s="2814" t="s">
        <v>81</v>
      </c>
      <c r="B37" s="2814" t="s">
        <v>195</v>
      </c>
      <c r="C37" s="2814" t="s">
        <v>20</v>
      </c>
      <c r="D37" s="2814" t="s">
        <v>95</v>
      </c>
      <c r="E37" s="2814" t="s">
        <v>68</v>
      </c>
    </row>
    <row r="38" ht="45.0" customHeight="true">
      <c r="C38" s="2814" t="s">
        <v>45</v>
      </c>
      <c r="D38" s="2814" t="s">
        <v>96</v>
      </c>
      <c r="E38" s="2814" t="s">
        <v>68</v>
      </c>
    </row>
    <row r="39" ht="45.0" customHeight="true">
      <c r="C39" s="2814" t="s">
        <v>68</v>
      </c>
      <c r="D39" s="2814" t="s">
        <v>97</v>
      </c>
      <c r="E39" s="2814" t="s">
        <v>89</v>
      </c>
    </row>
    <row r="40" ht="45.0" customHeight="true">
      <c r="C40" s="2814" t="s">
        <v>89</v>
      </c>
      <c r="D40" s="2814" t="s">
        <v>98</v>
      </c>
      <c r="E40" s="2814" t="s">
        <v>89</v>
      </c>
    </row>
    <row r="41" ht="45.0" customHeight="true">
      <c r="A41" s="2815" t="s">
        <v>83</v>
      </c>
      <c r="B41" s="2815" t="s">
        <v>207</v>
      </c>
      <c r="C41" s="2815" t="s">
        <v>20</v>
      </c>
      <c r="D41" s="2815" t="s">
        <v>95</v>
      </c>
      <c r="E41" s="2815" t="s">
        <v>75</v>
      </c>
    </row>
    <row r="42" ht="45.0" customHeight="true">
      <c r="C42" s="2815" t="s">
        <v>45</v>
      </c>
      <c r="D42" s="2815" t="s">
        <v>96</v>
      </c>
      <c r="E42" s="2815" t="s">
        <v>75</v>
      </c>
    </row>
    <row r="43" ht="45.0" customHeight="true">
      <c r="C43" s="2815" t="s">
        <v>68</v>
      </c>
      <c r="D43" s="2815" t="s">
        <v>97</v>
      </c>
      <c r="E43" s="2815" t="s">
        <v>77</v>
      </c>
    </row>
    <row r="44" ht="45.0" customHeight="true">
      <c r="C44" s="2815" t="s">
        <v>89</v>
      </c>
      <c r="D44" s="2815" t="s">
        <v>98</v>
      </c>
      <c r="E44" s="2815" t="s">
        <v>79</v>
      </c>
    </row>
    <row r="45" ht="45.0" customHeight="true">
      <c r="A45" s="2816" t="s">
        <v>85</v>
      </c>
      <c r="B45" s="2816" t="s">
        <v>221</v>
      </c>
      <c r="C45" s="2816" t="s">
        <v>20</v>
      </c>
      <c r="D45" s="2816" t="s">
        <v>95</v>
      </c>
      <c r="E45" s="2816" t="s">
        <v>75</v>
      </c>
    </row>
    <row r="46" ht="45.0" customHeight="true">
      <c r="C46" s="2816" t="s">
        <v>45</v>
      </c>
      <c r="D46" s="2816" t="s">
        <v>96</v>
      </c>
      <c r="E46" s="2816" t="s">
        <v>75</v>
      </c>
    </row>
    <row r="47" ht="45.0" customHeight="true">
      <c r="C47" s="2816" t="s">
        <v>68</v>
      </c>
      <c r="D47" s="2816" t="s">
        <v>97</v>
      </c>
      <c r="E47" s="2816" t="s">
        <v>77</v>
      </c>
    </row>
    <row r="48" ht="45.0" customHeight="true">
      <c r="C48" s="2816" t="s">
        <v>89</v>
      </c>
      <c r="D48" s="2816" t="s">
        <v>98</v>
      </c>
      <c r="E48" s="2816" t="s">
        <v>79</v>
      </c>
    </row>
    <row r="49" ht="45.0" customHeight="true">
      <c r="A49" s="2817" t="s">
        <v>87</v>
      </c>
      <c r="B49" s="2817" t="s">
        <v>226</v>
      </c>
      <c r="C49" s="2817" t="s">
        <v>20</v>
      </c>
      <c r="D49" s="2817" t="s">
        <v>95</v>
      </c>
      <c r="E49" s="2817" t="s">
        <v>89</v>
      </c>
    </row>
    <row r="50" ht="45.0" customHeight="true">
      <c r="C50" s="2817" t="s">
        <v>45</v>
      </c>
      <c r="D50" s="2817" t="s">
        <v>96</v>
      </c>
      <c r="E50" s="2817" t="s">
        <v>30</v>
      </c>
    </row>
    <row r="51" ht="45.0" customHeight="true">
      <c r="C51" s="2817" t="s">
        <v>68</v>
      </c>
      <c r="D51" s="2817" t="s">
        <v>97</v>
      </c>
      <c r="E51" s="2817" t="s">
        <v>52</v>
      </c>
    </row>
    <row r="52" ht="45.0" customHeight="true">
      <c r="C52" s="2817" t="s">
        <v>89</v>
      </c>
      <c r="D52" s="2817" t="s">
        <v>98</v>
      </c>
      <c r="E52" s="2817" t="s">
        <v>52</v>
      </c>
    </row>
    <row r="53" ht="45.0" customHeight="true">
      <c r="A53" s="2818" t="s">
        <v>236</v>
      </c>
      <c r="B53" s="2818" t="s">
        <v>237</v>
      </c>
      <c r="C53" s="2818" t="s">
        <v>20</v>
      </c>
      <c r="D53" s="2818" t="s">
        <v>95</v>
      </c>
      <c r="E53" s="2818" t="s">
        <v>89</v>
      </c>
    </row>
    <row r="54" ht="45.0" customHeight="true">
      <c r="C54" s="2818" t="s">
        <v>45</v>
      </c>
      <c r="D54" s="2818" t="s">
        <v>96</v>
      </c>
      <c r="E54" s="2818" t="s">
        <v>30</v>
      </c>
    </row>
    <row r="55" ht="45.0" customHeight="true">
      <c r="C55" s="2818" t="s">
        <v>68</v>
      </c>
      <c r="D55" s="2818" t="s">
        <v>97</v>
      </c>
      <c r="E55" s="2818" t="s">
        <v>52</v>
      </c>
    </row>
    <row r="56" ht="45.0" customHeight="true">
      <c r="C56" s="2818" t="s">
        <v>89</v>
      </c>
      <c r="D56" s="2818" t="s">
        <v>98</v>
      </c>
      <c r="E56" s="2818" t="s">
        <v>52</v>
      </c>
    </row>
    <row r="57" ht="45.0" customHeight="true">
      <c r="A57" s="2819" t="s">
        <v>245</v>
      </c>
      <c r="B57" s="2819" t="s">
        <v>246</v>
      </c>
      <c r="C57" s="2819" t="s">
        <v>20</v>
      </c>
      <c r="D57" s="2819" t="s">
        <v>95</v>
      </c>
      <c r="E57" s="2819" t="s">
        <v>52</v>
      </c>
    </row>
    <row r="58" ht="45.0" customHeight="true">
      <c r="C58" s="2819" t="s">
        <v>45</v>
      </c>
      <c r="D58" s="2819" t="s">
        <v>96</v>
      </c>
      <c r="E58" s="2819" t="s">
        <v>75</v>
      </c>
    </row>
    <row r="59" ht="45.0" customHeight="true">
      <c r="C59" s="2819" t="s">
        <v>68</v>
      </c>
      <c r="D59" s="2819" t="s">
        <v>97</v>
      </c>
      <c r="E59" s="2819" t="s">
        <v>75</v>
      </c>
    </row>
    <row r="60" ht="45.0" customHeight="true">
      <c r="C60" s="2819" t="s">
        <v>89</v>
      </c>
      <c r="D60" s="2819" t="s">
        <v>98</v>
      </c>
      <c r="E60" s="2819" t="s">
        <v>77</v>
      </c>
    </row>
    <row r="61" ht="45.0" customHeight="true">
      <c r="A61" s="2820" t="s">
        <v>251</v>
      </c>
      <c r="B61" s="2820" t="s">
        <v>252</v>
      </c>
      <c r="C61" s="2820" t="s">
        <v>20</v>
      </c>
      <c r="D61" s="2820" t="s">
        <v>95</v>
      </c>
      <c r="E61" s="2820" t="s">
        <v>30</v>
      </c>
    </row>
    <row r="62" ht="45.0" customHeight="true">
      <c r="C62" s="2820" t="s">
        <v>45</v>
      </c>
      <c r="D62" s="2820" t="s">
        <v>96</v>
      </c>
      <c r="E62" s="2820" t="s">
        <v>30</v>
      </c>
    </row>
    <row r="63" ht="45.0" customHeight="true">
      <c r="C63" s="2820" t="s">
        <v>68</v>
      </c>
      <c r="D63" s="2820" t="s">
        <v>97</v>
      </c>
      <c r="E63" s="2820" t="s">
        <v>75</v>
      </c>
    </row>
    <row r="64" ht="45.0" customHeight="true">
      <c r="C64" s="2820" t="s">
        <v>89</v>
      </c>
      <c r="D64" s="2820" t="s">
        <v>98</v>
      </c>
      <c r="E64" s="2820" t="s">
        <v>75</v>
      </c>
    </row>
    <row r="65" ht="45.0" customHeight="true">
      <c r="A65" s="2821" t="s">
        <v>256</v>
      </c>
      <c r="B65" s="2821" t="s">
        <v>257</v>
      </c>
      <c r="C65" s="2821" t="s">
        <v>20</v>
      </c>
      <c r="D65" s="2821" t="s">
        <v>95</v>
      </c>
      <c r="E65" s="2821" t="s">
        <v>30</v>
      </c>
    </row>
    <row r="66" ht="45.0" customHeight="true">
      <c r="C66" s="2821" t="s">
        <v>45</v>
      </c>
      <c r="D66" s="2821" t="s">
        <v>96</v>
      </c>
      <c r="E66" s="2821" t="s">
        <v>52</v>
      </c>
    </row>
    <row r="67" ht="45.0" customHeight="true">
      <c r="C67" s="2821" t="s">
        <v>68</v>
      </c>
      <c r="D67" s="2821" t="s">
        <v>97</v>
      </c>
      <c r="E67" s="2821" t="s">
        <v>75</v>
      </c>
    </row>
    <row r="68" ht="45.0" customHeight="true">
      <c r="C68" s="2821" t="s">
        <v>89</v>
      </c>
      <c r="D68" s="2821" t="s">
        <v>98</v>
      </c>
      <c r="E68" s="2821" t="s">
        <v>75</v>
      </c>
    </row>
    <row r="69" ht="45.0" customHeight="true">
      <c r="A69" s="2822" t="s">
        <v>281</v>
      </c>
      <c r="B69" s="2822" t="s">
        <v>282</v>
      </c>
      <c r="C69" s="2822" t="s">
        <v>20</v>
      </c>
      <c r="D69" s="2822" t="s">
        <v>95</v>
      </c>
      <c r="E69" s="2822" t="s">
        <v>89</v>
      </c>
    </row>
    <row r="70" ht="45.0" customHeight="true">
      <c r="C70" s="2822" t="s">
        <v>45</v>
      </c>
      <c r="D70" s="2822" t="s">
        <v>96</v>
      </c>
      <c r="E70" s="2822" t="s">
        <v>30</v>
      </c>
    </row>
    <row r="71" ht="45.0" customHeight="true">
      <c r="C71" s="2822" t="s">
        <v>68</v>
      </c>
      <c r="D71" s="2822" t="s">
        <v>97</v>
      </c>
      <c r="E71" s="2822" t="s">
        <v>52</v>
      </c>
    </row>
    <row r="72" ht="45.0" customHeight="true">
      <c r="C72" s="2822" t="s">
        <v>89</v>
      </c>
      <c r="D72" s="2822" t="s">
        <v>98</v>
      </c>
      <c r="E72" s="2822" t="s">
        <v>75</v>
      </c>
    </row>
    <row r="73" ht="45.0" customHeight="true">
      <c r="A73" s="2823" t="s">
        <v>296</v>
      </c>
      <c r="B73" s="2823" t="s">
        <v>297</v>
      </c>
      <c r="C73" s="2823" t="s">
        <v>20</v>
      </c>
      <c r="D73" s="2823" t="s">
        <v>95</v>
      </c>
      <c r="E73" s="2823" t="s">
        <v>75</v>
      </c>
    </row>
    <row r="74" ht="45.0" customHeight="true">
      <c r="C74" s="2823" t="s">
        <v>45</v>
      </c>
      <c r="D74" s="2823" t="s">
        <v>96</v>
      </c>
      <c r="E74" s="2823" t="s">
        <v>75</v>
      </c>
    </row>
    <row r="75" ht="45.0" customHeight="true">
      <c r="C75" s="2823" t="s">
        <v>68</v>
      </c>
      <c r="D75" s="2823" t="s">
        <v>97</v>
      </c>
      <c r="E75" s="2823" t="s">
        <v>77</v>
      </c>
    </row>
    <row r="76" ht="45.0" customHeight="true">
      <c r="C76" s="2823" t="s">
        <v>89</v>
      </c>
      <c r="D76" s="2823" t="s">
        <v>98</v>
      </c>
      <c r="E76" s="2823" t="s">
        <v>79</v>
      </c>
    </row>
    <row r="77" ht="45.0" customHeight="true">
      <c r="A77" s="2824" t="s">
        <v>301</v>
      </c>
      <c r="B77" s="2824" t="s">
        <v>302</v>
      </c>
      <c r="C77" s="2824" t="s">
        <v>20</v>
      </c>
      <c r="D77" s="2824" t="s">
        <v>95</v>
      </c>
      <c r="E77" s="2824" t="s">
        <v>75</v>
      </c>
    </row>
    <row r="78" ht="45.0" customHeight="true">
      <c r="C78" s="2824" t="s">
        <v>45</v>
      </c>
      <c r="D78" s="2824" t="s">
        <v>96</v>
      </c>
      <c r="E78" s="2824" t="s">
        <v>75</v>
      </c>
    </row>
    <row r="79" ht="45.0" customHeight="true">
      <c r="C79" s="2824" t="s">
        <v>68</v>
      </c>
      <c r="D79" s="2824" t="s">
        <v>97</v>
      </c>
      <c r="E79" s="2824" t="s">
        <v>77</v>
      </c>
    </row>
    <row r="80" ht="45.0" customHeight="true">
      <c r="C80" s="2824" t="s">
        <v>89</v>
      </c>
      <c r="D80" s="2824" t="s">
        <v>98</v>
      </c>
      <c r="E80" s="2824" t="s">
        <v>79</v>
      </c>
    </row>
    <row r="81" ht="45.0" customHeight="true">
      <c r="A81" s="2825" t="s">
        <v>314</v>
      </c>
      <c r="B81" s="2825" t="s">
        <v>315</v>
      </c>
      <c r="C81" s="2825" t="s">
        <v>20</v>
      </c>
      <c r="D81" s="2825" t="s">
        <v>95</v>
      </c>
      <c r="E81" s="2825" t="s">
        <v>52</v>
      </c>
    </row>
    <row r="82" ht="45.0" customHeight="true">
      <c r="C82" s="2825" t="s">
        <v>45</v>
      </c>
      <c r="D82" s="2825" t="s">
        <v>96</v>
      </c>
      <c r="E82" s="2825" t="s">
        <v>52</v>
      </c>
    </row>
    <row r="83" ht="45.0" customHeight="true">
      <c r="C83" s="2825" t="s">
        <v>68</v>
      </c>
      <c r="D83" s="2825" t="s">
        <v>97</v>
      </c>
      <c r="E83" s="2825" t="s">
        <v>77</v>
      </c>
    </row>
    <row r="84" ht="45.0" customHeight="true">
      <c r="C84" s="2825" t="s">
        <v>89</v>
      </c>
      <c r="D84" s="2825" t="s">
        <v>98</v>
      </c>
      <c r="E84" s="2825" t="s">
        <v>79</v>
      </c>
    </row>
    <row r="85" ht="45.0" customHeight="true">
      <c r="A85" s="2826" t="s">
        <v>321</v>
      </c>
      <c r="B85" s="2826" t="s">
        <v>322</v>
      </c>
      <c r="C85" s="2826" t="s">
        <v>20</v>
      </c>
      <c r="D85" s="2826" t="s">
        <v>95</v>
      </c>
      <c r="E85" s="2826" t="s">
        <v>77</v>
      </c>
    </row>
    <row r="86" ht="45.0" customHeight="true">
      <c r="C86" s="2826" t="s">
        <v>45</v>
      </c>
      <c r="D86" s="2826" t="s">
        <v>96</v>
      </c>
      <c r="E86" s="2826" t="s">
        <v>77</v>
      </c>
    </row>
    <row r="87" ht="45.0" customHeight="true">
      <c r="C87" s="2826" t="s">
        <v>68</v>
      </c>
      <c r="D87" s="2826" t="s">
        <v>97</v>
      </c>
      <c r="E87" s="2826" t="s">
        <v>79</v>
      </c>
    </row>
    <row r="88" ht="45.0" customHeight="true">
      <c r="C88" s="2826" t="s">
        <v>89</v>
      </c>
      <c r="D88" s="2826" t="s">
        <v>98</v>
      </c>
      <c r="E88" s="2826" t="s">
        <v>79</v>
      </c>
    </row>
    <row r="89" ht="45.0" customHeight="true">
      <c r="A89" s="2827" t="s">
        <v>331</v>
      </c>
      <c r="B89" s="2827" t="s">
        <v>332</v>
      </c>
      <c r="C89" s="2827" t="s">
        <v>20</v>
      </c>
      <c r="D89" s="2827" t="s">
        <v>95</v>
      </c>
      <c r="E89" s="2827" t="s">
        <v>45</v>
      </c>
    </row>
    <row r="90" ht="45.0" customHeight="true">
      <c r="C90" s="2827" t="s">
        <v>45</v>
      </c>
      <c r="D90" s="2827" t="s">
        <v>96</v>
      </c>
      <c r="E90" s="2827" t="s">
        <v>45</v>
      </c>
    </row>
    <row r="91" ht="45.0" customHeight="true">
      <c r="C91" s="2827" t="s">
        <v>68</v>
      </c>
      <c r="D91" s="2827" t="s">
        <v>97</v>
      </c>
      <c r="E91" s="2827" t="s">
        <v>30</v>
      </c>
    </row>
    <row r="92" ht="45.0" customHeight="true">
      <c r="C92" s="2827" t="s">
        <v>89</v>
      </c>
      <c r="D92" s="2827" t="s">
        <v>98</v>
      </c>
      <c r="E92" s="2827" t="s">
        <v>30</v>
      </c>
    </row>
    <row r="93" ht="45.0" customHeight="true">
      <c r="A93" s="2828" t="s">
        <v>309</v>
      </c>
      <c r="B93" s="2828" t="s">
        <v>345</v>
      </c>
      <c r="C93" s="2828" t="s">
        <v>20</v>
      </c>
      <c r="D93" s="2828" t="s">
        <v>95</v>
      </c>
      <c r="E93" s="2828" t="s">
        <v>52</v>
      </c>
    </row>
    <row r="94" ht="45.0" customHeight="true">
      <c r="C94" s="2828" t="s">
        <v>45</v>
      </c>
      <c r="D94" s="2828" t="s">
        <v>96</v>
      </c>
      <c r="E94" s="2828" t="s">
        <v>52</v>
      </c>
    </row>
    <row r="95" ht="45.0" customHeight="true">
      <c r="C95" s="2828" t="s">
        <v>68</v>
      </c>
      <c r="D95" s="2828" t="s">
        <v>97</v>
      </c>
      <c r="E95" s="2828" t="s">
        <v>75</v>
      </c>
    </row>
    <row r="96" ht="45.0" customHeight="true">
      <c r="C96" s="2828" t="s">
        <v>89</v>
      </c>
      <c r="D96" s="2828" t="s">
        <v>98</v>
      </c>
      <c r="E96" s="2828" t="s">
        <v>77</v>
      </c>
    </row>
    <row r="97" ht="45.0" customHeight="true">
      <c r="A97" s="2829" t="s">
        <v>326</v>
      </c>
      <c r="B97" s="2829" t="s">
        <v>360</v>
      </c>
      <c r="C97" s="2829" t="s">
        <v>20</v>
      </c>
      <c r="D97" s="2829" t="s">
        <v>95</v>
      </c>
      <c r="E97" s="2829" t="s">
        <v>89</v>
      </c>
    </row>
    <row r="98" ht="45.0" customHeight="true">
      <c r="C98" s="2829" t="s">
        <v>45</v>
      </c>
      <c r="D98" s="2829" t="s">
        <v>96</v>
      </c>
      <c r="E98" s="2829" t="s">
        <v>89</v>
      </c>
    </row>
    <row r="99" ht="45.0" customHeight="true">
      <c r="C99" s="2829" t="s">
        <v>68</v>
      </c>
      <c r="D99" s="2829" t="s">
        <v>97</v>
      </c>
      <c r="E99" s="2829" t="s">
        <v>30</v>
      </c>
    </row>
    <row r="100" ht="45.0" customHeight="true">
      <c r="C100" s="2829" t="s">
        <v>89</v>
      </c>
      <c r="D100" s="2829" t="s">
        <v>98</v>
      </c>
      <c r="E100" s="2829" t="s">
        <v>30</v>
      </c>
    </row>
    <row r="101" ht="45.0" customHeight="true">
      <c r="A101" s="2830" t="s">
        <v>368</v>
      </c>
      <c r="B101" s="2830" t="s">
        <v>369</v>
      </c>
      <c r="C101" s="2830" t="s">
        <v>20</v>
      </c>
      <c r="D101" s="2830" t="s">
        <v>95</v>
      </c>
      <c r="E101" s="2830" t="s">
        <v>52</v>
      </c>
    </row>
    <row r="102" ht="45.0" customHeight="true">
      <c r="C102" s="2830" t="s">
        <v>45</v>
      </c>
      <c r="D102" s="2830" t="s">
        <v>96</v>
      </c>
      <c r="E102" s="2830" t="s">
        <v>52</v>
      </c>
    </row>
    <row r="103" ht="45.0" customHeight="true">
      <c r="C103" s="2830" t="s">
        <v>68</v>
      </c>
      <c r="D103" s="2830" t="s">
        <v>97</v>
      </c>
      <c r="E103" s="2830" t="s">
        <v>75</v>
      </c>
    </row>
    <row r="104" ht="45.0" customHeight="true">
      <c r="C104" s="2830" t="s">
        <v>89</v>
      </c>
      <c r="D104" s="2830" t="s">
        <v>98</v>
      </c>
      <c r="E104" s="2830" t="s">
        <v>77</v>
      </c>
    </row>
    <row r="105" ht="45.0" customHeight="true">
      <c r="A105" s="2831" t="s">
        <v>380</v>
      </c>
      <c r="B105" s="2831" t="s">
        <v>381</v>
      </c>
      <c r="C105" s="2831" t="s">
        <v>20</v>
      </c>
      <c r="D105" s="2831" t="s">
        <v>95</v>
      </c>
      <c r="E105" s="2831" t="s">
        <v>75</v>
      </c>
    </row>
    <row r="106" ht="45.0" customHeight="true">
      <c r="C106" s="2831" t="s">
        <v>45</v>
      </c>
      <c r="D106" s="2831" t="s">
        <v>96</v>
      </c>
      <c r="E106" s="2831" t="s">
        <v>75</v>
      </c>
    </row>
    <row r="107" ht="45.0" customHeight="true">
      <c r="C107" s="2831" t="s">
        <v>68</v>
      </c>
      <c r="D107" s="2831" t="s">
        <v>97</v>
      </c>
      <c r="E107" s="2831" t="s">
        <v>77</v>
      </c>
    </row>
    <row r="108" ht="45.0" customHeight="true">
      <c r="C108" s="2831" t="s">
        <v>89</v>
      </c>
      <c r="D108" s="2831" t="s">
        <v>98</v>
      </c>
      <c r="E108" s="2831" t="s">
        <v>79</v>
      </c>
    </row>
    <row r="109" ht="45.0" customHeight="true">
      <c r="A109" s="2832" t="s">
        <v>400</v>
      </c>
      <c r="B109" s="2832" t="s">
        <v>401</v>
      </c>
      <c r="C109" s="2832" t="s">
        <v>20</v>
      </c>
      <c r="D109" s="2832" t="s">
        <v>95</v>
      </c>
      <c r="E109" s="2832" t="s">
        <v>79</v>
      </c>
    </row>
    <row r="110" ht="45.0" customHeight="true">
      <c r="C110" s="2832" t="s">
        <v>45</v>
      </c>
      <c r="D110" s="2832" t="s">
        <v>96</v>
      </c>
      <c r="E110" s="2832" t="s">
        <v>79</v>
      </c>
    </row>
    <row r="111" ht="45.0" customHeight="true">
      <c r="C111" s="2832" t="s">
        <v>68</v>
      </c>
      <c r="D111" s="2832" t="s">
        <v>97</v>
      </c>
      <c r="E111" s="2832" t="s">
        <v>79</v>
      </c>
    </row>
    <row r="112" ht="45.0" customHeight="true">
      <c r="C112" s="2832" t="s">
        <v>89</v>
      </c>
      <c r="D112" s="2832" t="s">
        <v>98</v>
      </c>
      <c r="E112" s="2832" t="s">
        <v>79</v>
      </c>
    </row>
    <row r="113" ht="45.0" customHeight="true">
      <c r="A113" s="2833" t="s">
        <v>406</v>
      </c>
      <c r="B113" s="2833" t="s">
        <v>407</v>
      </c>
      <c r="C113" s="2833" t="s">
        <v>20</v>
      </c>
      <c r="D113" s="2833" t="s">
        <v>95</v>
      </c>
      <c r="E113" s="2833" t="s">
        <v>77</v>
      </c>
    </row>
    <row r="114" ht="45.0" customHeight="true">
      <c r="C114" s="2833" t="s">
        <v>45</v>
      </c>
      <c r="D114" s="2833" t="s">
        <v>96</v>
      </c>
      <c r="E114" s="2833" t="s">
        <v>77</v>
      </c>
    </row>
    <row r="115" ht="45.0" customHeight="true">
      <c r="C115" s="2833" t="s">
        <v>68</v>
      </c>
      <c r="D115" s="2833" t="s">
        <v>97</v>
      </c>
      <c r="E115" s="2833" t="s">
        <v>79</v>
      </c>
    </row>
    <row r="116" ht="45.0" customHeight="true">
      <c r="C116" s="2833" t="s">
        <v>89</v>
      </c>
      <c r="D116" s="2833" t="s">
        <v>98</v>
      </c>
      <c r="E116" s="2833" t="s">
        <v>79</v>
      </c>
    </row>
    <row r="117" ht="45.0" customHeight="true">
      <c r="A117" s="2834" t="s">
        <v>438</v>
      </c>
      <c r="B117" s="2834" t="s">
        <v>439</v>
      </c>
      <c r="C117" s="2834" t="s">
        <v>20</v>
      </c>
      <c r="D117" s="2834" t="s">
        <v>95</v>
      </c>
      <c r="E117" s="2834" t="s">
        <v>30</v>
      </c>
    </row>
    <row r="118" ht="45.0" customHeight="true">
      <c r="C118" s="2834" t="s">
        <v>45</v>
      </c>
      <c r="D118" s="2834" t="s">
        <v>96</v>
      </c>
      <c r="E118" s="2834" t="s">
        <v>30</v>
      </c>
    </row>
    <row r="119" ht="45.0" customHeight="true">
      <c r="C119" s="2834" t="s">
        <v>68</v>
      </c>
      <c r="D119" s="2834" t="s">
        <v>97</v>
      </c>
      <c r="E119" s="2834" t="s">
        <v>52</v>
      </c>
    </row>
    <row r="120" ht="45.0" customHeight="true">
      <c r="C120" s="2834" t="s">
        <v>89</v>
      </c>
      <c r="D120" s="2834" t="s">
        <v>98</v>
      </c>
      <c r="E120" s="2834" t="s">
        <v>52</v>
      </c>
    </row>
    <row r="121" ht="45.0" customHeight="true">
      <c r="A121" s="2835" t="s">
        <v>449</v>
      </c>
      <c r="B121" s="2835" t="s">
        <v>450</v>
      </c>
      <c r="C121" s="2835" t="s">
        <v>20</v>
      </c>
      <c r="D121" s="2835" t="s">
        <v>95</v>
      </c>
      <c r="E121" s="2835" t="s">
        <v>52</v>
      </c>
    </row>
    <row r="122" ht="45.0" customHeight="true">
      <c r="C122" s="2835" t="s">
        <v>45</v>
      </c>
      <c r="D122" s="2835" t="s">
        <v>96</v>
      </c>
      <c r="E122" s="2835" t="s">
        <v>30</v>
      </c>
    </row>
    <row r="123" ht="45.0" customHeight="true">
      <c r="C123" s="2835" t="s">
        <v>68</v>
      </c>
      <c r="D123" s="2835" t="s">
        <v>97</v>
      </c>
      <c r="E123" s="2835" t="s">
        <v>75</v>
      </c>
    </row>
    <row r="124" ht="45.0" customHeight="true">
      <c r="C124" s="2835" t="s">
        <v>89</v>
      </c>
      <c r="D124" s="2835" t="s">
        <v>98</v>
      </c>
      <c r="E124" s="2835" t="s">
        <v>75</v>
      </c>
    </row>
    <row r="125" ht="45.0" customHeight="true">
      <c r="A125" s="2836" t="s">
        <v>455</v>
      </c>
      <c r="B125" s="2836" t="s">
        <v>451</v>
      </c>
      <c r="C125" s="2836" t="s">
        <v>20</v>
      </c>
      <c r="D125" s="2836" t="s">
        <v>95</v>
      </c>
      <c r="E125" s="2836" t="s">
        <v>77</v>
      </c>
    </row>
    <row r="126" ht="45.0" customHeight="true">
      <c r="C126" s="2836" t="s">
        <v>45</v>
      </c>
      <c r="D126" s="2836" t="s">
        <v>96</v>
      </c>
      <c r="E126" s="2836" t="s">
        <v>77</v>
      </c>
    </row>
    <row r="127" ht="45.0" customHeight="true">
      <c r="C127" s="2836" t="s">
        <v>68</v>
      </c>
      <c r="D127" s="2836" t="s">
        <v>97</v>
      </c>
      <c r="E127" s="2836" t="s">
        <v>79</v>
      </c>
    </row>
    <row r="128" ht="45.0" customHeight="true">
      <c r="C128" s="2836" t="s">
        <v>89</v>
      </c>
      <c r="D128" s="2836" t="s">
        <v>98</v>
      </c>
      <c r="E128" s="2836" t="s">
        <v>79</v>
      </c>
    </row>
    <row r="129" ht="45.0" customHeight="true">
      <c r="A129" s="2837" t="s">
        <v>468</v>
      </c>
      <c r="B129" s="2837" t="s">
        <v>469</v>
      </c>
      <c r="C129" s="2837" t="s">
        <v>20</v>
      </c>
      <c r="D129" s="2837" t="s">
        <v>95</v>
      </c>
      <c r="E129" s="2837" t="s">
        <v>75</v>
      </c>
    </row>
    <row r="130" ht="45.0" customHeight="true">
      <c r="C130" s="2837" t="s">
        <v>45</v>
      </c>
      <c r="D130" s="2837" t="s">
        <v>96</v>
      </c>
      <c r="E130" s="2837" t="s">
        <v>75</v>
      </c>
    </row>
    <row r="131" ht="45.0" customHeight="true">
      <c r="C131" s="2837" t="s">
        <v>68</v>
      </c>
      <c r="D131" s="2837" t="s">
        <v>97</v>
      </c>
      <c r="E131" s="2837" t="s">
        <v>77</v>
      </c>
    </row>
    <row r="132" ht="45.0" customHeight="true">
      <c r="C132" s="2837" t="s">
        <v>89</v>
      </c>
      <c r="D132" s="2837" t="s">
        <v>98</v>
      </c>
      <c r="E132" s="2837" t="s">
        <v>77</v>
      </c>
    </row>
    <row r="133" ht="45.0" customHeight="true">
      <c r="A133" s="2838" t="s">
        <v>486</v>
      </c>
      <c r="B133" s="2838" t="s">
        <v>487</v>
      </c>
      <c r="C133" s="2838" t="s">
        <v>20</v>
      </c>
      <c r="D133" s="2838" t="s">
        <v>95</v>
      </c>
      <c r="E133" s="2838" t="s">
        <v>30</v>
      </c>
    </row>
    <row r="134" ht="45.0" customHeight="true">
      <c r="C134" s="2838" t="s">
        <v>45</v>
      </c>
      <c r="D134" s="2838" t="s">
        <v>96</v>
      </c>
      <c r="E134" s="2838" t="s">
        <v>30</v>
      </c>
    </row>
    <row r="135" ht="45.0" customHeight="true">
      <c r="C135" s="2838" t="s">
        <v>68</v>
      </c>
      <c r="D135" s="2838" t="s">
        <v>97</v>
      </c>
      <c r="E135" s="2838" t="s">
        <v>52</v>
      </c>
    </row>
    <row r="136" ht="45.0" customHeight="true">
      <c r="C136" s="2838" t="s">
        <v>89</v>
      </c>
      <c r="D136" s="2838" t="s">
        <v>98</v>
      </c>
      <c r="E136" s="2838" t="s">
        <v>52</v>
      </c>
    </row>
    <row r="137" ht="45.0" customHeight="true">
      <c r="A137" s="2839" t="s">
        <v>520</v>
      </c>
      <c r="B137" s="2839" t="s">
        <v>521</v>
      </c>
      <c r="C137" s="2839" t="s">
        <v>20</v>
      </c>
      <c r="D137" s="2839" t="s">
        <v>95</v>
      </c>
      <c r="E137" s="2839" t="s">
        <v>52</v>
      </c>
    </row>
    <row r="138" ht="45.0" customHeight="true">
      <c r="C138" s="2839" t="s">
        <v>45</v>
      </c>
      <c r="D138" s="2839" t="s">
        <v>96</v>
      </c>
      <c r="E138" s="2839" t="s">
        <v>52</v>
      </c>
    </row>
    <row r="139" ht="45.0" customHeight="true">
      <c r="C139" s="2839" t="s">
        <v>68</v>
      </c>
      <c r="D139" s="2839" t="s">
        <v>97</v>
      </c>
      <c r="E139" s="2839" t="s">
        <v>75</v>
      </c>
    </row>
    <row r="140" ht="45.0" customHeight="true">
      <c r="C140" s="2839" t="s">
        <v>89</v>
      </c>
      <c r="D140" s="2839" t="s">
        <v>98</v>
      </c>
      <c r="E140" s="2839" t="s">
        <v>75</v>
      </c>
    </row>
    <row r="141" ht="45.0" customHeight="true">
      <c r="A141" s="2840" t="s">
        <v>537</v>
      </c>
      <c r="B141" s="2840" t="s">
        <v>538</v>
      </c>
      <c r="C141" s="2840" t="s">
        <v>20</v>
      </c>
      <c r="D141" s="2840" t="s">
        <v>95</v>
      </c>
      <c r="E141" s="2840" t="s">
        <v>89</v>
      </c>
    </row>
    <row r="142" ht="45.0" customHeight="true">
      <c r="C142" s="2840" t="s">
        <v>45</v>
      </c>
      <c r="D142" s="2840" t="s">
        <v>96</v>
      </c>
      <c r="E142" s="2840" t="s">
        <v>89</v>
      </c>
    </row>
    <row r="143" ht="45.0" customHeight="true">
      <c r="C143" s="2840" t="s">
        <v>68</v>
      </c>
      <c r="D143" s="2840" t="s">
        <v>97</v>
      </c>
      <c r="E143" s="2840" t="s">
        <v>30</v>
      </c>
    </row>
    <row r="144" ht="45.0" customHeight="true">
      <c r="C144" s="2840" t="s">
        <v>89</v>
      </c>
      <c r="D144" s="2840" t="s">
        <v>98</v>
      </c>
      <c r="E144" s="2840" t="s">
        <v>30</v>
      </c>
    </row>
    <row r="145" ht="45.0" customHeight="true">
      <c r="A145" s="2841" t="s">
        <v>578</v>
      </c>
      <c r="B145" s="2841" t="s">
        <v>579</v>
      </c>
      <c r="C145" s="2841" t="s">
        <v>20</v>
      </c>
      <c r="D145" s="2841" t="s">
        <v>95</v>
      </c>
      <c r="E145" s="2841" t="s">
        <v>30</v>
      </c>
    </row>
    <row r="146" ht="45.0" customHeight="true">
      <c r="C146" s="2841" t="s">
        <v>45</v>
      </c>
      <c r="D146" s="2841" t="s">
        <v>96</v>
      </c>
      <c r="E146" s="2841" t="s">
        <v>30</v>
      </c>
    </row>
    <row r="147" ht="45.0" customHeight="true">
      <c r="C147" s="2841" t="s">
        <v>68</v>
      </c>
      <c r="D147" s="2841" t="s">
        <v>97</v>
      </c>
      <c r="E147" s="2841" t="s">
        <v>52</v>
      </c>
    </row>
    <row r="148" ht="45.0" customHeight="true">
      <c r="C148" s="2841" t="s">
        <v>89</v>
      </c>
      <c r="D148" s="2841" t="s">
        <v>98</v>
      </c>
      <c r="E148" s="2841" t="s">
        <v>52</v>
      </c>
    </row>
    <row r="149" ht="45.0" customHeight="true">
      <c r="A149" s="2842" t="s">
        <v>633</v>
      </c>
      <c r="B149" s="2842" t="s">
        <v>629</v>
      </c>
      <c r="C149" s="2842" t="s">
        <v>20</v>
      </c>
      <c r="D149" s="2842" t="s">
        <v>95</v>
      </c>
      <c r="E149" s="2842" t="s">
        <v>79</v>
      </c>
    </row>
    <row r="150" ht="45.0" customHeight="true">
      <c r="C150" s="2842" t="s">
        <v>45</v>
      </c>
      <c r="D150" s="2842" t="s">
        <v>96</v>
      </c>
      <c r="E150" s="2842" t="s">
        <v>79</v>
      </c>
    </row>
    <row r="151" ht="45.0" customHeight="true">
      <c r="C151" s="2842" t="s">
        <v>68</v>
      </c>
      <c r="D151" s="2842" t="s">
        <v>97</v>
      </c>
      <c r="E151" s="2842" t="s">
        <v>79</v>
      </c>
    </row>
    <row r="152" ht="45.0" customHeight="true">
      <c r="C152" s="2842" t="s">
        <v>89</v>
      </c>
      <c r="D152" s="2842" t="s">
        <v>98</v>
      </c>
      <c r="E152" s="2842" t="s">
        <v>79</v>
      </c>
    </row>
    <row r="153" ht="45.0" customHeight="true">
      <c r="A153" s="2843" t="s">
        <v>641</v>
      </c>
      <c r="B153" s="2843" t="s">
        <v>642</v>
      </c>
      <c r="C153" s="2843" t="s">
        <v>20</v>
      </c>
      <c r="D153" s="2843" t="s">
        <v>95</v>
      </c>
      <c r="E153" s="2843" t="s">
        <v>77</v>
      </c>
    </row>
    <row r="154" ht="45.0" customHeight="true">
      <c r="C154" s="2843" t="s">
        <v>45</v>
      </c>
      <c r="D154" s="2843" t="s">
        <v>96</v>
      </c>
      <c r="E154" s="2843" t="s">
        <v>77</v>
      </c>
    </row>
    <row r="155" ht="45.0" customHeight="true">
      <c r="C155" s="2843" t="s">
        <v>68</v>
      </c>
      <c r="D155" s="2843" t="s">
        <v>97</v>
      </c>
      <c r="E155" s="2843" t="s">
        <v>79</v>
      </c>
    </row>
    <row r="156" ht="45.0" customHeight="true">
      <c r="C156" s="2843" t="s">
        <v>89</v>
      </c>
      <c r="D156" s="2843" t="s">
        <v>98</v>
      </c>
      <c r="E156" s="2843" t="s">
        <v>79</v>
      </c>
    </row>
    <row r="157" ht="45.0" customHeight="true">
      <c r="A157" s="2844" t="s">
        <v>649</v>
      </c>
      <c r="B157" s="2844" t="s">
        <v>650</v>
      </c>
      <c r="C157" s="2844" t="s">
        <v>20</v>
      </c>
      <c r="D157" s="2844" t="s">
        <v>95</v>
      </c>
      <c r="E157" s="2844" t="s">
        <v>79</v>
      </c>
    </row>
    <row r="158" ht="45.0" customHeight="true">
      <c r="C158" s="2844" t="s">
        <v>45</v>
      </c>
      <c r="D158" s="2844" t="s">
        <v>96</v>
      </c>
      <c r="E158" s="2844" t="s">
        <v>79</v>
      </c>
    </row>
    <row r="159" ht="45.0" customHeight="true">
      <c r="C159" s="2844" t="s">
        <v>68</v>
      </c>
      <c r="D159" s="2844" t="s">
        <v>97</v>
      </c>
      <c r="E159" s="2844" t="s">
        <v>79</v>
      </c>
    </row>
    <row r="160" ht="45.0" customHeight="true">
      <c r="C160" s="2844" t="s">
        <v>89</v>
      </c>
      <c r="D160" s="2844" t="s">
        <v>98</v>
      </c>
      <c r="E160" s="2844" t="s">
        <v>79</v>
      </c>
    </row>
    <row r="161" ht="45.0" customHeight="true">
      <c r="A161" s="2845" t="s">
        <v>664</v>
      </c>
      <c r="B161" s="2845" t="s">
        <v>665</v>
      </c>
      <c r="C161" s="2845" t="s">
        <v>20</v>
      </c>
      <c r="D161" s="2845" t="s">
        <v>95</v>
      </c>
      <c r="E161" s="2845" t="s">
        <v>79</v>
      </c>
    </row>
    <row r="162" ht="45.0" customHeight="true">
      <c r="C162" s="2845" t="s">
        <v>45</v>
      </c>
      <c r="D162" s="2845" t="s">
        <v>96</v>
      </c>
      <c r="E162" s="2845" t="s">
        <v>79</v>
      </c>
    </row>
    <row r="163" ht="45.0" customHeight="true">
      <c r="C163" s="2845" t="s">
        <v>68</v>
      </c>
      <c r="D163" s="2845" t="s">
        <v>97</v>
      </c>
      <c r="E163" s="2845" t="s">
        <v>79</v>
      </c>
    </row>
    <row r="164" ht="45.0" customHeight="true">
      <c r="C164" s="2845" t="s">
        <v>89</v>
      </c>
      <c r="D164" s="2845" t="s">
        <v>98</v>
      </c>
      <c r="E164" s="2845" t="s">
        <v>79</v>
      </c>
    </row>
  </sheetData>
  <mergeCells count="78">
    <mergeCell ref="A4:A12"/>
    <mergeCell ref="B4:B12"/>
    <mergeCell ref="A13:A16"/>
    <mergeCell ref="B13:B16"/>
    <mergeCell ref="A17:A20"/>
    <mergeCell ref="B17:B20"/>
    <mergeCell ref="A21:A24"/>
    <mergeCell ref="B21:B24"/>
    <mergeCell ref="A25:A28"/>
    <mergeCell ref="B25:B28"/>
    <mergeCell ref="A29:A32"/>
    <mergeCell ref="B29:B32"/>
    <mergeCell ref="A33:A36"/>
    <mergeCell ref="B33:B36"/>
    <mergeCell ref="A37:A40"/>
    <mergeCell ref="B37:B40"/>
    <mergeCell ref="A41:A44"/>
    <mergeCell ref="B41:B44"/>
    <mergeCell ref="A45:A48"/>
    <mergeCell ref="B45:B48"/>
    <mergeCell ref="A49:A52"/>
    <mergeCell ref="B49:B52"/>
    <mergeCell ref="A53:A56"/>
    <mergeCell ref="B53:B56"/>
    <mergeCell ref="A57:A60"/>
    <mergeCell ref="B57:B60"/>
    <mergeCell ref="A61:A64"/>
    <mergeCell ref="B61:B64"/>
    <mergeCell ref="A65:A68"/>
    <mergeCell ref="B65:B68"/>
    <mergeCell ref="A69:A72"/>
    <mergeCell ref="B69:B72"/>
    <mergeCell ref="A73:A76"/>
    <mergeCell ref="B73:B76"/>
    <mergeCell ref="A77:A80"/>
    <mergeCell ref="B77:B80"/>
    <mergeCell ref="A81:A84"/>
    <mergeCell ref="B81:B84"/>
    <mergeCell ref="A85:A88"/>
    <mergeCell ref="B85:B88"/>
    <mergeCell ref="A89:A92"/>
    <mergeCell ref="B89:B92"/>
    <mergeCell ref="A93:A96"/>
    <mergeCell ref="B93:B96"/>
    <mergeCell ref="A97:A100"/>
    <mergeCell ref="B97:B100"/>
    <mergeCell ref="A101:A104"/>
    <mergeCell ref="B101:B104"/>
    <mergeCell ref="A105:A108"/>
    <mergeCell ref="B105:B108"/>
    <mergeCell ref="A109:A112"/>
    <mergeCell ref="B109:B112"/>
    <mergeCell ref="A113:A116"/>
    <mergeCell ref="B113:B116"/>
    <mergeCell ref="A117:A120"/>
    <mergeCell ref="B117:B120"/>
    <mergeCell ref="A121:A124"/>
    <mergeCell ref="B121:B124"/>
    <mergeCell ref="A125:A128"/>
    <mergeCell ref="B125:B128"/>
    <mergeCell ref="A129:A132"/>
    <mergeCell ref="B129:B132"/>
    <mergeCell ref="A133:A136"/>
    <mergeCell ref="B133:B136"/>
    <mergeCell ref="A137:A140"/>
    <mergeCell ref="B137:B140"/>
    <mergeCell ref="A141:A144"/>
    <mergeCell ref="B141:B144"/>
    <mergeCell ref="A145:A148"/>
    <mergeCell ref="B145:B148"/>
    <mergeCell ref="A149:A152"/>
    <mergeCell ref="B149:B152"/>
    <mergeCell ref="A153:A156"/>
    <mergeCell ref="B153:B156"/>
    <mergeCell ref="A157:A160"/>
    <mergeCell ref="B157:B160"/>
    <mergeCell ref="A161:A164"/>
    <mergeCell ref="B161:B16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2026-10-15T14:35:35Z</dcterms:created>
  <dc:creator>Apache POI</dc:creator>
</cp:coreProperties>
</file>