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Lucas\Desktop\"/>
    </mc:Choice>
  </mc:AlternateContent>
  <xr:revisionPtr revIDLastSave="0" documentId="8_{5768CAAA-99A2-4074-8DA9-F5929B9B03E5}" xr6:coauthVersionLast="47" xr6:coauthVersionMax="47" xr10:uidLastSave="{00000000-0000-0000-0000-000000000000}"/>
  <bookViews>
    <workbookView xWindow="-120" yWindow="-120" windowWidth="29040" windowHeight="15840" tabRatio="899" xr2:uid="{00000000-000D-0000-FFFF-FFFF00000000}"/>
  </bookViews>
  <sheets>
    <sheet name="PLANILHA" sheetId="163" r:id="rId1"/>
    <sheet name="CRONOGRAMA" sheetId="155" r:id="rId2"/>
  </sheets>
  <definedNames>
    <definedName name="_Fill" localSheetId="0" hidden="1">#REF!</definedName>
    <definedName name="_Fill" hidden="1">#REF!</definedName>
    <definedName name="_xlnm._FilterDatabase" localSheetId="0" hidden="1">PLANILHA!$B$15:$J$340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CRE" localSheetId="0" hidden="1">#REF!</definedName>
    <definedName name="ACRE" hidden="1">#REF!</definedName>
    <definedName name="ademir" hidden="1">{#N/A,#N/A,FALSE,"Cronograma";#N/A,#N/A,FALSE,"Cronogr. 2"}</definedName>
    <definedName name="_xlnm.Print_Area" localSheetId="0">PLANILHA!$B$1:$J$347</definedName>
    <definedName name="bosta" hidden="1">{#N/A,#N/A,FALSE,"Cronograma";#N/A,#N/A,FALSE,"Cronogr. 2"}</definedName>
    <definedName name="CA´L" hidden="1">{#N/A,#N/A,FALSE,"Cronograma";#N/A,#N/A,FALSE,"Cronogr. 2"}</definedName>
    <definedName name="concorrentes" hidden="1">{#N/A,#N/A,FALSE,"Cronograma";#N/A,#N/A,FALSE,"Cronogr. 2"}</definedName>
    <definedName name="Popular" hidden="1">{#N/A,#N/A,FALSE,"Cronograma";#N/A,#N/A,FALSE,"Cronogr. 2"}</definedName>
    <definedName name="rio" hidden="1">{#N/A,#N/A,FALSE,"Cronograma";#N/A,#N/A,FALSE,"Cronogr. 2"}</definedName>
    <definedName name="SINAPI_AC" localSheetId="0" hidden="1">#REF!</definedName>
    <definedName name="SINAPI_AC" hidden="1">#REF!</definedName>
    <definedName name="ss" hidden="1">{#N/A,#N/A,FALSE,"Cronograma";#N/A,#N/A,FALSE,"Cronogr. 2"}</definedName>
    <definedName name="_xlnm.Print_Titles" localSheetId="0">PLANILHA!$1:$15</definedName>
    <definedName name="wrn.Cronograma." hidden="1">{#N/A,#N/A,FALSE,"Cronograma";#N/A,#N/A,FALSE,"Cronogr. 2"}</definedName>
    <definedName name="wrn.GERAL." hidden="1">{#N/A,#N/A,FALSE,"ET-CAPA";#N/A,#N/A,FALSE,"ET-PAG1";#N/A,#N/A,FALSE,"ET-PAG2";#N/A,#N/A,FALSE,"ET-PAG3";#N/A,#N/A,FALSE,"ET-PAG4";#N/A,#N/A,FALSE,"ET-PAG5"}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91029"/>
</workbook>
</file>

<file path=xl/calcChain.xml><?xml version="1.0" encoding="utf-8"?>
<calcChain xmlns="http://schemas.openxmlformats.org/spreadsheetml/2006/main">
  <c r="B42" i="155" l="1"/>
  <c r="B45" i="155"/>
  <c r="B38" i="155"/>
  <c r="B36" i="155"/>
  <c r="B34" i="155"/>
  <c r="B32" i="155"/>
  <c r="B30" i="155"/>
  <c r="B28" i="155"/>
  <c r="B26" i="155"/>
  <c r="B24" i="155"/>
  <c r="B22" i="155"/>
  <c r="B20" i="155"/>
  <c r="B18" i="155"/>
  <c r="B16" i="155"/>
  <c r="B14" i="155"/>
  <c r="B12" i="155"/>
  <c r="B10" i="155"/>
  <c r="B8" i="155"/>
  <c r="I49" i="163" l="1"/>
  <c r="J49" i="163" s="1"/>
  <c r="I29" i="163"/>
  <c r="J29" i="163" s="1"/>
  <c r="I30" i="163"/>
  <c r="J30" i="163" s="1"/>
  <c r="I31" i="163"/>
  <c r="J31" i="163" s="1"/>
  <c r="I32" i="163"/>
  <c r="J32" i="163" s="1"/>
  <c r="I33" i="163"/>
  <c r="J33" i="163" s="1"/>
  <c r="I34" i="163"/>
  <c r="J34" i="163" s="1"/>
  <c r="I35" i="163"/>
  <c r="J35" i="163" s="1"/>
  <c r="I28" i="163"/>
  <c r="J28" i="163" s="1"/>
  <c r="J36" i="163" l="1"/>
  <c r="C10" i="155" l="1"/>
  <c r="I22" i="163"/>
  <c r="J22" i="163" s="1"/>
  <c r="I23" i="163"/>
  <c r="J23" i="163" s="1"/>
  <c r="I21" i="163"/>
  <c r="J21" i="163" s="1"/>
  <c r="I11" i="155" l="1"/>
  <c r="J11" i="155"/>
  <c r="E11" i="155"/>
  <c r="F11" i="155"/>
  <c r="G11" i="155"/>
  <c r="H11" i="155"/>
  <c r="J24" i="163"/>
  <c r="C8" i="155" l="1"/>
  <c r="I4" i="155"/>
  <c r="E9" i="155" l="1"/>
  <c r="H9" i="155"/>
  <c r="I9" i="155"/>
  <c r="F9" i="155"/>
  <c r="G9" i="155"/>
  <c r="J9" i="155"/>
  <c r="I184" i="163"/>
  <c r="J184" i="163" s="1"/>
  <c r="I119" i="163"/>
  <c r="J119" i="163" s="1"/>
  <c r="I88" i="163"/>
  <c r="J88" i="163" s="1"/>
  <c r="I130" i="163" l="1"/>
  <c r="I129" i="163"/>
  <c r="I128" i="163"/>
  <c r="I127" i="163"/>
  <c r="I126" i="163"/>
  <c r="I125" i="163"/>
  <c r="I124" i="163"/>
  <c r="I123" i="163"/>
  <c r="J54" i="163"/>
  <c r="I42" i="163"/>
  <c r="I44" i="163"/>
  <c r="J123" i="163" l="1"/>
  <c r="J124" i="163"/>
  <c r="J125" i="163"/>
  <c r="J44" i="163"/>
  <c r="J130" i="163"/>
  <c r="J42" i="163"/>
  <c r="J127" i="163"/>
  <c r="J129" i="163"/>
  <c r="J126" i="163"/>
  <c r="J128" i="163"/>
  <c r="I330" i="163"/>
  <c r="J330" i="163" l="1"/>
  <c r="J45" i="163"/>
  <c r="C12" i="155" s="1"/>
  <c r="F13" i="155" l="1"/>
  <c r="G13" i="155"/>
  <c r="H13" i="155"/>
  <c r="I13" i="155"/>
  <c r="J13" i="155"/>
  <c r="E13" i="155"/>
  <c r="I214" i="163"/>
  <c r="I215" i="163"/>
  <c r="I216" i="163"/>
  <c r="I218" i="163"/>
  <c r="I219" i="163"/>
  <c r="I220" i="163"/>
  <c r="I221" i="163"/>
  <c r="I222" i="163"/>
  <c r="I223" i="163"/>
  <c r="I224" i="163"/>
  <c r="I225" i="163"/>
  <c r="I226" i="163"/>
  <c r="I227" i="163"/>
  <c r="I228" i="163"/>
  <c r="I229" i="163"/>
  <c r="I230" i="163"/>
  <c r="I231" i="163"/>
  <c r="I232" i="163"/>
  <c r="I233" i="163"/>
  <c r="I234" i="163"/>
  <c r="I236" i="163"/>
  <c r="I238" i="163"/>
  <c r="I239" i="163"/>
  <c r="I240" i="163"/>
  <c r="I241" i="163"/>
  <c r="I242" i="163"/>
  <c r="I243" i="163"/>
  <c r="I244" i="163"/>
  <c r="I245" i="163"/>
  <c r="I246" i="163"/>
  <c r="I247" i="163"/>
  <c r="I248" i="163"/>
  <c r="I249" i="163"/>
  <c r="I250" i="163"/>
  <c r="I251" i="163"/>
  <c r="I252" i="163"/>
  <c r="I253" i="163"/>
  <c r="I254" i="163"/>
  <c r="I255" i="163"/>
  <c r="I213" i="163"/>
  <c r="I186" i="163"/>
  <c r="I187" i="163"/>
  <c r="I188" i="163"/>
  <c r="I189" i="163"/>
  <c r="I190" i="163"/>
  <c r="I191" i="163"/>
  <c r="I192" i="163"/>
  <c r="I193" i="163"/>
  <c r="I194" i="163"/>
  <c r="I195" i="163"/>
  <c r="I196" i="163"/>
  <c r="I197" i="163"/>
  <c r="I198" i="163"/>
  <c r="I199" i="163"/>
  <c r="I200" i="163"/>
  <c r="I201" i="163"/>
  <c r="I202" i="163"/>
  <c r="I203" i="163"/>
  <c r="I204" i="163"/>
  <c r="I205" i="163"/>
  <c r="I206" i="163"/>
  <c r="I207" i="163"/>
  <c r="I208" i="163"/>
  <c r="I185" i="163"/>
  <c r="I174" i="163"/>
  <c r="I175" i="163"/>
  <c r="I176" i="163"/>
  <c r="I177" i="163"/>
  <c r="I178" i="163"/>
  <c r="I179" i="163"/>
  <c r="I180" i="163"/>
  <c r="I144" i="163"/>
  <c r="I145" i="163"/>
  <c r="I146" i="163"/>
  <c r="I147" i="163"/>
  <c r="I148" i="163"/>
  <c r="I149" i="163"/>
  <c r="I150" i="163"/>
  <c r="I151" i="163"/>
  <c r="I152" i="163"/>
  <c r="I153" i="163"/>
  <c r="I154" i="163"/>
  <c r="I155" i="163"/>
  <c r="I156" i="163"/>
  <c r="I157" i="163"/>
  <c r="I158" i="163"/>
  <c r="I159" i="163"/>
  <c r="I160" i="163"/>
  <c r="I161" i="163"/>
  <c r="I162" i="163"/>
  <c r="I163" i="163"/>
  <c r="I164" i="163"/>
  <c r="I165" i="163"/>
  <c r="I166" i="163"/>
  <c r="I167" i="163"/>
  <c r="I168" i="163"/>
  <c r="I169" i="163"/>
  <c r="I170" i="163"/>
  <c r="I143" i="163"/>
  <c r="I138" i="163"/>
  <c r="I139" i="163"/>
  <c r="I106" i="163"/>
  <c r="I107" i="163"/>
  <c r="I108" i="163"/>
  <c r="I109" i="163"/>
  <c r="I110" i="163"/>
  <c r="I112" i="163"/>
  <c r="I113" i="163"/>
  <c r="I114" i="163"/>
  <c r="I115" i="163"/>
  <c r="I116" i="163"/>
  <c r="I117" i="163"/>
  <c r="I118" i="163"/>
  <c r="I51" i="163"/>
  <c r="I52" i="163"/>
  <c r="I53" i="163"/>
  <c r="I55" i="163"/>
  <c r="I56" i="163"/>
  <c r="I57" i="163"/>
  <c r="I58" i="163"/>
  <c r="I59" i="163"/>
  <c r="I60" i="163"/>
  <c r="I61" i="163"/>
  <c r="I63" i="163"/>
  <c r="I64" i="163"/>
  <c r="I65" i="163"/>
  <c r="I67" i="163"/>
  <c r="I68" i="163"/>
  <c r="I69" i="163"/>
  <c r="I70" i="163"/>
  <c r="I71" i="163"/>
  <c r="I72" i="163"/>
  <c r="I73" i="163"/>
  <c r="I74" i="163"/>
  <c r="I75" i="163"/>
  <c r="I76" i="163"/>
  <c r="I77" i="163"/>
  <c r="I78" i="163"/>
  <c r="I79" i="163"/>
  <c r="I80" i="163"/>
  <c r="I81" i="163"/>
  <c r="I82" i="163"/>
  <c r="I83" i="163"/>
  <c r="I85" i="163"/>
  <c r="I86" i="163"/>
  <c r="I87" i="163"/>
  <c r="I89" i="163"/>
  <c r="I90" i="163"/>
  <c r="I92" i="163"/>
  <c r="I93" i="163"/>
  <c r="I94" i="163"/>
  <c r="I95" i="163"/>
  <c r="I262" i="163"/>
  <c r="I263" i="163"/>
  <c r="I264" i="163"/>
  <c r="I265" i="163"/>
  <c r="I266" i="163"/>
  <c r="I267" i="163"/>
  <c r="I268" i="163"/>
  <c r="I269" i="163"/>
  <c r="I270" i="163"/>
  <c r="I271" i="163"/>
  <c r="I273" i="163"/>
  <c r="I274" i="163"/>
  <c r="I275" i="163"/>
  <c r="I277" i="163"/>
  <c r="I278" i="163"/>
  <c r="I279" i="163"/>
  <c r="I281" i="163"/>
  <c r="I282" i="163"/>
  <c r="I283" i="163"/>
  <c r="I285" i="163"/>
  <c r="I286" i="163"/>
  <c r="I287" i="163"/>
  <c r="I291" i="163"/>
  <c r="I292" i="163"/>
  <c r="I293" i="163"/>
  <c r="I294" i="163"/>
  <c r="I295" i="163"/>
  <c r="I299" i="163"/>
  <c r="I300" i="163"/>
  <c r="I301" i="163"/>
  <c r="I302" i="163"/>
  <c r="I303" i="163"/>
  <c r="I304" i="163"/>
  <c r="I305" i="163"/>
  <c r="I306" i="163"/>
  <c r="I307" i="163"/>
  <c r="I312" i="163"/>
  <c r="I313" i="163"/>
  <c r="I314" i="163"/>
  <c r="I315" i="163"/>
  <c r="I316" i="163"/>
  <c r="I317" i="163"/>
  <c r="I318" i="163"/>
  <c r="I319" i="163"/>
  <c r="I321" i="163"/>
  <c r="I322" i="163"/>
  <c r="I323" i="163"/>
  <c r="I324" i="163"/>
  <c r="I325" i="163"/>
  <c r="I326" i="163"/>
  <c r="I327" i="163"/>
  <c r="I328" i="163"/>
  <c r="I329" i="163"/>
  <c r="I331" i="163"/>
  <c r="I332" i="163"/>
  <c r="I336" i="163"/>
  <c r="I337" i="163"/>
  <c r="J299" i="163" l="1"/>
  <c r="J273" i="163"/>
  <c r="J86" i="163"/>
  <c r="J67" i="163"/>
  <c r="J117" i="163"/>
  <c r="J155" i="163"/>
  <c r="J177" i="163"/>
  <c r="J197" i="163"/>
  <c r="J250" i="163"/>
  <c r="J238" i="163"/>
  <c r="J219" i="163"/>
  <c r="J324" i="163"/>
  <c r="J307" i="163"/>
  <c r="J279" i="163"/>
  <c r="J85" i="163"/>
  <c r="J72" i="163"/>
  <c r="J65" i="163"/>
  <c r="J154" i="163"/>
  <c r="J144" i="163"/>
  <c r="J176" i="163"/>
  <c r="J208" i="163"/>
  <c r="J202" i="163"/>
  <c r="J196" i="163"/>
  <c r="J190" i="163"/>
  <c r="J255" i="163"/>
  <c r="J249" i="163"/>
  <c r="J243" i="163"/>
  <c r="J230" i="163"/>
  <c r="J224" i="163"/>
  <c r="J218" i="163"/>
  <c r="J329" i="163"/>
  <c r="J323" i="163"/>
  <c r="J316" i="163"/>
  <c r="J306" i="163"/>
  <c r="J302" i="163"/>
  <c r="J294" i="163"/>
  <c r="J285" i="163"/>
  <c r="J278" i="163"/>
  <c r="J270" i="163"/>
  <c r="J264" i="163"/>
  <c r="J92" i="163"/>
  <c r="J83" i="163"/>
  <c r="J77" i="163"/>
  <c r="J71" i="163"/>
  <c r="J64" i="163"/>
  <c r="J57" i="163"/>
  <c r="J115" i="163"/>
  <c r="J110" i="163"/>
  <c r="J143" i="163"/>
  <c r="J165" i="163"/>
  <c r="J159" i="163"/>
  <c r="J153" i="163"/>
  <c r="J147" i="163"/>
  <c r="J175" i="163"/>
  <c r="J207" i="163"/>
  <c r="J201" i="163"/>
  <c r="J195" i="163"/>
  <c r="J189" i="163"/>
  <c r="J254" i="163"/>
  <c r="J248" i="163"/>
  <c r="J242" i="163"/>
  <c r="J236" i="163"/>
  <c r="J229" i="163"/>
  <c r="J223" i="163"/>
  <c r="J216" i="163"/>
  <c r="J325" i="163"/>
  <c r="J304" i="163"/>
  <c r="J79" i="163"/>
  <c r="J52" i="163"/>
  <c r="J167" i="163"/>
  <c r="J149" i="163"/>
  <c r="J203" i="163"/>
  <c r="J331" i="163"/>
  <c r="J295" i="163"/>
  <c r="J93" i="163"/>
  <c r="J160" i="163"/>
  <c r="J315" i="163"/>
  <c r="J301" i="163"/>
  <c r="J293" i="163"/>
  <c r="J277" i="163"/>
  <c r="J269" i="163"/>
  <c r="J263" i="163"/>
  <c r="J90" i="163"/>
  <c r="J82" i="163"/>
  <c r="J76" i="163"/>
  <c r="J70" i="163"/>
  <c r="J63" i="163"/>
  <c r="J56" i="163"/>
  <c r="J114" i="163"/>
  <c r="J106" i="163"/>
  <c r="J139" i="163"/>
  <c r="J170" i="163"/>
  <c r="J164" i="163"/>
  <c r="J158" i="163"/>
  <c r="J152" i="163"/>
  <c r="J146" i="163"/>
  <c r="J180" i="163"/>
  <c r="J206" i="163"/>
  <c r="J200" i="163"/>
  <c r="J194" i="163"/>
  <c r="J188" i="163"/>
  <c r="J253" i="163"/>
  <c r="J247" i="163"/>
  <c r="J241" i="163"/>
  <c r="J234" i="163"/>
  <c r="J228" i="163"/>
  <c r="J222" i="163"/>
  <c r="J215" i="163"/>
  <c r="J312" i="163"/>
  <c r="J281" i="163"/>
  <c r="J94" i="163"/>
  <c r="J59" i="163"/>
  <c r="J107" i="163"/>
  <c r="J161" i="163"/>
  <c r="J185" i="163"/>
  <c r="J213" i="163"/>
  <c r="J244" i="163"/>
  <c r="J225" i="163"/>
  <c r="J303" i="163"/>
  <c r="J271" i="163"/>
  <c r="J58" i="163"/>
  <c r="J166" i="163"/>
  <c r="J322" i="163"/>
  <c r="J337" i="163"/>
  <c r="J283" i="163"/>
  <c r="J89" i="163"/>
  <c r="J81" i="163"/>
  <c r="J75" i="163"/>
  <c r="J69" i="163"/>
  <c r="J61" i="163"/>
  <c r="J55" i="163"/>
  <c r="J113" i="163"/>
  <c r="J109" i="163"/>
  <c r="J138" i="163"/>
  <c r="J169" i="163"/>
  <c r="J163" i="163"/>
  <c r="J157" i="163"/>
  <c r="J151" i="163"/>
  <c r="J145" i="163"/>
  <c r="J179" i="163"/>
  <c r="J205" i="163"/>
  <c r="J199" i="163"/>
  <c r="J193" i="163"/>
  <c r="J187" i="163"/>
  <c r="J252" i="163"/>
  <c r="J246" i="163"/>
  <c r="J240" i="163"/>
  <c r="J233" i="163"/>
  <c r="J227" i="163"/>
  <c r="J221" i="163"/>
  <c r="J214" i="163"/>
  <c r="J332" i="163"/>
  <c r="J318" i="163"/>
  <c r="J287" i="163"/>
  <c r="J266" i="163"/>
  <c r="J73" i="163"/>
  <c r="J191" i="163"/>
  <c r="J231" i="163"/>
  <c r="J317" i="163"/>
  <c r="J286" i="163"/>
  <c r="J265" i="163"/>
  <c r="J78" i="163"/>
  <c r="J51" i="163"/>
  <c r="J116" i="163"/>
  <c r="J148" i="163"/>
  <c r="J328" i="163"/>
  <c r="J327" i="163"/>
  <c r="J321" i="163"/>
  <c r="J314" i="163"/>
  <c r="J300" i="163"/>
  <c r="J292" i="163"/>
  <c r="J275" i="163"/>
  <c r="J268" i="163"/>
  <c r="J262" i="163"/>
  <c r="J336" i="163"/>
  <c r="J326" i="163"/>
  <c r="J319" i="163"/>
  <c r="J313" i="163"/>
  <c r="J305" i="163"/>
  <c r="J291" i="163"/>
  <c r="J282" i="163"/>
  <c r="J274" i="163"/>
  <c r="J267" i="163"/>
  <c r="J95" i="163"/>
  <c r="J87" i="163"/>
  <c r="J80" i="163"/>
  <c r="J74" i="163"/>
  <c r="J68" i="163"/>
  <c r="J60" i="163"/>
  <c r="J53" i="163"/>
  <c r="J118" i="163"/>
  <c r="J112" i="163"/>
  <c r="J108" i="163"/>
  <c r="J168" i="163"/>
  <c r="J162" i="163"/>
  <c r="J156" i="163"/>
  <c r="J150" i="163"/>
  <c r="J178" i="163"/>
  <c r="J174" i="163"/>
  <c r="J204" i="163"/>
  <c r="J198" i="163"/>
  <c r="J192" i="163"/>
  <c r="J186" i="163"/>
  <c r="J251" i="163"/>
  <c r="J245" i="163"/>
  <c r="J239" i="163"/>
  <c r="J232" i="163"/>
  <c r="J226" i="163"/>
  <c r="J220" i="163"/>
  <c r="J96" i="163" l="1"/>
  <c r="C14" i="155"/>
  <c r="J333" i="163"/>
  <c r="C36" i="155" s="1"/>
  <c r="J120" i="163"/>
  <c r="C16" i="155" s="1"/>
  <c r="J338" i="163"/>
  <c r="C38" i="155" s="1"/>
  <c r="J171" i="163"/>
  <c r="C22" i="155" s="1"/>
  <c r="J256" i="163"/>
  <c r="C28" i="155" s="1"/>
  <c r="J288" i="163"/>
  <c r="C30" i="155" s="1"/>
  <c r="J209" i="163"/>
  <c r="C26" i="155" s="1"/>
  <c r="J181" i="163"/>
  <c r="C24" i="155" s="1"/>
  <c r="J140" i="163"/>
  <c r="C20" i="155" s="1"/>
  <c r="J296" i="163"/>
  <c r="C32" i="155" s="1"/>
  <c r="J131" i="163"/>
  <c r="C18" i="155" s="1"/>
  <c r="J308" i="163"/>
  <c r="C34" i="155" s="1"/>
  <c r="H21" i="155" l="1"/>
  <c r="I21" i="155"/>
  <c r="J21" i="155"/>
  <c r="F21" i="155"/>
  <c r="E21" i="155"/>
  <c r="G21" i="155"/>
  <c r="J27" i="155"/>
  <c r="E27" i="155"/>
  <c r="H27" i="155"/>
  <c r="F27" i="155"/>
  <c r="G27" i="155"/>
  <c r="I27" i="155"/>
  <c r="D26" i="155"/>
  <c r="F33" i="155"/>
  <c r="G33" i="155"/>
  <c r="J33" i="155"/>
  <c r="H33" i="155"/>
  <c r="I33" i="155"/>
  <c r="E33" i="155"/>
  <c r="F23" i="155"/>
  <c r="G23" i="155"/>
  <c r="H23" i="155"/>
  <c r="I23" i="155"/>
  <c r="J23" i="155"/>
  <c r="E23" i="155"/>
  <c r="F35" i="155"/>
  <c r="G35" i="155"/>
  <c r="H35" i="155"/>
  <c r="I35" i="155"/>
  <c r="J35" i="155"/>
  <c r="E35" i="155"/>
  <c r="F25" i="155"/>
  <c r="G25" i="155"/>
  <c r="H25" i="155"/>
  <c r="I25" i="155"/>
  <c r="J25" i="155"/>
  <c r="E25" i="155"/>
  <c r="J39" i="155"/>
  <c r="F39" i="155"/>
  <c r="G39" i="155"/>
  <c r="H39" i="155"/>
  <c r="I39" i="155"/>
  <c r="E39" i="155"/>
  <c r="D38" i="155"/>
  <c r="F19" i="155"/>
  <c r="G19" i="155"/>
  <c r="H19" i="155"/>
  <c r="I19" i="155"/>
  <c r="J19" i="155"/>
  <c r="E19" i="155"/>
  <c r="F31" i="155"/>
  <c r="G31" i="155"/>
  <c r="H31" i="155"/>
  <c r="I31" i="155"/>
  <c r="J31" i="155"/>
  <c r="E31" i="155"/>
  <c r="H37" i="155"/>
  <c r="I37" i="155"/>
  <c r="J37" i="155"/>
  <c r="E37" i="155"/>
  <c r="F37" i="155"/>
  <c r="G37" i="155"/>
  <c r="F29" i="155"/>
  <c r="G29" i="155"/>
  <c r="H29" i="155"/>
  <c r="I29" i="155"/>
  <c r="J29" i="155"/>
  <c r="E29" i="155"/>
  <c r="F17" i="155"/>
  <c r="G17" i="155"/>
  <c r="J17" i="155"/>
  <c r="H17" i="155"/>
  <c r="I17" i="155"/>
  <c r="E17" i="155"/>
  <c r="F15" i="155"/>
  <c r="G15" i="155"/>
  <c r="H15" i="155"/>
  <c r="I15" i="155"/>
  <c r="J15" i="155"/>
  <c r="E15" i="155"/>
  <c r="C40" i="155"/>
  <c r="D34" i="155" s="1"/>
  <c r="J340" i="163"/>
  <c r="D30" i="155" l="1"/>
  <c r="D28" i="155"/>
  <c r="F40" i="155"/>
  <c r="D8" i="155"/>
  <c r="G40" i="155"/>
  <c r="E40" i="155"/>
  <c r="D32" i="155"/>
  <c r="I40" i="155"/>
  <c r="J40" i="155"/>
  <c r="H40" i="155"/>
  <c r="D36" i="155"/>
  <c r="D10" i="155"/>
  <c r="D14" i="155"/>
  <c r="D12" i="155"/>
  <c r="D16" i="155"/>
  <c r="D24" i="155"/>
  <c r="D22" i="155"/>
  <c r="D18" i="155"/>
  <c r="D20" i="155"/>
  <c r="D40" i="155" l="1"/>
</calcChain>
</file>

<file path=xl/sharedStrings.xml><?xml version="1.0" encoding="utf-8"?>
<sst xmlns="http://schemas.openxmlformats.org/spreadsheetml/2006/main" count="1097" uniqueCount="597">
  <si>
    <t>C4623</t>
  </si>
  <si>
    <t>11.4</t>
  </si>
  <si>
    <t>DRENAGEM DE ÁGUAS PLUVIAIS</t>
  </si>
  <si>
    <t>17.1</t>
  </si>
  <si>
    <t>SISTEMA DE PROTEÇÃO CONTRA DESCARGAS ATMOSFÉRICAS (SPDA)</t>
  </si>
  <si>
    <t>20.1</t>
  </si>
  <si>
    <t>21.1</t>
  </si>
  <si>
    <t>SERVIÇOS FINAIS</t>
  </si>
  <si>
    <t>6.5</t>
  </si>
  <si>
    <t>VIDROS</t>
  </si>
  <si>
    <t>11.3</t>
  </si>
  <si>
    <t>CENTRO DE DISTRIBUIÇÃO</t>
  </si>
  <si>
    <t>ELETRODUTOS E ACESSÓRIOS</t>
  </si>
  <si>
    <t xml:space="preserve">INSTALAÇÃO HIDRÁULICA </t>
  </si>
  <si>
    <t xml:space="preserve">INSTALAÇÃO SANITÁRIA </t>
  </si>
  <si>
    <t>15.1</t>
  </si>
  <si>
    <t>15.2</t>
  </si>
  <si>
    <t>15.5</t>
  </si>
  <si>
    <t>15.6</t>
  </si>
  <si>
    <t>15.7</t>
  </si>
  <si>
    <t>15.8</t>
  </si>
  <si>
    <t>15.9</t>
  </si>
  <si>
    <t>15.10</t>
  </si>
  <si>
    <t>17.2</t>
  </si>
  <si>
    <t>17.3</t>
  </si>
  <si>
    <t>ITEM</t>
  </si>
  <si>
    <t>CÓDIGO</t>
  </si>
  <si>
    <t>FONTE</t>
  </si>
  <si>
    <t>DESCRIÇÃO DOS SERVIÇOS</t>
  </si>
  <si>
    <t>QUANT.</t>
  </si>
  <si>
    <t>VALOR (R$)</t>
  </si>
  <si>
    <t>un</t>
  </si>
  <si>
    <t>m³</t>
  </si>
  <si>
    <t>m²</t>
  </si>
  <si>
    <t>5.1</t>
  </si>
  <si>
    <t>5.2</t>
  </si>
  <si>
    <t>kg</t>
  </si>
  <si>
    <t>m</t>
  </si>
  <si>
    <t xml:space="preserve">SERVIÇOS PRELIMINARES </t>
  </si>
  <si>
    <t>SEINFRA</t>
  </si>
  <si>
    <t xml:space="preserve">SUPERESTRUTURA </t>
  </si>
  <si>
    <t>ELEMENTOS VAZADOS</t>
  </si>
  <si>
    <t>ALVENARIA DE VEDAÇÃO</t>
  </si>
  <si>
    <t xml:space="preserve">ESQUADRIAS </t>
  </si>
  <si>
    <t>6.2</t>
  </si>
  <si>
    <t>10.1</t>
  </si>
  <si>
    <t>10.2</t>
  </si>
  <si>
    <t>Torneira para lavatório de mesa bica baixa Izy, código 1193.C37, Deca ou equivalente</t>
  </si>
  <si>
    <t>6.3</t>
  </si>
  <si>
    <t>6.4</t>
  </si>
  <si>
    <t>20.2</t>
  </si>
  <si>
    <t>20.3</t>
  </si>
  <si>
    <t>20.4</t>
  </si>
  <si>
    <t>20.5</t>
  </si>
  <si>
    <t>21.2</t>
  </si>
  <si>
    <t>21.3</t>
  </si>
  <si>
    <t>6.6</t>
  </si>
  <si>
    <t>22.1</t>
  </si>
  <si>
    <t>PAVIMENTAÇÃO EXTERNA</t>
  </si>
  <si>
    <t>22.3</t>
  </si>
  <si>
    <t>23.1</t>
  </si>
  <si>
    <t>24.1</t>
  </si>
  <si>
    <t>17.4</t>
  </si>
  <si>
    <t>17.5</t>
  </si>
  <si>
    <t>17.6</t>
  </si>
  <si>
    <t>FERRAGENS E ACESSÓRIOS</t>
  </si>
  <si>
    <t>22.4</t>
  </si>
  <si>
    <t>FUNDAÇÕES</t>
  </si>
  <si>
    <t>SERVIÇOS COMPLEMENTARES</t>
  </si>
  <si>
    <t>SISTEMA DE PROTEÇÃO CONTRA INCÊNDIO</t>
  </si>
  <si>
    <t xml:space="preserve">Subtotal </t>
  </si>
  <si>
    <t>11.5</t>
  </si>
  <si>
    <t>11.6</t>
  </si>
  <si>
    <t>16.2</t>
  </si>
  <si>
    <t>16.5</t>
  </si>
  <si>
    <t>16.6</t>
  </si>
  <si>
    <t>16.8</t>
  </si>
  <si>
    <t>17.7</t>
  </si>
  <si>
    <t>18.1</t>
  </si>
  <si>
    <t>18.2</t>
  </si>
  <si>
    <t>18.3</t>
  </si>
  <si>
    <t>18.6</t>
  </si>
  <si>
    <t>INSTALAÇÕES DE CLIMATIZAÇÃO</t>
  </si>
  <si>
    <t>23.2</t>
  </si>
  <si>
    <t>C2910</t>
  </si>
  <si>
    <t>C1869</t>
  </si>
  <si>
    <t>C0544</t>
  </si>
  <si>
    <t>C4394</t>
  </si>
  <si>
    <t>C2045</t>
  </si>
  <si>
    <t>C0864</t>
  </si>
  <si>
    <t>C4642</t>
  </si>
  <si>
    <t/>
  </si>
  <si>
    <t>DISJUNTORES</t>
  </si>
  <si>
    <t>C4065</t>
  </si>
  <si>
    <t>C0361</t>
  </si>
  <si>
    <t>C4624</t>
  </si>
  <si>
    <t>16.9</t>
  </si>
  <si>
    <t>16.10</t>
  </si>
  <si>
    <t>16.11</t>
  </si>
  <si>
    <t xml:space="preserve">IMPERMEABILIZAÇÃO </t>
  </si>
  <si>
    <t>6.7</t>
  </si>
  <si>
    <t>11.2</t>
  </si>
  <si>
    <t>C1520</t>
  </si>
  <si>
    <t>C4409</t>
  </si>
  <si>
    <t>% ITEM</t>
  </si>
  <si>
    <t>5.1.1</t>
  </si>
  <si>
    <t>6.2.1</t>
  </si>
  <si>
    <t>6.2.2</t>
  </si>
  <si>
    <t>6.2.3</t>
  </si>
  <si>
    <t>6.3.1</t>
  </si>
  <si>
    <t>6.3.2</t>
  </si>
  <si>
    <t>6.3.3</t>
  </si>
  <si>
    <t>6.3.4</t>
  </si>
  <si>
    <t>6.3.5</t>
  </si>
  <si>
    <t>6.3.6</t>
  </si>
  <si>
    <t>6.3.7</t>
  </si>
  <si>
    <t>6.4.1</t>
  </si>
  <si>
    <t>6.4.2</t>
  </si>
  <si>
    <t>6.4.3</t>
  </si>
  <si>
    <t>6.5.1</t>
  </si>
  <si>
    <t>6.5.2</t>
  </si>
  <si>
    <t>6.5.3</t>
  </si>
  <si>
    <t>6.5.4</t>
  </si>
  <si>
    <t>6.5.5</t>
  </si>
  <si>
    <t>6.5.6</t>
  </si>
  <si>
    <t>6.5.7</t>
  </si>
  <si>
    <t>6.5.8</t>
  </si>
  <si>
    <t>6.5.9</t>
  </si>
  <si>
    <t>6.5.10</t>
  </si>
  <si>
    <t>6.5.11</t>
  </si>
  <si>
    <t>6.5.12</t>
  </si>
  <si>
    <t>6.5.13</t>
  </si>
  <si>
    <t>6.5.14</t>
  </si>
  <si>
    <t>6.5.15</t>
  </si>
  <si>
    <t>6.5.16</t>
  </si>
  <si>
    <t>6.5.17</t>
  </si>
  <si>
    <t>6.6.1</t>
  </si>
  <si>
    <t>6.6.2</t>
  </si>
  <si>
    <t>6.6.3</t>
  </si>
  <si>
    <t>6.6.4</t>
  </si>
  <si>
    <t>6.6.5</t>
  </si>
  <si>
    <t>6.7.1</t>
  </si>
  <si>
    <t>6.7.2</t>
  </si>
  <si>
    <t>6.7.3</t>
  </si>
  <si>
    <t>6.7.4</t>
  </si>
  <si>
    <t>C4495</t>
  </si>
  <si>
    <t>10.1.4</t>
  </si>
  <si>
    <t>10.1.7</t>
  </si>
  <si>
    <t>10.2.1</t>
  </si>
  <si>
    <t>10.2.2</t>
  </si>
  <si>
    <t>10.2.3</t>
  </si>
  <si>
    <t>10.2.4</t>
  </si>
  <si>
    <t>10.2.5</t>
  </si>
  <si>
    <t>10.2.6</t>
  </si>
  <si>
    <t>10.2.7</t>
  </si>
  <si>
    <t>C4505</t>
  </si>
  <si>
    <t>C0513</t>
  </si>
  <si>
    <t>C4670</t>
  </si>
  <si>
    <t>C4385</t>
  </si>
  <si>
    <t>C2507</t>
  </si>
  <si>
    <t>18.1.1</t>
  </si>
  <si>
    <t>18.1.2</t>
  </si>
  <si>
    <t>18.1.3</t>
  </si>
  <si>
    <t>18.1.4</t>
  </si>
  <si>
    <t>18.3.8</t>
  </si>
  <si>
    <t>C1158</t>
  </si>
  <si>
    <t>18.6.1</t>
  </si>
  <si>
    <t>18.6.2</t>
  </si>
  <si>
    <t>18.6.3</t>
  </si>
  <si>
    <t>18.6.4</t>
  </si>
  <si>
    <t>18.6.5</t>
  </si>
  <si>
    <t>18.6.6</t>
  </si>
  <si>
    <t>18.6.7</t>
  </si>
  <si>
    <t>18.6.8</t>
  </si>
  <si>
    <t>18.6.9</t>
  </si>
  <si>
    <t>18.6.10</t>
  </si>
  <si>
    <t>18.6.11</t>
  </si>
  <si>
    <t>18.6.12</t>
  </si>
  <si>
    <t>18.6.13</t>
  </si>
  <si>
    <t>18.6.14</t>
  </si>
  <si>
    <t>18.6.15</t>
  </si>
  <si>
    <t>18.6.16</t>
  </si>
  <si>
    <t>18.6.17</t>
  </si>
  <si>
    <t>18.6.18</t>
  </si>
  <si>
    <t>C3424</t>
  </si>
  <si>
    <t>C4533</t>
  </si>
  <si>
    <t>C4107</t>
  </si>
  <si>
    <t>C4540</t>
  </si>
  <si>
    <t>C4412</t>
  </si>
  <si>
    <t>C1661</t>
  </si>
  <si>
    <t>C1638</t>
  </si>
  <si>
    <t>C4042</t>
  </si>
  <si>
    <t>C4567</t>
  </si>
  <si>
    <t>C4568</t>
  </si>
  <si>
    <t>C3768</t>
  </si>
  <si>
    <t>C4526</t>
  </si>
  <si>
    <t>C1208</t>
  </si>
  <si>
    <t>20.1.1</t>
  </si>
  <si>
    <t>20.2.1</t>
  </si>
  <si>
    <t>20.2.2</t>
  </si>
  <si>
    <t>20.2.3</t>
  </si>
  <si>
    <t>20.3.1</t>
  </si>
  <si>
    <t>20.3.2</t>
  </si>
  <si>
    <t>20.3.3</t>
  </si>
  <si>
    <t>20.4.1</t>
  </si>
  <si>
    <t>23.1.1</t>
  </si>
  <si>
    <t>23.1.2</t>
  </si>
  <si>
    <t>23.1.3</t>
  </si>
  <si>
    <t>23.1.4</t>
  </si>
  <si>
    <t>23.1.5</t>
  </si>
  <si>
    <t>23.1.6</t>
  </si>
  <si>
    <t>23.1.7</t>
  </si>
  <si>
    <t>23.1.8</t>
  </si>
  <si>
    <t>23.2.1</t>
  </si>
  <si>
    <t>23.2.2</t>
  </si>
  <si>
    <t>24.2</t>
  </si>
  <si>
    <t>C4622</t>
  </si>
  <si>
    <t>C4649</t>
  </si>
  <si>
    <t>MOVIMENTO DE TERRA PARA FUNDAÇÕES</t>
  </si>
  <si>
    <t>PAVIMENTAÇÃO INTERNA</t>
  </si>
  <si>
    <t>15.11</t>
  </si>
  <si>
    <t>Cabide metálico Izy, código 2060.C37, Deca ou equivalente</t>
  </si>
  <si>
    <t>11.7</t>
  </si>
  <si>
    <t>11.8</t>
  </si>
  <si>
    <t>21.4</t>
  </si>
  <si>
    <t>21.5</t>
  </si>
  <si>
    <t>UN.</t>
  </si>
  <si>
    <t>Pintura em látex acrílico sobre paredes internas e externas, 2 demãos</t>
  </si>
  <si>
    <t>Cuba de embutir oval em louça branca, fornecimento e instalação</t>
  </si>
  <si>
    <t>SISTEMAS DE COBERTURA</t>
  </si>
  <si>
    <t>SISTEMA DE VEDAÇÃO VERTICAL</t>
  </si>
  <si>
    <t>GERAIS</t>
  </si>
  <si>
    <t>REVESTIMENTOS INTERNO E EXTERNO</t>
  </si>
  <si>
    <t>SISTEMAS DE PISOS</t>
  </si>
  <si>
    <t>PINTURAS E ACABAMENTOS</t>
  </si>
  <si>
    <t>LOUÇAS, ACESSÓRIOS E METAIS</t>
  </si>
  <si>
    <t>20.1.2</t>
  </si>
  <si>
    <t>20.1.3</t>
  </si>
  <si>
    <t>20.1.4</t>
  </si>
  <si>
    <t>20.1.5</t>
  </si>
  <si>
    <t>PREÇO (R$)</t>
  </si>
  <si>
    <t>Valor TOTAL com BDI</t>
  </si>
  <si>
    <t>Chapa metalica (alumínio) 0,80m x 0,4m, e= 1mm para as portas - fornecimento e instalação</t>
  </si>
  <si>
    <t>PORTAS EM ALUMÍNIO</t>
  </si>
  <si>
    <t>Porta de abrir - PA6 - 120x185 - veneziana- conforme projeto de esquadrias, inclusive ferragens</t>
  </si>
  <si>
    <t>Porta de abrir - PA7 - 160+90x210 - veneziana- conforme projeto de esquadrias, inclusive ferragens</t>
  </si>
  <si>
    <t>PORTAS DE VIDRO - PV</t>
  </si>
  <si>
    <t xml:space="preserve">JANELAS DE ALUMÍNIO - JA </t>
  </si>
  <si>
    <t>Janela de Alumínio - JA-01, 70x125, completa conforme projeto de esquadrias - Guilhotina</t>
  </si>
  <si>
    <t>Janela de Alumínio - JA-02, 110x145, completa conforme projeto de esquadrias - Guilhotina</t>
  </si>
  <si>
    <t>Janela de Alumínio - JA-04, 140x145, completa conforme projeto de esquadrias - Guilhotina</t>
  </si>
  <si>
    <t>Janela de Alumínio - JA-06, 210x50, completa conforme projeto de esquadrias - Maxim-ar - incluso vidro liso incolor, espessura 6mm</t>
  </si>
  <si>
    <t>Janela de Alumínio - JA-07, 210x75, completa conforme projeto de esquadrias - Maxim-ar - incluso vidro liso incolor, espessura 6mm</t>
  </si>
  <si>
    <t>Janela de Alumínio - JA-08, 210x100, completa conforme projeto de esquadrias - Maxim-ar - incluso vidro liso incolor, espessura 6mm</t>
  </si>
  <si>
    <t>Janela de Alumínio - JA-09, 210x150, completa conforme projeto de esquadrias - Maxim-ar - incluso vidro liso incolor, espessura 6mm</t>
  </si>
  <si>
    <t>Janela de Alumínio - JA-10, 140x150, completa conforme projeto de esquadrias - Maxim-ar - incluso vidro liso incolor, espessura 6mm</t>
  </si>
  <si>
    <t>Janela de Alumínio - JA-11, 140x75, completa conforme projeto de esquadrias - Maxim-ar - incluso vidro liso incolor, espessura 6mm</t>
  </si>
  <si>
    <t>Janela de Alumínio - JA-12, 420x50, completa conforme projeto de esquadrias - Maxim-ar - incluso vidro liso incolor, espessura 6mm</t>
  </si>
  <si>
    <t>Janela de Alumínio - JA-13, 420x150, completa conforme projeto de esquadrias - Maxim-ar - incluso vidro liso incolor, espessura 6mm</t>
  </si>
  <si>
    <t>Janela de Alumínio - JA-14, 560x100, completa conforme projeto de esquadrias - Maxim-ar - incluso vidro liso incolor, espessura 6mm</t>
  </si>
  <si>
    <t>Janela de Alumínio - JA-15, 560x150, completa conforme projeto de esquadrias - Maxim-ar -incluso vidro liso incolor, espessura 6mm</t>
  </si>
  <si>
    <t>Tela de nylon de proteção- fixada na esquadria</t>
  </si>
  <si>
    <t>ESQUADRIA - GRADIL METÁLICO</t>
  </si>
  <si>
    <t>Gradil metalico e tela de aço galvanizado , inclusive pintura - fornecimento e instalação (GR1, GR2, GR3, GR4)</t>
  </si>
  <si>
    <t>Portão de abrir em chapa de aço perfurada, inclusive pintura - fornecimento e instalação (PF1 e PF2)</t>
  </si>
  <si>
    <t>Fechamento com chapa de aço perfurada, inclusive perfis metálicos para suporte e pintura - fornecimento e instalação</t>
  </si>
  <si>
    <t>Portão de abrir com gradil metálico e tela de aço galvanizado, inclusive pintura - fornecimento e instalação</t>
  </si>
  <si>
    <t>10.1.8</t>
  </si>
  <si>
    <t>Piso podotátil de alerta em borracha integrado 30x30cm, assentamento com argamassa (fornecimento e assentamento)</t>
  </si>
  <si>
    <t>10.1.9</t>
  </si>
  <si>
    <t>Piso podotátil direcional em borracha integrado 30x30cm, assentamento com argamassa (fornecimento e assentamento)</t>
  </si>
  <si>
    <t>10.1.11</t>
  </si>
  <si>
    <t>Piso tátil de alerta em placas pré-moldadas - 5MPa</t>
  </si>
  <si>
    <t>Piso tátil direcional em placas pré-moldadas - 5MPa</t>
  </si>
  <si>
    <t>Colchão de areia e=36cm</t>
  </si>
  <si>
    <t>Emassamento de forro com massa corrida PVA</t>
  </si>
  <si>
    <t>Bacia Sanitária Convencional, código Izy P.11, DECA, ou equivalente com acessórios- fornecimento e instalação</t>
  </si>
  <si>
    <t>Banheira Embutir em plástico tipo PVC, 77x45x20cm, Burigotto ou equivalente</t>
  </si>
  <si>
    <t>Lavatório de canto suspenso com mesa, linha Izy código L101.17, DECA ou equivalente, com válvula, sifão e engate flexivel cromados</t>
  </si>
  <si>
    <t>Lavatório pequeno Ravena/Izy cor branco gelo, com coluna suspensa, código L915 DECA ou equivalente</t>
  </si>
  <si>
    <t>15.12</t>
  </si>
  <si>
    <t>15.14</t>
  </si>
  <si>
    <t>15.15</t>
  </si>
  <si>
    <t>Papeleira Metálica Linha Izy, código 2020.C37, DECA ou equivalente</t>
  </si>
  <si>
    <t>Papeleira de sobrepor interfolhado</t>
  </si>
  <si>
    <t>15.16</t>
  </si>
  <si>
    <t>Ducha Higiênica com registro e derivação Izy, código 1984.C37. ACT.CR, DECA, ou equivalente</t>
  </si>
  <si>
    <t>15.17</t>
  </si>
  <si>
    <t>Torneira elétrica LorenEasy, LORENZETTI ou equivalente</t>
  </si>
  <si>
    <t>15.18</t>
  </si>
  <si>
    <t>15.20</t>
  </si>
  <si>
    <t>Torneira para cozinha de mesa bica móvel Izy, código 1167.C37, DECA, ou equivalente</t>
  </si>
  <si>
    <t>15.21</t>
  </si>
  <si>
    <t>Torneira de parede de uso geral para jardim ou tanque</t>
  </si>
  <si>
    <t>15.22</t>
  </si>
  <si>
    <t>Torneira para lavatório com acionamento por alavanca</t>
  </si>
  <si>
    <t>15.23</t>
  </si>
  <si>
    <t>Dispenser Saboneteira Linha Excellence, código 7009, Melhoramentos ou equivalente</t>
  </si>
  <si>
    <t>15.24</t>
  </si>
  <si>
    <t>Dispenser Toalha Linha Excellence, código 7007, Melhoramentos ou equivalente.</t>
  </si>
  <si>
    <t>15.25</t>
  </si>
  <si>
    <t>15.26</t>
  </si>
  <si>
    <t>15.29</t>
  </si>
  <si>
    <t>Cadeira articulada para banho, fornecimento e instalação</t>
  </si>
  <si>
    <t>INSTALAÇÃO DE GÁS COMBUSTÍVEL</t>
  </si>
  <si>
    <t>Fita anticorrosiva 5cmx30m (2 camadas)</t>
  </si>
  <si>
    <t>Regulador 1º estagio com manometro</t>
  </si>
  <si>
    <t>Regulador 2º estágio com registro</t>
  </si>
  <si>
    <t>Cotovelo 90º galvanizado 2 1/2"</t>
  </si>
  <si>
    <t>Niple duplo aço galvanizado 2 1/2"</t>
  </si>
  <si>
    <t>Tê aço galvanizado 2 1/2"</t>
  </si>
  <si>
    <t>17.8</t>
  </si>
  <si>
    <t>Adaptador em aço galvanziado para caixa dágua 2.1/2" x 65mm</t>
  </si>
  <si>
    <t>17.9</t>
  </si>
  <si>
    <t>Adaptador storz - roscas internas 2 1/2"</t>
  </si>
  <si>
    <t>17.10</t>
  </si>
  <si>
    <t>17.11</t>
  </si>
  <si>
    <t>Chave para conexão de mangueira tipo stroz engate rápido - dupla 1 1/2" x 1 1/2"</t>
  </si>
  <si>
    <t>17.12</t>
  </si>
  <si>
    <t>17.13</t>
  </si>
  <si>
    <t>17.16</t>
  </si>
  <si>
    <t>17.17</t>
  </si>
  <si>
    <t>17.18</t>
  </si>
  <si>
    <t>17.19</t>
  </si>
  <si>
    <t>Registro bruto de gaveta insutrial 2 1/2"</t>
  </si>
  <si>
    <t>17.20</t>
  </si>
  <si>
    <t>17.21</t>
  </si>
  <si>
    <t>17.22</t>
  </si>
  <si>
    <t>Luminária de emergência de blocos aucônomos de LED, com autonomia de 2h</t>
  </si>
  <si>
    <t>17.23</t>
  </si>
  <si>
    <t>17.24</t>
  </si>
  <si>
    <t>Central de alarme</t>
  </si>
  <si>
    <t>ILUMINAÇÃO E TOMADAS</t>
  </si>
  <si>
    <t>Interruptor 1 tecla paralela e tomada</t>
  </si>
  <si>
    <t>Interruptor 1 tecla simples</t>
  </si>
  <si>
    <t>Interruptor 2 teclas simples</t>
  </si>
  <si>
    <t>Luminárias embutir 2x16W completa</t>
  </si>
  <si>
    <t>Luminárias embutir 2x36W completa</t>
  </si>
  <si>
    <t>Luminária com aletas embutir 2x36 completa</t>
  </si>
  <si>
    <t>Luminária de piso, com lâmpada vapor metálico 70W</t>
  </si>
  <si>
    <t>Projetor com lâmpada de vapor metálico 150W</t>
  </si>
  <si>
    <t>Projetor com lâmpada de vapor metálico 250W</t>
  </si>
  <si>
    <t>Arandelas de sobrepor com 1 lâmpada fluorescente compacta de 60W</t>
  </si>
  <si>
    <t>INSTALAÇÕES DE REDE ESTRUTURADA</t>
  </si>
  <si>
    <t>EQUIPAMENTOS PASSIVOS</t>
  </si>
  <si>
    <t>Patch Panel 19"  - 24 portas, Categoria 6</t>
  </si>
  <si>
    <t xml:space="preserve">un </t>
  </si>
  <si>
    <t>Switch de 48 portas</t>
  </si>
  <si>
    <t>Guias de cabos simples</t>
  </si>
  <si>
    <t xml:space="preserve">Guia de Cabos Vertical, fechado </t>
  </si>
  <si>
    <t>Guia de Cabos Vertical</t>
  </si>
  <si>
    <t>20.1.6</t>
  </si>
  <si>
    <t xml:space="preserve">Guia de Cabos Superior, fechado </t>
  </si>
  <si>
    <t>20.1.7</t>
  </si>
  <si>
    <t>20.1.8</t>
  </si>
  <si>
    <t>Anel organizador de cabos</t>
  </si>
  <si>
    <t>20.1.9</t>
  </si>
  <si>
    <t>Bandeja deslizante perfurada</t>
  </si>
  <si>
    <t>20.1.10</t>
  </si>
  <si>
    <t>Access Point Wireless 2.4 GHz - 300Mpbs - fornecimento e instalação</t>
  </si>
  <si>
    <t>CABOS EM PAR TRANÇADOS</t>
  </si>
  <si>
    <t>Cabo UTP -6 (24AWG)</t>
  </si>
  <si>
    <t>Cabo coaxial</t>
  </si>
  <si>
    <t>Cabos de conexões – Patch cord categoria 6  - 2,5 metros</t>
  </si>
  <si>
    <t>TOMADAS</t>
  </si>
  <si>
    <t>20.4.2</t>
  </si>
  <si>
    <t>Conector emenda para cabo coaxial</t>
  </si>
  <si>
    <t>20.4.3</t>
  </si>
  <si>
    <t>CAIXAS E ACESSÓRIOS</t>
  </si>
  <si>
    <t>Caixa de passagem PVC 4x2" - fornecimento e instalação</t>
  </si>
  <si>
    <t>Eletrocalha lisa com tampa 100 x 50 mm, inclusive conexões</t>
  </si>
  <si>
    <t>SISTEMA DE EXAUSTÃO MECÂNICA</t>
  </si>
  <si>
    <t>Coifa de Centro em Aço Inox de 1500x1000x600</t>
  </si>
  <si>
    <t>Duto de ligação 1000 X 0.80mm</t>
  </si>
  <si>
    <t>Chapéu chines em aluminio</t>
  </si>
  <si>
    <t>Exaustor axial interno vazão 40m³/min.</t>
  </si>
  <si>
    <t>Exaustor mecânico para banheiro 80m3/h com duto flexível - kit</t>
  </si>
  <si>
    <t>22.5</t>
  </si>
  <si>
    <t>Abraçadeira-guia reforçada 2"</t>
  </si>
  <si>
    <t>22.6</t>
  </si>
  <si>
    <t>Caixa de equalização de potências 200x200mm em aço com barramento, expessura  6 mm</t>
  </si>
  <si>
    <t>22.7</t>
  </si>
  <si>
    <t>22.8</t>
  </si>
  <si>
    <t>22.11</t>
  </si>
  <si>
    <t>22.12</t>
  </si>
  <si>
    <t>Caixa de inspeção, PVC de 12", com tampa de ferro fundido,conforme detalhe no projeto</t>
  </si>
  <si>
    <t>Conjunto de mastros para bandeiras em tubo ferro galvanizado telescópico (alt= 7m (3mx2" + 4mx1 1/2")</t>
  </si>
  <si>
    <t>Bancada em granito cinza andorinha - espessura 2cm, conforme projeto</t>
  </si>
  <si>
    <t>Prateleira,acabamentos em granito cinza andorinha - espessura 2cm, conforme projeto</t>
  </si>
  <si>
    <t xml:space="preserve">Prateleiras e escaninhos em mdf </t>
  </si>
  <si>
    <t>Bancos de concreto</t>
  </si>
  <si>
    <t>Peitoril em granito cinza, largura=17,00cm espessura variável e pingadeira</t>
  </si>
  <si>
    <t>CAIXA DÁGUA - 30.000L</t>
  </si>
  <si>
    <t>Alça de içamento</t>
  </si>
  <si>
    <t>Suporte de luz piloto</t>
  </si>
  <si>
    <t>23.2.3</t>
  </si>
  <si>
    <t>Suporte para cinto de segurança</t>
  </si>
  <si>
    <t>23.2.4</t>
  </si>
  <si>
    <t>Suporte para Pára-raio</t>
  </si>
  <si>
    <t>23.2.5</t>
  </si>
  <si>
    <t>23.2.6</t>
  </si>
  <si>
    <t>23.2.7</t>
  </si>
  <si>
    <t>Chapa de aço carbono de alta resistência a corrosão e de qualidade estrutural e solda interna e externa, para confecção do reservatorioconforme projeto</t>
  </si>
  <si>
    <t>23.2.8</t>
  </si>
  <si>
    <t>Sistema de ancoragem com 6 nichos, conforme projeto</t>
  </si>
  <si>
    <t>23.2.9</t>
  </si>
  <si>
    <t>Preparo de superfície: jateamento abrasivo ao metal branco (interno e externo), padrão AS 3.</t>
  </si>
  <si>
    <t>23.2.10</t>
  </si>
  <si>
    <t>23.2.11</t>
  </si>
  <si>
    <t>23.2.12</t>
  </si>
  <si>
    <t>Pintura Externa: uma demão de poliuretano na cor amarelo</t>
  </si>
  <si>
    <t>5.2.7</t>
  </si>
  <si>
    <t>Fechamento de shafts em gesso acartonado</t>
  </si>
  <si>
    <t xml:space="preserve">Peças de apoio para deficientes em aço inox, 60cm reta NBR9050 JACKWAL nas portas PM3 e PM5  </t>
  </si>
  <si>
    <t>Porta de abrir - PA3 - 160x210 em chapa de alumínio com veneziana- conforme projeto de esquadrias, inclusive ferragens e vidro</t>
  </si>
  <si>
    <t>14.41</t>
  </si>
  <si>
    <t>14.42</t>
  </si>
  <si>
    <t>15.13</t>
  </si>
  <si>
    <t>15.19</t>
  </si>
  <si>
    <t>15.27</t>
  </si>
  <si>
    <t>15.28</t>
  </si>
  <si>
    <t>15.30</t>
  </si>
  <si>
    <t>17.14</t>
  </si>
  <si>
    <t>17.15</t>
  </si>
  <si>
    <t>Porta de abrir - PA1 - 100x210 em chapa de alumínio com veneziana e vidro mini boreal- conforme projeto de esquadrias, inclusive ferragens e vidro</t>
  </si>
  <si>
    <t>Porta de abrir - PA2 - 80x210 em chapa de alumínio com veneziana e vidro mini boreal- conforme projeto de esquadrias, inclusive ferragens e vidro</t>
  </si>
  <si>
    <t>Cuba industrial em aço Inoxidável completa, dimensões 60x50x40cm</t>
  </si>
  <si>
    <t>Cuba em aço Inoxidável completa, dimensões 50x40x20cm</t>
  </si>
  <si>
    <t>Cuba de embutir em aço Inoxidável completa, dimensões 40x34x17cm</t>
  </si>
  <si>
    <t>Tanque Grande 40L cor Branco Gelo, código TQ.03; DECA ou equivalente</t>
  </si>
  <si>
    <t>Torneira elétrica Fortti Maxi, código 79004; LORENZETTI ou equivalente</t>
  </si>
  <si>
    <t>Instalação básica para abrigo de gás (capacidade 4 cilindros GLP de 45 kg)</t>
  </si>
  <si>
    <t>Placa de sinalização em PVC, fotoluminescente, "Proibido fumar"</t>
  </si>
  <si>
    <t>Placa de sinalização em PVC, fotoluminescente, "Perigo inflamavel"</t>
  </si>
  <si>
    <t>Placa de sinalização em PVC fotoluminescente, dimensões até 480cm²</t>
  </si>
  <si>
    <t>Tubo aço galvanizado 65mm - 2 1/2"</t>
  </si>
  <si>
    <t>Esguicho 1½" x 16mm tipo jato sólido com engate rápido para mangueira</t>
  </si>
  <si>
    <t>Tampão cego Ø 1½" com corrente tipo Storz e engate rápido</t>
  </si>
  <si>
    <t>Eletroduto PVC rigido roscavel 1.1/4", inclusive conexões</t>
  </si>
  <si>
    <t>20.5.3</t>
  </si>
  <si>
    <t>Tomada de embutir RJ-45 com 1 módulo</t>
  </si>
  <si>
    <t>Tomada completa TV/SAT</t>
  </si>
  <si>
    <t>20.5.4</t>
  </si>
  <si>
    <t>20.5.5</t>
  </si>
  <si>
    <t>Fita adesiva antiderrapante 50mm para degraus dos banheiros</t>
  </si>
  <si>
    <t>União ferro galvanizado Ø 2½" com assento cônico</t>
  </si>
  <si>
    <t>Alarme sonoro/visual com acionador manual</t>
  </si>
  <si>
    <t>Bomba hidraulioca 3 cv</t>
  </si>
  <si>
    <t>Interruptor 3 teclas simples</t>
  </si>
  <si>
    <t>Interruptor 1 tecla simples e tomada</t>
  </si>
  <si>
    <t>Tomada universal, 20A, cor branca, completa</t>
  </si>
  <si>
    <t>Tomada universal, 10A, cor branca, completa</t>
  </si>
  <si>
    <t>Tomada dupla 10A, completa</t>
  </si>
  <si>
    <t>11.9</t>
  </si>
  <si>
    <t>Interruptor 2 teclas simples e tomada</t>
  </si>
  <si>
    <t>Eletroduto PVC rigido roscavel 2", inclusive conexões</t>
  </si>
  <si>
    <t>Mini-rack de parede 19" x 5u x 370mm</t>
  </si>
  <si>
    <t>Marcação de piso para localização de extintor e hidrante, dimensões 100x100cm</t>
  </si>
  <si>
    <t>Passeio em concreto desempenado com junta plastica a cada 1,20m e=10cm</t>
  </si>
  <si>
    <t>Rodapé vinilico de 7cm de altura</t>
  </si>
  <si>
    <t>INSTALAÇÃO ELÉTRICA - 127V</t>
  </si>
  <si>
    <t>SINAPI</t>
  </si>
  <si>
    <t>COMISSÃO PERMANENTE DE LICITAÇÕES</t>
  </si>
  <si>
    <t>OBRA: CONSTRUÇÃO CRECHE PROINFÂNCIA TIPO 1</t>
  </si>
  <si>
    <t>MUNICÍPIO DE DIVINÉSIA - MG</t>
  </si>
  <si>
    <t>___________________________________________</t>
  </si>
  <si>
    <t>PREFEITURA MUNICIPAL DE DIVINÉSIA - MG</t>
  </si>
  <si>
    <t>VALORES TOTAIS</t>
  </si>
  <si>
    <t>Interruptor bipolar DR - 25A</t>
  </si>
  <si>
    <t>Interruptor bipolar DR - 40A</t>
  </si>
  <si>
    <t>Interruptor bipolar DR - 63A</t>
  </si>
  <si>
    <t>Interruptor bipolar DR - 100A</t>
  </si>
  <si>
    <t>Dispositivo de proteção contra surto - 175V - 40KA</t>
  </si>
  <si>
    <t>Dispositivo de proteção contra surto - 175V - 80KA</t>
  </si>
  <si>
    <t>C4530</t>
  </si>
  <si>
    <t>C4531</t>
  </si>
  <si>
    <t>C4562</t>
  </si>
  <si>
    <t>18.2.1</t>
  </si>
  <si>
    <t>18.2.2</t>
  </si>
  <si>
    <t>18.2.3</t>
  </si>
  <si>
    <t>18.2.4</t>
  </si>
  <si>
    <t>18.2.5</t>
  </si>
  <si>
    <t>18.2.6</t>
  </si>
  <si>
    <t>18.2.7</t>
  </si>
  <si>
    <t>18.2.8</t>
  </si>
  <si>
    <t>18.2.9</t>
  </si>
  <si>
    <t>CRONOGRAMA FÍSICO FINANCEIRO - SERVIÇOS A FINALIZAR</t>
  </si>
  <si>
    <t>PLANILHA</t>
  </si>
  <si>
    <t>Licitado</t>
  </si>
  <si>
    <t>PREÇO C/ BDI (R$)</t>
  </si>
  <si>
    <t>TOTAL (R$)</t>
  </si>
  <si>
    <t xml:space="preserve">FECHADURA ESPELHO PARA PORTA DE BANHEIRO, EM ACO INOX (MAQUINA, TESTA E CONTRA-TESTA) E EM ZAMAC (MACANETA, LINGUETA E TRINCOS) COM ACABAMENTO CROMADO, MAQUINA DE 40 MM, INCLUINDO CHAVE TIPO TRANQUETA
</t>
  </si>
  <si>
    <t>ALVENARIA DE VEDAÇÃO COM ELEMENTO VAZADO DE CONCRETO (COBOGÓ) DE 7X50X50CM E ARGAMASSA DE ASSENTAMENTO COM PREPARO EM BETONEIRA. AF_05/2020</t>
  </si>
  <si>
    <t>Porta de correr - PA4 - 450x270  PORTA DE CORRER DE ALUMÍNIO, COM DUAS FOLHAS PARA VIDRO, INCLUSO VIDRO LISO INCOLOR, FECHADURA E PUXADOR, SEM ALIZAR. AF_12/2019</t>
  </si>
  <si>
    <t>Porta de correr - PA5 - 240x210  -PORTA DE CORRER DE ALUMÍNIO, COM DUAS FOLHAS PARA VIDRO, INCLUSO VIDRO LISO INCOLOR, FECHADURA E PUXADOR, SEM ALIZAR. AF_12/2019</t>
  </si>
  <si>
    <t xml:space="preserve">SINAPI </t>
  </si>
  <si>
    <t>PORTA PIVOTANTE DE VIDRO TEMPERADO, 2 FOLHAS DE 90X210 CM, ESPESSURA DE 10MM, INCLUSIVE ACESSÓRIOS. AF_01/2021 conforme projeto de esquadrias - PV1 - 175x230</t>
  </si>
  <si>
    <t>PORTA PIVOTANTE DE VIDRO TEMPERADO, 2 FOLHAS DE 90X210 CM, ESPESSURA DE 10MM, INCLUSIVE ACESSÓRIOS. AF_01/2021 conforme projeto de esquadrias - PV1 - 175x231</t>
  </si>
  <si>
    <t>DIVISÓRIA FIXA EM VIDRO TEMPERADO 10 MM, SEM ABERTURA. AF_01/2021_PS Bandeiras fixas de vidro 175x35 para porta PV2, conforme projeto de esquadria</t>
  </si>
  <si>
    <t>Janela de Alumínio - JA-03, 140x115, JANELA FIXA, EM ALUMINIO PERFIL 20, 60 X 80 CM (A X L), BATENTE/REQUADRO DE 3 A 14 CM, COM VIDRO 4 MM, SEM GUARNICAO/ALIZAR, ACABAMENTO ALUM BRANCO OU BRILHANTE</t>
  </si>
  <si>
    <t>Janela de Alumínio - JA-05, 200x105, JANELA FIXA, EM ALUMINIO PERFIL 20, 60 X 80 CM (A X L), BATENTE/REQUADRO DE 3 A 14 CM, COM VIDRO 4 MM, SEM GUARNICAO/ALIZAR, ACABAMENTO ALUM BRANCO OU BRILHANTE</t>
  </si>
  <si>
    <t>Janela de Alumínio - JA-16, 160x0,85, JANELA FIXA, EM ALUMINIO PERFIL 20, 60 X 80 CM (A X L), BATENTE/REQUADRO DE 3 A 14 CM, COM VIDRO 4 MM, SEM GUARNICAO/ALIZAR, ACABAMENTO ALUM BRANCO OU BRILHANTE</t>
  </si>
  <si>
    <t>VIDRO TEMPERADO INCOLOR E = 6 MM, SEM COLOCACAO para janelas</t>
  </si>
  <si>
    <t>VIDRO TEMPERADO INCOLOR E = 6 MM, SEM COLOCACAO para porta PM5</t>
  </si>
  <si>
    <t>6.6.6</t>
  </si>
  <si>
    <t>INSTALAÇÃO DE VIDRO TEMPERADO, E = 8 MM, ENCAIXADO EM PERFIL U. AF_01/2021_PS com altura de 1,80m</t>
  </si>
  <si>
    <t>VIDRO LISO INCOLOR 8MM - SEM COLOCACAO com altura de 1,80m</t>
  </si>
  <si>
    <t>ESPELHO CRISTAL E = 4 MM</t>
  </si>
  <si>
    <t xml:space="preserve">DIVISÓRIA EM VIDRO TEMPERADO 10 MM COM PORTA DE CORRER, INCLUSIVE FERRAGENS. AF_01/2021 </t>
  </si>
  <si>
    <t xml:space="preserve">PINTURA DE PISO COM TINTA EPÓXI, APLICAÇÃO MANUAL, 2 DEMÃOS, INCLUSO PRIMER EPÓXI. AF_05/2021 </t>
  </si>
  <si>
    <t>PISO VINÍLICO SEMI-FLEXÍVEL EM PLACAS, PADRÃO LISO, ESPESSURA 3,2 MM, FIXADO COM COLA. AF_09/2020</t>
  </si>
  <si>
    <t>RAMPA DE ACESSIBILIDADE EM CONCRETO MOLDADO IN LOCO, EM CALÇADA NOVA COM LARGURA MENOR À 3,00 M, FCK 25MPA, COM PISO PODOTÁTIL. AF_03/2024</t>
  </si>
  <si>
    <t>EXECUÇÃO DE PAVIMENTO EM PISO INTERTRAVADO, COM BLOCO SEXTAVADO DE 25 X 25 CM, ESPESSURA 6 CM.
AF_10/2022</t>
  </si>
  <si>
    <t>10.2.8</t>
  </si>
  <si>
    <t>GRAMA BATATAIS EM PLACAS, SEM PLANTIO</t>
  </si>
  <si>
    <t>PLANTIO DE GRAMA BATATAIS EM PLACAS. AF_07/2024</t>
  </si>
  <si>
    <t xml:space="preserve">PINTURA LÁTEX ACRÍLICA PREMIUM, APLICAÇÃO MANUAL EM TETO, DUAS DEMÃOS. AF_04/2023 </t>
  </si>
  <si>
    <t>PINTURA TINTA DE ACABAMENTO (PIGMENTADA) ESMALTE SINTÉTICO BRILHANTE EM MADEIRA, 2 DEMÃOs. AF_01/2021</t>
  </si>
  <si>
    <t>PINTURA TINTA DE ACABAMENTO (PIGMENTADA) ESMALTE SINTÉTICO ACETINADO EM MADEIRA, 2 DEMÃOS.
AF_01/2021</t>
  </si>
  <si>
    <t>PINTURA COM TINTA ALQUÍDICA DE ACABAMENTO (ESMALTE SINTÉTICO ACETINADO) PULVERIZADA SOBRE SUPERFÍCIES METÁLICAS (EXCETO PERFIL) EXECUTADO EM OBRA (02 DEMÃOS). AF_01/2020_PE</t>
  </si>
  <si>
    <t>PINTURA COM TINTA ALQUÍDICA DE FUNDO E ACABAMENTO (ESMALTE SINTÉTICO GRAFITE) PULVERIZADA SOBRE PERFIL METÁLICO EXECUTADO EM FÁBRICA (POR DEMÃO). AF_01/2020_PE</t>
  </si>
  <si>
    <t>SUMIDOURO RETANGULAR, EM ALVENARIA COM TIJOLOS CERÂMICOS MACIÇOS, DIMENSÕES INTERNAS: 1,0 X 3,0 X H=3,0 M, ÁREA DE INFILTRAÇÃO: 25 M² (PARA 10 CONTRIBUINTES). AF_12/2020</t>
  </si>
  <si>
    <t>FOSSA SEPTICA, SEM FILTRO, EM POLIETILENO DE ALTA DENSIDADE (PEAD), PARA 15 A 30 CONTRIBUINTES, CILINDRICA, COM TAMPA, CAPACIDADE APROXIMADA DE *5500* LITROS (NBR 7229)</t>
  </si>
  <si>
    <t>VASO SANITÁRIO INFANTIL LOUÇA BRANCA - FORNECIMENTO E INSTALACAO. AF_01/2020</t>
  </si>
  <si>
    <t>DUCHA / CHUVEIRO METALICO, DE PAREDE, ARTICULAVEL, COM DESVIADOR E
DUCHA MANUAL</t>
  </si>
  <si>
    <t>BARRA DE APOIO RETA, EM ACO INOX POLIDO, COMPRIMENTO 80CM, DIAMETRO MINIMO 3 CM</t>
  </si>
  <si>
    <t>BARRA DE APOIO RETA, EM ACO INOX POLIDO, COMPRIMENTO 70CM, DIAMETRO MINIMO 3 CM</t>
  </si>
  <si>
    <t>BARRA DE APOIO RETA, EM ACO INOX POLIDO, COMPRIMENTO 60CM, DIAMETRO MINIMO 3 CM</t>
  </si>
  <si>
    <t>BARRA DE APOIO RETA, EM ALUMINIO, COMPRIMENTO 90 CM, DIAMETRO MINIMO
3 CM</t>
  </si>
  <si>
    <t>EXTINTOR DE INCENDIO PORTATIL COM CARGA DE GAS CARBONICO CO2 DE 6 KG, CLASSE BC</t>
  </si>
  <si>
    <t>EXTINTOR DE INCENDIO PORTATIL COM CARGA DE PO QUIMICO SECO (PQS) DE
6 KG, CLASSE BC</t>
  </si>
  <si>
    <t>EXTINTOR DE INCENDIO PORTATIL COM CARGA DE AGUA PRESSURIZADA DE 10 L, CLASSE A</t>
  </si>
  <si>
    <t>17.25</t>
  </si>
  <si>
    <t>CAIXA DE INCENDIO/ABRIGO PARA MANGUEIRA, DE OBREPOR/EXTERNA, COM 90 X 60 X 17 CM, EM CHAPA DE ACO, PORTA COM VENTILACAO, VISOR COM A INSCRICAO "INCENDIO", SUPORTE/CESTA INTERNA PARA A MANGUEIRA, PINTURA ELETROSTATICA VERMELHA</t>
  </si>
  <si>
    <t>CONJUNTO DE MANGUEIRA PARA COMBATE A INCÊNDIO EM FIBRA DE POLIESTER PURA, COM 1.1/2", REVESTIDA
INTERNAMENTE, COMPRIMENTO DE 15M - FORNECIMENTO E INSTALAÇÃO. AF_10/2020</t>
  </si>
  <si>
    <t>REGISTRO OU VÁLVULA GLOBO ANGULAR EM LATÃO, PARA HIDRANTES EM INSTALAÇÃO PREDIAL DE INCÊNDIO,
45 GRAUS, 2 1/2" - FORNECIMENTO E INSTALAÇÃO. AF_08/2021</t>
  </si>
  <si>
    <t>TAMPA PARA CAIXA TIPO R2 E R3, EM FERRO FUNDIDO, DIMENSÕES INTERNAS: 0,55 X 1,10 M - FORNECIMENTO E INSTALAÇÃO. AF_12/2020</t>
  </si>
  <si>
    <t>VÁLVULA DE RETENÇÃO VERTICAL, DE BRONZE, ROSCÁVEL, 2 1/2" - FORNECIMENTO E INSTALAÇÃO. AF_08/2021</t>
  </si>
  <si>
    <t>QUADRO DE DISTRIBUICAO COM BARRAMENTO TRIFASICO, DE EMBUTIR, EM CHAPA DE ACO GALVANIZADO, PARA 12 DISJUNTORES DIN, 100 A</t>
  </si>
  <si>
    <t>QUADRO DE DISTRIBUICAO COM BARRAMENTO TRIFASICO, DE EMBUTIR, EM CHAPA DE ACO GALVANIZADO, PARA 18 DISJUNTORES DIN, 100 A</t>
  </si>
  <si>
    <t>QUADRO DE MEDIÇÃO GERAL DE ENERGIA PARA BARRAMENTO BLINDADO COM 4 MEDIDORES - FORNECIMENTO E INSTALAÇÃO. AF_07/2025</t>
  </si>
  <si>
    <t>QUADRO DE DISTRIBUICAO COM BARRAMENTO TRIFASICO, DE EMBUTIR, EM CHAPA DE ACO GALVANIZADO, PARA 24 DISJUNTORES DIN, 100 A</t>
  </si>
  <si>
    <t>CAIXA DE PASSAGEM METALICA DE SOBREPOR COM TAMPA PARAFUSADA, DIMENSOES 30 X 30 X 10 CM</t>
  </si>
  <si>
    <t xml:space="preserve">TAMPA CEGA EM PVC PARA CONDULETE 4 X 2" </t>
  </si>
  <si>
    <t>LUMINARIA DE SOBREPOR EM CHAPA DE ACO PARA 1 LAMPADA FLUORESCENTE DE *36* W, ALETADA, COMPLETA (LAMPADA E REATOR INCLUSOS)</t>
  </si>
  <si>
    <t>PARA-RAIOS TIPO FRANKLIN 350 MM, EM LATAO CROMADO, DUAS DESCIDAS, PARA PROTECAO DE EDIFICACOES CONTRA DESCARGAS ATMOSFERICAS</t>
  </si>
  <si>
    <t>GRAMPO METALICO TIPO U PARA HASTE DE ATERRAMENTO DE ATE 3/4",
CONDUTOR DE 10 A 25 MM2</t>
  </si>
  <si>
    <t xml:space="preserve">GRAMPO U DE 5/8" N8 EM ACO GALVANIZADO </t>
  </si>
  <si>
    <t>ESCAVAÇÃO MANUAL DE VALA. AF_09/2024</t>
  </si>
  <si>
    <t>HASTE DE ATERRAMENTO EM ACO GALVANIZADO TIPO CANTONEIRA COM 2,00 M DE COMPRIMENTO, 25 X 25 MM E CHAPA DE 3/16</t>
  </si>
  <si>
    <t>CABO DE COBRE NU 50 MM2 MEIO-DURO</t>
  </si>
  <si>
    <t>SUPORTE MÃO FRANCESA EM AÇO, ABAS IGUAIS 30 CM, CAPACIDADE MINIMA 60 KG, BRANCO - FORNECIMENTO E INSTALAÇÃO. AF_01/2020</t>
  </si>
  <si>
    <t>ESCADA TIPO MARINHEIRO EM TUBO ACO GALVANIZADO 1 1/2", COM GUARDA-CORPO, PARA ALTURAS MAIORES QUE 3 M, FIXADA COM CHUMBADOR MECÂNICO. AF_11/2020</t>
  </si>
  <si>
    <t>GUARDA-CORPO FIXADO EM FÔRMA DE MADEIRA COM MONTANTES E TRAVESSÕES EM MADEIRA E FECHAMENTO EM PLACA COMPENSADO PARA EDIFÍCIOS COM ALTURA IGUAL OU SUPERIOR A 4 PAVIMENTOS. AF_03/2024</t>
  </si>
  <si>
    <t xml:space="preserve">PLACA DE INAUGURACAO METALICA, *40* CM X *60* CM </t>
  </si>
  <si>
    <t xml:space="preserve">REVOLVIMENTO E LIMPEZA MANUAL DE SOLO. AF_07/2024 </t>
  </si>
  <si>
    <t>PINTURA DE PISO COM TINTA EPÓXI, APLICAÇÃO MANUAL, 2 DEMÃOS, INCLUSO PRIMER EPÓXI. AF_05/2022</t>
  </si>
  <si>
    <t>DISJUNTOR TERMOMAGNETICO PARA TRILHO DIN (IEC), MONOPOLAR, 6 - 32 A</t>
  </si>
  <si>
    <t>DISJUNTOR TERMOMAGNETICO PARA TRILHO DIN (IEC), MONOPOLAR, 40 - 50 A</t>
  </si>
  <si>
    <t>DISJUNTOR TERMOMAGNETICO PARA TRILHO DIN (IEC), BIPOLAR, 6 - 32 A</t>
  </si>
  <si>
    <t>DISJUNTOR TERMOMAGNETICO PARA TRILHO DIN (IEC), BIPOLAR, 40 - 50 A</t>
  </si>
  <si>
    <t xml:space="preserve">DISJUNTOR TERMOMAGNETICO PARA TRILHO DIN (IEC), TRIPOLAR, 10 - 50 A </t>
  </si>
  <si>
    <t>RALO FOFO COM REQUADRO, QUADRADO 200 X 200 MM</t>
  </si>
  <si>
    <t>COTAÇÃO</t>
  </si>
  <si>
    <t xml:space="preserve">Escavação manual de valas em qualquer terreno exceto rocha até h=2,0 m </t>
  </si>
  <si>
    <t>2.3.1</t>
  </si>
  <si>
    <t>2.3.2</t>
  </si>
  <si>
    <t>2.3.3</t>
  </si>
  <si>
    <t>CASTELO D'ÁGUA</t>
  </si>
  <si>
    <t>2.3</t>
  </si>
  <si>
    <t>3.3</t>
  </si>
  <si>
    <t>FUNDAÇÃO DO CASTELO D'ÁGUA</t>
  </si>
  <si>
    <t>3.3.1</t>
  </si>
  <si>
    <t>3.3.3</t>
  </si>
  <si>
    <t>Lastro de concreto não-estrutural, espessura 5cm</t>
  </si>
  <si>
    <t>3.3.4</t>
  </si>
  <si>
    <t>3.3.5</t>
  </si>
  <si>
    <t>Armação de aço CA-50 Ø 10mm; incluso fornecimento, corte, dobra e colocação</t>
  </si>
  <si>
    <t>3.3.6</t>
  </si>
  <si>
    <t>Armação de aço CA-50 Ø 12,5mm; incluso fornecimento, corte, dobra e colocação</t>
  </si>
  <si>
    <t>3.3.7</t>
  </si>
  <si>
    <t>Armação de aço CA-50 Ø 25mm; incluso fornecimento, corte, dobra e colocação</t>
  </si>
  <si>
    <t>3.3.8</t>
  </si>
  <si>
    <t>Armação de aço CA-60 Ø 4,2mm; incluso fornecimento, corte, dobra e colocação</t>
  </si>
  <si>
    <t>3.3.9</t>
  </si>
  <si>
    <t>REGULARIZAÇÃO E COMPACTAÇÃO DE SUBLEITO DE SOLO PREDOMINANTEMENTE ARGILOSO, PARA OBRAS DE RECONSTRUÇÃO DE PAVIMENTOS. AF_09/2024</t>
  </si>
  <si>
    <t>REATERRO MANUAL DE VALAS, COM COMPACTADOR DE SOLOS DE PERCUSSÃO. AF_08/2023</t>
  </si>
  <si>
    <t>ESTACA BROCA DE CONCRETO, DIÂMETRO DE 25CM, ESCAVAÇÃO MANUAL COM TRADO CONCHA, COM ARMADURA DE ARRANQUE. AF_05/2020</t>
  </si>
  <si>
    <t>FABRICAÇÃO, MONTAGEM E DESMONTAGEM DE FÔRMA PARA BLOCO DE COROAMENTO, EM MADEIRA SERRADA, E=25 MM, 4 UTILIZAÇÕES. AF_01/2024</t>
  </si>
  <si>
    <t>CONCRETO USINADO BOMBEAVEL, CLASSE DE RESISTENCIA C25, COM BRITA 0 E 1, SLUMP = 100 +/- 20 MM, EXCLUI SERVICO DE BOMBEAMENTO (NBR 8953)</t>
  </si>
  <si>
    <t>6.1</t>
  </si>
  <si>
    <t>PORTAS DE MADEIRA</t>
  </si>
  <si>
    <t>6.1.6</t>
  </si>
  <si>
    <t>KIT DE PORTA DE MADEIRA PARA PINTURA, SEMI-OCA (LEVE OU MÉDIA), PADRÃO MÉDIO, 60X210CM, ESPESSURA DE 3,5CM, ITENS INCLUSOS: DOBRADIÇAS, MONTAGEM E INSTALAÇÃO DO BATENTE, FECHADURA COM EXECUÇÃO DO FURO - FORNECIMENTO E INSTALAÇÃO. AF_12/2019</t>
  </si>
  <si>
    <t>Data Base: SINAPI 09/2025</t>
  </si>
  <si>
    <t>DATA: 22/01/2026</t>
  </si>
  <si>
    <t>Divinésia, 22 de janeiro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</si>
</sst>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#,##0.00&quot; &quot;;&quot; (&quot;#,##0.00&quot;)&quot;;&quot; -&quot;#&quot; &quot;;@&quot; &quot;"/>
    <numFmt numFmtId="167" formatCode="#,##0.00&quot; &quot;;&quot;-&quot;#,##0.00&quot; &quot;;&quot; -&quot;#&quot; &quot;;@&quot; &quot;"/>
    <numFmt numFmtId="168" formatCode="[$R$-416]&quot; &quot;#,##0.00;[Red]&quot;-&quot;[$R$-416]&quot; &quot;#,##0.00"/>
    <numFmt numFmtId="169" formatCode="_-* #,##0.00\ _€_-;\-* #,##0.00\ _€_-;_-* &quot;-&quot;??\ _€_-;_-@_-"/>
    <numFmt numFmtId="170" formatCode="#\,##0."/>
    <numFmt numFmtId="171" formatCode="_(&quot;$&quot;* #,##0_);_(&quot;$&quot;* \(#,##0\);_(&quot;$&quot;* &quot;-&quot;_);_(@_)"/>
    <numFmt numFmtId="172" formatCode="_(&quot;$&quot;* #,##0.00_);_(&quot;$&quot;* \(#,##0.00\);_(&quot;$&quot;* &quot;-&quot;??_);_(@_)"/>
    <numFmt numFmtId="173" formatCode="\$#."/>
    <numFmt numFmtId="174" formatCode="#.00"/>
    <numFmt numFmtId="175" formatCode="0.00_)"/>
    <numFmt numFmtId="176" formatCode="%#.00"/>
    <numFmt numFmtId="177" formatCode="#\,##0.00"/>
    <numFmt numFmtId="178" formatCode="#,"/>
    <numFmt numFmtId="179" formatCode="_(* #,##0_);_(* \(#,##0\);_(* &quot;-&quot;_);_(@_)"/>
    <numFmt numFmtId="180" formatCode="_(* #,##0.00_);_(* \(#,##0.00\);_(* \-??_);_(@_)"/>
    <numFmt numFmtId="181" formatCode="&quot;R$&quot;\ #,##0.00"/>
    <numFmt numFmtId="182" formatCode="_-* #,##0.000_-;\-* #,##0.000_-;_-* &quot;-&quot;??_-;_-@_-"/>
    <numFmt numFmtId="183" formatCode="_-&quot;R$&quot;\ * #,##0.000000_-;\-&quot;R$&quot;\ * #,##0.000000_-;_-&quot;R$&quot;\ * &quot;-&quot;??_-;_-@_-"/>
  </numFmts>
  <fonts count="66"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rgb="FF000000"/>
      <name val="Arial"/>
      <family val="2"/>
    </font>
    <font>
      <sz val="16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u/>
      <sz val="11"/>
      <color indexed="12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name val="Times New Roman"/>
      <family val="1"/>
    </font>
    <font>
      <sz val="10"/>
      <name val="Times New Roman"/>
      <family val="1"/>
    </font>
    <font>
      <sz val="10"/>
      <color indexed="8"/>
      <name val="MS Sans Serif"/>
      <family val="2"/>
    </font>
    <font>
      <sz val="1"/>
      <color indexed="8"/>
      <name val="Courier"/>
      <family val="3"/>
    </font>
    <font>
      <u/>
      <sz val="6"/>
      <color indexed="36"/>
      <name val="MS Sans Serif"/>
      <family val="2"/>
    </font>
    <font>
      <sz val="8"/>
      <name val="Arial"/>
      <family val="2"/>
    </font>
    <font>
      <sz val="10"/>
      <name val="Courier"/>
      <family val="3"/>
    </font>
    <font>
      <sz val="12"/>
      <name val="Times New Roman"/>
      <family val="1"/>
    </font>
    <font>
      <b/>
      <i/>
      <sz val="16"/>
      <name val="Helv"/>
    </font>
    <font>
      <b/>
      <sz val="14"/>
      <name val="Arial"/>
      <family val="2"/>
    </font>
    <font>
      <sz val="1"/>
      <color indexed="1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5.5"/>
      <name val="Arial"/>
      <family val="2"/>
    </font>
    <font>
      <b/>
      <sz val="11"/>
      <color rgb="FF00000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0"/>
      <color rgb="FFFFFF0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388">
    <xf numFmtId="0" fontId="0" fillId="0" borderId="0"/>
    <xf numFmtId="0" fontId="15" fillId="0" borderId="0" applyNumberFormat="0" applyBorder="0" applyProtection="0"/>
    <xf numFmtId="0" fontId="15" fillId="0" borderId="0" applyNumberFormat="0" applyBorder="0" applyProtection="0"/>
    <xf numFmtId="166" fontId="15" fillId="0" borderId="0" applyBorder="0" applyProtection="0"/>
    <xf numFmtId="166" fontId="15" fillId="0" borderId="0" applyBorder="0" applyProtection="0"/>
    <xf numFmtId="0" fontId="16" fillId="0" borderId="0" applyNumberFormat="0" applyBorder="0" applyProtection="0"/>
    <xf numFmtId="0" fontId="15" fillId="0" borderId="0" applyNumberFormat="0" applyBorder="0" applyProtection="0"/>
    <xf numFmtId="167" fontId="16" fillId="0" borderId="0" applyBorder="0" applyProtection="0"/>
    <xf numFmtId="0" fontId="17" fillId="0" borderId="0" applyNumberFormat="0" applyBorder="0" applyProtection="0">
      <alignment horizontal="center"/>
    </xf>
    <xf numFmtId="0" fontId="17" fillId="0" borderId="0" applyNumberFormat="0" applyBorder="0" applyProtection="0">
      <alignment horizontal="center" textRotation="90"/>
    </xf>
    <xf numFmtId="0" fontId="12" fillId="0" borderId="0"/>
    <xf numFmtId="9" fontId="12" fillId="0" borderId="0" applyFont="0" applyFill="0" applyBorder="0" applyAlignment="0" applyProtection="0"/>
    <xf numFmtId="0" fontId="18" fillId="0" borderId="0" applyNumberFormat="0" applyBorder="0" applyProtection="0"/>
    <xf numFmtId="168" fontId="18" fillId="0" borderId="0" applyBorder="0" applyProtection="0"/>
    <xf numFmtId="165" fontId="14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5" fillId="0" borderId="0" applyBorder="0" applyProtection="0"/>
    <xf numFmtId="0" fontId="12" fillId="0" borderId="0"/>
    <xf numFmtId="0" fontId="12" fillId="0" borderId="0"/>
    <xf numFmtId="0" fontId="12" fillId="0" borderId="0"/>
    <xf numFmtId="0" fontId="19" fillId="0" borderId="0"/>
    <xf numFmtId="165" fontId="12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1" fillId="0" borderId="0"/>
    <xf numFmtId="0" fontId="10" fillId="0" borderId="0"/>
    <xf numFmtId="0" fontId="22" fillId="0" borderId="0"/>
    <xf numFmtId="165" fontId="14" fillId="0" borderId="0" applyFont="0" applyFill="0" applyBorder="0" applyAlignment="0" applyProtection="0"/>
    <xf numFmtId="0" fontId="19" fillId="0" borderId="0"/>
    <xf numFmtId="165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6" fillId="0" borderId="0" applyNumberFormat="0" applyBorder="0" applyProtection="0"/>
    <xf numFmtId="0" fontId="23" fillId="0" borderId="0" applyNumberFormat="0" applyFill="0" applyBorder="0" applyAlignment="0" applyProtection="0">
      <alignment vertical="top"/>
      <protection locked="0"/>
    </xf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0" fontId="24" fillId="0" borderId="0"/>
    <xf numFmtId="0" fontId="21" fillId="0" borderId="0"/>
    <xf numFmtId="0" fontId="9" fillId="0" borderId="0"/>
    <xf numFmtId="9" fontId="19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0" fontId="12" fillId="0" borderId="0"/>
    <xf numFmtId="9" fontId="19" fillId="0" borderId="0" applyFont="0" applyFill="0" applyBorder="0" applyAlignment="0" applyProtection="0"/>
    <xf numFmtId="0" fontId="12" fillId="0" borderId="0"/>
    <xf numFmtId="0" fontId="8" fillId="0" borderId="0"/>
    <xf numFmtId="43" fontId="8" fillId="0" borderId="0" applyFont="0" applyFill="0" applyBorder="0" applyAlignment="0" applyProtection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165" fontId="12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27" fillId="0" borderId="0"/>
    <xf numFmtId="9" fontId="26" fillId="0" borderId="0" applyFont="0" applyFill="0" applyBorder="0" applyAlignment="0" applyProtection="0"/>
    <xf numFmtId="0" fontId="28" fillId="0" borderId="0"/>
    <xf numFmtId="169" fontId="12" fillId="0" borderId="0" applyFont="0" applyFill="0" applyBorder="0" applyAlignment="0" applyProtection="0"/>
    <xf numFmtId="170" fontId="29" fillId="0" borderId="0">
      <protection locked="0"/>
    </xf>
    <xf numFmtId="0" fontId="13" fillId="5" borderId="15" applyFill="0" applyBorder="0" applyAlignment="0" applyProtection="0">
      <alignment vertical="center"/>
      <protection locked="0"/>
    </xf>
    <xf numFmtId="171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3" fontId="29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174" fontId="29" fillId="0" borderId="0">
      <protection locked="0"/>
    </xf>
    <xf numFmtId="174" fontId="29" fillId="0" borderId="0"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38" fontId="31" fillId="2" borderId="0" applyNumberFormat="0" applyBorder="0" applyAlignment="0" applyProtection="0"/>
    <xf numFmtId="0" fontId="29" fillId="0" borderId="0">
      <protection locked="0"/>
    </xf>
    <xf numFmtId="0" fontId="29" fillId="0" borderId="0">
      <protection locked="0"/>
    </xf>
    <xf numFmtId="0" fontId="32" fillId="0" borderId="0"/>
    <xf numFmtId="10" fontId="31" fillId="6" borderId="1" applyNumberFormat="0" applyBorder="0" applyAlignment="0" applyProtection="0"/>
    <xf numFmtId="0" fontId="12" fillId="0" borderId="0">
      <alignment horizontal="centerContinuous" vertical="justify"/>
    </xf>
    <xf numFmtId="0" fontId="33" fillId="0" borderId="0" applyAlignment="0">
      <alignment horizontal="center"/>
    </xf>
    <xf numFmtId="175" fontId="34" fillId="0" borderId="0"/>
    <xf numFmtId="0" fontId="35" fillId="0" borderId="0">
      <alignment horizontal="left" vertical="center" indent="12"/>
    </xf>
    <xf numFmtId="0" fontId="31" fillId="0" borderId="15" applyBorder="0">
      <alignment horizontal="left" vertical="center" wrapText="1" indent="2"/>
      <protection locked="0"/>
    </xf>
    <xf numFmtId="0" fontId="31" fillId="0" borderId="15" applyBorder="0">
      <alignment horizontal="left" vertical="center" wrapText="1" indent="3"/>
      <protection locked="0"/>
    </xf>
    <xf numFmtId="10" fontId="12" fillId="0" borderId="0" applyFont="0" applyFill="0" applyBorder="0" applyAlignment="0" applyProtection="0"/>
    <xf numFmtId="176" fontId="29" fillId="0" borderId="0">
      <protection locked="0"/>
    </xf>
    <xf numFmtId="176" fontId="29" fillId="0" borderId="0">
      <protection locked="0"/>
    </xf>
    <xf numFmtId="177" fontId="29" fillId="0" borderId="0">
      <protection locked="0"/>
    </xf>
    <xf numFmtId="38" fontId="25" fillId="0" borderId="0" applyFont="0" applyFill="0" applyBorder="0" applyAlignment="0" applyProtection="0"/>
    <xf numFmtId="178" fontId="36" fillId="0" borderId="0">
      <protection locked="0"/>
    </xf>
    <xf numFmtId="179" fontId="26" fillId="0" borderId="0" applyFont="0" applyFill="0" applyBorder="0" applyAlignment="0" applyProtection="0"/>
    <xf numFmtId="0" fontId="25" fillId="0" borderId="0"/>
    <xf numFmtId="0" fontId="37" fillId="0" borderId="0">
      <protection locked="0"/>
    </xf>
    <xf numFmtId="0" fontId="37" fillId="0" borderId="0">
      <protection locked="0"/>
    </xf>
    <xf numFmtId="0" fontId="7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26" fillId="0" borderId="0"/>
    <xf numFmtId="0" fontId="6" fillId="0" borderId="0"/>
    <xf numFmtId="9" fontId="6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72" fontId="12" fillId="0" borderId="0" applyFont="0" applyFill="0" applyBorder="0" applyAlignment="0" applyProtection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9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42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12" fillId="0" borderId="0"/>
    <xf numFmtId="0" fontId="41" fillId="0" borderId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0" fontId="12" fillId="0" borderId="0"/>
    <xf numFmtId="165" fontId="12" fillId="0" borderId="0" applyFont="0" applyFill="0" applyBorder="0" applyAlignment="0" applyProtection="0"/>
    <xf numFmtId="0" fontId="12" fillId="0" borderId="0"/>
    <xf numFmtId="0" fontId="3" fillId="0" borderId="0"/>
    <xf numFmtId="0" fontId="12" fillId="0" borderId="0"/>
    <xf numFmtId="0" fontId="12" fillId="0" borderId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horizontal="centerContinuous" vertical="justify"/>
    </xf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10" fontId="1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2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165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horizontal="centerContinuous" vertical="justify"/>
    </xf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10" fontId="1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2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12" fillId="0" borderId="0">
      <alignment horizontal="centerContinuous" vertical="justify"/>
    </xf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0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2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165" fontId="12" fillId="0" borderId="0" applyFont="0" applyFill="0" applyBorder="0" applyAlignment="0" applyProtection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5" fontId="12" fillId="0" borderId="0" applyFont="0" applyFill="0" applyBorder="0" applyAlignment="0" applyProtection="0"/>
    <xf numFmtId="0" fontId="3" fillId="0" borderId="0"/>
    <xf numFmtId="9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12" fillId="0" borderId="0"/>
    <xf numFmtId="0" fontId="41" fillId="0" borderId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0" fontId="12" fillId="0" borderId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12" fillId="0" borderId="0">
      <alignment horizontal="centerContinuous" vertical="justify"/>
    </xf>
    <xf numFmtId="0" fontId="12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0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5" fillId="0" borderId="0"/>
    <xf numFmtId="0" fontId="2" fillId="0" borderId="0"/>
    <xf numFmtId="43" fontId="2" fillId="0" borderId="0" applyFont="0" applyFill="0" applyBorder="0" applyAlignment="0" applyProtection="0"/>
    <xf numFmtId="0" fontId="25" fillId="0" borderId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0" borderId="0" applyNumberFormat="0" applyBorder="0" applyAlignment="0" applyProtection="0"/>
    <xf numFmtId="0" fontId="21" fillId="13" borderId="0" applyNumberFormat="0" applyBorder="0" applyAlignment="0" applyProtection="0"/>
    <xf numFmtId="0" fontId="21" fillId="16" borderId="0" applyNumberFormat="0" applyBorder="0" applyAlignment="0" applyProtection="0"/>
    <xf numFmtId="0" fontId="45" fillId="17" borderId="0" applyNumberFormat="0" applyBorder="0" applyAlignment="0" applyProtection="0"/>
    <xf numFmtId="0" fontId="45" fillId="14" borderId="0" applyNumberFormat="0" applyBorder="0" applyAlignment="0" applyProtection="0"/>
    <xf numFmtId="0" fontId="45" fillId="15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6" fillId="9" borderId="0" applyNumberFormat="0" applyBorder="0" applyAlignment="0" applyProtection="0"/>
    <xf numFmtId="0" fontId="47" fillId="21" borderId="18" applyNumberFormat="0" applyAlignment="0" applyProtection="0"/>
    <xf numFmtId="0" fontId="48" fillId="22" borderId="19" applyNumberFormat="0" applyAlignment="0" applyProtection="0"/>
    <xf numFmtId="0" fontId="49" fillId="0" borderId="20" applyNumberFormat="0" applyFill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5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26" borderId="0" applyNumberFormat="0" applyBorder="0" applyAlignment="0" applyProtection="0"/>
    <xf numFmtId="0" fontId="50" fillId="12" borderId="18" applyNumberFormat="0" applyAlignment="0" applyProtection="0"/>
    <xf numFmtId="0" fontId="51" fillId="8" borderId="0" applyNumberFormat="0" applyBorder="0" applyAlignment="0" applyProtection="0"/>
    <xf numFmtId="0" fontId="52" fillId="27" borderId="0" applyNumberFormat="0" applyBorder="0" applyAlignment="0" applyProtection="0"/>
    <xf numFmtId="0" fontId="2" fillId="0" borderId="0"/>
    <xf numFmtId="0" fontId="25" fillId="0" borderId="0"/>
    <xf numFmtId="0" fontId="12" fillId="28" borderId="21" applyNumberFormat="0" applyAlignment="0" applyProtection="0"/>
    <xf numFmtId="0" fontId="53" fillId="21" borderId="22" applyNumberFormat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23" applyNumberFormat="0" applyFill="0" applyAlignment="0" applyProtection="0"/>
    <xf numFmtId="0" fontId="57" fillId="0" borderId="24" applyNumberFormat="0" applyFill="0" applyAlignment="0" applyProtection="0"/>
    <xf numFmtId="0" fontId="58" fillId="0" borderId="25" applyNumberFormat="0" applyFill="0" applyAlignment="0" applyProtection="0"/>
    <xf numFmtId="0" fontId="58" fillId="0" borderId="0" applyNumberFormat="0" applyFill="0" applyBorder="0" applyAlignment="0" applyProtection="0"/>
    <xf numFmtId="180" fontId="12" fillId="0" borderId="0" applyFill="0" applyBorder="0" applyAlignment="0" applyProtection="0"/>
    <xf numFmtId="43" fontId="2" fillId="0" borderId="0" applyFont="0" applyFill="0" applyBorder="0" applyAlignment="0" applyProtection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1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9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19" fillId="0" borderId="0" applyFont="0" applyFill="0" applyBorder="0" applyAlignment="0" applyProtection="0"/>
    <xf numFmtId="0" fontId="19" fillId="0" borderId="0"/>
    <xf numFmtId="0" fontId="12" fillId="0" borderId="0"/>
    <xf numFmtId="0" fontId="19" fillId="0" borderId="0"/>
    <xf numFmtId="0" fontId="12" fillId="0" borderId="0"/>
    <xf numFmtId="0" fontId="12" fillId="0" borderId="0"/>
    <xf numFmtId="0" fontId="12" fillId="0" borderId="0"/>
    <xf numFmtId="0" fontId="25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4" fontId="19" fillId="0" borderId="0" applyFont="0" applyFill="0" applyBorder="0" applyAlignment="0" applyProtection="0"/>
  </cellStyleXfs>
  <cellXfs count="259">
    <xf numFmtId="0" fontId="0" fillId="0" borderId="0" xfId="0"/>
    <xf numFmtId="0" fontId="12" fillId="3" borderId="12" xfId="10" applyFill="1" applyBorder="1" applyAlignment="1">
      <alignment horizontal="center"/>
    </xf>
    <xf numFmtId="0" fontId="12" fillId="3" borderId="3" xfId="10" applyFill="1" applyBorder="1" applyAlignment="1">
      <alignment horizontal="center"/>
    </xf>
    <xf numFmtId="0" fontId="12" fillId="0" borderId="13" xfId="10" applyBorder="1"/>
    <xf numFmtId="0" fontId="12" fillId="0" borderId="14" xfId="10" applyBorder="1" applyAlignment="1">
      <alignment horizontal="center"/>
    </xf>
    <xf numFmtId="0" fontId="12" fillId="0" borderId="14" xfId="10" applyBorder="1"/>
    <xf numFmtId="0" fontId="12" fillId="0" borderId="6" xfId="10" applyBorder="1" applyAlignment="1">
      <alignment horizontal="center"/>
    </xf>
    <xf numFmtId="0" fontId="12" fillId="0" borderId="1" xfId="10" applyBorder="1"/>
    <xf numFmtId="43" fontId="12" fillId="0" borderId="1" xfId="10" applyNumberFormat="1" applyBorder="1"/>
    <xf numFmtId="0" fontId="12" fillId="0" borderId="0" xfId="10"/>
    <xf numFmtId="165" fontId="13" fillId="3" borderId="12" xfId="45" applyFont="1" applyFill="1" applyBorder="1"/>
    <xf numFmtId="10" fontId="13" fillId="3" borderId="3" xfId="10" applyNumberFormat="1" applyFont="1" applyFill="1" applyBorder="1"/>
    <xf numFmtId="0" fontId="12" fillId="3" borderId="10" xfId="10" applyFill="1" applyBorder="1" applyAlignment="1">
      <alignment horizontal="center"/>
    </xf>
    <xf numFmtId="0" fontId="12" fillId="0" borderId="1" xfId="2031" applyBorder="1" applyAlignment="1">
      <alignment horizontal="left" vertical="center" wrapText="1"/>
    </xf>
    <xf numFmtId="0" fontId="12" fillId="0" borderId="1" xfId="2031" applyBorder="1" applyAlignment="1">
      <alignment horizontal="center" vertical="center" wrapText="1"/>
    </xf>
    <xf numFmtId="0" fontId="12" fillId="0" borderId="0" xfId="258"/>
    <xf numFmtId="0" fontId="12" fillId="3" borderId="17" xfId="10" applyFill="1" applyBorder="1" applyAlignment="1">
      <alignment horizontal="center"/>
    </xf>
    <xf numFmtId="0" fontId="12" fillId="0" borderId="7" xfId="10" applyBorder="1"/>
    <xf numFmtId="0" fontId="12" fillId="0" borderId="1" xfId="0" applyFont="1" applyBorder="1" applyAlignment="1">
      <alignment horizontal="center" vertical="center"/>
    </xf>
    <xf numFmtId="0" fontId="12" fillId="4" borderId="1" xfId="10" applyFill="1" applyBorder="1" applyAlignment="1">
      <alignment vertical="center" wrapText="1"/>
    </xf>
    <xf numFmtId="0" fontId="12" fillId="0" borderId="0" xfId="10" applyAlignment="1">
      <alignment vertical="center"/>
    </xf>
    <xf numFmtId="0" fontId="13" fillId="0" borderId="0" xfId="10" applyFont="1" applyAlignment="1">
      <alignment horizontal="center"/>
    </xf>
    <xf numFmtId="0" fontId="12" fillId="0" borderId="0" xfId="10" applyAlignment="1">
      <alignment horizontal="left" vertical="center" wrapText="1"/>
    </xf>
    <xf numFmtId="0" fontId="13" fillId="0" borderId="0" xfId="10" applyFont="1" applyAlignment="1">
      <alignment horizontal="center" vertical="center"/>
    </xf>
    <xf numFmtId="0" fontId="12" fillId="0" borderId="0" xfId="10" applyAlignment="1">
      <alignment horizontal="center" vertical="center"/>
    </xf>
    <xf numFmtId="0" fontId="12" fillId="0" borderId="0" xfId="10" applyAlignment="1">
      <alignment horizontal="center"/>
    </xf>
    <xf numFmtId="0" fontId="12" fillId="0" borderId="0" xfId="10" applyAlignment="1">
      <alignment horizontal="left" vertical="center"/>
    </xf>
    <xf numFmtId="0" fontId="13" fillId="0" borderId="1" xfId="10" applyFont="1" applyBorder="1" applyAlignment="1">
      <alignment vertical="center"/>
    </xf>
    <xf numFmtId="0" fontId="13" fillId="0" borderId="1" xfId="10" applyFont="1" applyBorder="1" applyAlignment="1">
      <alignment vertical="center" wrapText="1"/>
    </xf>
    <xf numFmtId="0" fontId="13" fillId="0" borderId="1" xfId="10" applyFont="1" applyBorder="1" applyAlignment="1">
      <alignment horizontal="left" vertical="center" wrapText="1"/>
    </xf>
    <xf numFmtId="0" fontId="13" fillId="2" borderId="1" xfId="10" applyFont="1" applyFill="1" applyBorder="1" applyAlignment="1">
      <alignment horizontal="center"/>
    </xf>
    <xf numFmtId="0" fontId="13" fillId="2" borderId="1" xfId="10" applyFont="1" applyFill="1" applyBorder="1" applyAlignment="1">
      <alignment vertical="center"/>
    </xf>
    <xf numFmtId="0" fontId="13" fillId="0" borderId="0" xfId="10" applyFont="1" applyAlignment="1">
      <alignment vertical="center"/>
    </xf>
    <xf numFmtId="0" fontId="12" fillId="4" borderId="1" xfId="10" applyFill="1" applyBorder="1" applyAlignment="1">
      <alignment vertical="center"/>
    </xf>
    <xf numFmtId="0" fontId="13" fillId="4" borderId="1" xfId="10" applyFont="1" applyFill="1" applyBorder="1" applyAlignment="1">
      <alignment vertical="center" wrapText="1"/>
    </xf>
    <xf numFmtId="0" fontId="13" fillId="0" borderId="1" xfId="10" applyFont="1" applyBorder="1" applyAlignment="1">
      <alignment horizontal="center" vertical="center" wrapText="1"/>
    </xf>
    <xf numFmtId="0" fontId="13" fillId="3" borderId="1" xfId="10" applyFont="1" applyFill="1" applyBorder="1" applyAlignment="1">
      <alignment vertical="center"/>
    </xf>
    <xf numFmtId="0" fontId="12" fillId="3" borderId="1" xfId="10" applyFill="1" applyBorder="1" applyAlignment="1">
      <alignment vertical="center"/>
    </xf>
    <xf numFmtId="0" fontId="13" fillId="3" borderId="1" xfId="10" applyFont="1" applyFill="1" applyBorder="1" applyAlignment="1">
      <alignment vertical="center" wrapText="1"/>
    </xf>
    <xf numFmtId="0" fontId="12" fillId="3" borderId="1" xfId="10" applyFill="1" applyBorder="1" applyAlignment="1">
      <alignment vertical="center" wrapText="1"/>
    </xf>
    <xf numFmtId="0" fontId="13" fillId="3" borderId="1" xfId="10" applyFont="1" applyFill="1" applyBorder="1" applyAlignment="1">
      <alignment horizontal="center" vertical="center"/>
    </xf>
    <xf numFmtId="0" fontId="13" fillId="2" borderId="1" xfId="10" applyFont="1" applyFill="1" applyBorder="1" applyAlignment="1">
      <alignment horizontal="center" vertical="center"/>
    </xf>
    <xf numFmtId="165" fontId="12" fillId="0" borderId="0" xfId="26" applyFont="1" applyFill="1" applyAlignment="1">
      <alignment horizontal="center" vertical="center"/>
    </xf>
    <xf numFmtId="165" fontId="12" fillId="0" borderId="0" xfId="26" applyFont="1" applyFill="1" applyBorder="1" applyAlignment="1">
      <alignment horizontal="center" vertical="center"/>
    </xf>
    <xf numFmtId="165" fontId="12" fillId="0" borderId="0" xfId="26" applyFont="1" applyFill="1" applyBorder="1" applyAlignment="1">
      <alignment horizontal="center" vertical="center" wrapText="1"/>
    </xf>
    <xf numFmtId="0" fontId="13" fillId="4" borderId="1" xfId="10" applyFont="1" applyFill="1" applyBorder="1" applyAlignment="1">
      <alignment horizontal="center" vertical="center" wrapText="1"/>
    </xf>
    <xf numFmtId="0" fontId="12" fillId="0" borderId="0" xfId="10" applyAlignment="1">
      <alignment horizontal="right" vertical="center"/>
    </xf>
    <xf numFmtId="0" fontId="12" fillId="4" borderId="0" xfId="10" applyFill="1" applyAlignment="1">
      <alignment vertical="center"/>
    </xf>
    <xf numFmtId="0" fontId="12" fillId="0" borderId="1" xfId="10" applyBorder="1" applyAlignment="1">
      <alignment vertical="center" wrapText="1"/>
    </xf>
    <xf numFmtId="0" fontId="13" fillId="0" borderId="11" xfId="10" applyFont="1" applyBorder="1" applyAlignment="1">
      <alignment vertical="center" wrapText="1"/>
    </xf>
    <xf numFmtId="165" fontId="12" fillId="0" borderId="0" xfId="14" applyFont="1" applyFill="1" applyAlignment="1">
      <alignment vertical="center"/>
    </xf>
    <xf numFmtId="0" fontId="12" fillId="0" borderId="0" xfId="10" applyAlignment="1">
      <alignment horizontal="center" vertical="center" wrapText="1"/>
    </xf>
    <xf numFmtId="0" fontId="13" fillId="0" borderId="0" xfId="10" applyFont="1" applyAlignment="1">
      <alignment horizontal="left" vertical="center"/>
    </xf>
    <xf numFmtId="49" fontId="13" fillId="3" borderId="8" xfId="10" applyNumberFormat="1" applyFont="1" applyFill="1" applyBorder="1" applyAlignment="1">
      <alignment horizontal="center" vertical="center" wrapText="1"/>
    </xf>
    <xf numFmtId="49" fontId="13" fillId="3" borderId="3" xfId="10" applyNumberFormat="1" applyFont="1" applyFill="1" applyBorder="1" applyAlignment="1">
      <alignment horizontal="center" vertical="center" wrapText="1"/>
    </xf>
    <xf numFmtId="49" fontId="13" fillId="3" borderId="3" xfId="10" applyNumberFormat="1" applyFont="1" applyFill="1" applyBorder="1" applyAlignment="1">
      <alignment horizontal="center" vertical="center"/>
    </xf>
    <xf numFmtId="165" fontId="13" fillId="3" borderId="3" xfId="28" applyFont="1" applyFill="1" applyBorder="1" applyAlignment="1">
      <alignment horizontal="center" vertical="center"/>
    </xf>
    <xf numFmtId="165" fontId="13" fillId="2" borderId="1" xfId="26" applyFont="1" applyFill="1" applyBorder="1" applyAlignment="1">
      <alignment vertical="center"/>
    </xf>
    <xf numFmtId="0" fontId="12" fillId="0" borderId="1" xfId="10" applyBorder="1" applyAlignment="1">
      <alignment horizontal="left" vertical="center" wrapText="1"/>
    </xf>
    <xf numFmtId="0" fontId="12" fillId="0" borderId="1" xfId="10" applyBorder="1" applyAlignment="1">
      <alignment horizontal="center" vertical="center"/>
    </xf>
    <xf numFmtId="0" fontId="12" fillId="0" borderId="1" xfId="10" applyBorder="1" applyAlignment="1">
      <alignment horizontal="left" vertical="center"/>
    </xf>
    <xf numFmtId="0" fontId="12" fillId="0" borderId="1" xfId="10" applyBorder="1" applyAlignment="1">
      <alignment horizontal="center" vertical="center" wrapText="1"/>
    </xf>
    <xf numFmtId="0" fontId="13" fillId="0" borderId="1" xfId="10" applyFont="1" applyBorder="1" applyAlignment="1">
      <alignment horizontal="center" vertical="center"/>
    </xf>
    <xf numFmtId="0" fontId="12" fillId="0" borderId="1" xfId="2251" applyBorder="1" applyAlignment="1">
      <alignment horizontal="left" vertical="center" wrapText="1"/>
    </xf>
    <xf numFmtId="0" fontId="12" fillId="0" borderId="1" xfId="2251" applyBorder="1" applyAlignment="1">
      <alignment horizontal="center" vertical="center" wrapText="1"/>
    </xf>
    <xf numFmtId="0" fontId="12" fillId="0" borderId="1" xfId="175" applyBorder="1" applyAlignment="1">
      <alignment horizontal="center" vertical="center" wrapText="1"/>
    </xf>
    <xf numFmtId="0" fontId="12" fillId="0" borderId="11" xfId="10" applyBorder="1" applyAlignment="1">
      <alignment horizontal="left" vertical="center" wrapText="1"/>
    </xf>
    <xf numFmtId="164" fontId="13" fillId="0" borderId="0" xfId="2387" applyFont="1" applyFill="1" applyAlignment="1">
      <alignment vertical="center"/>
    </xf>
    <xf numFmtId="10" fontId="13" fillId="0" borderId="0" xfId="48" applyNumberFormat="1" applyFont="1" applyFill="1" applyAlignment="1">
      <alignment vertical="center"/>
    </xf>
    <xf numFmtId="0" fontId="12" fillId="0" borderId="0" xfId="10" applyAlignment="1" applyProtection="1">
      <alignment horizontal="justify" vertical="justify"/>
      <protection locked="0"/>
    </xf>
    <xf numFmtId="0" fontId="43" fillId="0" borderId="0" xfId="27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12" fillId="0" borderId="0" xfId="10" applyAlignment="1" applyProtection="1">
      <alignment horizontal="center" vertical="justify"/>
      <protection locked="0"/>
    </xf>
    <xf numFmtId="0" fontId="43" fillId="0" borderId="0" xfId="27" applyFont="1" applyAlignment="1">
      <alignment horizontal="center" vertical="center"/>
    </xf>
    <xf numFmtId="0" fontId="13" fillId="0" borderId="0" xfId="10" applyFont="1" applyAlignment="1" applyProtection="1">
      <alignment horizontal="center"/>
      <protection locked="0"/>
    </xf>
    <xf numFmtId="0" fontId="13" fillId="0" borderId="0" xfId="10" applyFont="1" applyAlignment="1" applyProtection="1">
      <alignment horizontal="center" vertical="center"/>
      <protection locked="0"/>
    </xf>
    <xf numFmtId="49" fontId="13" fillId="2" borderId="27" xfId="10" applyNumberFormat="1" applyFont="1" applyFill="1" applyBorder="1" applyAlignment="1">
      <alignment vertical="center"/>
    </xf>
    <xf numFmtId="0" fontId="12" fillId="3" borderId="9" xfId="10" applyFill="1" applyBorder="1" applyAlignment="1">
      <alignment horizontal="center"/>
    </xf>
    <xf numFmtId="10" fontId="0" fillId="0" borderId="0" xfId="11" applyNumberFormat="1" applyFont="1" applyFill="1" applyBorder="1"/>
    <xf numFmtId="10" fontId="12" fillId="0" borderId="0" xfId="10" applyNumberFormat="1"/>
    <xf numFmtId="0" fontId="13" fillId="2" borderId="1" xfId="10" applyFont="1" applyFill="1" applyBorder="1" applyAlignment="1">
      <alignment vertical="center" wrapText="1"/>
    </xf>
    <xf numFmtId="10" fontId="44" fillId="0" borderId="1" xfId="11" applyNumberFormat="1" applyFont="1" applyBorder="1" applyAlignment="1">
      <alignment horizontal="center"/>
    </xf>
    <xf numFmtId="10" fontId="44" fillId="0" borderId="1" xfId="11" applyNumberFormat="1" applyFont="1" applyBorder="1"/>
    <xf numFmtId="165" fontId="13" fillId="3" borderId="3" xfId="10" applyNumberFormat="1" applyFont="1" applyFill="1" applyBorder="1"/>
    <xf numFmtId="165" fontId="13" fillId="3" borderId="4" xfId="10" applyNumberFormat="1" applyFont="1" applyFill="1" applyBorder="1"/>
    <xf numFmtId="0" fontId="13" fillId="0" borderId="0" xfId="10" applyFont="1" applyAlignment="1">
      <alignment vertical="center" wrapText="1"/>
    </xf>
    <xf numFmtId="0" fontId="13" fillId="0" borderId="0" xfId="10" applyFont="1" applyAlignment="1">
      <alignment horizontal="center" vertical="center" wrapText="1"/>
    </xf>
    <xf numFmtId="0" fontId="20" fillId="0" borderId="29" xfId="10" applyFont="1" applyBorder="1" applyAlignment="1">
      <alignment vertical="center" wrapText="1"/>
    </xf>
    <xf numFmtId="0" fontId="40" fillId="0" borderId="30" xfId="10" applyFont="1" applyBorder="1" applyAlignment="1">
      <alignment horizontal="center" vertical="center"/>
    </xf>
    <xf numFmtId="0" fontId="12" fillId="0" borderId="31" xfId="10" applyBorder="1" applyAlignment="1">
      <alignment vertical="center" wrapText="1"/>
    </xf>
    <xf numFmtId="0" fontId="13" fillId="0" borderId="31" xfId="10" applyFont="1" applyBorder="1" applyAlignment="1">
      <alignment horizontal="center" vertical="center" wrapText="1"/>
    </xf>
    <xf numFmtId="0" fontId="13" fillId="0" borderId="31" xfId="10" applyFont="1" applyBorder="1" applyAlignment="1">
      <alignment horizontal="left" vertical="center"/>
    </xf>
    <xf numFmtId="0" fontId="12" fillId="0" borderId="31" xfId="10" applyBorder="1" applyAlignment="1">
      <alignment horizontal="center" vertical="center"/>
    </xf>
    <xf numFmtId="0" fontId="13" fillId="0" borderId="31" xfId="10" applyFont="1" applyBorder="1" applyAlignment="1">
      <alignment vertical="center"/>
    </xf>
    <xf numFmtId="0" fontId="13" fillId="0" borderId="31" xfId="10" applyFont="1" applyBorder="1" applyAlignment="1">
      <alignment horizontal="center" vertical="center"/>
    </xf>
    <xf numFmtId="0" fontId="12" fillId="0" borderId="31" xfId="10" applyBorder="1" applyAlignment="1">
      <alignment vertical="center"/>
    </xf>
    <xf numFmtId="165" fontId="13" fillId="0" borderId="31" xfId="37" applyFont="1" applyFill="1" applyBorder="1" applyAlignment="1">
      <alignment vertical="center"/>
    </xf>
    <xf numFmtId="0" fontId="12" fillId="0" borderId="37" xfId="10" applyBorder="1"/>
    <xf numFmtId="0" fontId="12" fillId="0" borderId="6" xfId="10" applyBorder="1"/>
    <xf numFmtId="0" fontId="12" fillId="0" borderId="31" xfId="10" applyBorder="1"/>
    <xf numFmtId="165" fontId="0" fillId="0" borderId="0" xfId="45" applyFont="1" applyBorder="1"/>
    <xf numFmtId="0" fontId="12" fillId="0" borderId="5" xfId="10" applyBorder="1"/>
    <xf numFmtId="10" fontId="0" fillId="0" borderId="5" xfId="11" applyNumberFormat="1" applyFont="1" applyFill="1" applyBorder="1"/>
    <xf numFmtId="10" fontId="12" fillId="0" borderId="5" xfId="10" applyNumberFormat="1" applyBorder="1"/>
    <xf numFmtId="165" fontId="12" fillId="0" borderId="0" xfId="10" applyNumberFormat="1"/>
    <xf numFmtId="0" fontId="12" fillId="0" borderId="34" xfId="10" applyBorder="1"/>
    <xf numFmtId="0" fontId="13" fillId="0" borderId="35" xfId="10" applyFont="1" applyBorder="1" applyAlignment="1">
      <alignment horizontal="center" vertical="center"/>
    </xf>
    <xf numFmtId="0" fontId="12" fillId="0" borderId="35" xfId="10" applyBorder="1"/>
    <xf numFmtId="0" fontId="12" fillId="0" borderId="36" xfId="10" applyBorder="1"/>
    <xf numFmtId="164" fontId="13" fillId="0" borderId="0" xfId="10" applyNumberFormat="1" applyFont="1" applyAlignment="1">
      <alignment vertical="center"/>
    </xf>
    <xf numFmtId="0" fontId="44" fillId="0" borderId="0" xfId="0" applyFont="1" applyAlignment="1">
      <alignment horizontal="center" vertical="center" wrapText="1"/>
    </xf>
    <xf numFmtId="0" fontId="40" fillId="0" borderId="29" xfId="10" applyFont="1" applyBorder="1" applyAlignment="1">
      <alignment horizontal="center" vertical="center"/>
    </xf>
    <xf numFmtId="0" fontId="12" fillId="0" borderId="31" xfId="10" applyBorder="1" applyAlignment="1">
      <alignment horizontal="center"/>
    </xf>
    <xf numFmtId="0" fontId="13" fillId="2" borderId="6" xfId="10" applyFont="1" applyFill="1" applyBorder="1" applyAlignment="1">
      <alignment horizontal="center" vertical="center"/>
    </xf>
    <xf numFmtId="0" fontId="12" fillId="0" borderId="6" xfId="10" applyBorder="1" applyAlignment="1">
      <alignment horizontal="center" vertical="center"/>
    </xf>
    <xf numFmtId="0" fontId="13" fillId="0" borderId="38" xfId="10" applyFont="1" applyBorder="1" applyAlignment="1">
      <alignment vertical="center" wrapText="1"/>
    </xf>
    <xf numFmtId="0" fontId="13" fillId="0" borderId="6" xfId="10" applyFont="1" applyBorder="1" applyAlignment="1">
      <alignment horizontal="center" vertical="center" wrapText="1"/>
    </xf>
    <xf numFmtId="0" fontId="12" fillId="0" borderId="6" xfId="10" applyBorder="1" applyAlignment="1">
      <alignment horizontal="center" vertical="center" wrapText="1"/>
    </xf>
    <xf numFmtId="0" fontId="13" fillId="0" borderId="6" xfId="10" applyFont="1" applyBorder="1" applyAlignment="1">
      <alignment horizontal="center" vertical="center"/>
    </xf>
    <xf numFmtId="0" fontId="13" fillId="4" borderId="6" xfId="10" applyFont="1" applyFill="1" applyBorder="1" applyAlignment="1">
      <alignment horizontal="center" vertical="center"/>
    </xf>
    <xf numFmtId="0" fontId="12" fillId="4" borderId="6" xfId="10" applyFill="1" applyBorder="1" applyAlignment="1">
      <alignment horizontal="center" vertical="center"/>
    </xf>
    <xf numFmtId="0" fontId="13" fillId="3" borderId="6" xfId="10" applyFont="1" applyFill="1" applyBorder="1" applyAlignment="1">
      <alignment horizontal="center" vertical="center"/>
    </xf>
    <xf numFmtId="0" fontId="13" fillId="0" borderId="31" xfId="10" applyFont="1" applyBorder="1" applyAlignment="1">
      <alignment vertical="center" wrapText="1"/>
    </xf>
    <xf numFmtId="0" fontId="13" fillId="4" borderId="6" xfId="10" applyFont="1" applyFill="1" applyBorder="1" applyAlignment="1">
      <alignment horizontal="center" vertical="center" wrapText="1"/>
    </xf>
    <xf numFmtId="0" fontId="12" fillId="4" borderId="6" xfId="10" applyFill="1" applyBorder="1" applyAlignment="1">
      <alignment horizontal="center" vertical="center" wrapText="1"/>
    </xf>
    <xf numFmtId="49" fontId="13" fillId="2" borderId="39" xfId="10" applyNumberFormat="1" applyFont="1" applyFill="1" applyBorder="1" applyAlignment="1">
      <alignment vertical="center"/>
    </xf>
    <xf numFmtId="43" fontId="12" fillId="0" borderId="0" xfId="10" applyNumberFormat="1" applyAlignment="1">
      <alignment vertical="center"/>
    </xf>
    <xf numFmtId="2" fontId="12" fillId="0" borderId="0" xfId="10" applyNumberFormat="1" applyAlignment="1">
      <alignment vertical="center"/>
    </xf>
    <xf numFmtId="2" fontId="12" fillId="4" borderId="0" xfId="10" applyNumberFormat="1" applyFill="1" applyAlignment="1">
      <alignment vertical="center"/>
    </xf>
    <xf numFmtId="181" fontId="13" fillId="0" borderId="0" xfId="10" applyNumberFormat="1" applyFont="1" applyAlignment="1">
      <alignment vertical="center"/>
    </xf>
    <xf numFmtId="165" fontId="12" fillId="0" borderId="0" xfId="10" applyNumberFormat="1" applyAlignment="1">
      <alignment vertical="center"/>
    </xf>
    <xf numFmtId="0" fontId="62" fillId="0" borderId="0" xfId="10" applyFont="1" applyAlignment="1">
      <alignment vertical="center"/>
    </xf>
    <xf numFmtId="0" fontId="63" fillId="29" borderId="0" xfId="10" applyFont="1" applyFill="1" applyAlignment="1">
      <alignment vertical="center"/>
    </xf>
    <xf numFmtId="181" fontId="63" fillId="29" borderId="0" xfId="10" applyNumberFormat="1" applyFont="1" applyFill="1" applyAlignment="1">
      <alignment vertical="center"/>
    </xf>
    <xf numFmtId="2" fontId="64" fillId="0" borderId="0" xfId="10" applyNumberFormat="1" applyFont="1" applyAlignment="1">
      <alignment vertical="center"/>
    </xf>
    <xf numFmtId="2" fontId="43" fillId="0" borderId="0" xfId="10" applyNumberFormat="1" applyFont="1" applyAlignment="1">
      <alignment vertical="center"/>
    </xf>
    <xf numFmtId="2" fontId="12" fillId="0" borderId="0" xfId="10" applyNumberFormat="1" applyAlignment="1">
      <alignment horizontal="center" vertical="center"/>
    </xf>
    <xf numFmtId="2" fontId="12" fillId="0" borderId="0" xfId="14" applyNumberFormat="1" applyFont="1" applyFill="1" applyAlignment="1">
      <alignment vertical="center"/>
    </xf>
    <xf numFmtId="182" fontId="12" fillId="0" borderId="0" xfId="10" applyNumberFormat="1" applyAlignment="1">
      <alignment vertical="center"/>
    </xf>
    <xf numFmtId="44" fontId="13" fillId="0" borderId="0" xfId="10" applyNumberFormat="1" applyFont="1" applyAlignment="1">
      <alignment horizontal="center" vertical="center"/>
    </xf>
    <xf numFmtId="164" fontId="13" fillId="3" borderId="4" xfId="10" applyNumberFormat="1" applyFont="1" applyFill="1" applyBorder="1" applyAlignment="1">
      <alignment horizontal="center" vertical="center" wrapText="1"/>
    </xf>
    <xf numFmtId="164" fontId="12" fillId="0" borderId="5" xfId="10" applyNumberFormat="1" applyBorder="1" applyAlignment="1">
      <alignment vertical="center"/>
    </xf>
    <xf numFmtId="164" fontId="13" fillId="2" borderId="32" xfId="14" applyNumberFormat="1" applyFont="1" applyFill="1" applyBorder="1" applyAlignment="1">
      <alignment vertical="center"/>
    </xf>
    <xf numFmtId="164" fontId="12" fillId="0" borderId="32" xfId="14" applyNumberFormat="1" applyFont="1" applyFill="1" applyBorder="1" applyAlignment="1">
      <alignment vertical="center"/>
    </xf>
    <xf numFmtId="164" fontId="13" fillId="0" borderId="32" xfId="14" applyNumberFormat="1" applyFont="1" applyFill="1" applyBorder="1" applyAlignment="1">
      <alignment vertical="center"/>
    </xf>
    <xf numFmtId="164" fontId="12" fillId="0" borderId="5" xfId="14" applyNumberFormat="1" applyFont="1" applyFill="1" applyBorder="1" applyAlignment="1">
      <alignment vertical="center"/>
    </xf>
    <xf numFmtId="164" fontId="13" fillId="2" borderId="32" xfId="26" applyNumberFormat="1" applyFont="1" applyFill="1" applyBorder="1" applyAlignment="1">
      <alignment vertical="center"/>
    </xf>
    <xf numFmtId="164" fontId="12" fillId="3" borderId="32" xfId="26" applyNumberFormat="1" applyFont="1" applyFill="1" applyBorder="1" applyAlignment="1">
      <alignment vertical="center"/>
    </xf>
    <xf numFmtId="164" fontId="12" fillId="3" borderId="32" xfId="26" applyNumberFormat="1" applyFont="1" applyFill="1" applyBorder="1" applyAlignment="1">
      <alignment vertical="center" wrapText="1"/>
    </xf>
    <xf numFmtId="164" fontId="13" fillId="2" borderId="33" xfId="14" applyNumberFormat="1" applyFont="1" applyFill="1" applyBorder="1" applyAlignment="1">
      <alignment vertical="center"/>
    </xf>
    <xf numFmtId="164" fontId="12" fillId="0" borderId="0" xfId="10" applyNumberFormat="1" applyAlignment="1">
      <alignment vertical="center"/>
    </xf>
    <xf numFmtId="183" fontId="12" fillId="4" borderId="0" xfId="10" applyNumberFormat="1" applyFill="1" applyAlignment="1">
      <alignment vertical="center"/>
    </xf>
    <xf numFmtId="0" fontId="64" fillId="0" borderId="0" xfId="10" applyFont="1" applyAlignment="1">
      <alignment vertical="center"/>
    </xf>
    <xf numFmtId="164" fontId="40" fillId="0" borderId="30" xfId="10" applyNumberFormat="1" applyFont="1" applyBorder="1" applyAlignment="1">
      <alignment horizontal="center" vertical="center"/>
    </xf>
    <xf numFmtId="164" fontId="13" fillId="0" borderId="0" xfId="10" applyNumberFormat="1" applyFont="1" applyAlignment="1">
      <alignment horizontal="center" vertical="center"/>
    </xf>
    <xf numFmtId="164" fontId="13" fillId="0" borderId="0" xfId="10" applyNumberFormat="1" applyFont="1" applyAlignment="1">
      <alignment horizontal="center" vertical="center" wrapText="1"/>
    </xf>
    <xf numFmtId="164" fontId="12" fillId="0" borderId="0" xfId="26" applyNumberFormat="1" applyFont="1" applyFill="1" applyBorder="1" applyAlignment="1">
      <alignment vertical="center" wrapText="1"/>
    </xf>
    <xf numFmtId="164" fontId="12" fillId="0" borderId="0" xfId="10" applyNumberFormat="1" applyAlignment="1">
      <alignment vertical="center" wrapText="1"/>
    </xf>
    <xf numFmtId="164" fontId="12" fillId="0" borderId="0" xfId="45" applyNumberFormat="1" applyFont="1" applyFill="1" applyBorder="1" applyAlignment="1">
      <alignment vertical="center"/>
    </xf>
    <xf numFmtId="164" fontId="13" fillId="0" borderId="0" xfId="45" applyNumberFormat="1" applyFont="1" applyFill="1" applyBorder="1" applyAlignment="1">
      <alignment horizontal="right" vertical="center" wrapText="1"/>
    </xf>
    <xf numFmtId="164" fontId="13" fillId="0" borderId="0" xfId="11" applyNumberFormat="1" applyFont="1" applyFill="1" applyBorder="1" applyAlignment="1">
      <alignment horizontal="center" vertical="center" wrapText="1"/>
    </xf>
    <xf numFmtId="164" fontId="12" fillId="0" borderId="0" xfId="26" applyNumberFormat="1" applyFont="1" applyFill="1" applyBorder="1" applyAlignment="1">
      <alignment vertical="center"/>
    </xf>
    <xf numFmtId="164" fontId="13" fillId="3" borderId="3" xfId="45" applyNumberFormat="1" applyFont="1" applyFill="1" applyBorder="1" applyAlignment="1">
      <alignment horizontal="center" vertical="center" wrapText="1"/>
    </xf>
    <xf numFmtId="164" fontId="13" fillId="2" borderId="1" xfId="26" applyNumberFormat="1" applyFont="1" applyFill="1" applyBorder="1" applyAlignment="1">
      <alignment vertical="center"/>
    </xf>
    <xf numFmtId="164" fontId="13" fillId="2" borderId="1" xfId="10" applyNumberFormat="1" applyFont="1" applyFill="1" applyBorder="1" applyAlignment="1">
      <alignment vertical="center"/>
    </xf>
    <xf numFmtId="164" fontId="12" fillId="0" borderId="1" xfId="14" applyNumberFormat="1" applyFont="1" applyFill="1" applyBorder="1" applyAlignment="1">
      <alignment vertical="center"/>
    </xf>
    <xf numFmtId="164" fontId="12" fillId="0" borderId="1" xfId="14" applyNumberFormat="1" applyFont="1" applyFill="1" applyBorder="1" applyAlignment="1">
      <alignment horizontal="right" vertical="center"/>
    </xf>
    <xf numFmtId="164" fontId="12" fillId="0" borderId="1" xfId="2387" applyFont="1" applyFill="1" applyBorder="1" applyAlignment="1">
      <alignment horizontal="right" vertical="center"/>
    </xf>
    <xf numFmtId="164" fontId="12" fillId="0" borderId="1" xfId="2387" applyFont="1" applyFill="1" applyBorder="1" applyAlignment="1">
      <alignment vertical="center"/>
    </xf>
    <xf numFmtId="164" fontId="13" fillId="0" borderId="16" xfId="10" applyNumberFormat="1" applyFont="1" applyBorder="1" applyAlignment="1">
      <alignment horizontal="right" vertical="center" wrapText="1"/>
    </xf>
    <xf numFmtId="164" fontId="12" fillId="3" borderId="1" xfId="26" applyNumberFormat="1" applyFont="1" applyFill="1" applyBorder="1" applyAlignment="1">
      <alignment vertical="center"/>
    </xf>
    <xf numFmtId="164" fontId="13" fillId="0" borderId="0" xfId="10" applyNumberFormat="1" applyFont="1" applyAlignment="1">
      <alignment horizontal="right" vertical="center" wrapText="1"/>
    </xf>
    <xf numFmtId="164" fontId="12" fillId="3" borderId="1" xfId="26" applyNumberFormat="1" applyFont="1" applyFill="1" applyBorder="1" applyAlignment="1">
      <alignment vertical="center" wrapText="1"/>
    </xf>
    <xf numFmtId="164" fontId="13" fillId="0" borderId="1" xfId="26" applyNumberFormat="1" applyFont="1" applyFill="1" applyBorder="1" applyAlignment="1">
      <alignment vertical="center"/>
    </xf>
    <xf numFmtId="164" fontId="13" fillId="0" borderId="1" xfId="10" applyNumberFormat="1" applyFont="1" applyBorder="1" applyAlignment="1">
      <alignment vertical="center" wrapText="1"/>
    </xf>
    <xf numFmtId="164" fontId="13" fillId="2" borderId="28" xfId="10" applyNumberFormat="1" applyFont="1" applyFill="1" applyBorder="1" applyAlignment="1">
      <alignment horizontal="right" vertical="center"/>
    </xf>
    <xf numFmtId="164" fontId="12" fillId="2" borderId="2" xfId="10" applyNumberFormat="1" applyFill="1" applyBorder="1" applyAlignment="1">
      <alignment vertical="center"/>
    </xf>
    <xf numFmtId="164" fontId="12" fillId="0" borderId="0" xfId="26" applyNumberFormat="1" applyFont="1" applyFill="1" applyAlignment="1">
      <alignment vertical="center"/>
    </xf>
    <xf numFmtId="165" fontId="12" fillId="0" borderId="0" xfId="37" quotePrefix="1" applyFont="1" applyFill="1" applyBorder="1" applyAlignment="1">
      <alignment horizontal="center" vertical="center"/>
    </xf>
    <xf numFmtId="165" fontId="12" fillId="2" borderId="1" xfId="26" applyFont="1" applyFill="1" applyBorder="1" applyAlignment="1">
      <alignment horizontal="center" vertical="center"/>
    </xf>
    <xf numFmtId="165" fontId="13" fillId="2" borderId="1" xfId="26" applyFont="1" applyFill="1" applyBorder="1" applyAlignment="1">
      <alignment horizontal="center" vertical="center"/>
    </xf>
    <xf numFmtId="165" fontId="12" fillId="0" borderId="1" xfId="14" applyFont="1" applyFill="1" applyBorder="1" applyAlignment="1">
      <alignment horizontal="center" vertical="center"/>
    </xf>
    <xf numFmtId="0" fontId="13" fillId="0" borderId="11" xfId="10" applyFont="1" applyBorder="1" applyAlignment="1">
      <alignment horizontal="center" vertical="center" wrapText="1"/>
    </xf>
    <xf numFmtId="165" fontId="13" fillId="3" borderId="1" xfId="26" applyFont="1" applyFill="1" applyBorder="1" applyAlignment="1">
      <alignment horizontal="center" vertical="center"/>
    </xf>
    <xf numFmtId="165" fontId="12" fillId="4" borderId="1" xfId="26" applyFont="1" applyFill="1" applyBorder="1" applyAlignment="1">
      <alignment horizontal="center" vertical="center"/>
    </xf>
    <xf numFmtId="165" fontId="12" fillId="3" borderId="1" xfId="26" applyFont="1" applyFill="1" applyBorder="1" applyAlignment="1">
      <alignment horizontal="center" vertical="center"/>
    </xf>
    <xf numFmtId="165" fontId="13" fillId="2" borderId="1" xfId="14" applyFont="1" applyFill="1" applyBorder="1" applyAlignment="1">
      <alignment horizontal="center" vertical="center"/>
    </xf>
    <xf numFmtId="165" fontId="12" fillId="3" borderId="1" xfId="26" applyFont="1" applyFill="1" applyBorder="1" applyAlignment="1">
      <alignment horizontal="center" vertical="center" wrapText="1"/>
    </xf>
    <xf numFmtId="165" fontId="13" fillId="0" borderId="1" xfId="26" applyFont="1" applyFill="1" applyBorder="1" applyAlignment="1">
      <alignment horizontal="center" vertical="center"/>
    </xf>
    <xf numFmtId="49" fontId="13" fillId="2" borderId="27" xfId="10" applyNumberFormat="1" applyFont="1" applyFill="1" applyBorder="1" applyAlignment="1">
      <alignment horizontal="center" vertical="center"/>
    </xf>
    <xf numFmtId="0" fontId="12" fillId="0" borderId="1" xfId="10" applyFill="1" applyBorder="1" applyAlignment="1">
      <alignment horizontal="center" vertical="center" wrapText="1"/>
    </xf>
    <xf numFmtId="0" fontId="12" fillId="0" borderId="1" xfId="175" applyFill="1" applyBorder="1" applyAlignment="1">
      <alignment horizontal="center" vertical="center" wrapText="1"/>
    </xf>
    <xf numFmtId="0" fontId="13" fillId="0" borderId="1" xfId="10" applyFont="1" applyFill="1" applyBorder="1" applyAlignment="1">
      <alignment horizontal="center" vertical="center"/>
    </xf>
    <xf numFmtId="0" fontId="13" fillId="0" borderId="1" xfId="10" applyFont="1" applyFill="1" applyBorder="1" applyAlignment="1">
      <alignment horizontal="center" vertical="center" wrapText="1"/>
    </xf>
    <xf numFmtId="0" fontId="12" fillId="0" borderId="1" xfId="10" applyFill="1" applyBorder="1" applyAlignment="1">
      <alignment horizontal="left" vertical="center" wrapText="1"/>
    </xf>
    <xf numFmtId="0" fontId="13" fillId="0" borderId="1" xfId="10" applyFont="1" applyFill="1" applyBorder="1" applyAlignment="1">
      <alignment horizontal="left" vertical="center" wrapText="1"/>
    </xf>
    <xf numFmtId="0" fontId="12" fillId="0" borderId="1" xfId="10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216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 wrapText="1"/>
    </xf>
    <xf numFmtId="0" fontId="12" fillId="0" borderId="1" xfId="27" applyFont="1" applyFill="1" applyBorder="1" applyAlignment="1">
      <alignment horizontal="center" vertical="center" wrapText="1"/>
    </xf>
    <xf numFmtId="0" fontId="12" fillId="0" borderId="1" xfId="10" applyFill="1" applyBorder="1" applyAlignment="1">
      <alignment vertical="center" wrapText="1"/>
    </xf>
    <xf numFmtId="49" fontId="12" fillId="0" borderId="1" xfId="27" applyNumberFormat="1" applyFont="1" applyFill="1" applyBorder="1" applyAlignment="1">
      <alignment horizontal="center" vertical="center" wrapText="1"/>
    </xf>
    <xf numFmtId="0" fontId="12" fillId="0" borderId="1" xfId="175" applyFill="1" applyBorder="1" applyAlignment="1">
      <alignment horizontal="left" vertical="center" wrapText="1"/>
    </xf>
    <xf numFmtId="0" fontId="12" fillId="0" borderId="1" xfId="10" applyFill="1" applyBorder="1" applyAlignment="1">
      <alignment vertical="center"/>
    </xf>
    <xf numFmtId="0" fontId="12" fillId="0" borderId="1" xfId="2172" applyFill="1" applyBorder="1" applyAlignment="1">
      <alignment horizontal="center" vertical="center"/>
    </xf>
    <xf numFmtId="0" fontId="65" fillId="0" borderId="1" xfId="10" applyFont="1" applyFill="1" applyBorder="1" applyAlignment="1">
      <alignment horizontal="left" vertical="center" wrapText="1"/>
    </xf>
    <xf numFmtId="0" fontId="13" fillId="0" borderId="1" xfId="10" applyFont="1" applyFill="1" applyBorder="1" applyAlignment="1">
      <alignment vertical="center" wrapText="1"/>
    </xf>
    <xf numFmtId="0" fontId="12" fillId="0" borderId="1" xfId="10" applyFill="1" applyBorder="1" applyAlignment="1">
      <alignment horizontal="left" vertical="center"/>
    </xf>
    <xf numFmtId="0" fontId="12" fillId="0" borderId="1" xfId="10" quotePrefix="1" applyFill="1" applyBorder="1" applyAlignment="1">
      <alignment horizontal="center" vertical="center" wrapText="1"/>
    </xf>
    <xf numFmtId="0" fontId="13" fillId="0" borderId="1" xfId="10" applyFont="1" applyFill="1" applyBorder="1" applyAlignment="1">
      <alignment vertical="center"/>
    </xf>
    <xf numFmtId="49" fontId="12" fillId="0" borderId="1" xfId="10" applyNumberFormat="1" applyFill="1" applyBorder="1" applyAlignment="1">
      <alignment horizontal="center" vertical="center"/>
    </xf>
    <xf numFmtId="49" fontId="12" fillId="0" borderId="1" xfId="27" applyNumberFormat="1" applyFont="1" applyFill="1" applyBorder="1" applyAlignment="1">
      <alignment vertical="center" wrapText="1"/>
    </xf>
    <xf numFmtId="164" fontId="59" fillId="0" borderId="26" xfId="0" applyNumberFormat="1" applyFont="1" applyFill="1" applyBorder="1" applyAlignment="1">
      <alignment horizontal="right" vertical="top" wrapText="1" indent="1"/>
    </xf>
    <xf numFmtId="0" fontId="12" fillId="0" borderId="16" xfId="10" applyFill="1" applyBorder="1" applyAlignment="1">
      <alignment vertical="center"/>
    </xf>
    <xf numFmtId="1" fontId="12" fillId="0" borderId="1" xfId="10" applyNumberFormat="1" applyFill="1" applyBorder="1" applyAlignment="1">
      <alignment horizontal="center" vertical="center" wrapText="1"/>
    </xf>
    <xf numFmtId="0" fontId="12" fillId="0" borderId="16" xfId="10" applyFill="1" applyBorder="1" applyAlignment="1">
      <alignment vertical="center" wrapText="1"/>
    </xf>
    <xf numFmtId="2" fontId="12" fillId="0" borderId="1" xfId="10" applyNumberFormat="1" applyFill="1" applyBorder="1" applyAlignment="1">
      <alignment horizontal="center" vertical="center" wrapText="1"/>
    </xf>
    <xf numFmtId="0" fontId="12" fillId="0" borderId="1" xfId="2251" applyFill="1" applyBorder="1" applyAlignment="1">
      <alignment horizontal="center" vertical="center" wrapText="1"/>
    </xf>
    <xf numFmtId="0" fontId="12" fillId="0" borderId="1" xfId="2031" applyFill="1" applyBorder="1" applyAlignment="1">
      <alignment horizontal="center" vertical="center" wrapText="1"/>
    </xf>
    <xf numFmtId="181" fontId="12" fillId="0" borderId="0" xfId="10" applyNumberFormat="1" applyAlignment="1">
      <alignment vertical="center"/>
    </xf>
    <xf numFmtId="0" fontId="12" fillId="0" borderId="1" xfId="793" applyBorder="1" applyAlignment="1">
      <alignment horizontal="center" vertical="center"/>
    </xf>
    <xf numFmtId="165" fontId="12" fillId="0" borderId="1" xfId="26" applyFont="1" applyFill="1" applyBorder="1" applyAlignment="1">
      <alignment vertical="center"/>
    </xf>
    <xf numFmtId="165" fontId="12" fillId="0" borderId="1" xfId="14" applyFont="1" applyFill="1" applyBorder="1" applyAlignment="1">
      <alignment horizontal="right" vertical="center"/>
    </xf>
    <xf numFmtId="0" fontId="12" fillId="0" borderId="1" xfId="789" applyBorder="1" applyAlignment="1">
      <alignment horizontal="center" vertical="center"/>
    </xf>
    <xf numFmtId="0" fontId="12" fillId="0" borderId="1" xfId="175" applyBorder="1" applyAlignment="1">
      <alignment horizontal="center" vertical="center"/>
    </xf>
    <xf numFmtId="0" fontId="12" fillId="0" borderId="1" xfId="175" applyBorder="1" applyAlignment="1">
      <alignment horizontal="left" vertical="center" wrapText="1"/>
    </xf>
    <xf numFmtId="181" fontId="12" fillId="0" borderId="14" xfId="10" applyNumberFormat="1" applyBorder="1" applyAlignment="1">
      <alignment horizontal="center"/>
    </xf>
    <xf numFmtId="181" fontId="44" fillId="0" borderId="1" xfId="45" applyNumberFormat="1" applyFont="1" applyBorder="1" applyAlignment="1">
      <alignment horizontal="center"/>
    </xf>
    <xf numFmtId="181" fontId="44" fillId="0" borderId="1" xfId="45" applyNumberFormat="1" applyFont="1" applyBorder="1"/>
    <xf numFmtId="0" fontId="12" fillId="3" borderId="14" xfId="10" applyFill="1" applyBorder="1"/>
    <xf numFmtId="0" fontId="12" fillId="3" borderId="7" xfId="10" applyFill="1" applyBorder="1"/>
    <xf numFmtId="0" fontId="12" fillId="3" borderId="37" xfId="10" applyFill="1" applyBorder="1"/>
    <xf numFmtId="10" fontId="12" fillId="3" borderId="14" xfId="10" applyNumberFormat="1" applyFill="1" applyBorder="1"/>
    <xf numFmtId="0" fontId="13" fillId="0" borderId="8" xfId="10" applyFont="1" applyBorder="1" applyAlignment="1">
      <alignment horizontal="center" vertical="center" wrapText="1"/>
    </xf>
    <xf numFmtId="0" fontId="60" fillId="0" borderId="9" xfId="0" applyFont="1" applyBorder="1" applyAlignment="1">
      <alignment vertical="center" wrapText="1"/>
    </xf>
    <xf numFmtId="0" fontId="60" fillId="0" borderId="10" xfId="0" applyFont="1" applyBorder="1" applyAlignment="1">
      <alignment vertical="center" wrapText="1"/>
    </xf>
    <xf numFmtId="0" fontId="13" fillId="0" borderId="31" xfId="10" applyFont="1" applyBorder="1" applyAlignment="1">
      <alignment horizontal="left" vertical="center" wrapText="1"/>
    </xf>
    <xf numFmtId="0" fontId="44" fillId="0" borderId="0" xfId="0" applyFont="1" applyAlignment="1">
      <alignment horizontal="left" vertical="center" wrapText="1"/>
    </xf>
    <xf numFmtId="0" fontId="13" fillId="0" borderId="0" xfId="1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3" fillId="0" borderId="31" xfId="1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165" fontId="61" fillId="0" borderId="8" xfId="26" applyFont="1" applyFill="1" applyBorder="1" applyAlignment="1">
      <alignment horizontal="center" vertical="center"/>
    </xf>
    <xf numFmtId="165" fontId="61" fillId="0" borderId="9" xfId="26" applyFont="1" applyFill="1" applyBorder="1" applyAlignment="1">
      <alignment horizontal="center" vertical="center"/>
    </xf>
    <xf numFmtId="165" fontId="61" fillId="0" borderId="10" xfId="26" applyFont="1" applyFill="1" applyBorder="1" applyAlignment="1">
      <alignment horizontal="center" vertical="center"/>
    </xf>
    <xf numFmtId="0" fontId="35" fillId="0" borderId="8" xfId="10" applyFont="1" applyBorder="1" applyAlignment="1">
      <alignment horizontal="center" vertical="center" wrapText="1"/>
    </xf>
    <xf numFmtId="0" fontId="35" fillId="0" borderId="9" xfId="10" applyFont="1" applyBorder="1" applyAlignment="1">
      <alignment horizontal="center" vertical="center" wrapText="1"/>
    </xf>
    <xf numFmtId="0" fontId="60" fillId="0" borderId="0" xfId="0" applyFont="1" applyAlignment="1">
      <alignment horizontal="left" vertical="center" wrapText="1"/>
    </xf>
    <xf numFmtId="164" fontId="13" fillId="0" borderId="0" xfId="10" applyNumberFormat="1" applyFont="1" applyAlignment="1">
      <alignment vertical="center" wrapText="1"/>
    </xf>
    <xf numFmtId="164" fontId="60" fillId="0" borderId="0" xfId="0" applyNumberFormat="1" applyFont="1" applyAlignment="1">
      <alignment vertical="center" wrapText="1"/>
    </xf>
    <xf numFmtId="0" fontId="13" fillId="0" borderId="40" xfId="10" applyFont="1" applyBorder="1" applyAlignment="1">
      <alignment horizontal="left" vertical="center" wrapText="1"/>
    </xf>
    <xf numFmtId="0" fontId="60" fillId="0" borderId="40" xfId="0" applyFont="1" applyBorder="1" applyAlignment="1">
      <alignment horizontal="left" vertical="center" wrapText="1"/>
    </xf>
    <xf numFmtId="0" fontId="13" fillId="0" borderId="8" xfId="258" applyFont="1" applyBorder="1" applyAlignment="1">
      <alignment horizontal="center" vertical="center"/>
    </xf>
    <xf numFmtId="0" fontId="13" fillId="0" borderId="9" xfId="258" applyFont="1" applyBorder="1" applyAlignment="1">
      <alignment horizontal="center" vertical="center"/>
    </xf>
    <xf numFmtId="0" fontId="13" fillId="0" borderId="10" xfId="258" applyFont="1" applyBorder="1" applyAlignment="1">
      <alignment horizontal="center" vertical="center"/>
    </xf>
    <xf numFmtId="0" fontId="13" fillId="3" borderId="8" xfId="10" applyFont="1" applyFill="1" applyBorder="1" applyAlignment="1">
      <alignment horizontal="center"/>
    </xf>
    <xf numFmtId="0" fontId="13" fillId="3" borderId="10" xfId="10" applyFont="1" applyFill="1" applyBorder="1" applyAlignment="1">
      <alignment horizontal="center"/>
    </xf>
    <xf numFmtId="165" fontId="13" fillId="0" borderId="40" xfId="37" applyFont="1" applyFill="1" applyBorder="1" applyAlignment="1">
      <alignment horizontal="left" vertical="center"/>
    </xf>
  </cellXfs>
  <cellStyles count="2388">
    <cellStyle name="_x000d__x000a_JournalTemplate=C:\COMFO\CTALK\JOURSTD.TPL_x000d__x000a_LbStateAddress=3 3 0 251 1 89 2 311_x000d__x000a_LbStateJou" xfId="63" xr:uid="{00000000-0005-0000-0000-000000000000}"/>
    <cellStyle name="20% - Ênfase1 100" xfId="1" xr:uid="{00000000-0005-0000-0000-000001000000}"/>
    <cellStyle name="20% - Ênfase1 2" xfId="2057" xr:uid="{00000000-0005-0000-0000-000002000000}"/>
    <cellStyle name="20% - Ênfase2 2" xfId="2058" xr:uid="{00000000-0005-0000-0000-000003000000}"/>
    <cellStyle name="20% - Ênfase3 2" xfId="2059" xr:uid="{00000000-0005-0000-0000-000004000000}"/>
    <cellStyle name="20% - Ênfase4 2" xfId="2060" xr:uid="{00000000-0005-0000-0000-000005000000}"/>
    <cellStyle name="20% - Ênfase5 2" xfId="2061" xr:uid="{00000000-0005-0000-0000-000006000000}"/>
    <cellStyle name="20% - Ênfase6 2" xfId="2062" xr:uid="{00000000-0005-0000-0000-000007000000}"/>
    <cellStyle name="40% - Ênfase1 2" xfId="2063" xr:uid="{00000000-0005-0000-0000-000008000000}"/>
    <cellStyle name="40% - Ênfase2 2" xfId="2064" xr:uid="{00000000-0005-0000-0000-000009000000}"/>
    <cellStyle name="40% - Ênfase3 2" xfId="2065" xr:uid="{00000000-0005-0000-0000-00000A000000}"/>
    <cellStyle name="40% - Ênfase4 2" xfId="2066" xr:uid="{00000000-0005-0000-0000-00000B000000}"/>
    <cellStyle name="40% - Ênfase5 2" xfId="2067" xr:uid="{00000000-0005-0000-0000-00000C000000}"/>
    <cellStyle name="40% - Ênfase6 2" xfId="2068" xr:uid="{00000000-0005-0000-0000-00000D000000}"/>
    <cellStyle name="60% - Ênfase1 2" xfId="2069" xr:uid="{00000000-0005-0000-0000-00000E000000}"/>
    <cellStyle name="60% - Ênfase2 2" xfId="2070" xr:uid="{00000000-0005-0000-0000-00000F000000}"/>
    <cellStyle name="60% - Ênfase3 2" xfId="2071" xr:uid="{00000000-0005-0000-0000-000010000000}"/>
    <cellStyle name="60% - Ênfase4 2" xfId="2072" xr:uid="{00000000-0005-0000-0000-000011000000}"/>
    <cellStyle name="60% - Ênfase5 2" xfId="2073" xr:uid="{00000000-0005-0000-0000-000012000000}"/>
    <cellStyle name="60% - Ênfase6 2" xfId="2074" xr:uid="{00000000-0005-0000-0000-000013000000}"/>
    <cellStyle name="60% - Ênfase6 37" xfId="2" xr:uid="{00000000-0005-0000-0000-000014000000}"/>
    <cellStyle name="Bom 2" xfId="2075" xr:uid="{00000000-0005-0000-0000-000015000000}"/>
    <cellStyle name="Cálculo 2" xfId="2076" xr:uid="{00000000-0005-0000-0000-000016000000}"/>
    <cellStyle name="Célula de Verificação 2" xfId="2077" xr:uid="{00000000-0005-0000-0000-000017000000}"/>
    <cellStyle name="Célula Vinculada 2" xfId="2078" xr:uid="{00000000-0005-0000-0000-000018000000}"/>
    <cellStyle name="Comma_Arauco Piping list" xfId="64" xr:uid="{00000000-0005-0000-0000-000019000000}"/>
    <cellStyle name="Comma0" xfId="65" xr:uid="{00000000-0005-0000-0000-00001A000000}"/>
    <cellStyle name="CORES" xfId="66" xr:uid="{00000000-0005-0000-0000-00001B000000}"/>
    <cellStyle name="Currency [0]_Arauco Piping list" xfId="67" xr:uid="{00000000-0005-0000-0000-00001C000000}"/>
    <cellStyle name="Currency_Arauco Piping list" xfId="68" xr:uid="{00000000-0005-0000-0000-00001D000000}"/>
    <cellStyle name="Currency0" xfId="69" xr:uid="{00000000-0005-0000-0000-00001E000000}"/>
    <cellStyle name="Data" xfId="70" xr:uid="{00000000-0005-0000-0000-00001F000000}"/>
    <cellStyle name="Date" xfId="71" xr:uid="{00000000-0005-0000-0000-000020000000}"/>
    <cellStyle name="Ênfase1 2" xfId="2079" xr:uid="{00000000-0005-0000-0000-000021000000}"/>
    <cellStyle name="Ênfase2 2" xfId="2080" xr:uid="{00000000-0005-0000-0000-000022000000}"/>
    <cellStyle name="Ênfase3 2" xfId="2081" xr:uid="{00000000-0005-0000-0000-000023000000}"/>
    <cellStyle name="Ênfase4 2" xfId="2082" xr:uid="{00000000-0005-0000-0000-000024000000}"/>
    <cellStyle name="Ênfase5 2" xfId="2083" xr:uid="{00000000-0005-0000-0000-000025000000}"/>
    <cellStyle name="Ênfase6 2" xfId="2084" xr:uid="{00000000-0005-0000-0000-000026000000}"/>
    <cellStyle name="Entrada 2" xfId="2085" xr:uid="{00000000-0005-0000-0000-000027000000}"/>
    <cellStyle name="Excel Built-in Excel Built-in Excel Built-in Excel Built-in Excel Built-in Excel Built-in Excel Built-in Excel Built-in Separador de milhares 4" xfId="3" xr:uid="{00000000-0005-0000-0000-000028000000}"/>
    <cellStyle name="Excel Built-in Excel Built-in Excel Built-in Excel Built-in Excel Built-in Excel Built-in Excel Built-in Separador de milhares 4" xfId="4" xr:uid="{00000000-0005-0000-0000-000029000000}"/>
    <cellStyle name="Excel Built-in Normal" xfId="5" xr:uid="{00000000-0005-0000-0000-00002A000000}"/>
    <cellStyle name="Excel Built-in Normal 1" xfId="6" xr:uid="{00000000-0005-0000-0000-00002B000000}"/>
    <cellStyle name="Excel Built-in Normal 2" xfId="30" xr:uid="{00000000-0005-0000-0000-00002C000000}"/>
    <cellStyle name="Excel Built-in Normal 3" xfId="41" xr:uid="{00000000-0005-0000-0000-00002D000000}"/>
    <cellStyle name="Excel_BuiltIn_Comma" xfId="7" xr:uid="{00000000-0005-0000-0000-00002E000000}"/>
    <cellStyle name="Fixed" xfId="72" xr:uid="{00000000-0005-0000-0000-00002F000000}"/>
    <cellStyle name="Fixo" xfId="73" xr:uid="{00000000-0005-0000-0000-000030000000}"/>
    <cellStyle name="Followed Hyperlink" xfId="74" xr:uid="{00000000-0005-0000-0000-000031000000}"/>
    <cellStyle name="Grey" xfId="75" xr:uid="{00000000-0005-0000-0000-000032000000}"/>
    <cellStyle name="Heading" xfId="8" xr:uid="{00000000-0005-0000-0000-000033000000}"/>
    <cellStyle name="Heading 1" xfId="76" xr:uid="{00000000-0005-0000-0000-000034000000}"/>
    <cellStyle name="Heading 2" xfId="77" xr:uid="{00000000-0005-0000-0000-000035000000}"/>
    <cellStyle name="Heading1" xfId="9" xr:uid="{00000000-0005-0000-0000-000036000000}"/>
    <cellStyle name="Hiperlink 2" xfId="31" xr:uid="{00000000-0005-0000-0000-000037000000}"/>
    <cellStyle name="Incorreto 2" xfId="2086" xr:uid="{00000000-0005-0000-0000-000038000000}"/>
    <cellStyle name="Indefinido" xfId="78" xr:uid="{00000000-0005-0000-0000-000039000000}"/>
    <cellStyle name="Input [yellow]" xfId="79" xr:uid="{00000000-0005-0000-0000-00003A000000}"/>
    <cellStyle name="material" xfId="80" xr:uid="{00000000-0005-0000-0000-00003B000000}"/>
    <cellStyle name="material 2" xfId="487" xr:uid="{00000000-0005-0000-0000-00003C000000}"/>
    <cellStyle name="material 2 2" xfId="1046" xr:uid="{00000000-0005-0000-0000-00003D000000}"/>
    <cellStyle name="material 3" xfId="428" xr:uid="{00000000-0005-0000-0000-00003E000000}"/>
    <cellStyle name="material 4" xfId="312" xr:uid="{00000000-0005-0000-0000-00003F000000}"/>
    <cellStyle name="MINIPG" xfId="81" xr:uid="{00000000-0005-0000-0000-000040000000}"/>
    <cellStyle name="Moeda" xfId="2387" builtinId="4"/>
    <cellStyle name="Moeda 2" xfId="32" xr:uid="{00000000-0005-0000-0000-000042000000}"/>
    <cellStyle name="Neutra 2" xfId="2087" xr:uid="{00000000-0005-0000-0000-000043000000}"/>
    <cellStyle name="Normal" xfId="0" builtinId="0"/>
    <cellStyle name="Normal - Style1" xfId="82" xr:uid="{00000000-0005-0000-0000-000045000000}"/>
    <cellStyle name="Normal 10" xfId="46" xr:uid="{00000000-0005-0000-0000-000046000000}"/>
    <cellStyle name="Normal 10 2" xfId="257" xr:uid="{00000000-0005-0000-0000-000047000000}"/>
    <cellStyle name="Normal 10 2 2" xfId="997" xr:uid="{00000000-0005-0000-0000-000048000000}"/>
    <cellStyle name="Normal 10 3" xfId="940" xr:uid="{00000000-0005-0000-0000-000049000000}"/>
    <cellStyle name="Normal 100" xfId="939" xr:uid="{00000000-0005-0000-0000-00004A000000}"/>
    <cellStyle name="Normal 101" xfId="1259" xr:uid="{00000000-0005-0000-0000-00004B000000}"/>
    <cellStyle name="Normal 102" xfId="1262" xr:uid="{00000000-0005-0000-0000-00004C000000}"/>
    <cellStyle name="Normal 103" xfId="1996" xr:uid="{00000000-0005-0000-0000-00004D000000}"/>
    <cellStyle name="Normal 104" xfId="2001" xr:uid="{00000000-0005-0000-0000-00004E000000}"/>
    <cellStyle name="Normal 105" xfId="2005" xr:uid="{00000000-0005-0000-0000-00004F000000}"/>
    <cellStyle name="Normal 106" xfId="2011" xr:uid="{00000000-0005-0000-0000-000050000000}"/>
    <cellStyle name="Normal 107" xfId="2018" xr:uid="{00000000-0005-0000-0000-000051000000}"/>
    <cellStyle name="Normal 108" xfId="2002" xr:uid="{00000000-0005-0000-0000-000052000000}"/>
    <cellStyle name="Normal 109" xfId="2021" xr:uid="{00000000-0005-0000-0000-000053000000}"/>
    <cellStyle name="Normal 11" xfId="52" xr:uid="{00000000-0005-0000-0000-000054000000}"/>
    <cellStyle name="Normal 11 2" xfId="258" xr:uid="{00000000-0005-0000-0000-000055000000}"/>
    <cellStyle name="Normal 11 2 2" xfId="998" xr:uid="{00000000-0005-0000-0000-000056000000}"/>
    <cellStyle name="Normal 11 3" xfId="941" xr:uid="{00000000-0005-0000-0000-000057000000}"/>
    <cellStyle name="Normal 110" xfId="2016" xr:uid="{00000000-0005-0000-0000-000058000000}"/>
    <cellStyle name="Normal 111" xfId="1997" xr:uid="{00000000-0005-0000-0000-000059000000}"/>
    <cellStyle name="Normal 112" xfId="2023" xr:uid="{00000000-0005-0000-0000-00005A000000}"/>
    <cellStyle name="Normal 113" xfId="2019" xr:uid="{00000000-0005-0000-0000-00005B000000}"/>
    <cellStyle name="Normal 114" xfId="2013" xr:uid="{00000000-0005-0000-0000-00005C000000}"/>
    <cellStyle name="Normal 115" xfId="2004" xr:uid="{00000000-0005-0000-0000-00005D000000}"/>
    <cellStyle name="Normal 116" xfId="2000" xr:uid="{00000000-0005-0000-0000-00005E000000}"/>
    <cellStyle name="Normal 117" xfId="2006" xr:uid="{00000000-0005-0000-0000-00005F000000}"/>
    <cellStyle name="Normal 118" xfId="1999" xr:uid="{00000000-0005-0000-0000-000060000000}"/>
    <cellStyle name="Normal 119" xfId="2010" xr:uid="{00000000-0005-0000-0000-000061000000}"/>
    <cellStyle name="Normal 12" xfId="49" xr:uid="{00000000-0005-0000-0000-000062000000}"/>
    <cellStyle name="Normal 12 2" xfId="488" xr:uid="{00000000-0005-0000-0000-000063000000}"/>
    <cellStyle name="Normal 12 2 2" xfId="1047" xr:uid="{00000000-0005-0000-0000-000064000000}"/>
    <cellStyle name="Normal 12 3" xfId="429" xr:uid="{00000000-0005-0000-0000-000065000000}"/>
    <cellStyle name="Normal 12 4" xfId="313" xr:uid="{00000000-0005-0000-0000-000066000000}"/>
    <cellStyle name="Normal 120" xfId="1998" xr:uid="{00000000-0005-0000-0000-000067000000}"/>
    <cellStyle name="Normal 121" xfId="2007" xr:uid="{00000000-0005-0000-0000-000068000000}"/>
    <cellStyle name="Normal 122" xfId="2022" xr:uid="{00000000-0005-0000-0000-000069000000}"/>
    <cellStyle name="Normal 123" xfId="2003" xr:uid="{00000000-0005-0000-0000-00006A000000}"/>
    <cellStyle name="Normal 124" xfId="2024" xr:uid="{00000000-0005-0000-0000-00006B000000}"/>
    <cellStyle name="Normal 125" xfId="2014" xr:uid="{00000000-0005-0000-0000-00006C000000}"/>
    <cellStyle name="Normal 126" xfId="2015" xr:uid="{00000000-0005-0000-0000-00006D000000}"/>
    <cellStyle name="Normal 127" xfId="2008" xr:uid="{00000000-0005-0000-0000-00006E000000}"/>
    <cellStyle name="Normal 128" xfId="2020" xr:uid="{00000000-0005-0000-0000-00006F000000}"/>
    <cellStyle name="Normal 129" xfId="2009" xr:uid="{00000000-0005-0000-0000-000070000000}"/>
    <cellStyle name="Normal 13" xfId="50" xr:uid="{00000000-0005-0000-0000-000071000000}"/>
    <cellStyle name="Normal 13 10" xfId="1264" xr:uid="{00000000-0005-0000-0000-000072000000}"/>
    <cellStyle name="Normal 13 11" xfId="207" xr:uid="{00000000-0005-0000-0000-000073000000}"/>
    <cellStyle name="Normal 13 12" xfId="2102" xr:uid="{00000000-0005-0000-0000-000074000000}"/>
    <cellStyle name="Normal 13 13" xfId="2253" xr:uid="{00000000-0005-0000-0000-000075000000}"/>
    <cellStyle name="Normal 13 2" xfId="104" xr:uid="{00000000-0005-0000-0000-000076000000}"/>
    <cellStyle name="Normal 13 2 10" xfId="2103" xr:uid="{00000000-0005-0000-0000-000077000000}"/>
    <cellStyle name="Normal 13 2 11" xfId="2254" xr:uid="{00000000-0005-0000-0000-000078000000}"/>
    <cellStyle name="Normal 13 2 2" xfId="490" xr:uid="{00000000-0005-0000-0000-000079000000}"/>
    <cellStyle name="Normal 13 2 2 2" xfId="695" xr:uid="{00000000-0005-0000-0000-00007A000000}"/>
    <cellStyle name="Normal 13 2 2 2 2" xfId="1161" xr:uid="{00000000-0005-0000-0000-00007B000000}"/>
    <cellStyle name="Normal 13 2 2 2 2 2" xfId="1309" xr:uid="{00000000-0005-0000-0000-00007C000000}"/>
    <cellStyle name="Normal 13 2 2 2 3" xfId="1308" xr:uid="{00000000-0005-0000-0000-00007D000000}"/>
    <cellStyle name="Normal 13 2 2 3" xfId="846" xr:uid="{00000000-0005-0000-0000-00007E000000}"/>
    <cellStyle name="Normal 13 2 2 3 2" xfId="1310" xr:uid="{00000000-0005-0000-0000-00007F000000}"/>
    <cellStyle name="Normal 13 2 2 4" xfId="1307" xr:uid="{00000000-0005-0000-0000-000080000000}"/>
    <cellStyle name="Normal 13 2 2 5" xfId="2152" xr:uid="{00000000-0005-0000-0000-000081000000}"/>
    <cellStyle name="Normal 13 2 2 6" xfId="2300" xr:uid="{00000000-0005-0000-0000-000082000000}"/>
    <cellStyle name="Normal 13 2 3" xfId="597" xr:uid="{00000000-0005-0000-0000-000083000000}"/>
    <cellStyle name="Normal 13 2 3 2" xfId="739" xr:uid="{00000000-0005-0000-0000-000084000000}"/>
    <cellStyle name="Normal 13 2 3 2 2" xfId="1204" xr:uid="{00000000-0005-0000-0000-000085000000}"/>
    <cellStyle name="Normal 13 2 3 2 2 2" xfId="1313" xr:uid="{00000000-0005-0000-0000-000086000000}"/>
    <cellStyle name="Normal 13 2 3 2 3" xfId="1312" xr:uid="{00000000-0005-0000-0000-000087000000}"/>
    <cellStyle name="Normal 13 2 3 3" xfId="892" xr:uid="{00000000-0005-0000-0000-000088000000}"/>
    <cellStyle name="Normal 13 2 3 3 2" xfId="1314" xr:uid="{00000000-0005-0000-0000-000089000000}"/>
    <cellStyle name="Normal 13 2 3 4" xfId="1311" xr:uid="{00000000-0005-0000-0000-00008A000000}"/>
    <cellStyle name="Normal 13 2 3 5" xfId="2199" xr:uid="{00000000-0005-0000-0000-00008B000000}"/>
    <cellStyle name="Normal 13 2 3 6" xfId="2343" xr:uid="{00000000-0005-0000-0000-00008C000000}"/>
    <cellStyle name="Normal 13 2 4" xfId="431" xr:uid="{00000000-0005-0000-0000-00008D000000}"/>
    <cellStyle name="Normal 13 2 4 2" xfId="1002" xr:uid="{00000000-0005-0000-0000-00008E000000}"/>
    <cellStyle name="Normal 13 2 4 2 2" xfId="1316" xr:uid="{00000000-0005-0000-0000-00008F000000}"/>
    <cellStyle name="Normal 13 2 4 3" xfId="1315" xr:uid="{00000000-0005-0000-0000-000090000000}"/>
    <cellStyle name="Normal 13 2 5" xfId="649" xr:uid="{00000000-0005-0000-0000-000091000000}"/>
    <cellStyle name="Normal 13 2 5 2" xfId="1115" xr:uid="{00000000-0005-0000-0000-000092000000}"/>
    <cellStyle name="Normal 13 2 5 2 2" xfId="1318" xr:uid="{00000000-0005-0000-0000-000093000000}"/>
    <cellStyle name="Normal 13 2 5 3" xfId="1317" xr:uid="{00000000-0005-0000-0000-000094000000}"/>
    <cellStyle name="Normal 13 2 6" xfId="315" xr:uid="{00000000-0005-0000-0000-000095000000}"/>
    <cellStyle name="Normal 13 2 6 2" xfId="943" xr:uid="{00000000-0005-0000-0000-000096000000}"/>
    <cellStyle name="Normal 13 2 6 2 2" xfId="1320" xr:uid="{00000000-0005-0000-0000-000097000000}"/>
    <cellStyle name="Normal 13 2 6 3" xfId="1319" xr:uid="{00000000-0005-0000-0000-000098000000}"/>
    <cellStyle name="Normal 13 2 7" xfId="798" xr:uid="{00000000-0005-0000-0000-000099000000}"/>
    <cellStyle name="Normal 13 2 7 2" xfId="1321" xr:uid="{00000000-0005-0000-0000-00009A000000}"/>
    <cellStyle name="Normal 13 2 8" xfId="1265" xr:uid="{00000000-0005-0000-0000-00009B000000}"/>
    <cellStyle name="Normal 13 2 9" xfId="208" xr:uid="{00000000-0005-0000-0000-00009C000000}"/>
    <cellStyle name="Normal 13 3" xfId="141" xr:uid="{00000000-0005-0000-0000-00009D000000}"/>
    <cellStyle name="Normal 13 3 10" xfId="2104" xr:uid="{00000000-0005-0000-0000-00009E000000}"/>
    <cellStyle name="Normal 13 3 11" xfId="2255" xr:uid="{00000000-0005-0000-0000-00009F000000}"/>
    <cellStyle name="Normal 13 3 2" xfId="491" xr:uid="{00000000-0005-0000-0000-0000A0000000}"/>
    <cellStyle name="Normal 13 3 2 2" xfId="696" xr:uid="{00000000-0005-0000-0000-0000A1000000}"/>
    <cellStyle name="Normal 13 3 2 2 2" xfId="1162" xr:uid="{00000000-0005-0000-0000-0000A2000000}"/>
    <cellStyle name="Normal 13 3 2 2 2 2" xfId="1324" xr:uid="{00000000-0005-0000-0000-0000A3000000}"/>
    <cellStyle name="Normal 13 3 2 2 3" xfId="1323" xr:uid="{00000000-0005-0000-0000-0000A4000000}"/>
    <cellStyle name="Normal 13 3 2 3" xfId="847" xr:uid="{00000000-0005-0000-0000-0000A5000000}"/>
    <cellStyle name="Normal 13 3 2 3 2" xfId="1325" xr:uid="{00000000-0005-0000-0000-0000A6000000}"/>
    <cellStyle name="Normal 13 3 2 4" xfId="1322" xr:uid="{00000000-0005-0000-0000-0000A7000000}"/>
    <cellStyle name="Normal 13 3 2 5" xfId="2153" xr:uid="{00000000-0005-0000-0000-0000A8000000}"/>
    <cellStyle name="Normal 13 3 2 6" xfId="2301" xr:uid="{00000000-0005-0000-0000-0000A9000000}"/>
    <cellStyle name="Normal 13 3 3" xfId="598" xr:uid="{00000000-0005-0000-0000-0000AA000000}"/>
    <cellStyle name="Normal 13 3 3 2" xfId="740" xr:uid="{00000000-0005-0000-0000-0000AB000000}"/>
    <cellStyle name="Normal 13 3 3 2 2" xfId="1205" xr:uid="{00000000-0005-0000-0000-0000AC000000}"/>
    <cellStyle name="Normal 13 3 3 2 2 2" xfId="1328" xr:uid="{00000000-0005-0000-0000-0000AD000000}"/>
    <cellStyle name="Normal 13 3 3 2 3" xfId="1327" xr:uid="{00000000-0005-0000-0000-0000AE000000}"/>
    <cellStyle name="Normal 13 3 3 3" xfId="893" xr:uid="{00000000-0005-0000-0000-0000AF000000}"/>
    <cellStyle name="Normal 13 3 3 3 2" xfId="1329" xr:uid="{00000000-0005-0000-0000-0000B0000000}"/>
    <cellStyle name="Normal 13 3 3 4" xfId="1326" xr:uid="{00000000-0005-0000-0000-0000B1000000}"/>
    <cellStyle name="Normal 13 3 3 5" xfId="2200" xr:uid="{00000000-0005-0000-0000-0000B2000000}"/>
    <cellStyle name="Normal 13 3 3 6" xfId="2344" xr:uid="{00000000-0005-0000-0000-0000B3000000}"/>
    <cellStyle name="Normal 13 3 4" xfId="432" xr:uid="{00000000-0005-0000-0000-0000B4000000}"/>
    <cellStyle name="Normal 13 3 4 2" xfId="1003" xr:uid="{00000000-0005-0000-0000-0000B5000000}"/>
    <cellStyle name="Normal 13 3 4 2 2" xfId="1331" xr:uid="{00000000-0005-0000-0000-0000B6000000}"/>
    <cellStyle name="Normal 13 3 4 3" xfId="1330" xr:uid="{00000000-0005-0000-0000-0000B7000000}"/>
    <cellStyle name="Normal 13 3 5" xfId="650" xr:uid="{00000000-0005-0000-0000-0000B8000000}"/>
    <cellStyle name="Normal 13 3 5 2" xfId="1116" xr:uid="{00000000-0005-0000-0000-0000B9000000}"/>
    <cellStyle name="Normal 13 3 5 2 2" xfId="1333" xr:uid="{00000000-0005-0000-0000-0000BA000000}"/>
    <cellStyle name="Normal 13 3 5 3" xfId="1332" xr:uid="{00000000-0005-0000-0000-0000BB000000}"/>
    <cellStyle name="Normal 13 3 6" xfId="316" xr:uid="{00000000-0005-0000-0000-0000BC000000}"/>
    <cellStyle name="Normal 13 3 6 2" xfId="944" xr:uid="{00000000-0005-0000-0000-0000BD000000}"/>
    <cellStyle name="Normal 13 3 6 2 2" xfId="1335" xr:uid="{00000000-0005-0000-0000-0000BE000000}"/>
    <cellStyle name="Normal 13 3 6 3" xfId="1334" xr:uid="{00000000-0005-0000-0000-0000BF000000}"/>
    <cellStyle name="Normal 13 3 7" xfId="799" xr:uid="{00000000-0005-0000-0000-0000C0000000}"/>
    <cellStyle name="Normal 13 3 7 2" xfId="1336" xr:uid="{00000000-0005-0000-0000-0000C1000000}"/>
    <cellStyle name="Normal 13 3 8" xfId="1266" xr:uid="{00000000-0005-0000-0000-0000C2000000}"/>
    <cellStyle name="Normal 13 3 9" xfId="209" xr:uid="{00000000-0005-0000-0000-0000C3000000}"/>
    <cellStyle name="Normal 13 4" xfId="250" xr:uid="{00000000-0005-0000-0000-0000C4000000}"/>
    <cellStyle name="Normal 13 4 10" xfId="2145" xr:uid="{00000000-0005-0000-0000-0000C5000000}"/>
    <cellStyle name="Normal 13 4 11" xfId="2293" xr:uid="{00000000-0005-0000-0000-0000C6000000}"/>
    <cellStyle name="Normal 13 4 2" xfId="369" xr:uid="{00000000-0005-0000-0000-0000C7000000}"/>
    <cellStyle name="Normal 13 4 2 2" xfId="594" xr:uid="{00000000-0005-0000-0000-0000C8000000}"/>
    <cellStyle name="Normal 13 4 2 2 2" xfId="1111" xr:uid="{00000000-0005-0000-0000-0000C9000000}"/>
    <cellStyle name="Normal 13 4 2 2 2 2" xfId="1339" xr:uid="{00000000-0005-0000-0000-0000CA000000}"/>
    <cellStyle name="Normal 13 4 2 2 3" xfId="1338" xr:uid="{00000000-0005-0000-0000-0000CB000000}"/>
    <cellStyle name="Normal 13 4 2 3" xfId="736" xr:uid="{00000000-0005-0000-0000-0000CC000000}"/>
    <cellStyle name="Normal 13 4 2 3 2" xfId="1201" xr:uid="{00000000-0005-0000-0000-0000CD000000}"/>
    <cellStyle name="Normal 13 4 2 3 2 2" xfId="1341" xr:uid="{00000000-0005-0000-0000-0000CE000000}"/>
    <cellStyle name="Normal 13 4 2 3 3" xfId="1340" xr:uid="{00000000-0005-0000-0000-0000CF000000}"/>
    <cellStyle name="Normal 13 4 2 4" xfId="786" xr:uid="{00000000-0005-0000-0000-0000D0000000}"/>
    <cellStyle name="Normal 13 4 2 4 2" xfId="1249" xr:uid="{00000000-0005-0000-0000-0000D1000000}"/>
    <cellStyle name="Normal 13 4 2 4 2 2" xfId="1343" xr:uid="{00000000-0005-0000-0000-0000D2000000}"/>
    <cellStyle name="Normal 13 4 2 4 3" xfId="1342" xr:uid="{00000000-0005-0000-0000-0000D3000000}"/>
    <cellStyle name="Normal 13 4 2 5" xfId="889" xr:uid="{00000000-0005-0000-0000-0000D4000000}"/>
    <cellStyle name="Normal 13 4 2 5 2" xfId="1344" xr:uid="{00000000-0005-0000-0000-0000D5000000}"/>
    <cellStyle name="Normal 13 4 2 6" xfId="1337" xr:uid="{00000000-0005-0000-0000-0000D6000000}"/>
    <cellStyle name="Normal 13 4 2 7" xfId="2196" xr:uid="{00000000-0005-0000-0000-0000D7000000}"/>
    <cellStyle name="Normal 13 4 2 8" xfId="2340" xr:uid="{00000000-0005-0000-0000-0000D8000000}"/>
    <cellStyle name="Normal 13 4 3" xfId="370" xr:uid="{00000000-0005-0000-0000-0000D9000000}"/>
    <cellStyle name="Normal 13 4 3 2" xfId="595" xr:uid="{00000000-0005-0000-0000-0000DA000000}"/>
    <cellStyle name="Normal 13 4 3 2 2" xfId="1112" xr:uid="{00000000-0005-0000-0000-0000DB000000}"/>
    <cellStyle name="Normal 13 4 3 2 2 2" xfId="1347" xr:uid="{00000000-0005-0000-0000-0000DC000000}"/>
    <cellStyle name="Normal 13 4 3 2 3" xfId="1346" xr:uid="{00000000-0005-0000-0000-0000DD000000}"/>
    <cellStyle name="Normal 13 4 3 3" xfId="737" xr:uid="{00000000-0005-0000-0000-0000DE000000}"/>
    <cellStyle name="Normal 13 4 3 3 2" xfId="1202" xr:uid="{00000000-0005-0000-0000-0000DF000000}"/>
    <cellStyle name="Normal 13 4 3 3 2 2" xfId="1349" xr:uid="{00000000-0005-0000-0000-0000E0000000}"/>
    <cellStyle name="Normal 13 4 3 3 3" xfId="1348" xr:uid="{00000000-0005-0000-0000-0000E1000000}"/>
    <cellStyle name="Normal 13 4 3 4" xfId="890" xr:uid="{00000000-0005-0000-0000-0000E2000000}"/>
    <cellStyle name="Normal 13 4 3 4 2" xfId="1350" xr:uid="{00000000-0005-0000-0000-0000E3000000}"/>
    <cellStyle name="Normal 13 4 3 5" xfId="1345" xr:uid="{00000000-0005-0000-0000-0000E4000000}"/>
    <cellStyle name="Normal 13 4 3 6" xfId="2197" xr:uid="{00000000-0005-0000-0000-0000E5000000}"/>
    <cellStyle name="Normal 13 4 3 7" xfId="2341" xr:uid="{00000000-0005-0000-0000-0000E6000000}"/>
    <cellStyle name="Normal 13 4 4" xfId="481" xr:uid="{00000000-0005-0000-0000-0000E7000000}"/>
    <cellStyle name="Normal 13 4 4 2" xfId="1041" xr:uid="{00000000-0005-0000-0000-0000E8000000}"/>
    <cellStyle name="Normal 13 4 4 2 2" xfId="1352" xr:uid="{00000000-0005-0000-0000-0000E9000000}"/>
    <cellStyle name="Normal 13 4 4 3" xfId="1351" xr:uid="{00000000-0005-0000-0000-0000EA000000}"/>
    <cellStyle name="Normal 13 4 5" xfId="688" xr:uid="{00000000-0005-0000-0000-0000EB000000}"/>
    <cellStyle name="Normal 13 4 5 2" xfId="1154" xr:uid="{00000000-0005-0000-0000-0000EC000000}"/>
    <cellStyle name="Normal 13 4 5 2 2" xfId="1354" xr:uid="{00000000-0005-0000-0000-0000ED000000}"/>
    <cellStyle name="Normal 13 4 5 3" xfId="1353" xr:uid="{00000000-0005-0000-0000-0000EE000000}"/>
    <cellStyle name="Normal 13 4 6" xfId="785" xr:uid="{00000000-0005-0000-0000-0000EF000000}"/>
    <cellStyle name="Normal 13 4 6 2" xfId="1248" xr:uid="{00000000-0005-0000-0000-0000F0000000}"/>
    <cellStyle name="Normal 13 4 6 2 2" xfId="1356" xr:uid="{00000000-0005-0000-0000-0000F1000000}"/>
    <cellStyle name="Normal 13 4 6 3" xfId="1355" xr:uid="{00000000-0005-0000-0000-0000F2000000}"/>
    <cellStyle name="Normal 13 4 7" xfId="365" xr:uid="{00000000-0005-0000-0000-0000F3000000}"/>
    <cellStyle name="Normal 13 4 7 2" xfId="990" xr:uid="{00000000-0005-0000-0000-0000F4000000}"/>
    <cellStyle name="Normal 13 4 7 2 2" xfId="1358" xr:uid="{00000000-0005-0000-0000-0000F5000000}"/>
    <cellStyle name="Normal 13 4 7 3" xfId="1357" xr:uid="{00000000-0005-0000-0000-0000F6000000}"/>
    <cellStyle name="Normal 13 4 8" xfId="839" xr:uid="{00000000-0005-0000-0000-0000F7000000}"/>
    <cellStyle name="Normal 13 4 8 2" xfId="1359" xr:uid="{00000000-0005-0000-0000-0000F8000000}"/>
    <cellStyle name="Normal 13 4 9" xfId="1304" xr:uid="{00000000-0005-0000-0000-0000F9000000}"/>
    <cellStyle name="Normal 13 5" xfId="371" xr:uid="{00000000-0005-0000-0000-0000FA000000}"/>
    <cellStyle name="Normal 13 5 2" xfId="638" xr:uid="{00000000-0005-0000-0000-0000FB000000}"/>
    <cellStyle name="Normal 13 5 2 2" xfId="779" xr:uid="{00000000-0005-0000-0000-0000FC000000}"/>
    <cellStyle name="Normal 13 5 2 2 2" xfId="1244" xr:uid="{00000000-0005-0000-0000-0000FD000000}"/>
    <cellStyle name="Normal 13 5 2 2 2 2" xfId="1363" xr:uid="{00000000-0005-0000-0000-0000FE000000}"/>
    <cellStyle name="Normal 13 5 2 2 3" xfId="1362" xr:uid="{00000000-0005-0000-0000-0000FF000000}"/>
    <cellStyle name="Normal 13 5 2 3" xfId="932" xr:uid="{00000000-0005-0000-0000-000000010000}"/>
    <cellStyle name="Normal 13 5 2 3 2" xfId="1364" xr:uid="{00000000-0005-0000-0000-000001010000}"/>
    <cellStyle name="Normal 13 5 2 4" xfId="1361" xr:uid="{00000000-0005-0000-0000-000002010000}"/>
    <cellStyle name="Normal 13 5 2 5" xfId="2239" xr:uid="{00000000-0005-0000-0000-000003010000}"/>
    <cellStyle name="Normal 13 5 2 6" xfId="2383" xr:uid="{00000000-0005-0000-0000-000004010000}"/>
    <cellStyle name="Normal 13 5 3" xfId="489" xr:uid="{00000000-0005-0000-0000-000005010000}"/>
    <cellStyle name="Normal 13 5 3 2" xfId="1048" xr:uid="{00000000-0005-0000-0000-000006010000}"/>
    <cellStyle name="Normal 13 5 3 2 2" xfId="1366" xr:uid="{00000000-0005-0000-0000-000007010000}"/>
    <cellStyle name="Normal 13 5 3 3" xfId="1365" xr:uid="{00000000-0005-0000-0000-000008010000}"/>
    <cellStyle name="Normal 13 5 4" xfId="694" xr:uid="{00000000-0005-0000-0000-000009010000}"/>
    <cellStyle name="Normal 13 5 4 2" xfId="1160" xr:uid="{00000000-0005-0000-0000-00000A010000}"/>
    <cellStyle name="Normal 13 5 4 2 2" xfId="1368" xr:uid="{00000000-0005-0000-0000-00000B010000}"/>
    <cellStyle name="Normal 13 5 4 3" xfId="1367" xr:uid="{00000000-0005-0000-0000-00000C010000}"/>
    <cellStyle name="Normal 13 5 5" xfId="845" xr:uid="{00000000-0005-0000-0000-00000D010000}"/>
    <cellStyle name="Normal 13 5 5 2" xfId="1369" xr:uid="{00000000-0005-0000-0000-00000E010000}"/>
    <cellStyle name="Normal 13 5 6" xfId="1360" xr:uid="{00000000-0005-0000-0000-00000F010000}"/>
    <cellStyle name="Normal 13 5 7" xfId="2151" xr:uid="{00000000-0005-0000-0000-000010010000}"/>
    <cellStyle name="Normal 13 5 8" xfId="2299" xr:uid="{00000000-0005-0000-0000-000011010000}"/>
    <cellStyle name="Normal 13 6" xfId="430" xr:uid="{00000000-0005-0000-0000-000012010000}"/>
    <cellStyle name="Normal 13 6 2" xfId="1001" xr:uid="{00000000-0005-0000-0000-000013010000}"/>
    <cellStyle name="Normal 13 6 2 2" xfId="1371" xr:uid="{00000000-0005-0000-0000-000014010000}"/>
    <cellStyle name="Normal 13 6 3" xfId="1370" xr:uid="{00000000-0005-0000-0000-000015010000}"/>
    <cellStyle name="Normal 13 7" xfId="648" xr:uid="{00000000-0005-0000-0000-000016010000}"/>
    <cellStyle name="Normal 13 7 2" xfId="1114" xr:uid="{00000000-0005-0000-0000-000017010000}"/>
    <cellStyle name="Normal 13 7 2 2" xfId="1373" xr:uid="{00000000-0005-0000-0000-000018010000}"/>
    <cellStyle name="Normal 13 7 3" xfId="1372" xr:uid="{00000000-0005-0000-0000-000019010000}"/>
    <cellStyle name="Normal 13 8" xfId="314" xr:uid="{00000000-0005-0000-0000-00001A010000}"/>
    <cellStyle name="Normal 13 8 2" xfId="942" xr:uid="{00000000-0005-0000-0000-00001B010000}"/>
    <cellStyle name="Normal 13 8 2 2" xfId="1375" xr:uid="{00000000-0005-0000-0000-00001C010000}"/>
    <cellStyle name="Normal 13 8 3" xfId="1374" xr:uid="{00000000-0005-0000-0000-00001D010000}"/>
    <cellStyle name="Normal 13 9" xfId="797" xr:uid="{00000000-0005-0000-0000-00001E010000}"/>
    <cellStyle name="Normal 13 9 2" xfId="1376" xr:uid="{00000000-0005-0000-0000-00001F010000}"/>
    <cellStyle name="Normal 130" xfId="2017" xr:uid="{00000000-0005-0000-0000-000020010000}"/>
    <cellStyle name="Normal 131" xfId="2012" xr:uid="{00000000-0005-0000-0000-000021010000}"/>
    <cellStyle name="Normal 132" xfId="180" xr:uid="{00000000-0005-0000-0000-000022010000}"/>
    <cellStyle name="Normal 133" xfId="238" xr:uid="{00000000-0005-0000-0000-000023010000}"/>
    <cellStyle name="Normal 134" xfId="2027" xr:uid="{00000000-0005-0000-0000-000024010000}"/>
    <cellStyle name="Normal 135" xfId="2034" xr:uid="{00000000-0005-0000-0000-000025010000}"/>
    <cellStyle name="Normal 136" xfId="2043" xr:uid="{00000000-0005-0000-0000-000026010000}"/>
    <cellStyle name="Normal 137" xfId="2049" xr:uid="{00000000-0005-0000-0000-000027010000}"/>
    <cellStyle name="Normal 138" xfId="2033" xr:uid="{00000000-0005-0000-0000-000028010000}"/>
    <cellStyle name="Normal 139" xfId="2040" xr:uid="{00000000-0005-0000-0000-000029010000}"/>
    <cellStyle name="Normal 14" xfId="53" xr:uid="{00000000-0005-0000-0000-00002A010000}"/>
    <cellStyle name="Normal 14 10" xfId="1267" xr:uid="{00000000-0005-0000-0000-00002B010000}"/>
    <cellStyle name="Normal 14 11" xfId="210" xr:uid="{00000000-0005-0000-0000-00002C010000}"/>
    <cellStyle name="Normal 14 12" xfId="2105" xr:uid="{00000000-0005-0000-0000-00002D010000}"/>
    <cellStyle name="Normal 14 13" xfId="2256" xr:uid="{00000000-0005-0000-0000-00002E010000}"/>
    <cellStyle name="Normal 14 2" xfId="106" xr:uid="{00000000-0005-0000-0000-00002F010000}"/>
    <cellStyle name="Normal 14 2 10" xfId="2106" xr:uid="{00000000-0005-0000-0000-000030010000}"/>
    <cellStyle name="Normal 14 2 11" xfId="2257" xr:uid="{00000000-0005-0000-0000-000031010000}"/>
    <cellStyle name="Normal 14 2 2" xfId="493" xr:uid="{00000000-0005-0000-0000-000032010000}"/>
    <cellStyle name="Normal 14 2 2 2" xfId="698" xr:uid="{00000000-0005-0000-0000-000033010000}"/>
    <cellStyle name="Normal 14 2 2 2 2" xfId="1164" xr:uid="{00000000-0005-0000-0000-000034010000}"/>
    <cellStyle name="Normal 14 2 2 2 2 2" xfId="1379" xr:uid="{00000000-0005-0000-0000-000035010000}"/>
    <cellStyle name="Normal 14 2 2 2 3" xfId="1378" xr:uid="{00000000-0005-0000-0000-000036010000}"/>
    <cellStyle name="Normal 14 2 2 3" xfId="849" xr:uid="{00000000-0005-0000-0000-000037010000}"/>
    <cellStyle name="Normal 14 2 2 3 2" xfId="1380" xr:uid="{00000000-0005-0000-0000-000038010000}"/>
    <cellStyle name="Normal 14 2 2 4" xfId="1377" xr:uid="{00000000-0005-0000-0000-000039010000}"/>
    <cellStyle name="Normal 14 2 2 5" xfId="2155" xr:uid="{00000000-0005-0000-0000-00003A010000}"/>
    <cellStyle name="Normal 14 2 2 6" xfId="2303" xr:uid="{00000000-0005-0000-0000-00003B010000}"/>
    <cellStyle name="Normal 14 2 3" xfId="600" xr:uid="{00000000-0005-0000-0000-00003C010000}"/>
    <cellStyle name="Normal 14 2 3 2" xfId="742" xr:uid="{00000000-0005-0000-0000-00003D010000}"/>
    <cellStyle name="Normal 14 2 3 2 2" xfId="1207" xr:uid="{00000000-0005-0000-0000-00003E010000}"/>
    <cellStyle name="Normal 14 2 3 2 2 2" xfId="1383" xr:uid="{00000000-0005-0000-0000-00003F010000}"/>
    <cellStyle name="Normal 14 2 3 2 3" xfId="1382" xr:uid="{00000000-0005-0000-0000-000040010000}"/>
    <cellStyle name="Normal 14 2 3 3" xfId="895" xr:uid="{00000000-0005-0000-0000-000041010000}"/>
    <cellStyle name="Normal 14 2 3 3 2" xfId="1384" xr:uid="{00000000-0005-0000-0000-000042010000}"/>
    <cellStyle name="Normal 14 2 3 4" xfId="1381" xr:uid="{00000000-0005-0000-0000-000043010000}"/>
    <cellStyle name="Normal 14 2 3 5" xfId="2202" xr:uid="{00000000-0005-0000-0000-000044010000}"/>
    <cellStyle name="Normal 14 2 3 6" xfId="2346" xr:uid="{00000000-0005-0000-0000-000045010000}"/>
    <cellStyle name="Normal 14 2 4" xfId="434" xr:uid="{00000000-0005-0000-0000-000046010000}"/>
    <cellStyle name="Normal 14 2 4 2" xfId="1005" xr:uid="{00000000-0005-0000-0000-000047010000}"/>
    <cellStyle name="Normal 14 2 4 2 2" xfId="1386" xr:uid="{00000000-0005-0000-0000-000048010000}"/>
    <cellStyle name="Normal 14 2 4 3" xfId="1385" xr:uid="{00000000-0005-0000-0000-000049010000}"/>
    <cellStyle name="Normal 14 2 5" xfId="652" xr:uid="{00000000-0005-0000-0000-00004A010000}"/>
    <cellStyle name="Normal 14 2 5 2" xfId="1118" xr:uid="{00000000-0005-0000-0000-00004B010000}"/>
    <cellStyle name="Normal 14 2 5 2 2" xfId="1388" xr:uid="{00000000-0005-0000-0000-00004C010000}"/>
    <cellStyle name="Normal 14 2 5 3" xfId="1387" xr:uid="{00000000-0005-0000-0000-00004D010000}"/>
    <cellStyle name="Normal 14 2 6" xfId="318" xr:uid="{00000000-0005-0000-0000-00004E010000}"/>
    <cellStyle name="Normal 14 2 6 2" xfId="946" xr:uid="{00000000-0005-0000-0000-00004F010000}"/>
    <cellStyle name="Normal 14 2 6 2 2" xfId="1390" xr:uid="{00000000-0005-0000-0000-000050010000}"/>
    <cellStyle name="Normal 14 2 6 3" xfId="1389" xr:uid="{00000000-0005-0000-0000-000051010000}"/>
    <cellStyle name="Normal 14 2 7" xfId="801" xr:uid="{00000000-0005-0000-0000-000052010000}"/>
    <cellStyle name="Normal 14 2 7 2" xfId="1391" xr:uid="{00000000-0005-0000-0000-000053010000}"/>
    <cellStyle name="Normal 14 2 8" xfId="1268" xr:uid="{00000000-0005-0000-0000-000054010000}"/>
    <cellStyle name="Normal 14 2 9" xfId="211" xr:uid="{00000000-0005-0000-0000-000055010000}"/>
    <cellStyle name="Normal 14 3" xfId="143" xr:uid="{00000000-0005-0000-0000-000056010000}"/>
    <cellStyle name="Normal 14 3 10" xfId="2107" xr:uid="{00000000-0005-0000-0000-000057010000}"/>
    <cellStyle name="Normal 14 3 11" xfId="2258" xr:uid="{00000000-0005-0000-0000-000058010000}"/>
    <cellStyle name="Normal 14 3 2" xfId="494" xr:uid="{00000000-0005-0000-0000-000059010000}"/>
    <cellStyle name="Normal 14 3 2 2" xfId="699" xr:uid="{00000000-0005-0000-0000-00005A010000}"/>
    <cellStyle name="Normal 14 3 2 2 2" xfId="1165" xr:uid="{00000000-0005-0000-0000-00005B010000}"/>
    <cellStyle name="Normal 14 3 2 2 2 2" xfId="1394" xr:uid="{00000000-0005-0000-0000-00005C010000}"/>
    <cellStyle name="Normal 14 3 2 2 3" xfId="1393" xr:uid="{00000000-0005-0000-0000-00005D010000}"/>
    <cellStyle name="Normal 14 3 2 3" xfId="850" xr:uid="{00000000-0005-0000-0000-00005E010000}"/>
    <cellStyle name="Normal 14 3 2 3 2" xfId="1395" xr:uid="{00000000-0005-0000-0000-00005F010000}"/>
    <cellStyle name="Normal 14 3 2 4" xfId="1392" xr:uid="{00000000-0005-0000-0000-000060010000}"/>
    <cellStyle name="Normal 14 3 2 5" xfId="2156" xr:uid="{00000000-0005-0000-0000-000061010000}"/>
    <cellStyle name="Normal 14 3 2 6" xfId="2304" xr:uid="{00000000-0005-0000-0000-000062010000}"/>
    <cellStyle name="Normal 14 3 3" xfId="601" xr:uid="{00000000-0005-0000-0000-000063010000}"/>
    <cellStyle name="Normal 14 3 3 2" xfId="743" xr:uid="{00000000-0005-0000-0000-000064010000}"/>
    <cellStyle name="Normal 14 3 3 2 2" xfId="1208" xr:uid="{00000000-0005-0000-0000-000065010000}"/>
    <cellStyle name="Normal 14 3 3 2 2 2" xfId="1398" xr:uid="{00000000-0005-0000-0000-000066010000}"/>
    <cellStyle name="Normal 14 3 3 2 3" xfId="1397" xr:uid="{00000000-0005-0000-0000-000067010000}"/>
    <cellStyle name="Normal 14 3 3 3" xfId="896" xr:uid="{00000000-0005-0000-0000-000068010000}"/>
    <cellStyle name="Normal 14 3 3 3 2" xfId="1399" xr:uid="{00000000-0005-0000-0000-000069010000}"/>
    <cellStyle name="Normal 14 3 3 4" xfId="1396" xr:uid="{00000000-0005-0000-0000-00006A010000}"/>
    <cellStyle name="Normal 14 3 3 5" xfId="2203" xr:uid="{00000000-0005-0000-0000-00006B010000}"/>
    <cellStyle name="Normal 14 3 3 6" xfId="2347" xr:uid="{00000000-0005-0000-0000-00006C010000}"/>
    <cellStyle name="Normal 14 3 4" xfId="435" xr:uid="{00000000-0005-0000-0000-00006D010000}"/>
    <cellStyle name="Normal 14 3 4 2" xfId="1006" xr:uid="{00000000-0005-0000-0000-00006E010000}"/>
    <cellStyle name="Normal 14 3 4 2 2" xfId="1401" xr:uid="{00000000-0005-0000-0000-00006F010000}"/>
    <cellStyle name="Normal 14 3 4 3" xfId="1400" xr:uid="{00000000-0005-0000-0000-000070010000}"/>
    <cellStyle name="Normal 14 3 5" xfId="653" xr:uid="{00000000-0005-0000-0000-000071010000}"/>
    <cellStyle name="Normal 14 3 5 2" xfId="1119" xr:uid="{00000000-0005-0000-0000-000072010000}"/>
    <cellStyle name="Normal 14 3 5 2 2" xfId="1403" xr:uid="{00000000-0005-0000-0000-000073010000}"/>
    <cellStyle name="Normal 14 3 5 3" xfId="1402" xr:uid="{00000000-0005-0000-0000-000074010000}"/>
    <cellStyle name="Normal 14 3 6" xfId="319" xr:uid="{00000000-0005-0000-0000-000075010000}"/>
    <cellStyle name="Normal 14 3 6 2" xfId="947" xr:uid="{00000000-0005-0000-0000-000076010000}"/>
    <cellStyle name="Normal 14 3 6 2 2" xfId="1405" xr:uid="{00000000-0005-0000-0000-000077010000}"/>
    <cellStyle name="Normal 14 3 6 3" xfId="1404" xr:uid="{00000000-0005-0000-0000-000078010000}"/>
    <cellStyle name="Normal 14 3 7" xfId="802" xr:uid="{00000000-0005-0000-0000-000079010000}"/>
    <cellStyle name="Normal 14 3 7 2" xfId="1406" xr:uid="{00000000-0005-0000-0000-00007A010000}"/>
    <cellStyle name="Normal 14 3 8" xfId="1269" xr:uid="{00000000-0005-0000-0000-00007B010000}"/>
    <cellStyle name="Normal 14 3 9" xfId="212" xr:uid="{00000000-0005-0000-0000-00007C010000}"/>
    <cellStyle name="Normal 14 4" xfId="492" xr:uid="{00000000-0005-0000-0000-00007D010000}"/>
    <cellStyle name="Normal 14 4 2" xfId="697" xr:uid="{00000000-0005-0000-0000-00007E010000}"/>
    <cellStyle name="Normal 14 4 2 2" xfId="1163" xr:uid="{00000000-0005-0000-0000-00007F010000}"/>
    <cellStyle name="Normal 14 4 2 2 2" xfId="1409" xr:uid="{00000000-0005-0000-0000-000080010000}"/>
    <cellStyle name="Normal 14 4 2 3" xfId="1408" xr:uid="{00000000-0005-0000-0000-000081010000}"/>
    <cellStyle name="Normal 14 4 3" xfId="848" xr:uid="{00000000-0005-0000-0000-000082010000}"/>
    <cellStyle name="Normal 14 4 3 2" xfId="1410" xr:uid="{00000000-0005-0000-0000-000083010000}"/>
    <cellStyle name="Normal 14 4 4" xfId="1407" xr:uid="{00000000-0005-0000-0000-000084010000}"/>
    <cellStyle name="Normal 14 4 5" xfId="2154" xr:uid="{00000000-0005-0000-0000-000085010000}"/>
    <cellStyle name="Normal 14 4 6" xfId="2302" xr:uid="{00000000-0005-0000-0000-000086010000}"/>
    <cellStyle name="Normal 14 5" xfId="599" xr:uid="{00000000-0005-0000-0000-000087010000}"/>
    <cellStyle name="Normal 14 5 2" xfId="741" xr:uid="{00000000-0005-0000-0000-000088010000}"/>
    <cellStyle name="Normal 14 5 2 2" xfId="1206" xr:uid="{00000000-0005-0000-0000-000089010000}"/>
    <cellStyle name="Normal 14 5 2 2 2" xfId="1413" xr:uid="{00000000-0005-0000-0000-00008A010000}"/>
    <cellStyle name="Normal 14 5 2 3" xfId="1412" xr:uid="{00000000-0005-0000-0000-00008B010000}"/>
    <cellStyle name="Normal 14 5 3" xfId="894" xr:uid="{00000000-0005-0000-0000-00008C010000}"/>
    <cellStyle name="Normal 14 5 3 2" xfId="1414" xr:uid="{00000000-0005-0000-0000-00008D010000}"/>
    <cellStyle name="Normal 14 5 4" xfId="1411" xr:uid="{00000000-0005-0000-0000-00008E010000}"/>
    <cellStyle name="Normal 14 5 5" xfId="2201" xr:uid="{00000000-0005-0000-0000-00008F010000}"/>
    <cellStyle name="Normal 14 5 6" xfId="2345" xr:uid="{00000000-0005-0000-0000-000090010000}"/>
    <cellStyle name="Normal 14 6" xfId="433" xr:uid="{00000000-0005-0000-0000-000091010000}"/>
    <cellStyle name="Normal 14 6 2" xfId="1004" xr:uid="{00000000-0005-0000-0000-000092010000}"/>
    <cellStyle name="Normal 14 6 2 2" xfId="1416" xr:uid="{00000000-0005-0000-0000-000093010000}"/>
    <cellStyle name="Normal 14 6 3" xfId="1415" xr:uid="{00000000-0005-0000-0000-000094010000}"/>
    <cellStyle name="Normal 14 7" xfId="651" xr:uid="{00000000-0005-0000-0000-000095010000}"/>
    <cellStyle name="Normal 14 7 2" xfId="1117" xr:uid="{00000000-0005-0000-0000-000096010000}"/>
    <cellStyle name="Normal 14 7 2 2" xfId="1418" xr:uid="{00000000-0005-0000-0000-000097010000}"/>
    <cellStyle name="Normal 14 7 3" xfId="1417" xr:uid="{00000000-0005-0000-0000-000098010000}"/>
    <cellStyle name="Normal 14 8" xfId="317" xr:uid="{00000000-0005-0000-0000-000099010000}"/>
    <cellStyle name="Normal 14 8 2" xfId="945" xr:uid="{00000000-0005-0000-0000-00009A010000}"/>
    <cellStyle name="Normal 14 8 2 2" xfId="1420" xr:uid="{00000000-0005-0000-0000-00009B010000}"/>
    <cellStyle name="Normal 14 8 3" xfId="1419" xr:uid="{00000000-0005-0000-0000-00009C010000}"/>
    <cellStyle name="Normal 14 9" xfId="800" xr:uid="{00000000-0005-0000-0000-00009D010000}"/>
    <cellStyle name="Normal 14 9 2" xfId="1421" xr:uid="{00000000-0005-0000-0000-00009E010000}"/>
    <cellStyle name="Normal 140" xfId="2044" xr:uid="{00000000-0005-0000-0000-00009F010000}"/>
    <cellStyle name="Normal 141" xfId="2042" xr:uid="{00000000-0005-0000-0000-0000A0010000}"/>
    <cellStyle name="Normal 142" xfId="2037" xr:uid="{00000000-0005-0000-0000-0000A1010000}"/>
    <cellStyle name="Normal 143" xfId="2036" xr:uid="{00000000-0005-0000-0000-0000A2010000}"/>
    <cellStyle name="Normal 144" xfId="2026" xr:uid="{00000000-0005-0000-0000-0000A3010000}"/>
    <cellStyle name="Normal 145" xfId="2035" xr:uid="{00000000-0005-0000-0000-0000A4010000}"/>
    <cellStyle name="Normal 146" xfId="2041" xr:uid="{00000000-0005-0000-0000-0000A5010000}"/>
    <cellStyle name="Normal 147" xfId="2030" xr:uid="{00000000-0005-0000-0000-0000A6010000}"/>
    <cellStyle name="Normal 148" xfId="2046" xr:uid="{00000000-0005-0000-0000-0000A7010000}"/>
    <cellStyle name="Normal 149" xfId="2039" xr:uid="{00000000-0005-0000-0000-0000A8010000}"/>
    <cellStyle name="Normal 15" xfId="61" xr:uid="{00000000-0005-0000-0000-0000A9010000}"/>
    <cellStyle name="Normal 15 2" xfId="108" xr:uid="{00000000-0005-0000-0000-0000AA010000}"/>
    <cellStyle name="Normal 150" xfId="2048" xr:uid="{00000000-0005-0000-0000-0000AB010000}"/>
    <cellStyle name="Normal 151" xfId="2038" xr:uid="{00000000-0005-0000-0000-0000AC010000}"/>
    <cellStyle name="Normal 152" xfId="2051" xr:uid="{00000000-0005-0000-0000-0000AD010000}"/>
    <cellStyle name="Normal 153" xfId="2031" xr:uid="{00000000-0005-0000-0000-0000AE010000}"/>
    <cellStyle name="Normal 154" xfId="2050" xr:uid="{00000000-0005-0000-0000-0000AF010000}"/>
    <cellStyle name="Normal 155" xfId="2025" xr:uid="{00000000-0005-0000-0000-0000B0010000}"/>
    <cellStyle name="Normal 156" xfId="2032" xr:uid="{00000000-0005-0000-0000-0000B1010000}"/>
    <cellStyle name="Normal 157" xfId="2047" xr:uid="{00000000-0005-0000-0000-0000B2010000}"/>
    <cellStyle name="Normal 158" xfId="2028" xr:uid="{00000000-0005-0000-0000-0000B3010000}"/>
    <cellStyle name="Normal 159" xfId="2045" xr:uid="{00000000-0005-0000-0000-0000B4010000}"/>
    <cellStyle name="Normal 16" xfId="96" xr:uid="{00000000-0005-0000-0000-0000B5010000}"/>
    <cellStyle name="Normal 16 10" xfId="1270" xr:uid="{00000000-0005-0000-0000-0000B6010000}"/>
    <cellStyle name="Normal 16 11" xfId="213" xr:uid="{00000000-0005-0000-0000-0000B7010000}"/>
    <cellStyle name="Normal 16 12" xfId="2108" xr:uid="{00000000-0005-0000-0000-0000B8010000}"/>
    <cellStyle name="Normal 16 13" xfId="2259" xr:uid="{00000000-0005-0000-0000-0000B9010000}"/>
    <cellStyle name="Normal 16 2" xfId="109" xr:uid="{00000000-0005-0000-0000-0000BA010000}"/>
    <cellStyle name="Normal 16 2 10" xfId="2109" xr:uid="{00000000-0005-0000-0000-0000BB010000}"/>
    <cellStyle name="Normal 16 2 11" xfId="2260" xr:uid="{00000000-0005-0000-0000-0000BC010000}"/>
    <cellStyle name="Normal 16 2 2" xfId="496" xr:uid="{00000000-0005-0000-0000-0000BD010000}"/>
    <cellStyle name="Normal 16 2 2 2" xfId="701" xr:uid="{00000000-0005-0000-0000-0000BE010000}"/>
    <cellStyle name="Normal 16 2 2 2 2" xfId="1167" xr:uid="{00000000-0005-0000-0000-0000BF010000}"/>
    <cellStyle name="Normal 16 2 2 2 2 2" xfId="1424" xr:uid="{00000000-0005-0000-0000-0000C0010000}"/>
    <cellStyle name="Normal 16 2 2 2 3" xfId="1423" xr:uid="{00000000-0005-0000-0000-0000C1010000}"/>
    <cellStyle name="Normal 16 2 2 3" xfId="852" xr:uid="{00000000-0005-0000-0000-0000C2010000}"/>
    <cellStyle name="Normal 16 2 2 3 2" xfId="1425" xr:uid="{00000000-0005-0000-0000-0000C3010000}"/>
    <cellStyle name="Normal 16 2 2 4" xfId="1422" xr:uid="{00000000-0005-0000-0000-0000C4010000}"/>
    <cellStyle name="Normal 16 2 2 5" xfId="2158" xr:uid="{00000000-0005-0000-0000-0000C5010000}"/>
    <cellStyle name="Normal 16 2 2 6" xfId="2306" xr:uid="{00000000-0005-0000-0000-0000C6010000}"/>
    <cellStyle name="Normal 16 2 3" xfId="603" xr:uid="{00000000-0005-0000-0000-0000C7010000}"/>
    <cellStyle name="Normal 16 2 3 2" xfId="745" xr:uid="{00000000-0005-0000-0000-0000C8010000}"/>
    <cellStyle name="Normal 16 2 3 2 2" xfId="1210" xr:uid="{00000000-0005-0000-0000-0000C9010000}"/>
    <cellStyle name="Normal 16 2 3 2 2 2" xfId="1428" xr:uid="{00000000-0005-0000-0000-0000CA010000}"/>
    <cellStyle name="Normal 16 2 3 2 3" xfId="1427" xr:uid="{00000000-0005-0000-0000-0000CB010000}"/>
    <cellStyle name="Normal 16 2 3 3" xfId="898" xr:uid="{00000000-0005-0000-0000-0000CC010000}"/>
    <cellStyle name="Normal 16 2 3 3 2" xfId="1429" xr:uid="{00000000-0005-0000-0000-0000CD010000}"/>
    <cellStyle name="Normal 16 2 3 4" xfId="1426" xr:uid="{00000000-0005-0000-0000-0000CE010000}"/>
    <cellStyle name="Normal 16 2 3 5" xfId="2205" xr:uid="{00000000-0005-0000-0000-0000CF010000}"/>
    <cellStyle name="Normal 16 2 3 6" xfId="2349" xr:uid="{00000000-0005-0000-0000-0000D0010000}"/>
    <cellStyle name="Normal 16 2 4" xfId="437" xr:uid="{00000000-0005-0000-0000-0000D1010000}"/>
    <cellStyle name="Normal 16 2 4 2" xfId="1008" xr:uid="{00000000-0005-0000-0000-0000D2010000}"/>
    <cellStyle name="Normal 16 2 4 2 2" xfId="1431" xr:uid="{00000000-0005-0000-0000-0000D3010000}"/>
    <cellStyle name="Normal 16 2 4 3" xfId="1430" xr:uid="{00000000-0005-0000-0000-0000D4010000}"/>
    <cellStyle name="Normal 16 2 5" xfId="655" xr:uid="{00000000-0005-0000-0000-0000D5010000}"/>
    <cellStyle name="Normal 16 2 5 2" xfId="1121" xr:uid="{00000000-0005-0000-0000-0000D6010000}"/>
    <cellStyle name="Normal 16 2 5 2 2" xfId="1433" xr:uid="{00000000-0005-0000-0000-0000D7010000}"/>
    <cellStyle name="Normal 16 2 5 3" xfId="1432" xr:uid="{00000000-0005-0000-0000-0000D8010000}"/>
    <cellStyle name="Normal 16 2 6" xfId="321" xr:uid="{00000000-0005-0000-0000-0000D9010000}"/>
    <cellStyle name="Normal 16 2 6 2" xfId="950" xr:uid="{00000000-0005-0000-0000-0000DA010000}"/>
    <cellStyle name="Normal 16 2 6 2 2" xfId="1435" xr:uid="{00000000-0005-0000-0000-0000DB010000}"/>
    <cellStyle name="Normal 16 2 6 3" xfId="1434" xr:uid="{00000000-0005-0000-0000-0000DC010000}"/>
    <cellStyle name="Normal 16 2 7" xfId="804" xr:uid="{00000000-0005-0000-0000-0000DD010000}"/>
    <cellStyle name="Normal 16 2 7 2" xfId="1436" xr:uid="{00000000-0005-0000-0000-0000DE010000}"/>
    <cellStyle name="Normal 16 2 8" xfId="1271" xr:uid="{00000000-0005-0000-0000-0000DF010000}"/>
    <cellStyle name="Normal 16 2 9" xfId="214" xr:uid="{00000000-0005-0000-0000-0000E0010000}"/>
    <cellStyle name="Normal 16 3" xfId="145" xr:uid="{00000000-0005-0000-0000-0000E1010000}"/>
    <cellStyle name="Normal 16 3 10" xfId="2110" xr:uid="{00000000-0005-0000-0000-0000E2010000}"/>
    <cellStyle name="Normal 16 3 11" xfId="2261" xr:uid="{00000000-0005-0000-0000-0000E3010000}"/>
    <cellStyle name="Normal 16 3 2" xfId="497" xr:uid="{00000000-0005-0000-0000-0000E4010000}"/>
    <cellStyle name="Normal 16 3 2 2" xfId="702" xr:uid="{00000000-0005-0000-0000-0000E5010000}"/>
    <cellStyle name="Normal 16 3 2 2 2" xfId="1168" xr:uid="{00000000-0005-0000-0000-0000E6010000}"/>
    <cellStyle name="Normal 16 3 2 2 2 2" xfId="1439" xr:uid="{00000000-0005-0000-0000-0000E7010000}"/>
    <cellStyle name="Normal 16 3 2 2 3" xfId="1438" xr:uid="{00000000-0005-0000-0000-0000E8010000}"/>
    <cellStyle name="Normal 16 3 2 3" xfId="853" xr:uid="{00000000-0005-0000-0000-0000E9010000}"/>
    <cellStyle name="Normal 16 3 2 3 2" xfId="1440" xr:uid="{00000000-0005-0000-0000-0000EA010000}"/>
    <cellStyle name="Normal 16 3 2 4" xfId="1437" xr:uid="{00000000-0005-0000-0000-0000EB010000}"/>
    <cellStyle name="Normal 16 3 2 5" xfId="2159" xr:uid="{00000000-0005-0000-0000-0000EC010000}"/>
    <cellStyle name="Normal 16 3 2 6" xfId="2307" xr:uid="{00000000-0005-0000-0000-0000ED010000}"/>
    <cellStyle name="Normal 16 3 3" xfId="604" xr:uid="{00000000-0005-0000-0000-0000EE010000}"/>
    <cellStyle name="Normal 16 3 3 2" xfId="746" xr:uid="{00000000-0005-0000-0000-0000EF010000}"/>
    <cellStyle name="Normal 16 3 3 2 2" xfId="1211" xr:uid="{00000000-0005-0000-0000-0000F0010000}"/>
    <cellStyle name="Normal 16 3 3 2 2 2" xfId="1443" xr:uid="{00000000-0005-0000-0000-0000F1010000}"/>
    <cellStyle name="Normal 16 3 3 2 3" xfId="1442" xr:uid="{00000000-0005-0000-0000-0000F2010000}"/>
    <cellStyle name="Normal 16 3 3 3" xfId="899" xr:uid="{00000000-0005-0000-0000-0000F3010000}"/>
    <cellStyle name="Normal 16 3 3 3 2" xfId="1444" xr:uid="{00000000-0005-0000-0000-0000F4010000}"/>
    <cellStyle name="Normal 16 3 3 4" xfId="1441" xr:uid="{00000000-0005-0000-0000-0000F5010000}"/>
    <cellStyle name="Normal 16 3 3 5" xfId="2206" xr:uid="{00000000-0005-0000-0000-0000F6010000}"/>
    <cellStyle name="Normal 16 3 3 6" xfId="2350" xr:uid="{00000000-0005-0000-0000-0000F7010000}"/>
    <cellStyle name="Normal 16 3 4" xfId="438" xr:uid="{00000000-0005-0000-0000-0000F8010000}"/>
    <cellStyle name="Normal 16 3 4 2" xfId="1009" xr:uid="{00000000-0005-0000-0000-0000F9010000}"/>
    <cellStyle name="Normal 16 3 4 2 2" xfId="1446" xr:uid="{00000000-0005-0000-0000-0000FA010000}"/>
    <cellStyle name="Normal 16 3 4 3" xfId="1445" xr:uid="{00000000-0005-0000-0000-0000FB010000}"/>
    <cellStyle name="Normal 16 3 5" xfId="656" xr:uid="{00000000-0005-0000-0000-0000FC010000}"/>
    <cellStyle name="Normal 16 3 5 2" xfId="1122" xr:uid="{00000000-0005-0000-0000-0000FD010000}"/>
    <cellStyle name="Normal 16 3 5 2 2" xfId="1448" xr:uid="{00000000-0005-0000-0000-0000FE010000}"/>
    <cellStyle name="Normal 16 3 5 3" xfId="1447" xr:uid="{00000000-0005-0000-0000-0000FF010000}"/>
    <cellStyle name="Normal 16 3 6" xfId="322" xr:uid="{00000000-0005-0000-0000-000000020000}"/>
    <cellStyle name="Normal 16 3 6 2" xfId="951" xr:uid="{00000000-0005-0000-0000-000001020000}"/>
    <cellStyle name="Normal 16 3 6 2 2" xfId="1450" xr:uid="{00000000-0005-0000-0000-000002020000}"/>
    <cellStyle name="Normal 16 3 6 3" xfId="1449" xr:uid="{00000000-0005-0000-0000-000003020000}"/>
    <cellStyle name="Normal 16 3 7" xfId="805" xr:uid="{00000000-0005-0000-0000-000004020000}"/>
    <cellStyle name="Normal 16 3 7 2" xfId="1451" xr:uid="{00000000-0005-0000-0000-000005020000}"/>
    <cellStyle name="Normal 16 3 8" xfId="1272" xr:uid="{00000000-0005-0000-0000-000006020000}"/>
    <cellStyle name="Normal 16 3 9" xfId="215" xr:uid="{00000000-0005-0000-0000-000007020000}"/>
    <cellStyle name="Normal 16 4" xfId="495" xr:uid="{00000000-0005-0000-0000-000008020000}"/>
    <cellStyle name="Normal 16 4 2" xfId="700" xr:uid="{00000000-0005-0000-0000-000009020000}"/>
    <cellStyle name="Normal 16 4 2 2" xfId="1166" xr:uid="{00000000-0005-0000-0000-00000A020000}"/>
    <cellStyle name="Normal 16 4 2 2 2" xfId="1454" xr:uid="{00000000-0005-0000-0000-00000B020000}"/>
    <cellStyle name="Normal 16 4 2 3" xfId="1453" xr:uid="{00000000-0005-0000-0000-00000C020000}"/>
    <cellStyle name="Normal 16 4 3" xfId="851" xr:uid="{00000000-0005-0000-0000-00000D020000}"/>
    <cellStyle name="Normal 16 4 3 2" xfId="1455" xr:uid="{00000000-0005-0000-0000-00000E020000}"/>
    <cellStyle name="Normal 16 4 4" xfId="1452" xr:uid="{00000000-0005-0000-0000-00000F020000}"/>
    <cellStyle name="Normal 16 4 5" xfId="2157" xr:uid="{00000000-0005-0000-0000-000010020000}"/>
    <cellStyle name="Normal 16 4 6" xfId="2305" xr:uid="{00000000-0005-0000-0000-000011020000}"/>
    <cellStyle name="Normal 16 5" xfId="602" xr:uid="{00000000-0005-0000-0000-000012020000}"/>
    <cellStyle name="Normal 16 5 2" xfId="744" xr:uid="{00000000-0005-0000-0000-000013020000}"/>
    <cellStyle name="Normal 16 5 2 2" xfId="1209" xr:uid="{00000000-0005-0000-0000-000014020000}"/>
    <cellStyle name="Normal 16 5 2 2 2" xfId="1458" xr:uid="{00000000-0005-0000-0000-000015020000}"/>
    <cellStyle name="Normal 16 5 2 3" xfId="1457" xr:uid="{00000000-0005-0000-0000-000016020000}"/>
    <cellStyle name="Normal 16 5 3" xfId="897" xr:uid="{00000000-0005-0000-0000-000017020000}"/>
    <cellStyle name="Normal 16 5 3 2" xfId="1459" xr:uid="{00000000-0005-0000-0000-000018020000}"/>
    <cellStyle name="Normal 16 5 4" xfId="1456" xr:uid="{00000000-0005-0000-0000-000019020000}"/>
    <cellStyle name="Normal 16 5 5" xfId="2204" xr:uid="{00000000-0005-0000-0000-00001A020000}"/>
    <cellStyle name="Normal 16 5 6" xfId="2348" xr:uid="{00000000-0005-0000-0000-00001B020000}"/>
    <cellStyle name="Normal 16 6" xfId="436" xr:uid="{00000000-0005-0000-0000-00001C020000}"/>
    <cellStyle name="Normal 16 6 2" xfId="1007" xr:uid="{00000000-0005-0000-0000-00001D020000}"/>
    <cellStyle name="Normal 16 6 2 2" xfId="1461" xr:uid="{00000000-0005-0000-0000-00001E020000}"/>
    <cellStyle name="Normal 16 6 3" xfId="1460" xr:uid="{00000000-0005-0000-0000-00001F020000}"/>
    <cellStyle name="Normal 16 7" xfId="654" xr:uid="{00000000-0005-0000-0000-000020020000}"/>
    <cellStyle name="Normal 16 7 2" xfId="1120" xr:uid="{00000000-0005-0000-0000-000021020000}"/>
    <cellStyle name="Normal 16 7 2 2" xfId="1463" xr:uid="{00000000-0005-0000-0000-000022020000}"/>
    <cellStyle name="Normal 16 7 3" xfId="1462" xr:uid="{00000000-0005-0000-0000-000023020000}"/>
    <cellStyle name="Normal 16 8" xfId="320" xr:uid="{00000000-0005-0000-0000-000024020000}"/>
    <cellStyle name="Normal 16 8 2" xfId="949" xr:uid="{00000000-0005-0000-0000-000025020000}"/>
    <cellStyle name="Normal 16 8 2 2" xfId="1465" xr:uid="{00000000-0005-0000-0000-000026020000}"/>
    <cellStyle name="Normal 16 8 3" xfId="1464" xr:uid="{00000000-0005-0000-0000-000027020000}"/>
    <cellStyle name="Normal 16 9" xfId="803" xr:uid="{00000000-0005-0000-0000-000028020000}"/>
    <cellStyle name="Normal 16 9 2" xfId="1466" xr:uid="{00000000-0005-0000-0000-000029020000}"/>
    <cellStyle name="Normal 160" xfId="2029" xr:uid="{00000000-0005-0000-0000-00002A020000}"/>
    <cellStyle name="Normal 161" xfId="2052" xr:uid="{00000000-0005-0000-0000-00002B020000}"/>
    <cellStyle name="Normal 162" xfId="2053" xr:uid="{00000000-0005-0000-0000-00002C020000}"/>
    <cellStyle name="Normal 163" xfId="2100" xr:uid="{00000000-0005-0000-0000-00002D020000}"/>
    <cellStyle name="Normal 164" xfId="2144" xr:uid="{00000000-0005-0000-0000-00002E020000}"/>
    <cellStyle name="Normal 165" xfId="2161" xr:uid="{00000000-0005-0000-0000-00002F020000}"/>
    <cellStyle name="Normal 166" xfId="2172" xr:uid="{00000000-0005-0000-0000-000030020000}"/>
    <cellStyle name="Normal 167" xfId="2245" xr:uid="{00000000-0005-0000-0000-000031020000}"/>
    <cellStyle name="Normal 168" xfId="2249" xr:uid="{00000000-0005-0000-0000-000032020000}"/>
    <cellStyle name="Normal 169" xfId="2248" xr:uid="{00000000-0005-0000-0000-000033020000}"/>
    <cellStyle name="Normal 17" xfId="111" xr:uid="{00000000-0005-0000-0000-000034020000}"/>
    <cellStyle name="Normal 17 2" xfId="498" xr:uid="{00000000-0005-0000-0000-000035020000}"/>
    <cellStyle name="Normal 17 2 2" xfId="1049" xr:uid="{00000000-0005-0000-0000-000036020000}"/>
    <cellStyle name="Normal 17 3" xfId="402" xr:uid="{00000000-0005-0000-0000-000037020000}"/>
    <cellStyle name="Normal 17 4" xfId="286" xr:uid="{00000000-0005-0000-0000-000038020000}"/>
    <cellStyle name="Normal 170" xfId="2247" xr:uid="{00000000-0005-0000-0000-000039020000}"/>
    <cellStyle name="Normal 171" xfId="2160" xr:uid="{00000000-0005-0000-0000-00003A020000}"/>
    <cellStyle name="Normal 172" xfId="2250" xr:uid="{00000000-0005-0000-0000-00003B020000}"/>
    <cellStyle name="Normal 173" xfId="2251" xr:uid="{00000000-0005-0000-0000-00003C020000}"/>
    <cellStyle name="Normal 18" xfId="112" xr:uid="{00000000-0005-0000-0000-00003D020000}"/>
    <cellStyle name="Normal 18 2" xfId="499" xr:uid="{00000000-0005-0000-0000-00003E020000}"/>
    <cellStyle name="Normal 18 2 2" xfId="1050" xr:uid="{00000000-0005-0000-0000-00003F020000}"/>
    <cellStyle name="Normal 18 3" xfId="412" xr:uid="{00000000-0005-0000-0000-000040020000}"/>
    <cellStyle name="Normal 18 4" xfId="296" xr:uid="{00000000-0005-0000-0000-000041020000}"/>
    <cellStyle name="Normal 19" xfId="113" xr:uid="{00000000-0005-0000-0000-000042020000}"/>
    <cellStyle name="Normal 19 2" xfId="500" xr:uid="{00000000-0005-0000-0000-000043020000}"/>
    <cellStyle name="Normal 19 2 2" xfId="1051" xr:uid="{00000000-0005-0000-0000-000044020000}"/>
    <cellStyle name="Normal 19 3" xfId="393" xr:uid="{00000000-0005-0000-0000-000045020000}"/>
    <cellStyle name="Normal 19 4" xfId="277" xr:uid="{00000000-0005-0000-0000-000046020000}"/>
    <cellStyle name="Normal 2" xfId="10" xr:uid="{00000000-0005-0000-0000-000047020000}"/>
    <cellStyle name="Normal 2 2" xfId="17" xr:uid="{00000000-0005-0000-0000-000048020000}"/>
    <cellStyle name="Normal 2 2 2" xfId="175" xr:uid="{00000000-0005-0000-0000-000049020000}"/>
    <cellStyle name="Normal 2 2 2 2" xfId="828" xr:uid="{00000000-0005-0000-0000-00004A020000}"/>
    <cellStyle name="Normal 2 2 3" xfId="2088" xr:uid="{00000000-0005-0000-0000-00004B020000}"/>
    <cellStyle name="Normal 2 3" xfId="796" xr:uid="{00000000-0005-0000-0000-00004C020000}"/>
    <cellStyle name="Normal 2 4" xfId="2054" xr:uid="{00000000-0005-0000-0000-00004D020000}"/>
    <cellStyle name="Normal 20" xfId="114" xr:uid="{00000000-0005-0000-0000-00004E020000}"/>
    <cellStyle name="Normal 20 2" xfId="501" xr:uid="{00000000-0005-0000-0000-00004F020000}"/>
    <cellStyle name="Normal 20 2 2" xfId="1052" xr:uid="{00000000-0005-0000-0000-000050020000}"/>
    <cellStyle name="Normal 20 3" xfId="398" xr:uid="{00000000-0005-0000-0000-000051020000}"/>
    <cellStyle name="Normal 20 4" xfId="282" xr:uid="{00000000-0005-0000-0000-000052020000}"/>
    <cellStyle name="Normal 21" xfId="115" xr:uid="{00000000-0005-0000-0000-000053020000}"/>
    <cellStyle name="Normal 21 2" xfId="502" xr:uid="{00000000-0005-0000-0000-000054020000}"/>
    <cellStyle name="Normal 21 2 2" xfId="1053" xr:uid="{00000000-0005-0000-0000-000055020000}"/>
    <cellStyle name="Normal 21 3" xfId="407" xr:uid="{00000000-0005-0000-0000-000056020000}"/>
    <cellStyle name="Normal 21 4" xfId="291" xr:uid="{00000000-0005-0000-0000-000057020000}"/>
    <cellStyle name="Normal 22" xfId="116" xr:uid="{00000000-0005-0000-0000-000058020000}"/>
    <cellStyle name="Normal 22 2" xfId="503" xr:uid="{00000000-0005-0000-0000-000059020000}"/>
    <cellStyle name="Normal 22 2 2" xfId="1054" xr:uid="{00000000-0005-0000-0000-00005A020000}"/>
    <cellStyle name="Normal 22 3" xfId="389" xr:uid="{00000000-0005-0000-0000-00005B020000}"/>
    <cellStyle name="Normal 22 4" xfId="273" xr:uid="{00000000-0005-0000-0000-00005C020000}"/>
    <cellStyle name="Normal 23" xfId="117" xr:uid="{00000000-0005-0000-0000-00005D020000}"/>
    <cellStyle name="Normal 23 2" xfId="504" xr:uid="{00000000-0005-0000-0000-00005E020000}"/>
    <cellStyle name="Normal 23 2 2" xfId="1055" xr:uid="{00000000-0005-0000-0000-00005F020000}"/>
    <cellStyle name="Normal 23 3" xfId="385" xr:uid="{00000000-0005-0000-0000-000060020000}"/>
    <cellStyle name="Normal 23 4" xfId="269" xr:uid="{00000000-0005-0000-0000-000061020000}"/>
    <cellStyle name="Normal 24" xfId="118" xr:uid="{00000000-0005-0000-0000-000062020000}"/>
    <cellStyle name="Normal 24 2" xfId="505" xr:uid="{00000000-0005-0000-0000-000063020000}"/>
    <cellStyle name="Normal 24 2 2" xfId="1056" xr:uid="{00000000-0005-0000-0000-000064020000}"/>
    <cellStyle name="Normal 24 3" xfId="387" xr:uid="{00000000-0005-0000-0000-000065020000}"/>
    <cellStyle name="Normal 24 4" xfId="271" xr:uid="{00000000-0005-0000-0000-000066020000}"/>
    <cellStyle name="Normal 25" xfId="119" xr:uid="{00000000-0005-0000-0000-000067020000}"/>
    <cellStyle name="Normal 25 2" xfId="506" xr:uid="{00000000-0005-0000-0000-000068020000}"/>
    <cellStyle name="Normal 25 2 2" xfId="1057" xr:uid="{00000000-0005-0000-0000-000069020000}"/>
    <cellStyle name="Normal 25 3" xfId="416" xr:uid="{00000000-0005-0000-0000-00006A020000}"/>
    <cellStyle name="Normal 25 4" xfId="300" xr:uid="{00000000-0005-0000-0000-00006B020000}"/>
    <cellStyle name="Normal 26" xfId="120" xr:uid="{00000000-0005-0000-0000-00006C020000}"/>
    <cellStyle name="Normal 26 2" xfId="507" xr:uid="{00000000-0005-0000-0000-00006D020000}"/>
    <cellStyle name="Normal 26 2 2" xfId="1058" xr:uid="{00000000-0005-0000-0000-00006E020000}"/>
    <cellStyle name="Normal 26 3" xfId="427" xr:uid="{00000000-0005-0000-0000-00006F020000}"/>
    <cellStyle name="Normal 26 4" xfId="311" xr:uid="{00000000-0005-0000-0000-000070020000}"/>
    <cellStyle name="Normal 27" xfId="121" xr:uid="{00000000-0005-0000-0000-000071020000}"/>
    <cellStyle name="Normal 27 2" xfId="508" xr:uid="{00000000-0005-0000-0000-000072020000}"/>
    <cellStyle name="Normal 27 2 2" xfId="1059" xr:uid="{00000000-0005-0000-0000-000073020000}"/>
    <cellStyle name="Normal 27 3" xfId="421" xr:uid="{00000000-0005-0000-0000-000074020000}"/>
    <cellStyle name="Normal 27 4" xfId="305" xr:uid="{00000000-0005-0000-0000-000075020000}"/>
    <cellStyle name="Normal 28" xfId="122" xr:uid="{00000000-0005-0000-0000-000076020000}"/>
    <cellStyle name="Normal 28 2" xfId="509" xr:uid="{00000000-0005-0000-0000-000077020000}"/>
    <cellStyle name="Normal 28 2 2" xfId="1060" xr:uid="{00000000-0005-0000-0000-000078020000}"/>
    <cellStyle name="Normal 28 3" xfId="418" xr:uid="{00000000-0005-0000-0000-000079020000}"/>
    <cellStyle name="Normal 28 4" xfId="302" xr:uid="{00000000-0005-0000-0000-00007A020000}"/>
    <cellStyle name="Normal 29" xfId="123" xr:uid="{00000000-0005-0000-0000-00007B020000}"/>
    <cellStyle name="Normal 29 2" xfId="510" xr:uid="{00000000-0005-0000-0000-00007C020000}"/>
    <cellStyle name="Normal 29 2 2" xfId="1061" xr:uid="{00000000-0005-0000-0000-00007D020000}"/>
    <cellStyle name="Normal 29 3" xfId="409" xr:uid="{00000000-0005-0000-0000-00007E020000}"/>
    <cellStyle name="Normal 29 4" xfId="293" xr:uid="{00000000-0005-0000-0000-00007F020000}"/>
    <cellStyle name="Normal 3" xfId="18" xr:uid="{00000000-0005-0000-0000-000080020000}"/>
    <cellStyle name="Normal 3 2" xfId="19" xr:uid="{00000000-0005-0000-0000-000081020000}"/>
    <cellStyle name="Normal 3 2 2" xfId="512" xr:uid="{00000000-0005-0000-0000-000082020000}"/>
    <cellStyle name="Normal 3 2 2 2" xfId="1063" xr:uid="{00000000-0005-0000-0000-000083020000}"/>
    <cellStyle name="Normal 3 2 3" xfId="439" xr:uid="{00000000-0005-0000-0000-000084020000}"/>
    <cellStyle name="Normal 3 2 4" xfId="323" xr:uid="{00000000-0005-0000-0000-000085020000}"/>
    <cellStyle name="Normal 3 3" xfId="27" xr:uid="{00000000-0005-0000-0000-000086020000}"/>
    <cellStyle name="Normal 3 4" xfId="511" xr:uid="{00000000-0005-0000-0000-000087020000}"/>
    <cellStyle name="Normal 3 4 2" xfId="1062" xr:uid="{00000000-0005-0000-0000-000088020000}"/>
    <cellStyle name="Normal 30" xfId="124" xr:uid="{00000000-0005-0000-0000-000089020000}"/>
    <cellStyle name="Normal 30 2" xfId="513" xr:uid="{00000000-0005-0000-0000-00008A020000}"/>
    <cellStyle name="Normal 30 2 2" xfId="1064" xr:uid="{00000000-0005-0000-0000-00008B020000}"/>
    <cellStyle name="Normal 30 3" xfId="383" xr:uid="{00000000-0005-0000-0000-00008C020000}"/>
    <cellStyle name="Normal 30 4" xfId="267" xr:uid="{00000000-0005-0000-0000-00008D020000}"/>
    <cellStyle name="Normal 31" xfId="125" xr:uid="{00000000-0005-0000-0000-00008E020000}"/>
    <cellStyle name="Normal 31 2" xfId="514" xr:uid="{00000000-0005-0000-0000-00008F020000}"/>
    <cellStyle name="Normal 31 2 2" xfId="1065" xr:uid="{00000000-0005-0000-0000-000090020000}"/>
    <cellStyle name="Normal 31 3" xfId="414" xr:uid="{00000000-0005-0000-0000-000091020000}"/>
    <cellStyle name="Normal 31 4" xfId="298" xr:uid="{00000000-0005-0000-0000-000092020000}"/>
    <cellStyle name="Normal 32" xfId="126" xr:uid="{00000000-0005-0000-0000-000093020000}"/>
    <cellStyle name="Normal 32 2" xfId="515" xr:uid="{00000000-0005-0000-0000-000094020000}"/>
    <cellStyle name="Normal 32 2 2" xfId="1066" xr:uid="{00000000-0005-0000-0000-000095020000}"/>
    <cellStyle name="Normal 32 3" xfId="391" xr:uid="{00000000-0005-0000-0000-000096020000}"/>
    <cellStyle name="Normal 32 4" xfId="275" xr:uid="{00000000-0005-0000-0000-000097020000}"/>
    <cellStyle name="Normal 33" xfId="127" xr:uid="{00000000-0005-0000-0000-000098020000}"/>
    <cellStyle name="Normal 33 2" xfId="516" xr:uid="{00000000-0005-0000-0000-000099020000}"/>
    <cellStyle name="Normal 33 2 2" xfId="1067" xr:uid="{00000000-0005-0000-0000-00009A020000}"/>
    <cellStyle name="Normal 33 3" xfId="400" xr:uid="{00000000-0005-0000-0000-00009B020000}"/>
    <cellStyle name="Normal 33 4" xfId="284" xr:uid="{00000000-0005-0000-0000-00009C020000}"/>
    <cellStyle name="Normal 34" xfId="128" xr:uid="{00000000-0005-0000-0000-00009D020000}"/>
    <cellStyle name="Normal 34 2" xfId="517" xr:uid="{00000000-0005-0000-0000-00009E020000}"/>
    <cellStyle name="Normal 34 2 2" xfId="1068" xr:uid="{00000000-0005-0000-0000-00009F020000}"/>
    <cellStyle name="Normal 34 3" xfId="425" xr:uid="{00000000-0005-0000-0000-0000A0020000}"/>
    <cellStyle name="Normal 34 4" xfId="309" xr:uid="{00000000-0005-0000-0000-0000A1020000}"/>
    <cellStyle name="Normal 35" xfId="129" xr:uid="{00000000-0005-0000-0000-0000A2020000}"/>
    <cellStyle name="Normal 35 2" xfId="518" xr:uid="{00000000-0005-0000-0000-0000A3020000}"/>
    <cellStyle name="Normal 35 2 2" xfId="1069" xr:uid="{00000000-0005-0000-0000-0000A4020000}"/>
    <cellStyle name="Normal 35 3" xfId="410" xr:uid="{00000000-0005-0000-0000-0000A5020000}"/>
    <cellStyle name="Normal 35 4" xfId="294" xr:uid="{00000000-0005-0000-0000-0000A6020000}"/>
    <cellStyle name="Normal 36" xfId="130" xr:uid="{00000000-0005-0000-0000-0000A7020000}"/>
    <cellStyle name="Normal 36 2" xfId="519" xr:uid="{00000000-0005-0000-0000-0000A8020000}"/>
    <cellStyle name="Normal 36 2 2" xfId="1070" xr:uid="{00000000-0005-0000-0000-0000A9020000}"/>
    <cellStyle name="Normal 36 3" xfId="396" xr:uid="{00000000-0005-0000-0000-0000AA020000}"/>
    <cellStyle name="Normal 36 4" xfId="280" xr:uid="{00000000-0005-0000-0000-0000AB020000}"/>
    <cellStyle name="Normal 37" xfId="132" xr:uid="{00000000-0005-0000-0000-0000AC020000}"/>
    <cellStyle name="Normal 37 10" xfId="216" xr:uid="{00000000-0005-0000-0000-0000AD020000}"/>
    <cellStyle name="Normal 37 11" xfId="2111" xr:uid="{00000000-0005-0000-0000-0000AE020000}"/>
    <cellStyle name="Normal 37 12" xfId="2262" xr:uid="{00000000-0005-0000-0000-0000AF020000}"/>
    <cellStyle name="Normal 37 2" xfId="148" xr:uid="{00000000-0005-0000-0000-0000B0020000}"/>
    <cellStyle name="Normal 37 2 10" xfId="2112" xr:uid="{00000000-0005-0000-0000-0000B1020000}"/>
    <cellStyle name="Normal 37 2 11" xfId="2263" xr:uid="{00000000-0005-0000-0000-0000B2020000}"/>
    <cellStyle name="Normal 37 2 2" xfId="521" xr:uid="{00000000-0005-0000-0000-0000B3020000}"/>
    <cellStyle name="Normal 37 2 2 2" xfId="704" xr:uid="{00000000-0005-0000-0000-0000B4020000}"/>
    <cellStyle name="Normal 37 2 2 2 2" xfId="1170" xr:uid="{00000000-0005-0000-0000-0000B5020000}"/>
    <cellStyle name="Normal 37 2 2 2 2 2" xfId="1469" xr:uid="{00000000-0005-0000-0000-0000B6020000}"/>
    <cellStyle name="Normal 37 2 2 2 3" xfId="1468" xr:uid="{00000000-0005-0000-0000-0000B7020000}"/>
    <cellStyle name="Normal 37 2 2 3" xfId="856" xr:uid="{00000000-0005-0000-0000-0000B8020000}"/>
    <cellStyle name="Normal 37 2 2 3 2" xfId="1470" xr:uid="{00000000-0005-0000-0000-0000B9020000}"/>
    <cellStyle name="Normal 37 2 2 4" xfId="1467" xr:uid="{00000000-0005-0000-0000-0000BA020000}"/>
    <cellStyle name="Normal 37 2 2 5" xfId="2164" xr:uid="{00000000-0005-0000-0000-0000BB020000}"/>
    <cellStyle name="Normal 37 2 2 6" xfId="2309" xr:uid="{00000000-0005-0000-0000-0000BC020000}"/>
    <cellStyle name="Normal 37 2 3" xfId="606" xr:uid="{00000000-0005-0000-0000-0000BD020000}"/>
    <cellStyle name="Normal 37 2 3 2" xfId="748" xr:uid="{00000000-0005-0000-0000-0000BE020000}"/>
    <cellStyle name="Normal 37 2 3 2 2" xfId="1213" xr:uid="{00000000-0005-0000-0000-0000BF020000}"/>
    <cellStyle name="Normal 37 2 3 2 2 2" xfId="1473" xr:uid="{00000000-0005-0000-0000-0000C0020000}"/>
    <cellStyle name="Normal 37 2 3 2 3" xfId="1472" xr:uid="{00000000-0005-0000-0000-0000C1020000}"/>
    <cellStyle name="Normal 37 2 3 3" xfId="901" xr:uid="{00000000-0005-0000-0000-0000C2020000}"/>
    <cellStyle name="Normal 37 2 3 3 2" xfId="1474" xr:uid="{00000000-0005-0000-0000-0000C3020000}"/>
    <cellStyle name="Normal 37 2 3 4" xfId="1471" xr:uid="{00000000-0005-0000-0000-0000C4020000}"/>
    <cellStyle name="Normal 37 2 3 5" xfId="2208" xr:uid="{00000000-0005-0000-0000-0000C5020000}"/>
    <cellStyle name="Normal 37 2 3 6" xfId="2352" xr:uid="{00000000-0005-0000-0000-0000C6020000}"/>
    <cellStyle name="Normal 37 2 4" xfId="441" xr:uid="{00000000-0005-0000-0000-0000C7020000}"/>
    <cellStyle name="Normal 37 2 4 2" xfId="1011" xr:uid="{00000000-0005-0000-0000-0000C8020000}"/>
    <cellStyle name="Normal 37 2 4 2 2" xfId="1476" xr:uid="{00000000-0005-0000-0000-0000C9020000}"/>
    <cellStyle name="Normal 37 2 4 3" xfId="1475" xr:uid="{00000000-0005-0000-0000-0000CA020000}"/>
    <cellStyle name="Normal 37 2 5" xfId="658" xr:uid="{00000000-0005-0000-0000-0000CB020000}"/>
    <cellStyle name="Normal 37 2 5 2" xfId="1124" xr:uid="{00000000-0005-0000-0000-0000CC020000}"/>
    <cellStyle name="Normal 37 2 5 2 2" xfId="1478" xr:uid="{00000000-0005-0000-0000-0000CD020000}"/>
    <cellStyle name="Normal 37 2 5 3" xfId="1477" xr:uid="{00000000-0005-0000-0000-0000CE020000}"/>
    <cellStyle name="Normal 37 2 6" xfId="325" xr:uid="{00000000-0005-0000-0000-0000CF020000}"/>
    <cellStyle name="Normal 37 2 6 2" xfId="953" xr:uid="{00000000-0005-0000-0000-0000D0020000}"/>
    <cellStyle name="Normal 37 2 6 2 2" xfId="1480" xr:uid="{00000000-0005-0000-0000-0000D1020000}"/>
    <cellStyle name="Normal 37 2 6 3" xfId="1479" xr:uid="{00000000-0005-0000-0000-0000D2020000}"/>
    <cellStyle name="Normal 37 2 7" xfId="807" xr:uid="{00000000-0005-0000-0000-0000D3020000}"/>
    <cellStyle name="Normal 37 2 7 2" xfId="1481" xr:uid="{00000000-0005-0000-0000-0000D4020000}"/>
    <cellStyle name="Normal 37 2 8" xfId="1274" xr:uid="{00000000-0005-0000-0000-0000D5020000}"/>
    <cellStyle name="Normal 37 2 9" xfId="217" xr:uid="{00000000-0005-0000-0000-0000D6020000}"/>
    <cellStyle name="Normal 37 3" xfId="520" xr:uid="{00000000-0005-0000-0000-0000D7020000}"/>
    <cellStyle name="Normal 37 3 2" xfId="703" xr:uid="{00000000-0005-0000-0000-0000D8020000}"/>
    <cellStyle name="Normal 37 3 2 2" xfId="1169" xr:uid="{00000000-0005-0000-0000-0000D9020000}"/>
    <cellStyle name="Normal 37 3 2 2 2" xfId="1484" xr:uid="{00000000-0005-0000-0000-0000DA020000}"/>
    <cellStyle name="Normal 37 3 2 3" xfId="1483" xr:uid="{00000000-0005-0000-0000-0000DB020000}"/>
    <cellStyle name="Normal 37 3 3" xfId="855" xr:uid="{00000000-0005-0000-0000-0000DC020000}"/>
    <cellStyle name="Normal 37 3 3 2" xfId="1485" xr:uid="{00000000-0005-0000-0000-0000DD020000}"/>
    <cellStyle name="Normal 37 3 4" xfId="1482" xr:uid="{00000000-0005-0000-0000-0000DE020000}"/>
    <cellStyle name="Normal 37 3 5" xfId="2163" xr:uid="{00000000-0005-0000-0000-0000DF020000}"/>
    <cellStyle name="Normal 37 3 6" xfId="2308" xr:uid="{00000000-0005-0000-0000-0000E0020000}"/>
    <cellStyle name="Normal 37 4" xfId="605" xr:uid="{00000000-0005-0000-0000-0000E1020000}"/>
    <cellStyle name="Normal 37 4 2" xfId="747" xr:uid="{00000000-0005-0000-0000-0000E2020000}"/>
    <cellStyle name="Normal 37 4 2 2" xfId="1212" xr:uid="{00000000-0005-0000-0000-0000E3020000}"/>
    <cellStyle name="Normal 37 4 2 2 2" xfId="1488" xr:uid="{00000000-0005-0000-0000-0000E4020000}"/>
    <cellStyle name="Normal 37 4 2 3" xfId="1487" xr:uid="{00000000-0005-0000-0000-0000E5020000}"/>
    <cellStyle name="Normal 37 4 3" xfId="900" xr:uid="{00000000-0005-0000-0000-0000E6020000}"/>
    <cellStyle name="Normal 37 4 3 2" xfId="1489" xr:uid="{00000000-0005-0000-0000-0000E7020000}"/>
    <cellStyle name="Normal 37 4 4" xfId="1486" xr:uid="{00000000-0005-0000-0000-0000E8020000}"/>
    <cellStyle name="Normal 37 4 5" xfId="2207" xr:uid="{00000000-0005-0000-0000-0000E9020000}"/>
    <cellStyle name="Normal 37 4 6" xfId="2351" xr:uid="{00000000-0005-0000-0000-0000EA020000}"/>
    <cellStyle name="Normal 37 5" xfId="440" xr:uid="{00000000-0005-0000-0000-0000EB020000}"/>
    <cellStyle name="Normal 37 5 2" xfId="1010" xr:uid="{00000000-0005-0000-0000-0000EC020000}"/>
    <cellStyle name="Normal 37 5 2 2" xfId="1491" xr:uid="{00000000-0005-0000-0000-0000ED020000}"/>
    <cellStyle name="Normal 37 5 3" xfId="1490" xr:uid="{00000000-0005-0000-0000-0000EE020000}"/>
    <cellStyle name="Normal 37 6" xfId="657" xr:uid="{00000000-0005-0000-0000-0000EF020000}"/>
    <cellStyle name="Normal 37 6 2" xfId="1123" xr:uid="{00000000-0005-0000-0000-0000F0020000}"/>
    <cellStyle name="Normal 37 6 2 2" xfId="1493" xr:uid="{00000000-0005-0000-0000-0000F1020000}"/>
    <cellStyle name="Normal 37 6 3" xfId="1492" xr:uid="{00000000-0005-0000-0000-0000F2020000}"/>
    <cellStyle name="Normal 37 7" xfId="324" xr:uid="{00000000-0005-0000-0000-0000F3020000}"/>
    <cellStyle name="Normal 37 7 2" xfId="952" xr:uid="{00000000-0005-0000-0000-0000F4020000}"/>
    <cellStyle name="Normal 37 7 2 2" xfId="1495" xr:uid="{00000000-0005-0000-0000-0000F5020000}"/>
    <cellStyle name="Normal 37 7 3" xfId="1494" xr:uid="{00000000-0005-0000-0000-0000F6020000}"/>
    <cellStyle name="Normal 37 8" xfId="806" xr:uid="{00000000-0005-0000-0000-0000F7020000}"/>
    <cellStyle name="Normal 37 8 2" xfId="1496" xr:uid="{00000000-0005-0000-0000-0000F8020000}"/>
    <cellStyle name="Normal 37 9" xfId="1273" xr:uid="{00000000-0005-0000-0000-0000F9020000}"/>
    <cellStyle name="Normal 38" xfId="133" xr:uid="{00000000-0005-0000-0000-0000FA020000}"/>
    <cellStyle name="Normal 38 10" xfId="2113" xr:uid="{00000000-0005-0000-0000-0000FB020000}"/>
    <cellStyle name="Normal 38 11" xfId="2264" xr:uid="{00000000-0005-0000-0000-0000FC020000}"/>
    <cellStyle name="Normal 38 2" xfId="522" xr:uid="{00000000-0005-0000-0000-0000FD020000}"/>
    <cellStyle name="Normal 38 2 2" xfId="705" xr:uid="{00000000-0005-0000-0000-0000FE020000}"/>
    <cellStyle name="Normal 38 2 2 2" xfId="1171" xr:uid="{00000000-0005-0000-0000-0000FF020000}"/>
    <cellStyle name="Normal 38 2 2 2 2" xfId="1499" xr:uid="{00000000-0005-0000-0000-000000030000}"/>
    <cellStyle name="Normal 38 2 2 3" xfId="1498" xr:uid="{00000000-0005-0000-0000-000001030000}"/>
    <cellStyle name="Normal 38 2 3" xfId="857" xr:uid="{00000000-0005-0000-0000-000002030000}"/>
    <cellStyle name="Normal 38 2 3 2" xfId="1500" xr:uid="{00000000-0005-0000-0000-000003030000}"/>
    <cellStyle name="Normal 38 2 4" xfId="1497" xr:uid="{00000000-0005-0000-0000-000004030000}"/>
    <cellStyle name="Normal 38 2 5" xfId="2165" xr:uid="{00000000-0005-0000-0000-000005030000}"/>
    <cellStyle name="Normal 38 2 6" xfId="2310" xr:uid="{00000000-0005-0000-0000-000006030000}"/>
    <cellStyle name="Normal 38 3" xfId="607" xr:uid="{00000000-0005-0000-0000-000007030000}"/>
    <cellStyle name="Normal 38 3 2" xfId="749" xr:uid="{00000000-0005-0000-0000-000008030000}"/>
    <cellStyle name="Normal 38 3 2 2" xfId="1214" xr:uid="{00000000-0005-0000-0000-000009030000}"/>
    <cellStyle name="Normal 38 3 2 2 2" xfId="1503" xr:uid="{00000000-0005-0000-0000-00000A030000}"/>
    <cellStyle name="Normal 38 3 2 3" xfId="1502" xr:uid="{00000000-0005-0000-0000-00000B030000}"/>
    <cellStyle name="Normal 38 3 3" xfId="902" xr:uid="{00000000-0005-0000-0000-00000C030000}"/>
    <cellStyle name="Normal 38 3 3 2" xfId="1504" xr:uid="{00000000-0005-0000-0000-00000D030000}"/>
    <cellStyle name="Normal 38 3 4" xfId="1501" xr:uid="{00000000-0005-0000-0000-00000E030000}"/>
    <cellStyle name="Normal 38 3 5" xfId="2209" xr:uid="{00000000-0005-0000-0000-00000F030000}"/>
    <cellStyle name="Normal 38 3 6" xfId="2353" xr:uid="{00000000-0005-0000-0000-000010030000}"/>
    <cellStyle name="Normal 38 4" xfId="442" xr:uid="{00000000-0005-0000-0000-000011030000}"/>
    <cellStyle name="Normal 38 4 2" xfId="1012" xr:uid="{00000000-0005-0000-0000-000012030000}"/>
    <cellStyle name="Normal 38 4 2 2" xfId="1506" xr:uid="{00000000-0005-0000-0000-000013030000}"/>
    <cellStyle name="Normal 38 4 3" xfId="1505" xr:uid="{00000000-0005-0000-0000-000014030000}"/>
    <cellStyle name="Normal 38 5" xfId="659" xr:uid="{00000000-0005-0000-0000-000015030000}"/>
    <cellStyle name="Normal 38 5 2" xfId="1125" xr:uid="{00000000-0005-0000-0000-000016030000}"/>
    <cellStyle name="Normal 38 5 2 2" xfId="1508" xr:uid="{00000000-0005-0000-0000-000017030000}"/>
    <cellStyle name="Normal 38 5 3" xfId="1507" xr:uid="{00000000-0005-0000-0000-000018030000}"/>
    <cellStyle name="Normal 38 6" xfId="326" xr:uid="{00000000-0005-0000-0000-000019030000}"/>
    <cellStyle name="Normal 38 6 2" xfId="954" xr:uid="{00000000-0005-0000-0000-00001A030000}"/>
    <cellStyle name="Normal 38 6 2 2" xfId="1510" xr:uid="{00000000-0005-0000-0000-00001B030000}"/>
    <cellStyle name="Normal 38 6 3" xfId="1509" xr:uid="{00000000-0005-0000-0000-00001C030000}"/>
    <cellStyle name="Normal 38 7" xfId="808" xr:uid="{00000000-0005-0000-0000-00001D030000}"/>
    <cellStyle name="Normal 38 7 2" xfId="1511" xr:uid="{00000000-0005-0000-0000-00001E030000}"/>
    <cellStyle name="Normal 38 8" xfId="1275" xr:uid="{00000000-0005-0000-0000-00001F030000}"/>
    <cellStyle name="Normal 38 9" xfId="218" xr:uid="{00000000-0005-0000-0000-000020030000}"/>
    <cellStyle name="Normal 39" xfId="149" xr:uid="{00000000-0005-0000-0000-000021030000}"/>
    <cellStyle name="Normal 39 2" xfId="523" xr:uid="{00000000-0005-0000-0000-000022030000}"/>
    <cellStyle name="Normal 39 2 2" xfId="1071" xr:uid="{00000000-0005-0000-0000-000023030000}"/>
    <cellStyle name="Normal 39 3" xfId="384" xr:uid="{00000000-0005-0000-0000-000024030000}"/>
    <cellStyle name="Normal 39 4" xfId="268" xr:uid="{00000000-0005-0000-0000-000025030000}"/>
    <cellStyle name="Normal 39 5" xfId="182" xr:uid="{00000000-0005-0000-0000-000026030000}"/>
    <cellStyle name="Normal 4" xfId="20" xr:uid="{00000000-0005-0000-0000-000027030000}"/>
    <cellStyle name="Normal 4 2" xfId="176" xr:uid="{00000000-0005-0000-0000-000028030000}"/>
    <cellStyle name="Normal 4 2 2" xfId="985" xr:uid="{00000000-0005-0000-0000-000029030000}"/>
    <cellStyle name="Normal 4 3" xfId="524" xr:uid="{00000000-0005-0000-0000-00002A030000}"/>
    <cellStyle name="Normal 4 4" xfId="838" xr:uid="{00000000-0005-0000-0000-00002B030000}"/>
    <cellStyle name="Normal 4 5" xfId="2056" xr:uid="{00000000-0005-0000-0000-00002C030000}"/>
    <cellStyle name="Normal 40" xfId="150" xr:uid="{00000000-0005-0000-0000-00002D030000}"/>
    <cellStyle name="Normal 40 2" xfId="525" xr:uid="{00000000-0005-0000-0000-00002E030000}"/>
    <cellStyle name="Normal 40 2 2" xfId="1072" xr:uid="{00000000-0005-0000-0000-00002F030000}"/>
    <cellStyle name="Normal 40 3" xfId="386" xr:uid="{00000000-0005-0000-0000-000030030000}"/>
    <cellStyle name="Normal 40 4" xfId="270" xr:uid="{00000000-0005-0000-0000-000031030000}"/>
    <cellStyle name="Normal 40 5" xfId="183" xr:uid="{00000000-0005-0000-0000-000032030000}"/>
    <cellStyle name="Normal 41" xfId="151" xr:uid="{00000000-0005-0000-0000-000033030000}"/>
    <cellStyle name="Normal 41 2" xfId="526" xr:uid="{00000000-0005-0000-0000-000034030000}"/>
    <cellStyle name="Normal 41 2 2" xfId="1073" xr:uid="{00000000-0005-0000-0000-000035030000}"/>
    <cellStyle name="Normal 41 3" xfId="388" xr:uid="{00000000-0005-0000-0000-000036030000}"/>
    <cellStyle name="Normal 41 4" xfId="272" xr:uid="{00000000-0005-0000-0000-000037030000}"/>
    <cellStyle name="Normal 41 5" xfId="184" xr:uid="{00000000-0005-0000-0000-000038030000}"/>
    <cellStyle name="Normal 42" xfId="152" xr:uid="{00000000-0005-0000-0000-000039030000}"/>
    <cellStyle name="Normal 42 2" xfId="527" xr:uid="{00000000-0005-0000-0000-00003A030000}"/>
    <cellStyle name="Normal 42 2 2" xfId="1074" xr:uid="{00000000-0005-0000-0000-00003B030000}"/>
    <cellStyle name="Normal 42 3" xfId="390" xr:uid="{00000000-0005-0000-0000-00003C030000}"/>
    <cellStyle name="Normal 42 4" xfId="274" xr:uid="{00000000-0005-0000-0000-00003D030000}"/>
    <cellStyle name="Normal 42 5" xfId="185" xr:uid="{00000000-0005-0000-0000-00003E030000}"/>
    <cellStyle name="Normal 43" xfId="153" xr:uid="{00000000-0005-0000-0000-00003F030000}"/>
    <cellStyle name="Normal 43 2" xfId="528" xr:uid="{00000000-0005-0000-0000-000040030000}"/>
    <cellStyle name="Normal 43 2 2" xfId="1075" xr:uid="{00000000-0005-0000-0000-000041030000}"/>
    <cellStyle name="Normal 43 3" xfId="392" xr:uid="{00000000-0005-0000-0000-000042030000}"/>
    <cellStyle name="Normal 43 4" xfId="276" xr:uid="{00000000-0005-0000-0000-000043030000}"/>
    <cellStyle name="Normal 43 5" xfId="186" xr:uid="{00000000-0005-0000-0000-000044030000}"/>
    <cellStyle name="Normal 44" xfId="154" xr:uid="{00000000-0005-0000-0000-000045030000}"/>
    <cellStyle name="Normal 44 2" xfId="529" xr:uid="{00000000-0005-0000-0000-000046030000}"/>
    <cellStyle name="Normal 44 2 2" xfId="1076" xr:uid="{00000000-0005-0000-0000-000047030000}"/>
    <cellStyle name="Normal 44 3" xfId="394" xr:uid="{00000000-0005-0000-0000-000048030000}"/>
    <cellStyle name="Normal 44 4" xfId="278" xr:uid="{00000000-0005-0000-0000-000049030000}"/>
    <cellStyle name="Normal 44 5" xfId="187" xr:uid="{00000000-0005-0000-0000-00004A030000}"/>
    <cellStyle name="Normal 45" xfId="155" xr:uid="{00000000-0005-0000-0000-00004B030000}"/>
    <cellStyle name="Normal 45 2" xfId="530" xr:uid="{00000000-0005-0000-0000-00004C030000}"/>
    <cellStyle name="Normal 45 2 2" xfId="1077" xr:uid="{00000000-0005-0000-0000-00004D030000}"/>
    <cellStyle name="Normal 45 3" xfId="395" xr:uid="{00000000-0005-0000-0000-00004E030000}"/>
    <cellStyle name="Normal 45 4" xfId="279" xr:uid="{00000000-0005-0000-0000-00004F030000}"/>
    <cellStyle name="Normal 45 5" xfId="188" xr:uid="{00000000-0005-0000-0000-000050030000}"/>
    <cellStyle name="Normal 46" xfId="156" xr:uid="{00000000-0005-0000-0000-000051030000}"/>
    <cellStyle name="Normal 46 2" xfId="531" xr:uid="{00000000-0005-0000-0000-000052030000}"/>
    <cellStyle name="Normal 46 2 2" xfId="1078" xr:uid="{00000000-0005-0000-0000-000053030000}"/>
    <cellStyle name="Normal 46 3" xfId="397" xr:uid="{00000000-0005-0000-0000-000054030000}"/>
    <cellStyle name="Normal 46 4" xfId="281" xr:uid="{00000000-0005-0000-0000-000055030000}"/>
    <cellStyle name="Normal 46 5" xfId="189" xr:uid="{00000000-0005-0000-0000-000056030000}"/>
    <cellStyle name="Normal 47" xfId="157" xr:uid="{00000000-0005-0000-0000-000057030000}"/>
    <cellStyle name="Normal 47 2" xfId="532" xr:uid="{00000000-0005-0000-0000-000058030000}"/>
    <cellStyle name="Normal 47 2 2" xfId="1079" xr:uid="{00000000-0005-0000-0000-000059030000}"/>
    <cellStyle name="Normal 47 3" xfId="399" xr:uid="{00000000-0005-0000-0000-00005A030000}"/>
    <cellStyle name="Normal 47 4" xfId="283" xr:uid="{00000000-0005-0000-0000-00005B030000}"/>
    <cellStyle name="Normal 47 5" xfId="190" xr:uid="{00000000-0005-0000-0000-00005C030000}"/>
    <cellStyle name="Normal 48" xfId="158" xr:uid="{00000000-0005-0000-0000-00005D030000}"/>
    <cellStyle name="Normal 48 2" xfId="533" xr:uid="{00000000-0005-0000-0000-00005E030000}"/>
    <cellStyle name="Normal 48 2 2" xfId="1080" xr:uid="{00000000-0005-0000-0000-00005F030000}"/>
    <cellStyle name="Normal 48 3" xfId="401" xr:uid="{00000000-0005-0000-0000-000060030000}"/>
    <cellStyle name="Normal 48 4" xfId="285" xr:uid="{00000000-0005-0000-0000-000061030000}"/>
    <cellStyle name="Normal 48 5" xfId="191" xr:uid="{00000000-0005-0000-0000-000062030000}"/>
    <cellStyle name="Normal 49" xfId="159" xr:uid="{00000000-0005-0000-0000-000063030000}"/>
    <cellStyle name="Normal 49 2" xfId="534" xr:uid="{00000000-0005-0000-0000-000064030000}"/>
    <cellStyle name="Normal 49 2 2" xfId="1081" xr:uid="{00000000-0005-0000-0000-000065030000}"/>
    <cellStyle name="Normal 49 3" xfId="403" xr:uid="{00000000-0005-0000-0000-000066030000}"/>
    <cellStyle name="Normal 49 4" xfId="287" xr:uid="{00000000-0005-0000-0000-000067030000}"/>
    <cellStyle name="Normal 49 5" xfId="192" xr:uid="{00000000-0005-0000-0000-000068030000}"/>
    <cellStyle name="Normal 5" xfId="23" xr:uid="{00000000-0005-0000-0000-000069030000}"/>
    <cellStyle name="Normal 5 10" xfId="809" xr:uid="{00000000-0005-0000-0000-00006A030000}"/>
    <cellStyle name="Normal 5 10 2" xfId="1512" xr:uid="{00000000-0005-0000-0000-00006B030000}"/>
    <cellStyle name="Normal 5 11" xfId="1276" xr:uid="{00000000-0005-0000-0000-00006C030000}"/>
    <cellStyle name="Normal 5 12" xfId="219" xr:uid="{00000000-0005-0000-0000-00006D030000}"/>
    <cellStyle name="Normal 5 13" xfId="2089" xr:uid="{00000000-0005-0000-0000-00006E030000}"/>
    <cellStyle name="Normal 5 14" xfId="2114" xr:uid="{00000000-0005-0000-0000-00006F030000}"/>
    <cellStyle name="Normal 5 15" xfId="2265" xr:uid="{00000000-0005-0000-0000-000070030000}"/>
    <cellStyle name="Normal 5 2" xfId="54" xr:uid="{00000000-0005-0000-0000-000071030000}"/>
    <cellStyle name="Normal 5 2 10" xfId="1277" xr:uid="{00000000-0005-0000-0000-000072030000}"/>
    <cellStyle name="Normal 5 2 11" xfId="220" xr:uid="{00000000-0005-0000-0000-000073030000}"/>
    <cellStyle name="Normal 5 2 12" xfId="2115" xr:uid="{00000000-0005-0000-0000-000074030000}"/>
    <cellStyle name="Normal 5 2 13" xfId="2266" xr:uid="{00000000-0005-0000-0000-000075030000}"/>
    <cellStyle name="Normal 5 2 2" xfId="101" xr:uid="{00000000-0005-0000-0000-000076030000}"/>
    <cellStyle name="Normal 5 2 2 10" xfId="2116" xr:uid="{00000000-0005-0000-0000-000077030000}"/>
    <cellStyle name="Normal 5 2 2 11" xfId="2267" xr:uid="{00000000-0005-0000-0000-000078030000}"/>
    <cellStyle name="Normal 5 2 2 2" xfId="537" xr:uid="{00000000-0005-0000-0000-000079030000}"/>
    <cellStyle name="Normal 5 2 2 2 2" xfId="708" xr:uid="{00000000-0005-0000-0000-00007A030000}"/>
    <cellStyle name="Normal 5 2 2 2 2 2" xfId="1174" xr:uid="{00000000-0005-0000-0000-00007B030000}"/>
    <cellStyle name="Normal 5 2 2 2 2 2 2" xfId="1515" xr:uid="{00000000-0005-0000-0000-00007C030000}"/>
    <cellStyle name="Normal 5 2 2 2 2 3" xfId="1514" xr:uid="{00000000-0005-0000-0000-00007D030000}"/>
    <cellStyle name="Normal 5 2 2 2 3" xfId="861" xr:uid="{00000000-0005-0000-0000-00007E030000}"/>
    <cellStyle name="Normal 5 2 2 2 3 2" xfId="1516" xr:uid="{00000000-0005-0000-0000-00007F030000}"/>
    <cellStyle name="Normal 5 2 2 2 4" xfId="1513" xr:uid="{00000000-0005-0000-0000-000080030000}"/>
    <cellStyle name="Normal 5 2 2 2 5" xfId="2168" xr:uid="{00000000-0005-0000-0000-000081030000}"/>
    <cellStyle name="Normal 5 2 2 2 6" xfId="2313" xr:uid="{00000000-0005-0000-0000-000082030000}"/>
    <cellStyle name="Normal 5 2 2 3" xfId="611" xr:uid="{00000000-0005-0000-0000-000083030000}"/>
    <cellStyle name="Normal 5 2 2 3 2" xfId="752" xr:uid="{00000000-0005-0000-0000-000084030000}"/>
    <cellStyle name="Normal 5 2 2 3 2 2" xfId="1217" xr:uid="{00000000-0005-0000-0000-000085030000}"/>
    <cellStyle name="Normal 5 2 2 3 2 2 2" xfId="1519" xr:uid="{00000000-0005-0000-0000-000086030000}"/>
    <cellStyle name="Normal 5 2 2 3 2 3" xfId="1518" xr:uid="{00000000-0005-0000-0000-000087030000}"/>
    <cellStyle name="Normal 5 2 2 3 3" xfId="905" xr:uid="{00000000-0005-0000-0000-000088030000}"/>
    <cellStyle name="Normal 5 2 2 3 3 2" xfId="1520" xr:uid="{00000000-0005-0000-0000-000089030000}"/>
    <cellStyle name="Normal 5 2 2 3 4" xfId="1517" xr:uid="{00000000-0005-0000-0000-00008A030000}"/>
    <cellStyle name="Normal 5 2 2 3 5" xfId="2212" xr:uid="{00000000-0005-0000-0000-00008B030000}"/>
    <cellStyle name="Normal 5 2 2 3 6" xfId="2356" xr:uid="{00000000-0005-0000-0000-00008C030000}"/>
    <cellStyle name="Normal 5 2 2 4" xfId="445" xr:uid="{00000000-0005-0000-0000-00008D030000}"/>
    <cellStyle name="Normal 5 2 2 4 2" xfId="1015" xr:uid="{00000000-0005-0000-0000-00008E030000}"/>
    <cellStyle name="Normal 5 2 2 4 2 2" xfId="1522" xr:uid="{00000000-0005-0000-0000-00008F030000}"/>
    <cellStyle name="Normal 5 2 2 4 3" xfId="1521" xr:uid="{00000000-0005-0000-0000-000090030000}"/>
    <cellStyle name="Normal 5 2 2 5" xfId="662" xr:uid="{00000000-0005-0000-0000-000091030000}"/>
    <cellStyle name="Normal 5 2 2 5 2" xfId="1128" xr:uid="{00000000-0005-0000-0000-000092030000}"/>
    <cellStyle name="Normal 5 2 2 5 2 2" xfId="1524" xr:uid="{00000000-0005-0000-0000-000093030000}"/>
    <cellStyle name="Normal 5 2 2 5 3" xfId="1523" xr:uid="{00000000-0005-0000-0000-000094030000}"/>
    <cellStyle name="Normal 5 2 2 6" xfId="329" xr:uid="{00000000-0005-0000-0000-000095030000}"/>
    <cellStyle name="Normal 5 2 2 6 2" xfId="957" xr:uid="{00000000-0005-0000-0000-000096030000}"/>
    <cellStyle name="Normal 5 2 2 6 2 2" xfId="1526" xr:uid="{00000000-0005-0000-0000-000097030000}"/>
    <cellStyle name="Normal 5 2 2 6 3" xfId="1525" xr:uid="{00000000-0005-0000-0000-000098030000}"/>
    <cellStyle name="Normal 5 2 2 7" xfId="811" xr:uid="{00000000-0005-0000-0000-000099030000}"/>
    <cellStyle name="Normal 5 2 2 7 2" xfId="1527" xr:uid="{00000000-0005-0000-0000-00009A030000}"/>
    <cellStyle name="Normal 5 2 2 8" xfId="1278" xr:uid="{00000000-0005-0000-0000-00009B030000}"/>
    <cellStyle name="Normal 5 2 2 9" xfId="221" xr:uid="{00000000-0005-0000-0000-00009C030000}"/>
    <cellStyle name="Normal 5 2 3" xfId="138" xr:uid="{00000000-0005-0000-0000-00009D030000}"/>
    <cellStyle name="Normal 5 2 3 10" xfId="2117" xr:uid="{00000000-0005-0000-0000-00009E030000}"/>
    <cellStyle name="Normal 5 2 3 11" xfId="2268" xr:uid="{00000000-0005-0000-0000-00009F030000}"/>
    <cellStyle name="Normal 5 2 3 2" xfId="538" xr:uid="{00000000-0005-0000-0000-0000A0030000}"/>
    <cellStyle name="Normal 5 2 3 2 2" xfId="709" xr:uid="{00000000-0005-0000-0000-0000A1030000}"/>
    <cellStyle name="Normal 5 2 3 2 2 2" xfId="1175" xr:uid="{00000000-0005-0000-0000-0000A2030000}"/>
    <cellStyle name="Normal 5 2 3 2 2 2 2" xfId="1530" xr:uid="{00000000-0005-0000-0000-0000A3030000}"/>
    <cellStyle name="Normal 5 2 3 2 2 3" xfId="1529" xr:uid="{00000000-0005-0000-0000-0000A4030000}"/>
    <cellStyle name="Normal 5 2 3 2 3" xfId="862" xr:uid="{00000000-0005-0000-0000-0000A5030000}"/>
    <cellStyle name="Normal 5 2 3 2 3 2" xfId="1531" xr:uid="{00000000-0005-0000-0000-0000A6030000}"/>
    <cellStyle name="Normal 5 2 3 2 4" xfId="1528" xr:uid="{00000000-0005-0000-0000-0000A7030000}"/>
    <cellStyle name="Normal 5 2 3 2 5" xfId="2169" xr:uid="{00000000-0005-0000-0000-0000A8030000}"/>
    <cellStyle name="Normal 5 2 3 2 6" xfId="2314" xr:uid="{00000000-0005-0000-0000-0000A9030000}"/>
    <cellStyle name="Normal 5 2 3 3" xfId="612" xr:uid="{00000000-0005-0000-0000-0000AA030000}"/>
    <cellStyle name="Normal 5 2 3 3 2" xfId="753" xr:uid="{00000000-0005-0000-0000-0000AB030000}"/>
    <cellStyle name="Normal 5 2 3 3 2 2" xfId="1218" xr:uid="{00000000-0005-0000-0000-0000AC030000}"/>
    <cellStyle name="Normal 5 2 3 3 2 2 2" xfId="1534" xr:uid="{00000000-0005-0000-0000-0000AD030000}"/>
    <cellStyle name="Normal 5 2 3 3 2 3" xfId="1533" xr:uid="{00000000-0005-0000-0000-0000AE030000}"/>
    <cellStyle name="Normal 5 2 3 3 3" xfId="906" xr:uid="{00000000-0005-0000-0000-0000AF030000}"/>
    <cellStyle name="Normal 5 2 3 3 3 2" xfId="1535" xr:uid="{00000000-0005-0000-0000-0000B0030000}"/>
    <cellStyle name="Normal 5 2 3 3 4" xfId="1532" xr:uid="{00000000-0005-0000-0000-0000B1030000}"/>
    <cellStyle name="Normal 5 2 3 3 5" xfId="2213" xr:uid="{00000000-0005-0000-0000-0000B2030000}"/>
    <cellStyle name="Normal 5 2 3 3 6" xfId="2357" xr:uid="{00000000-0005-0000-0000-0000B3030000}"/>
    <cellStyle name="Normal 5 2 3 4" xfId="446" xr:uid="{00000000-0005-0000-0000-0000B4030000}"/>
    <cellStyle name="Normal 5 2 3 4 2" xfId="1016" xr:uid="{00000000-0005-0000-0000-0000B5030000}"/>
    <cellStyle name="Normal 5 2 3 4 2 2" xfId="1537" xr:uid="{00000000-0005-0000-0000-0000B6030000}"/>
    <cellStyle name="Normal 5 2 3 4 3" xfId="1536" xr:uid="{00000000-0005-0000-0000-0000B7030000}"/>
    <cellStyle name="Normal 5 2 3 5" xfId="663" xr:uid="{00000000-0005-0000-0000-0000B8030000}"/>
    <cellStyle name="Normal 5 2 3 5 2" xfId="1129" xr:uid="{00000000-0005-0000-0000-0000B9030000}"/>
    <cellStyle name="Normal 5 2 3 5 2 2" xfId="1539" xr:uid="{00000000-0005-0000-0000-0000BA030000}"/>
    <cellStyle name="Normal 5 2 3 5 3" xfId="1538" xr:uid="{00000000-0005-0000-0000-0000BB030000}"/>
    <cellStyle name="Normal 5 2 3 6" xfId="330" xr:uid="{00000000-0005-0000-0000-0000BC030000}"/>
    <cellStyle name="Normal 5 2 3 6 2" xfId="958" xr:uid="{00000000-0005-0000-0000-0000BD030000}"/>
    <cellStyle name="Normal 5 2 3 6 2 2" xfId="1541" xr:uid="{00000000-0005-0000-0000-0000BE030000}"/>
    <cellStyle name="Normal 5 2 3 6 3" xfId="1540" xr:uid="{00000000-0005-0000-0000-0000BF030000}"/>
    <cellStyle name="Normal 5 2 3 7" xfId="812" xr:uid="{00000000-0005-0000-0000-0000C0030000}"/>
    <cellStyle name="Normal 5 2 3 7 2" xfId="1542" xr:uid="{00000000-0005-0000-0000-0000C1030000}"/>
    <cellStyle name="Normal 5 2 3 8" xfId="1279" xr:uid="{00000000-0005-0000-0000-0000C2030000}"/>
    <cellStyle name="Normal 5 2 3 9" xfId="222" xr:uid="{00000000-0005-0000-0000-0000C3030000}"/>
    <cellStyle name="Normal 5 2 4" xfId="536" xr:uid="{00000000-0005-0000-0000-0000C4030000}"/>
    <cellStyle name="Normal 5 2 4 2" xfId="707" xr:uid="{00000000-0005-0000-0000-0000C5030000}"/>
    <cellStyle name="Normal 5 2 4 2 2" xfId="1173" xr:uid="{00000000-0005-0000-0000-0000C6030000}"/>
    <cellStyle name="Normal 5 2 4 2 2 2" xfId="1545" xr:uid="{00000000-0005-0000-0000-0000C7030000}"/>
    <cellStyle name="Normal 5 2 4 2 3" xfId="1544" xr:uid="{00000000-0005-0000-0000-0000C8030000}"/>
    <cellStyle name="Normal 5 2 4 3" xfId="860" xr:uid="{00000000-0005-0000-0000-0000C9030000}"/>
    <cellStyle name="Normal 5 2 4 3 2" xfId="1546" xr:uid="{00000000-0005-0000-0000-0000CA030000}"/>
    <cellStyle name="Normal 5 2 4 4" xfId="1543" xr:uid="{00000000-0005-0000-0000-0000CB030000}"/>
    <cellStyle name="Normal 5 2 4 5" xfId="2167" xr:uid="{00000000-0005-0000-0000-0000CC030000}"/>
    <cellStyle name="Normal 5 2 4 6" xfId="2312" xr:uid="{00000000-0005-0000-0000-0000CD030000}"/>
    <cellStyle name="Normal 5 2 5" xfId="610" xr:uid="{00000000-0005-0000-0000-0000CE030000}"/>
    <cellStyle name="Normal 5 2 5 2" xfId="751" xr:uid="{00000000-0005-0000-0000-0000CF030000}"/>
    <cellStyle name="Normal 5 2 5 2 2" xfId="1216" xr:uid="{00000000-0005-0000-0000-0000D0030000}"/>
    <cellStyle name="Normal 5 2 5 2 2 2" xfId="1549" xr:uid="{00000000-0005-0000-0000-0000D1030000}"/>
    <cellStyle name="Normal 5 2 5 2 3" xfId="1548" xr:uid="{00000000-0005-0000-0000-0000D2030000}"/>
    <cellStyle name="Normal 5 2 5 3" xfId="904" xr:uid="{00000000-0005-0000-0000-0000D3030000}"/>
    <cellStyle name="Normal 5 2 5 3 2" xfId="1550" xr:uid="{00000000-0005-0000-0000-0000D4030000}"/>
    <cellStyle name="Normal 5 2 5 4" xfId="1547" xr:uid="{00000000-0005-0000-0000-0000D5030000}"/>
    <cellStyle name="Normal 5 2 5 5" xfId="2211" xr:uid="{00000000-0005-0000-0000-0000D6030000}"/>
    <cellStyle name="Normal 5 2 5 6" xfId="2355" xr:uid="{00000000-0005-0000-0000-0000D7030000}"/>
    <cellStyle name="Normal 5 2 6" xfId="444" xr:uid="{00000000-0005-0000-0000-0000D8030000}"/>
    <cellStyle name="Normal 5 2 6 2" xfId="1014" xr:uid="{00000000-0005-0000-0000-0000D9030000}"/>
    <cellStyle name="Normal 5 2 6 2 2" xfId="1552" xr:uid="{00000000-0005-0000-0000-0000DA030000}"/>
    <cellStyle name="Normal 5 2 6 3" xfId="1551" xr:uid="{00000000-0005-0000-0000-0000DB030000}"/>
    <cellStyle name="Normal 5 2 7" xfId="661" xr:uid="{00000000-0005-0000-0000-0000DC030000}"/>
    <cellStyle name="Normal 5 2 7 2" xfId="1127" xr:uid="{00000000-0005-0000-0000-0000DD030000}"/>
    <cellStyle name="Normal 5 2 7 2 2" xfId="1554" xr:uid="{00000000-0005-0000-0000-0000DE030000}"/>
    <cellStyle name="Normal 5 2 7 3" xfId="1553" xr:uid="{00000000-0005-0000-0000-0000DF030000}"/>
    <cellStyle name="Normal 5 2 8" xfId="328" xr:uid="{00000000-0005-0000-0000-0000E0030000}"/>
    <cellStyle name="Normal 5 2 8 2" xfId="956" xr:uid="{00000000-0005-0000-0000-0000E1030000}"/>
    <cellStyle name="Normal 5 2 8 2 2" xfId="1556" xr:uid="{00000000-0005-0000-0000-0000E2030000}"/>
    <cellStyle name="Normal 5 2 8 3" xfId="1555" xr:uid="{00000000-0005-0000-0000-0000E3030000}"/>
    <cellStyle name="Normal 5 2 9" xfId="810" xr:uid="{00000000-0005-0000-0000-0000E4030000}"/>
    <cellStyle name="Normal 5 2 9 2" xfId="1557" xr:uid="{00000000-0005-0000-0000-0000E5030000}"/>
    <cellStyle name="Normal 5 3" xfId="98" xr:uid="{00000000-0005-0000-0000-0000E6030000}"/>
    <cellStyle name="Normal 5 3 10" xfId="2118" xr:uid="{00000000-0005-0000-0000-0000E7030000}"/>
    <cellStyle name="Normal 5 3 11" xfId="2269" xr:uid="{00000000-0005-0000-0000-0000E8030000}"/>
    <cellStyle name="Normal 5 3 2" xfId="539" xr:uid="{00000000-0005-0000-0000-0000E9030000}"/>
    <cellStyle name="Normal 5 3 2 2" xfId="710" xr:uid="{00000000-0005-0000-0000-0000EA030000}"/>
    <cellStyle name="Normal 5 3 2 2 2" xfId="1176" xr:uid="{00000000-0005-0000-0000-0000EB030000}"/>
    <cellStyle name="Normal 5 3 2 2 2 2" xfId="1560" xr:uid="{00000000-0005-0000-0000-0000EC030000}"/>
    <cellStyle name="Normal 5 3 2 2 3" xfId="1559" xr:uid="{00000000-0005-0000-0000-0000ED030000}"/>
    <cellStyle name="Normal 5 3 2 3" xfId="863" xr:uid="{00000000-0005-0000-0000-0000EE030000}"/>
    <cellStyle name="Normal 5 3 2 3 2" xfId="1561" xr:uid="{00000000-0005-0000-0000-0000EF030000}"/>
    <cellStyle name="Normal 5 3 2 4" xfId="1558" xr:uid="{00000000-0005-0000-0000-0000F0030000}"/>
    <cellStyle name="Normal 5 3 2 5" xfId="2170" xr:uid="{00000000-0005-0000-0000-0000F1030000}"/>
    <cellStyle name="Normal 5 3 2 6" xfId="2315" xr:uid="{00000000-0005-0000-0000-0000F2030000}"/>
    <cellStyle name="Normal 5 3 3" xfId="613" xr:uid="{00000000-0005-0000-0000-0000F3030000}"/>
    <cellStyle name="Normal 5 3 3 2" xfId="754" xr:uid="{00000000-0005-0000-0000-0000F4030000}"/>
    <cellStyle name="Normal 5 3 3 2 2" xfId="1219" xr:uid="{00000000-0005-0000-0000-0000F5030000}"/>
    <cellStyle name="Normal 5 3 3 2 2 2" xfId="1564" xr:uid="{00000000-0005-0000-0000-0000F6030000}"/>
    <cellStyle name="Normal 5 3 3 2 3" xfId="1563" xr:uid="{00000000-0005-0000-0000-0000F7030000}"/>
    <cellStyle name="Normal 5 3 3 3" xfId="907" xr:uid="{00000000-0005-0000-0000-0000F8030000}"/>
    <cellStyle name="Normal 5 3 3 3 2" xfId="1565" xr:uid="{00000000-0005-0000-0000-0000F9030000}"/>
    <cellStyle name="Normal 5 3 3 4" xfId="1562" xr:uid="{00000000-0005-0000-0000-0000FA030000}"/>
    <cellStyle name="Normal 5 3 3 5" xfId="2214" xr:uid="{00000000-0005-0000-0000-0000FB030000}"/>
    <cellStyle name="Normal 5 3 3 6" xfId="2358" xr:uid="{00000000-0005-0000-0000-0000FC030000}"/>
    <cellStyle name="Normal 5 3 4" xfId="447" xr:uid="{00000000-0005-0000-0000-0000FD030000}"/>
    <cellStyle name="Normal 5 3 4 2" xfId="1017" xr:uid="{00000000-0005-0000-0000-0000FE030000}"/>
    <cellStyle name="Normal 5 3 4 2 2" xfId="1567" xr:uid="{00000000-0005-0000-0000-0000FF030000}"/>
    <cellStyle name="Normal 5 3 4 3" xfId="1566" xr:uid="{00000000-0005-0000-0000-000000040000}"/>
    <cellStyle name="Normal 5 3 5" xfId="664" xr:uid="{00000000-0005-0000-0000-000001040000}"/>
    <cellStyle name="Normal 5 3 5 2" xfId="1130" xr:uid="{00000000-0005-0000-0000-000002040000}"/>
    <cellStyle name="Normal 5 3 5 2 2" xfId="1569" xr:uid="{00000000-0005-0000-0000-000003040000}"/>
    <cellStyle name="Normal 5 3 5 3" xfId="1568" xr:uid="{00000000-0005-0000-0000-000004040000}"/>
    <cellStyle name="Normal 5 3 6" xfId="331" xr:uid="{00000000-0005-0000-0000-000005040000}"/>
    <cellStyle name="Normal 5 3 6 2" xfId="959" xr:uid="{00000000-0005-0000-0000-000006040000}"/>
    <cellStyle name="Normal 5 3 6 2 2" xfId="1571" xr:uid="{00000000-0005-0000-0000-000007040000}"/>
    <cellStyle name="Normal 5 3 6 3" xfId="1570" xr:uid="{00000000-0005-0000-0000-000008040000}"/>
    <cellStyle name="Normal 5 3 7" xfId="813" xr:uid="{00000000-0005-0000-0000-000009040000}"/>
    <cellStyle name="Normal 5 3 7 2" xfId="1572" xr:uid="{00000000-0005-0000-0000-00000A040000}"/>
    <cellStyle name="Normal 5 3 8" xfId="1280" xr:uid="{00000000-0005-0000-0000-00000B040000}"/>
    <cellStyle name="Normal 5 3 9" xfId="223" xr:uid="{00000000-0005-0000-0000-00000C040000}"/>
    <cellStyle name="Normal 5 4" xfId="135" xr:uid="{00000000-0005-0000-0000-00000D040000}"/>
    <cellStyle name="Normal 5 4 10" xfId="2119" xr:uid="{00000000-0005-0000-0000-00000E040000}"/>
    <cellStyle name="Normal 5 4 11" xfId="2270" xr:uid="{00000000-0005-0000-0000-00000F040000}"/>
    <cellStyle name="Normal 5 4 2" xfId="540" xr:uid="{00000000-0005-0000-0000-000010040000}"/>
    <cellStyle name="Normal 5 4 2 2" xfId="711" xr:uid="{00000000-0005-0000-0000-000011040000}"/>
    <cellStyle name="Normal 5 4 2 2 2" xfId="1177" xr:uid="{00000000-0005-0000-0000-000012040000}"/>
    <cellStyle name="Normal 5 4 2 2 2 2" xfId="1575" xr:uid="{00000000-0005-0000-0000-000013040000}"/>
    <cellStyle name="Normal 5 4 2 2 3" xfId="1574" xr:uid="{00000000-0005-0000-0000-000014040000}"/>
    <cellStyle name="Normal 5 4 2 3" xfId="864" xr:uid="{00000000-0005-0000-0000-000015040000}"/>
    <cellStyle name="Normal 5 4 2 3 2" xfId="1576" xr:uid="{00000000-0005-0000-0000-000016040000}"/>
    <cellStyle name="Normal 5 4 2 4" xfId="1573" xr:uid="{00000000-0005-0000-0000-000017040000}"/>
    <cellStyle name="Normal 5 4 2 5" xfId="2171" xr:uid="{00000000-0005-0000-0000-000018040000}"/>
    <cellStyle name="Normal 5 4 2 6" xfId="2316" xr:uid="{00000000-0005-0000-0000-000019040000}"/>
    <cellStyle name="Normal 5 4 3" xfId="614" xr:uid="{00000000-0005-0000-0000-00001A040000}"/>
    <cellStyle name="Normal 5 4 3 2" xfId="755" xr:uid="{00000000-0005-0000-0000-00001B040000}"/>
    <cellStyle name="Normal 5 4 3 2 2" xfId="1220" xr:uid="{00000000-0005-0000-0000-00001C040000}"/>
    <cellStyle name="Normal 5 4 3 2 2 2" xfId="1579" xr:uid="{00000000-0005-0000-0000-00001D040000}"/>
    <cellStyle name="Normal 5 4 3 2 3" xfId="1578" xr:uid="{00000000-0005-0000-0000-00001E040000}"/>
    <cellStyle name="Normal 5 4 3 3" xfId="908" xr:uid="{00000000-0005-0000-0000-00001F040000}"/>
    <cellStyle name="Normal 5 4 3 3 2" xfId="1580" xr:uid="{00000000-0005-0000-0000-000020040000}"/>
    <cellStyle name="Normal 5 4 3 4" xfId="1577" xr:uid="{00000000-0005-0000-0000-000021040000}"/>
    <cellStyle name="Normal 5 4 3 5" xfId="2215" xr:uid="{00000000-0005-0000-0000-000022040000}"/>
    <cellStyle name="Normal 5 4 3 6" xfId="2359" xr:uid="{00000000-0005-0000-0000-000023040000}"/>
    <cellStyle name="Normal 5 4 4" xfId="448" xr:uid="{00000000-0005-0000-0000-000024040000}"/>
    <cellStyle name="Normal 5 4 4 2" xfId="1018" xr:uid="{00000000-0005-0000-0000-000025040000}"/>
    <cellStyle name="Normal 5 4 4 2 2" xfId="1582" xr:uid="{00000000-0005-0000-0000-000026040000}"/>
    <cellStyle name="Normal 5 4 4 3" xfId="1581" xr:uid="{00000000-0005-0000-0000-000027040000}"/>
    <cellStyle name="Normal 5 4 5" xfId="665" xr:uid="{00000000-0005-0000-0000-000028040000}"/>
    <cellStyle name="Normal 5 4 5 2" xfId="1131" xr:uid="{00000000-0005-0000-0000-000029040000}"/>
    <cellStyle name="Normal 5 4 5 2 2" xfId="1584" xr:uid="{00000000-0005-0000-0000-00002A040000}"/>
    <cellStyle name="Normal 5 4 5 3" xfId="1583" xr:uid="{00000000-0005-0000-0000-00002B040000}"/>
    <cellStyle name="Normal 5 4 6" xfId="332" xr:uid="{00000000-0005-0000-0000-00002C040000}"/>
    <cellStyle name="Normal 5 4 6 2" xfId="960" xr:uid="{00000000-0005-0000-0000-00002D040000}"/>
    <cellStyle name="Normal 5 4 6 2 2" xfId="1586" xr:uid="{00000000-0005-0000-0000-00002E040000}"/>
    <cellStyle name="Normal 5 4 6 3" xfId="1585" xr:uid="{00000000-0005-0000-0000-00002F040000}"/>
    <cellStyle name="Normal 5 4 7" xfId="814" xr:uid="{00000000-0005-0000-0000-000030040000}"/>
    <cellStyle name="Normal 5 4 7 2" xfId="1587" xr:uid="{00000000-0005-0000-0000-000031040000}"/>
    <cellStyle name="Normal 5 4 8" xfId="1281" xr:uid="{00000000-0005-0000-0000-000032040000}"/>
    <cellStyle name="Normal 5 4 9" xfId="224" xr:uid="{00000000-0005-0000-0000-000033040000}"/>
    <cellStyle name="Normal 5 5" xfId="535" xr:uid="{00000000-0005-0000-0000-000034040000}"/>
    <cellStyle name="Normal 5 5 2" xfId="706" xr:uid="{00000000-0005-0000-0000-000035040000}"/>
    <cellStyle name="Normal 5 5 2 2" xfId="1172" xr:uid="{00000000-0005-0000-0000-000036040000}"/>
    <cellStyle name="Normal 5 5 2 2 2" xfId="1590" xr:uid="{00000000-0005-0000-0000-000037040000}"/>
    <cellStyle name="Normal 5 5 2 3" xfId="1589" xr:uid="{00000000-0005-0000-0000-000038040000}"/>
    <cellStyle name="Normal 5 5 3" xfId="859" xr:uid="{00000000-0005-0000-0000-000039040000}"/>
    <cellStyle name="Normal 5 5 3 2" xfId="1591" xr:uid="{00000000-0005-0000-0000-00003A040000}"/>
    <cellStyle name="Normal 5 5 4" xfId="1588" xr:uid="{00000000-0005-0000-0000-00003B040000}"/>
    <cellStyle name="Normal 5 5 5" xfId="2166" xr:uid="{00000000-0005-0000-0000-00003C040000}"/>
    <cellStyle name="Normal 5 5 6" xfId="2311" xr:uid="{00000000-0005-0000-0000-00003D040000}"/>
    <cellStyle name="Normal 5 6" xfId="609" xr:uid="{00000000-0005-0000-0000-00003E040000}"/>
    <cellStyle name="Normal 5 6 2" xfId="750" xr:uid="{00000000-0005-0000-0000-00003F040000}"/>
    <cellStyle name="Normal 5 6 2 2" xfId="1215" xr:uid="{00000000-0005-0000-0000-000040040000}"/>
    <cellStyle name="Normal 5 6 2 2 2" xfId="1594" xr:uid="{00000000-0005-0000-0000-000041040000}"/>
    <cellStyle name="Normal 5 6 2 3" xfId="1593" xr:uid="{00000000-0005-0000-0000-000042040000}"/>
    <cellStyle name="Normal 5 6 3" xfId="903" xr:uid="{00000000-0005-0000-0000-000043040000}"/>
    <cellStyle name="Normal 5 6 3 2" xfId="1595" xr:uid="{00000000-0005-0000-0000-000044040000}"/>
    <cellStyle name="Normal 5 6 4" xfId="1592" xr:uid="{00000000-0005-0000-0000-000045040000}"/>
    <cellStyle name="Normal 5 6 5" xfId="2210" xr:uid="{00000000-0005-0000-0000-000046040000}"/>
    <cellStyle name="Normal 5 6 6" xfId="2354" xr:uid="{00000000-0005-0000-0000-000047040000}"/>
    <cellStyle name="Normal 5 7" xfId="443" xr:uid="{00000000-0005-0000-0000-000048040000}"/>
    <cellStyle name="Normal 5 7 2" xfId="1013" xr:uid="{00000000-0005-0000-0000-000049040000}"/>
    <cellStyle name="Normal 5 7 2 2" xfId="1597" xr:uid="{00000000-0005-0000-0000-00004A040000}"/>
    <cellStyle name="Normal 5 7 3" xfId="1596" xr:uid="{00000000-0005-0000-0000-00004B040000}"/>
    <cellStyle name="Normal 5 8" xfId="660" xr:uid="{00000000-0005-0000-0000-00004C040000}"/>
    <cellStyle name="Normal 5 8 2" xfId="1126" xr:uid="{00000000-0005-0000-0000-00004D040000}"/>
    <cellStyle name="Normal 5 8 2 2" xfId="1599" xr:uid="{00000000-0005-0000-0000-00004E040000}"/>
    <cellStyle name="Normal 5 8 3" xfId="1598" xr:uid="{00000000-0005-0000-0000-00004F040000}"/>
    <cellStyle name="Normal 5 9" xfId="327" xr:uid="{00000000-0005-0000-0000-000050040000}"/>
    <cellStyle name="Normal 5 9 2" xfId="955" xr:uid="{00000000-0005-0000-0000-000051040000}"/>
    <cellStyle name="Normal 5 9 2 2" xfId="1601" xr:uid="{00000000-0005-0000-0000-000052040000}"/>
    <cellStyle name="Normal 5 9 3" xfId="1600" xr:uid="{00000000-0005-0000-0000-000053040000}"/>
    <cellStyle name="Normal 50" xfId="160" xr:uid="{00000000-0005-0000-0000-000054040000}"/>
    <cellStyle name="Normal 50 2" xfId="541" xr:uid="{00000000-0005-0000-0000-000055040000}"/>
    <cellStyle name="Normal 50 2 2" xfId="1082" xr:uid="{00000000-0005-0000-0000-000056040000}"/>
    <cellStyle name="Normal 50 3" xfId="404" xr:uid="{00000000-0005-0000-0000-000057040000}"/>
    <cellStyle name="Normal 50 4" xfId="288" xr:uid="{00000000-0005-0000-0000-000058040000}"/>
    <cellStyle name="Normal 50 5" xfId="193" xr:uid="{00000000-0005-0000-0000-000059040000}"/>
    <cellStyle name="Normal 51" xfId="161" xr:uid="{00000000-0005-0000-0000-00005A040000}"/>
    <cellStyle name="Normal 51 2" xfId="542" xr:uid="{00000000-0005-0000-0000-00005B040000}"/>
    <cellStyle name="Normal 51 2 2" xfId="1083" xr:uid="{00000000-0005-0000-0000-00005C040000}"/>
    <cellStyle name="Normal 51 3" xfId="405" xr:uid="{00000000-0005-0000-0000-00005D040000}"/>
    <cellStyle name="Normal 51 4" xfId="289" xr:uid="{00000000-0005-0000-0000-00005E040000}"/>
    <cellStyle name="Normal 51 5" xfId="194" xr:uid="{00000000-0005-0000-0000-00005F040000}"/>
    <cellStyle name="Normal 52" xfId="162" xr:uid="{00000000-0005-0000-0000-000060040000}"/>
    <cellStyle name="Normal 52 2" xfId="543" xr:uid="{00000000-0005-0000-0000-000061040000}"/>
    <cellStyle name="Normal 52 2 2" xfId="1084" xr:uid="{00000000-0005-0000-0000-000062040000}"/>
    <cellStyle name="Normal 52 3" xfId="406" xr:uid="{00000000-0005-0000-0000-000063040000}"/>
    <cellStyle name="Normal 52 4" xfId="290" xr:uid="{00000000-0005-0000-0000-000064040000}"/>
    <cellStyle name="Normal 52 5" xfId="195" xr:uid="{00000000-0005-0000-0000-000065040000}"/>
    <cellStyle name="Normal 53" xfId="163" xr:uid="{00000000-0005-0000-0000-000066040000}"/>
    <cellStyle name="Normal 53 2" xfId="544" xr:uid="{00000000-0005-0000-0000-000067040000}"/>
    <cellStyle name="Normal 53 2 2" xfId="1085" xr:uid="{00000000-0005-0000-0000-000068040000}"/>
    <cellStyle name="Normal 53 3" xfId="408" xr:uid="{00000000-0005-0000-0000-000069040000}"/>
    <cellStyle name="Normal 53 4" xfId="292" xr:uid="{00000000-0005-0000-0000-00006A040000}"/>
    <cellStyle name="Normal 53 5" xfId="196" xr:uid="{00000000-0005-0000-0000-00006B040000}"/>
    <cellStyle name="Normal 54" xfId="164" xr:uid="{00000000-0005-0000-0000-00006C040000}"/>
    <cellStyle name="Normal 54 2" xfId="545" xr:uid="{00000000-0005-0000-0000-00006D040000}"/>
    <cellStyle name="Normal 54 2 2" xfId="1086" xr:uid="{00000000-0005-0000-0000-00006E040000}"/>
    <cellStyle name="Normal 54 3" xfId="411" xr:uid="{00000000-0005-0000-0000-00006F040000}"/>
    <cellStyle name="Normal 54 4" xfId="295" xr:uid="{00000000-0005-0000-0000-000070040000}"/>
    <cellStyle name="Normal 54 5" xfId="197" xr:uid="{00000000-0005-0000-0000-000071040000}"/>
    <cellStyle name="Normal 55" xfId="165" xr:uid="{00000000-0005-0000-0000-000072040000}"/>
    <cellStyle name="Normal 55 2" xfId="546" xr:uid="{00000000-0005-0000-0000-000073040000}"/>
    <cellStyle name="Normal 55 2 2" xfId="1087" xr:uid="{00000000-0005-0000-0000-000074040000}"/>
    <cellStyle name="Normal 55 3" xfId="413" xr:uid="{00000000-0005-0000-0000-000075040000}"/>
    <cellStyle name="Normal 55 4" xfId="297" xr:uid="{00000000-0005-0000-0000-000076040000}"/>
    <cellStyle name="Normal 55 5" xfId="198" xr:uid="{00000000-0005-0000-0000-000077040000}"/>
    <cellStyle name="Normal 56" xfId="166" xr:uid="{00000000-0005-0000-0000-000078040000}"/>
    <cellStyle name="Normal 56 2" xfId="547" xr:uid="{00000000-0005-0000-0000-000079040000}"/>
    <cellStyle name="Normal 56 2 2" xfId="1088" xr:uid="{00000000-0005-0000-0000-00007A040000}"/>
    <cellStyle name="Normal 56 3" xfId="415" xr:uid="{00000000-0005-0000-0000-00007B040000}"/>
    <cellStyle name="Normal 56 4" xfId="299" xr:uid="{00000000-0005-0000-0000-00007C040000}"/>
    <cellStyle name="Normal 56 5" xfId="199" xr:uid="{00000000-0005-0000-0000-00007D040000}"/>
    <cellStyle name="Normal 57" xfId="167" xr:uid="{00000000-0005-0000-0000-00007E040000}"/>
    <cellStyle name="Normal 57 2" xfId="548" xr:uid="{00000000-0005-0000-0000-00007F040000}"/>
    <cellStyle name="Normal 57 2 2" xfId="1089" xr:uid="{00000000-0005-0000-0000-000080040000}"/>
    <cellStyle name="Normal 57 3" xfId="417" xr:uid="{00000000-0005-0000-0000-000081040000}"/>
    <cellStyle name="Normal 57 4" xfId="301" xr:uid="{00000000-0005-0000-0000-000082040000}"/>
    <cellStyle name="Normal 57 5" xfId="200" xr:uid="{00000000-0005-0000-0000-000083040000}"/>
    <cellStyle name="Normal 58" xfId="168" xr:uid="{00000000-0005-0000-0000-000084040000}"/>
    <cellStyle name="Normal 58 2" xfId="549" xr:uid="{00000000-0005-0000-0000-000085040000}"/>
    <cellStyle name="Normal 58 2 2" xfId="1090" xr:uid="{00000000-0005-0000-0000-000086040000}"/>
    <cellStyle name="Normal 58 3" xfId="419" xr:uid="{00000000-0005-0000-0000-000087040000}"/>
    <cellStyle name="Normal 58 4" xfId="303" xr:uid="{00000000-0005-0000-0000-000088040000}"/>
    <cellStyle name="Normal 58 5" xfId="201" xr:uid="{00000000-0005-0000-0000-000089040000}"/>
    <cellStyle name="Normal 59" xfId="169" xr:uid="{00000000-0005-0000-0000-00008A040000}"/>
    <cellStyle name="Normal 59 2" xfId="550" xr:uid="{00000000-0005-0000-0000-00008B040000}"/>
    <cellStyle name="Normal 59 2 2" xfId="1091" xr:uid="{00000000-0005-0000-0000-00008C040000}"/>
    <cellStyle name="Normal 59 3" xfId="420" xr:uid="{00000000-0005-0000-0000-00008D040000}"/>
    <cellStyle name="Normal 59 4" xfId="304" xr:uid="{00000000-0005-0000-0000-00008E040000}"/>
    <cellStyle name="Normal 59 5" xfId="202" xr:uid="{00000000-0005-0000-0000-00008F040000}"/>
    <cellStyle name="Normal 6" xfId="24" xr:uid="{00000000-0005-0000-0000-000090040000}"/>
    <cellStyle name="Normal 6 10" xfId="261" xr:uid="{00000000-0005-0000-0000-000091040000}"/>
    <cellStyle name="Normal 6 10 2" xfId="937" xr:uid="{00000000-0005-0000-0000-000092040000}"/>
    <cellStyle name="Normal 6 10 2 2" xfId="1603" xr:uid="{00000000-0005-0000-0000-000093040000}"/>
    <cellStyle name="Normal 6 10 3" xfId="1602" xr:uid="{00000000-0005-0000-0000-000094040000}"/>
    <cellStyle name="Normal 6 11" xfId="794" xr:uid="{00000000-0005-0000-0000-000095040000}"/>
    <cellStyle name="Normal 6 11 2" xfId="1604" xr:uid="{00000000-0005-0000-0000-000096040000}"/>
    <cellStyle name="Normal 6 12" xfId="1263" xr:uid="{00000000-0005-0000-0000-000097040000}"/>
    <cellStyle name="Normal 6 13" xfId="181" xr:uid="{00000000-0005-0000-0000-000098040000}"/>
    <cellStyle name="Normal 6 14" xfId="2101" xr:uid="{00000000-0005-0000-0000-000099040000}"/>
    <cellStyle name="Normal 6 15" xfId="2252" xr:uid="{00000000-0005-0000-0000-00009A040000}"/>
    <cellStyle name="Normal 6 2" xfId="42" xr:uid="{00000000-0005-0000-0000-00009B040000}"/>
    <cellStyle name="Normal 6 2 10" xfId="815" xr:uid="{00000000-0005-0000-0000-00009C040000}"/>
    <cellStyle name="Normal 6 2 10 2" xfId="1605" xr:uid="{00000000-0005-0000-0000-00009D040000}"/>
    <cellStyle name="Normal 6 2 11" xfId="1282" xr:uid="{00000000-0005-0000-0000-00009E040000}"/>
    <cellStyle name="Normal 6 2 12" xfId="225" xr:uid="{00000000-0005-0000-0000-00009F040000}"/>
    <cellStyle name="Normal 6 2 13" xfId="2120" xr:uid="{00000000-0005-0000-0000-0000A0040000}"/>
    <cellStyle name="Normal 6 2 14" xfId="2271" xr:uid="{00000000-0005-0000-0000-0000A1040000}"/>
    <cellStyle name="Normal 6 2 2" xfId="55" xr:uid="{00000000-0005-0000-0000-0000A2040000}"/>
    <cellStyle name="Normal 6 2 2 10" xfId="1283" xr:uid="{00000000-0005-0000-0000-0000A3040000}"/>
    <cellStyle name="Normal 6 2 2 11" xfId="226" xr:uid="{00000000-0005-0000-0000-0000A4040000}"/>
    <cellStyle name="Normal 6 2 2 12" xfId="2121" xr:uid="{00000000-0005-0000-0000-0000A5040000}"/>
    <cellStyle name="Normal 6 2 2 13" xfId="2272" xr:uid="{00000000-0005-0000-0000-0000A6040000}"/>
    <cellStyle name="Normal 6 2 2 2" xfId="103" xr:uid="{00000000-0005-0000-0000-0000A7040000}"/>
    <cellStyle name="Normal 6 2 2 2 10" xfId="2122" xr:uid="{00000000-0005-0000-0000-0000A8040000}"/>
    <cellStyle name="Normal 6 2 2 2 11" xfId="2273" xr:uid="{00000000-0005-0000-0000-0000A9040000}"/>
    <cellStyle name="Normal 6 2 2 2 2" xfId="554" xr:uid="{00000000-0005-0000-0000-0000AA040000}"/>
    <cellStyle name="Normal 6 2 2 2 2 2" xfId="715" xr:uid="{00000000-0005-0000-0000-0000AB040000}"/>
    <cellStyle name="Normal 6 2 2 2 2 2 2" xfId="1181" xr:uid="{00000000-0005-0000-0000-0000AC040000}"/>
    <cellStyle name="Normal 6 2 2 2 2 2 2 2" xfId="1608" xr:uid="{00000000-0005-0000-0000-0000AD040000}"/>
    <cellStyle name="Normal 6 2 2 2 2 2 3" xfId="1607" xr:uid="{00000000-0005-0000-0000-0000AE040000}"/>
    <cellStyle name="Normal 6 2 2 2 2 3" xfId="868" xr:uid="{00000000-0005-0000-0000-0000AF040000}"/>
    <cellStyle name="Normal 6 2 2 2 2 3 2" xfId="1609" xr:uid="{00000000-0005-0000-0000-0000B0040000}"/>
    <cellStyle name="Normal 6 2 2 2 2 4" xfId="1606" xr:uid="{00000000-0005-0000-0000-0000B1040000}"/>
    <cellStyle name="Normal 6 2 2 2 2 5" xfId="2176" xr:uid="{00000000-0005-0000-0000-0000B2040000}"/>
    <cellStyle name="Normal 6 2 2 2 2 6" xfId="2320" xr:uid="{00000000-0005-0000-0000-0000B3040000}"/>
    <cellStyle name="Normal 6 2 2 2 3" xfId="617" xr:uid="{00000000-0005-0000-0000-0000B4040000}"/>
    <cellStyle name="Normal 6 2 2 2 3 2" xfId="758" xr:uid="{00000000-0005-0000-0000-0000B5040000}"/>
    <cellStyle name="Normal 6 2 2 2 3 2 2" xfId="1223" xr:uid="{00000000-0005-0000-0000-0000B6040000}"/>
    <cellStyle name="Normal 6 2 2 2 3 2 2 2" xfId="1612" xr:uid="{00000000-0005-0000-0000-0000B7040000}"/>
    <cellStyle name="Normal 6 2 2 2 3 2 3" xfId="1611" xr:uid="{00000000-0005-0000-0000-0000B8040000}"/>
    <cellStyle name="Normal 6 2 2 2 3 3" xfId="911" xr:uid="{00000000-0005-0000-0000-0000B9040000}"/>
    <cellStyle name="Normal 6 2 2 2 3 3 2" xfId="1613" xr:uid="{00000000-0005-0000-0000-0000BA040000}"/>
    <cellStyle name="Normal 6 2 2 2 3 4" xfId="1610" xr:uid="{00000000-0005-0000-0000-0000BB040000}"/>
    <cellStyle name="Normal 6 2 2 2 3 5" xfId="2218" xr:uid="{00000000-0005-0000-0000-0000BC040000}"/>
    <cellStyle name="Normal 6 2 2 2 3 6" xfId="2362" xr:uid="{00000000-0005-0000-0000-0000BD040000}"/>
    <cellStyle name="Normal 6 2 2 2 4" xfId="451" xr:uid="{00000000-0005-0000-0000-0000BE040000}"/>
    <cellStyle name="Normal 6 2 2 2 4 2" xfId="1021" xr:uid="{00000000-0005-0000-0000-0000BF040000}"/>
    <cellStyle name="Normal 6 2 2 2 4 2 2" xfId="1615" xr:uid="{00000000-0005-0000-0000-0000C0040000}"/>
    <cellStyle name="Normal 6 2 2 2 4 3" xfId="1614" xr:uid="{00000000-0005-0000-0000-0000C1040000}"/>
    <cellStyle name="Normal 6 2 2 2 5" xfId="668" xr:uid="{00000000-0005-0000-0000-0000C2040000}"/>
    <cellStyle name="Normal 6 2 2 2 5 2" xfId="1134" xr:uid="{00000000-0005-0000-0000-0000C3040000}"/>
    <cellStyle name="Normal 6 2 2 2 5 2 2" xfId="1617" xr:uid="{00000000-0005-0000-0000-0000C4040000}"/>
    <cellStyle name="Normal 6 2 2 2 5 3" xfId="1616" xr:uid="{00000000-0005-0000-0000-0000C5040000}"/>
    <cellStyle name="Normal 6 2 2 2 6" xfId="335" xr:uid="{00000000-0005-0000-0000-0000C6040000}"/>
    <cellStyle name="Normal 6 2 2 2 6 2" xfId="963" xr:uid="{00000000-0005-0000-0000-0000C7040000}"/>
    <cellStyle name="Normal 6 2 2 2 6 2 2" xfId="1619" xr:uid="{00000000-0005-0000-0000-0000C8040000}"/>
    <cellStyle name="Normal 6 2 2 2 6 3" xfId="1618" xr:uid="{00000000-0005-0000-0000-0000C9040000}"/>
    <cellStyle name="Normal 6 2 2 2 7" xfId="817" xr:uid="{00000000-0005-0000-0000-0000CA040000}"/>
    <cellStyle name="Normal 6 2 2 2 7 2" xfId="1620" xr:uid="{00000000-0005-0000-0000-0000CB040000}"/>
    <cellStyle name="Normal 6 2 2 2 8" xfId="1284" xr:uid="{00000000-0005-0000-0000-0000CC040000}"/>
    <cellStyle name="Normal 6 2 2 2 9" xfId="227" xr:uid="{00000000-0005-0000-0000-0000CD040000}"/>
    <cellStyle name="Normal 6 2 2 3" xfId="140" xr:uid="{00000000-0005-0000-0000-0000CE040000}"/>
    <cellStyle name="Normal 6 2 2 3 10" xfId="2123" xr:uid="{00000000-0005-0000-0000-0000CF040000}"/>
    <cellStyle name="Normal 6 2 2 3 11" xfId="2274" xr:uid="{00000000-0005-0000-0000-0000D0040000}"/>
    <cellStyle name="Normal 6 2 2 3 2" xfId="555" xr:uid="{00000000-0005-0000-0000-0000D1040000}"/>
    <cellStyle name="Normal 6 2 2 3 2 2" xfId="716" xr:uid="{00000000-0005-0000-0000-0000D2040000}"/>
    <cellStyle name="Normal 6 2 2 3 2 2 2" xfId="1182" xr:uid="{00000000-0005-0000-0000-0000D3040000}"/>
    <cellStyle name="Normal 6 2 2 3 2 2 2 2" xfId="1623" xr:uid="{00000000-0005-0000-0000-0000D4040000}"/>
    <cellStyle name="Normal 6 2 2 3 2 2 3" xfId="1622" xr:uid="{00000000-0005-0000-0000-0000D5040000}"/>
    <cellStyle name="Normal 6 2 2 3 2 3" xfId="869" xr:uid="{00000000-0005-0000-0000-0000D6040000}"/>
    <cellStyle name="Normal 6 2 2 3 2 3 2" xfId="1624" xr:uid="{00000000-0005-0000-0000-0000D7040000}"/>
    <cellStyle name="Normal 6 2 2 3 2 4" xfId="1621" xr:uid="{00000000-0005-0000-0000-0000D8040000}"/>
    <cellStyle name="Normal 6 2 2 3 2 5" xfId="2177" xr:uid="{00000000-0005-0000-0000-0000D9040000}"/>
    <cellStyle name="Normal 6 2 2 3 2 6" xfId="2321" xr:uid="{00000000-0005-0000-0000-0000DA040000}"/>
    <cellStyle name="Normal 6 2 2 3 3" xfId="618" xr:uid="{00000000-0005-0000-0000-0000DB040000}"/>
    <cellStyle name="Normal 6 2 2 3 3 2" xfId="759" xr:uid="{00000000-0005-0000-0000-0000DC040000}"/>
    <cellStyle name="Normal 6 2 2 3 3 2 2" xfId="1224" xr:uid="{00000000-0005-0000-0000-0000DD040000}"/>
    <cellStyle name="Normal 6 2 2 3 3 2 2 2" xfId="1627" xr:uid="{00000000-0005-0000-0000-0000DE040000}"/>
    <cellStyle name="Normal 6 2 2 3 3 2 3" xfId="1626" xr:uid="{00000000-0005-0000-0000-0000DF040000}"/>
    <cellStyle name="Normal 6 2 2 3 3 3" xfId="912" xr:uid="{00000000-0005-0000-0000-0000E0040000}"/>
    <cellStyle name="Normal 6 2 2 3 3 3 2" xfId="1628" xr:uid="{00000000-0005-0000-0000-0000E1040000}"/>
    <cellStyle name="Normal 6 2 2 3 3 4" xfId="1625" xr:uid="{00000000-0005-0000-0000-0000E2040000}"/>
    <cellStyle name="Normal 6 2 2 3 3 5" xfId="2219" xr:uid="{00000000-0005-0000-0000-0000E3040000}"/>
    <cellStyle name="Normal 6 2 2 3 3 6" xfId="2363" xr:uid="{00000000-0005-0000-0000-0000E4040000}"/>
    <cellStyle name="Normal 6 2 2 3 4" xfId="452" xr:uid="{00000000-0005-0000-0000-0000E5040000}"/>
    <cellStyle name="Normal 6 2 2 3 4 2" xfId="1022" xr:uid="{00000000-0005-0000-0000-0000E6040000}"/>
    <cellStyle name="Normal 6 2 2 3 4 2 2" xfId="1630" xr:uid="{00000000-0005-0000-0000-0000E7040000}"/>
    <cellStyle name="Normal 6 2 2 3 4 3" xfId="1629" xr:uid="{00000000-0005-0000-0000-0000E8040000}"/>
    <cellStyle name="Normal 6 2 2 3 5" xfId="669" xr:uid="{00000000-0005-0000-0000-0000E9040000}"/>
    <cellStyle name="Normal 6 2 2 3 5 2" xfId="1135" xr:uid="{00000000-0005-0000-0000-0000EA040000}"/>
    <cellStyle name="Normal 6 2 2 3 5 2 2" xfId="1632" xr:uid="{00000000-0005-0000-0000-0000EB040000}"/>
    <cellStyle name="Normal 6 2 2 3 5 3" xfId="1631" xr:uid="{00000000-0005-0000-0000-0000EC040000}"/>
    <cellStyle name="Normal 6 2 2 3 6" xfId="336" xr:uid="{00000000-0005-0000-0000-0000ED040000}"/>
    <cellStyle name="Normal 6 2 2 3 6 2" xfId="964" xr:uid="{00000000-0005-0000-0000-0000EE040000}"/>
    <cellStyle name="Normal 6 2 2 3 6 2 2" xfId="1634" xr:uid="{00000000-0005-0000-0000-0000EF040000}"/>
    <cellStyle name="Normal 6 2 2 3 6 3" xfId="1633" xr:uid="{00000000-0005-0000-0000-0000F0040000}"/>
    <cellStyle name="Normal 6 2 2 3 7" xfId="818" xr:uid="{00000000-0005-0000-0000-0000F1040000}"/>
    <cellStyle name="Normal 6 2 2 3 7 2" xfId="1635" xr:uid="{00000000-0005-0000-0000-0000F2040000}"/>
    <cellStyle name="Normal 6 2 2 3 8" xfId="1285" xr:uid="{00000000-0005-0000-0000-0000F3040000}"/>
    <cellStyle name="Normal 6 2 2 3 9" xfId="228" xr:uid="{00000000-0005-0000-0000-0000F4040000}"/>
    <cellStyle name="Normal 6 2 2 4" xfId="553" xr:uid="{00000000-0005-0000-0000-0000F5040000}"/>
    <cellStyle name="Normal 6 2 2 4 2" xfId="714" xr:uid="{00000000-0005-0000-0000-0000F6040000}"/>
    <cellStyle name="Normal 6 2 2 4 2 2" xfId="1180" xr:uid="{00000000-0005-0000-0000-0000F7040000}"/>
    <cellStyle name="Normal 6 2 2 4 2 2 2" xfId="1638" xr:uid="{00000000-0005-0000-0000-0000F8040000}"/>
    <cellStyle name="Normal 6 2 2 4 2 3" xfId="1637" xr:uid="{00000000-0005-0000-0000-0000F9040000}"/>
    <cellStyle name="Normal 6 2 2 4 3" xfId="867" xr:uid="{00000000-0005-0000-0000-0000FA040000}"/>
    <cellStyle name="Normal 6 2 2 4 3 2" xfId="1639" xr:uid="{00000000-0005-0000-0000-0000FB040000}"/>
    <cellStyle name="Normal 6 2 2 4 4" xfId="1636" xr:uid="{00000000-0005-0000-0000-0000FC040000}"/>
    <cellStyle name="Normal 6 2 2 4 5" xfId="2175" xr:uid="{00000000-0005-0000-0000-0000FD040000}"/>
    <cellStyle name="Normal 6 2 2 4 6" xfId="2319" xr:uid="{00000000-0005-0000-0000-0000FE040000}"/>
    <cellStyle name="Normal 6 2 2 5" xfId="616" xr:uid="{00000000-0005-0000-0000-0000FF040000}"/>
    <cellStyle name="Normal 6 2 2 5 2" xfId="757" xr:uid="{00000000-0005-0000-0000-000000050000}"/>
    <cellStyle name="Normal 6 2 2 5 2 2" xfId="1222" xr:uid="{00000000-0005-0000-0000-000001050000}"/>
    <cellStyle name="Normal 6 2 2 5 2 2 2" xfId="1642" xr:uid="{00000000-0005-0000-0000-000002050000}"/>
    <cellStyle name="Normal 6 2 2 5 2 3" xfId="1641" xr:uid="{00000000-0005-0000-0000-000003050000}"/>
    <cellStyle name="Normal 6 2 2 5 3" xfId="910" xr:uid="{00000000-0005-0000-0000-000004050000}"/>
    <cellStyle name="Normal 6 2 2 5 3 2" xfId="1643" xr:uid="{00000000-0005-0000-0000-000005050000}"/>
    <cellStyle name="Normal 6 2 2 5 4" xfId="1640" xr:uid="{00000000-0005-0000-0000-000006050000}"/>
    <cellStyle name="Normal 6 2 2 5 5" xfId="2217" xr:uid="{00000000-0005-0000-0000-000007050000}"/>
    <cellStyle name="Normal 6 2 2 5 6" xfId="2361" xr:uid="{00000000-0005-0000-0000-000008050000}"/>
    <cellStyle name="Normal 6 2 2 6" xfId="450" xr:uid="{00000000-0005-0000-0000-000009050000}"/>
    <cellStyle name="Normal 6 2 2 6 2" xfId="1020" xr:uid="{00000000-0005-0000-0000-00000A050000}"/>
    <cellStyle name="Normal 6 2 2 6 2 2" xfId="1645" xr:uid="{00000000-0005-0000-0000-00000B050000}"/>
    <cellStyle name="Normal 6 2 2 6 3" xfId="1644" xr:uid="{00000000-0005-0000-0000-00000C050000}"/>
    <cellStyle name="Normal 6 2 2 7" xfId="667" xr:uid="{00000000-0005-0000-0000-00000D050000}"/>
    <cellStyle name="Normal 6 2 2 7 2" xfId="1133" xr:uid="{00000000-0005-0000-0000-00000E050000}"/>
    <cellStyle name="Normal 6 2 2 7 2 2" xfId="1647" xr:uid="{00000000-0005-0000-0000-00000F050000}"/>
    <cellStyle name="Normal 6 2 2 7 3" xfId="1646" xr:uid="{00000000-0005-0000-0000-000010050000}"/>
    <cellStyle name="Normal 6 2 2 8" xfId="334" xr:uid="{00000000-0005-0000-0000-000011050000}"/>
    <cellStyle name="Normal 6 2 2 8 2" xfId="962" xr:uid="{00000000-0005-0000-0000-000012050000}"/>
    <cellStyle name="Normal 6 2 2 8 2 2" xfId="1649" xr:uid="{00000000-0005-0000-0000-000013050000}"/>
    <cellStyle name="Normal 6 2 2 8 3" xfId="1648" xr:uid="{00000000-0005-0000-0000-000014050000}"/>
    <cellStyle name="Normal 6 2 2 9" xfId="816" xr:uid="{00000000-0005-0000-0000-000015050000}"/>
    <cellStyle name="Normal 6 2 2 9 2" xfId="1650" xr:uid="{00000000-0005-0000-0000-000016050000}"/>
    <cellStyle name="Normal 6 2 3" xfId="100" xr:uid="{00000000-0005-0000-0000-000017050000}"/>
    <cellStyle name="Normal 6 2 3 10" xfId="2124" xr:uid="{00000000-0005-0000-0000-000018050000}"/>
    <cellStyle name="Normal 6 2 3 11" xfId="2275" xr:uid="{00000000-0005-0000-0000-000019050000}"/>
    <cellStyle name="Normal 6 2 3 2" xfId="556" xr:uid="{00000000-0005-0000-0000-00001A050000}"/>
    <cellStyle name="Normal 6 2 3 2 2" xfId="717" xr:uid="{00000000-0005-0000-0000-00001B050000}"/>
    <cellStyle name="Normal 6 2 3 2 2 2" xfId="1183" xr:uid="{00000000-0005-0000-0000-00001C050000}"/>
    <cellStyle name="Normal 6 2 3 2 2 2 2" xfId="1653" xr:uid="{00000000-0005-0000-0000-00001D050000}"/>
    <cellStyle name="Normal 6 2 3 2 2 3" xfId="1652" xr:uid="{00000000-0005-0000-0000-00001E050000}"/>
    <cellStyle name="Normal 6 2 3 2 3" xfId="870" xr:uid="{00000000-0005-0000-0000-00001F050000}"/>
    <cellStyle name="Normal 6 2 3 2 3 2" xfId="1654" xr:uid="{00000000-0005-0000-0000-000020050000}"/>
    <cellStyle name="Normal 6 2 3 2 4" xfId="1651" xr:uid="{00000000-0005-0000-0000-000021050000}"/>
    <cellStyle name="Normal 6 2 3 2 5" xfId="2178" xr:uid="{00000000-0005-0000-0000-000022050000}"/>
    <cellStyle name="Normal 6 2 3 2 6" xfId="2322" xr:uid="{00000000-0005-0000-0000-000023050000}"/>
    <cellStyle name="Normal 6 2 3 3" xfId="619" xr:uid="{00000000-0005-0000-0000-000024050000}"/>
    <cellStyle name="Normal 6 2 3 3 2" xfId="760" xr:uid="{00000000-0005-0000-0000-000025050000}"/>
    <cellStyle name="Normal 6 2 3 3 2 2" xfId="1225" xr:uid="{00000000-0005-0000-0000-000026050000}"/>
    <cellStyle name="Normal 6 2 3 3 2 2 2" xfId="1657" xr:uid="{00000000-0005-0000-0000-000027050000}"/>
    <cellStyle name="Normal 6 2 3 3 2 3" xfId="1656" xr:uid="{00000000-0005-0000-0000-000028050000}"/>
    <cellStyle name="Normal 6 2 3 3 3" xfId="913" xr:uid="{00000000-0005-0000-0000-000029050000}"/>
    <cellStyle name="Normal 6 2 3 3 3 2" xfId="1658" xr:uid="{00000000-0005-0000-0000-00002A050000}"/>
    <cellStyle name="Normal 6 2 3 3 4" xfId="1655" xr:uid="{00000000-0005-0000-0000-00002B050000}"/>
    <cellStyle name="Normal 6 2 3 3 5" xfId="2220" xr:uid="{00000000-0005-0000-0000-00002C050000}"/>
    <cellStyle name="Normal 6 2 3 3 6" xfId="2364" xr:uid="{00000000-0005-0000-0000-00002D050000}"/>
    <cellStyle name="Normal 6 2 3 4" xfId="453" xr:uid="{00000000-0005-0000-0000-00002E050000}"/>
    <cellStyle name="Normal 6 2 3 4 2" xfId="1023" xr:uid="{00000000-0005-0000-0000-00002F050000}"/>
    <cellStyle name="Normal 6 2 3 4 2 2" xfId="1660" xr:uid="{00000000-0005-0000-0000-000030050000}"/>
    <cellStyle name="Normal 6 2 3 4 3" xfId="1659" xr:uid="{00000000-0005-0000-0000-000031050000}"/>
    <cellStyle name="Normal 6 2 3 5" xfId="670" xr:uid="{00000000-0005-0000-0000-000032050000}"/>
    <cellStyle name="Normal 6 2 3 5 2" xfId="1136" xr:uid="{00000000-0005-0000-0000-000033050000}"/>
    <cellStyle name="Normal 6 2 3 5 2 2" xfId="1662" xr:uid="{00000000-0005-0000-0000-000034050000}"/>
    <cellStyle name="Normal 6 2 3 5 3" xfId="1661" xr:uid="{00000000-0005-0000-0000-000035050000}"/>
    <cellStyle name="Normal 6 2 3 6" xfId="337" xr:uid="{00000000-0005-0000-0000-000036050000}"/>
    <cellStyle name="Normal 6 2 3 6 2" xfId="965" xr:uid="{00000000-0005-0000-0000-000037050000}"/>
    <cellStyle name="Normal 6 2 3 6 2 2" xfId="1664" xr:uid="{00000000-0005-0000-0000-000038050000}"/>
    <cellStyle name="Normal 6 2 3 6 3" xfId="1663" xr:uid="{00000000-0005-0000-0000-000039050000}"/>
    <cellStyle name="Normal 6 2 3 7" xfId="819" xr:uid="{00000000-0005-0000-0000-00003A050000}"/>
    <cellStyle name="Normal 6 2 3 7 2" xfId="1665" xr:uid="{00000000-0005-0000-0000-00003B050000}"/>
    <cellStyle name="Normal 6 2 3 8" xfId="1286" xr:uid="{00000000-0005-0000-0000-00003C050000}"/>
    <cellStyle name="Normal 6 2 3 9" xfId="229" xr:uid="{00000000-0005-0000-0000-00003D050000}"/>
    <cellStyle name="Normal 6 2 4" xfId="137" xr:uid="{00000000-0005-0000-0000-00003E050000}"/>
    <cellStyle name="Normal 6 2 4 10" xfId="2125" xr:uid="{00000000-0005-0000-0000-00003F050000}"/>
    <cellStyle name="Normal 6 2 4 11" xfId="2276" xr:uid="{00000000-0005-0000-0000-000040050000}"/>
    <cellStyle name="Normal 6 2 4 2" xfId="557" xr:uid="{00000000-0005-0000-0000-000041050000}"/>
    <cellStyle name="Normal 6 2 4 2 2" xfId="718" xr:uid="{00000000-0005-0000-0000-000042050000}"/>
    <cellStyle name="Normal 6 2 4 2 2 2" xfId="1184" xr:uid="{00000000-0005-0000-0000-000043050000}"/>
    <cellStyle name="Normal 6 2 4 2 2 2 2" xfId="1668" xr:uid="{00000000-0005-0000-0000-000044050000}"/>
    <cellStyle name="Normal 6 2 4 2 2 3" xfId="1667" xr:uid="{00000000-0005-0000-0000-000045050000}"/>
    <cellStyle name="Normal 6 2 4 2 3" xfId="871" xr:uid="{00000000-0005-0000-0000-000046050000}"/>
    <cellStyle name="Normal 6 2 4 2 3 2" xfId="1669" xr:uid="{00000000-0005-0000-0000-000047050000}"/>
    <cellStyle name="Normal 6 2 4 2 4" xfId="1666" xr:uid="{00000000-0005-0000-0000-000048050000}"/>
    <cellStyle name="Normal 6 2 4 2 5" xfId="2179" xr:uid="{00000000-0005-0000-0000-000049050000}"/>
    <cellStyle name="Normal 6 2 4 2 6" xfId="2323" xr:uid="{00000000-0005-0000-0000-00004A050000}"/>
    <cellStyle name="Normal 6 2 4 3" xfId="620" xr:uid="{00000000-0005-0000-0000-00004B050000}"/>
    <cellStyle name="Normal 6 2 4 3 2" xfId="761" xr:uid="{00000000-0005-0000-0000-00004C050000}"/>
    <cellStyle name="Normal 6 2 4 3 2 2" xfId="1226" xr:uid="{00000000-0005-0000-0000-00004D050000}"/>
    <cellStyle name="Normal 6 2 4 3 2 2 2" xfId="1672" xr:uid="{00000000-0005-0000-0000-00004E050000}"/>
    <cellStyle name="Normal 6 2 4 3 2 3" xfId="1671" xr:uid="{00000000-0005-0000-0000-00004F050000}"/>
    <cellStyle name="Normal 6 2 4 3 3" xfId="914" xr:uid="{00000000-0005-0000-0000-000050050000}"/>
    <cellStyle name="Normal 6 2 4 3 3 2" xfId="1673" xr:uid="{00000000-0005-0000-0000-000051050000}"/>
    <cellStyle name="Normal 6 2 4 3 4" xfId="1670" xr:uid="{00000000-0005-0000-0000-000052050000}"/>
    <cellStyle name="Normal 6 2 4 3 5" xfId="2221" xr:uid="{00000000-0005-0000-0000-000053050000}"/>
    <cellStyle name="Normal 6 2 4 3 6" xfId="2365" xr:uid="{00000000-0005-0000-0000-000054050000}"/>
    <cellStyle name="Normal 6 2 4 4" xfId="454" xr:uid="{00000000-0005-0000-0000-000055050000}"/>
    <cellStyle name="Normal 6 2 4 4 2" xfId="1024" xr:uid="{00000000-0005-0000-0000-000056050000}"/>
    <cellStyle name="Normal 6 2 4 4 2 2" xfId="1675" xr:uid="{00000000-0005-0000-0000-000057050000}"/>
    <cellStyle name="Normal 6 2 4 4 3" xfId="1674" xr:uid="{00000000-0005-0000-0000-000058050000}"/>
    <cellStyle name="Normal 6 2 4 5" xfId="671" xr:uid="{00000000-0005-0000-0000-000059050000}"/>
    <cellStyle name="Normal 6 2 4 5 2" xfId="1137" xr:uid="{00000000-0005-0000-0000-00005A050000}"/>
    <cellStyle name="Normal 6 2 4 5 2 2" xfId="1677" xr:uid="{00000000-0005-0000-0000-00005B050000}"/>
    <cellStyle name="Normal 6 2 4 5 3" xfId="1676" xr:uid="{00000000-0005-0000-0000-00005C050000}"/>
    <cellStyle name="Normal 6 2 4 6" xfId="338" xr:uid="{00000000-0005-0000-0000-00005D050000}"/>
    <cellStyle name="Normal 6 2 4 6 2" xfId="966" xr:uid="{00000000-0005-0000-0000-00005E050000}"/>
    <cellStyle name="Normal 6 2 4 6 2 2" xfId="1679" xr:uid="{00000000-0005-0000-0000-00005F050000}"/>
    <cellStyle name="Normal 6 2 4 6 3" xfId="1678" xr:uid="{00000000-0005-0000-0000-000060050000}"/>
    <cellStyle name="Normal 6 2 4 7" xfId="820" xr:uid="{00000000-0005-0000-0000-000061050000}"/>
    <cellStyle name="Normal 6 2 4 7 2" xfId="1680" xr:uid="{00000000-0005-0000-0000-000062050000}"/>
    <cellStyle name="Normal 6 2 4 8" xfId="1287" xr:uid="{00000000-0005-0000-0000-000063050000}"/>
    <cellStyle name="Normal 6 2 4 9" xfId="230" xr:uid="{00000000-0005-0000-0000-000064050000}"/>
    <cellStyle name="Normal 6 2 5" xfId="552" xr:uid="{00000000-0005-0000-0000-000065050000}"/>
    <cellStyle name="Normal 6 2 5 2" xfId="713" xr:uid="{00000000-0005-0000-0000-000066050000}"/>
    <cellStyle name="Normal 6 2 5 2 2" xfId="1179" xr:uid="{00000000-0005-0000-0000-000067050000}"/>
    <cellStyle name="Normal 6 2 5 2 2 2" xfId="1683" xr:uid="{00000000-0005-0000-0000-000068050000}"/>
    <cellStyle name="Normal 6 2 5 2 3" xfId="1682" xr:uid="{00000000-0005-0000-0000-000069050000}"/>
    <cellStyle name="Normal 6 2 5 3" xfId="866" xr:uid="{00000000-0005-0000-0000-00006A050000}"/>
    <cellStyle name="Normal 6 2 5 3 2" xfId="1684" xr:uid="{00000000-0005-0000-0000-00006B050000}"/>
    <cellStyle name="Normal 6 2 5 4" xfId="1681" xr:uid="{00000000-0005-0000-0000-00006C050000}"/>
    <cellStyle name="Normal 6 2 5 5" xfId="2174" xr:uid="{00000000-0005-0000-0000-00006D050000}"/>
    <cellStyle name="Normal 6 2 5 6" xfId="2318" xr:uid="{00000000-0005-0000-0000-00006E050000}"/>
    <cellStyle name="Normal 6 2 6" xfId="615" xr:uid="{00000000-0005-0000-0000-00006F050000}"/>
    <cellStyle name="Normal 6 2 6 2" xfId="756" xr:uid="{00000000-0005-0000-0000-000070050000}"/>
    <cellStyle name="Normal 6 2 6 2 2" xfId="1221" xr:uid="{00000000-0005-0000-0000-000071050000}"/>
    <cellStyle name="Normal 6 2 6 2 2 2" xfId="1687" xr:uid="{00000000-0005-0000-0000-000072050000}"/>
    <cellStyle name="Normal 6 2 6 2 3" xfId="1686" xr:uid="{00000000-0005-0000-0000-000073050000}"/>
    <cellStyle name="Normal 6 2 6 3" xfId="909" xr:uid="{00000000-0005-0000-0000-000074050000}"/>
    <cellStyle name="Normal 6 2 6 3 2" xfId="1688" xr:uid="{00000000-0005-0000-0000-000075050000}"/>
    <cellStyle name="Normal 6 2 6 4" xfId="1685" xr:uid="{00000000-0005-0000-0000-000076050000}"/>
    <cellStyle name="Normal 6 2 6 5" xfId="2216" xr:uid="{00000000-0005-0000-0000-000077050000}"/>
    <cellStyle name="Normal 6 2 6 6" xfId="2360" xr:uid="{00000000-0005-0000-0000-000078050000}"/>
    <cellStyle name="Normal 6 2 7" xfId="449" xr:uid="{00000000-0005-0000-0000-000079050000}"/>
    <cellStyle name="Normal 6 2 7 2" xfId="1019" xr:uid="{00000000-0005-0000-0000-00007A050000}"/>
    <cellStyle name="Normal 6 2 7 2 2" xfId="1690" xr:uid="{00000000-0005-0000-0000-00007B050000}"/>
    <cellStyle name="Normal 6 2 7 3" xfId="1689" xr:uid="{00000000-0005-0000-0000-00007C050000}"/>
    <cellStyle name="Normal 6 2 8" xfId="666" xr:uid="{00000000-0005-0000-0000-00007D050000}"/>
    <cellStyle name="Normal 6 2 8 2" xfId="1132" xr:uid="{00000000-0005-0000-0000-00007E050000}"/>
    <cellStyle name="Normal 6 2 8 2 2" xfId="1692" xr:uid="{00000000-0005-0000-0000-00007F050000}"/>
    <cellStyle name="Normal 6 2 8 3" xfId="1691" xr:uid="{00000000-0005-0000-0000-000080050000}"/>
    <cellStyle name="Normal 6 2 9" xfId="333" xr:uid="{00000000-0005-0000-0000-000081050000}"/>
    <cellStyle name="Normal 6 2 9 2" xfId="961" xr:uid="{00000000-0005-0000-0000-000082050000}"/>
    <cellStyle name="Normal 6 2 9 2 2" xfId="1694" xr:uid="{00000000-0005-0000-0000-000083050000}"/>
    <cellStyle name="Normal 6 2 9 3" xfId="1693" xr:uid="{00000000-0005-0000-0000-000084050000}"/>
    <cellStyle name="Normal 6 3" xfId="56" xr:uid="{00000000-0005-0000-0000-000085050000}"/>
    <cellStyle name="Normal 6 3 10" xfId="1288" xr:uid="{00000000-0005-0000-0000-000086050000}"/>
    <cellStyle name="Normal 6 3 11" xfId="231" xr:uid="{00000000-0005-0000-0000-000087050000}"/>
    <cellStyle name="Normal 6 3 12" xfId="2126" xr:uid="{00000000-0005-0000-0000-000088050000}"/>
    <cellStyle name="Normal 6 3 13" xfId="2277" xr:uid="{00000000-0005-0000-0000-000089050000}"/>
    <cellStyle name="Normal 6 3 2" xfId="102" xr:uid="{00000000-0005-0000-0000-00008A050000}"/>
    <cellStyle name="Normal 6 3 2 10" xfId="2127" xr:uid="{00000000-0005-0000-0000-00008B050000}"/>
    <cellStyle name="Normal 6 3 2 11" xfId="2278" xr:uid="{00000000-0005-0000-0000-00008C050000}"/>
    <cellStyle name="Normal 6 3 2 2" xfId="559" xr:uid="{00000000-0005-0000-0000-00008D050000}"/>
    <cellStyle name="Normal 6 3 2 2 2" xfId="720" xr:uid="{00000000-0005-0000-0000-00008E050000}"/>
    <cellStyle name="Normal 6 3 2 2 2 2" xfId="1186" xr:uid="{00000000-0005-0000-0000-00008F050000}"/>
    <cellStyle name="Normal 6 3 2 2 2 2 2" xfId="1697" xr:uid="{00000000-0005-0000-0000-000090050000}"/>
    <cellStyle name="Normal 6 3 2 2 2 3" xfId="1696" xr:uid="{00000000-0005-0000-0000-000091050000}"/>
    <cellStyle name="Normal 6 3 2 2 3" xfId="873" xr:uid="{00000000-0005-0000-0000-000092050000}"/>
    <cellStyle name="Normal 6 3 2 2 3 2" xfId="1698" xr:uid="{00000000-0005-0000-0000-000093050000}"/>
    <cellStyle name="Normal 6 3 2 2 4" xfId="1695" xr:uid="{00000000-0005-0000-0000-000094050000}"/>
    <cellStyle name="Normal 6 3 2 2 5" xfId="2181" xr:uid="{00000000-0005-0000-0000-000095050000}"/>
    <cellStyle name="Normal 6 3 2 2 6" xfId="2325" xr:uid="{00000000-0005-0000-0000-000096050000}"/>
    <cellStyle name="Normal 6 3 2 3" xfId="622" xr:uid="{00000000-0005-0000-0000-000097050000}"/>
    <cellStyle name="Normal 6 3 2 3 2" xfId="763" xr:uid="{00000000-0005-0000-0000-000098050000}"/>
    <cellStyle name="Normal 6 3 2 3 2 2" xfId="1228" xr:uid="{00000000-0005-0000-0000-000099050000}"/>
    <cellStyle name="Normal 6 3 2 3 2 2 2" xfId="1701" xr:uid="{00000000-0005-0000-0000-00009A050000}"/>
    <cellStyle name="Normal 6 3 2 3 2 3" xfId="1700" xr:uid="{00000000-0005-0000-0000-00009B050000}"/>
    <cellStyle name="Normal 6 3 2 3 3" xfId="916" xr:uid="{00000000-0005-0000-0000-00009C050000}"/>
    <cellStyle name="Normal 6 3 2 3 3 2" xfId="1702" xr:uid="{00000000-0005-0000-0000-00009D050000}"/>
    <cellStyle name="Normal 6 3 2 3 4" xfId="1699" xr:uid="{00000000-0005-0000-0000-00009E050000}"/>
    <cellStyle name="Normal 6 3 2 3 5" xfId="2223" xr:uid="{00000000-0005-0000-0000-00009F050000}"/>
    <cellStyle name="Normal 6 3 2 3 6" xfId="2367" xr:uid="{00000000-0005-0000-0000-0000A0050000}"/>
    <cellStyle name="Normal 6 3 2 4" xfId="456" xr:uid="{00000000-0005-0000-0000-0000A1050000}"/>
    <cellStyle name="Normal 6 3 2 4 2" xfId="1026" xr:uid="{00000000-0005-0000-0000-0000A2050000}"/>
    <cellStyle name="Normal 6 3 2 4 2 2" xfId="1704" xr:uid="{00000000-0005-0000-0000-0000A3050000}"/>
    <cellStyle name="Normal 6 3 2 4 3" xfId="1703" xr:uid="{00000000-0005-0000-0000-0000A4050000}"/>
    <cellStyle name="Normal 6 3 2 5" xfId="673" xr:uid="{00000000-0005-0000-0000-0000A5050000}"/>
    <cellStyle name="Normal 6 3 2 5 2" xfId="1139" xr:uid="{00000000-0005-0000-0000-0000A6050000}"/>
    <cellStyle name="Normal 6 3 2 5 2 2" xfId="1706" xr:uid="{00000000-0005-0000-0000-0000A7050000}"/>
    <cellStyle name="Normal 6 3 2 5 3" xfId="1705" xr:uid="{00000000-0005-0000-0000-0000A8050000}"/>
    <cellStyle name="Normal 6 3 2 6" xfId="340" xr:uid="{00000000-0005-0000-0000-0000A9050000}"/>
    <cellStyle name="Normal 6 3 2 6 2" xfId="968" xr:uid="{00000000-0005-0000-0000-0000AA050000}"/>
    <cellStyle name="Normal 6 3 2 6 2 2" xfId="1708" xr:uid="{00000000-0005-0000-0000-0000AB050000}"/>
    <cellStyle name="Normal 6 3 2 6 3" xfId="1707" xr:uid="{00000000-0005-0000-0000-0000AC050000}"/>
    <cellStyle name="Normal 6 3 2 7" xfId="822" xr:uid="{00000000-0005-0000-0000-0000AD050000}"/>
    <cellStyle name="Normal 6 3 2 7 2" xfId="1709" xr:uid="{00000000-0005-0000-0000-0000AE050000}"/>
    <cellStyle name="Normal 6 3 2 8" xfId="1289" xr:uid="{00000000-0005-0000-0000-0000AF050000}"/>
    <cellStyle name="Normal 6 3 2 9" xfId="232" xr:uid="{00000000-0005-0000-0000-0000B0050000}"/>
    <cellStyle name="Normal 6 3 3" xfId="139" xr:uid="{00000000-0005-0000-0000-0000B1050000}"/>
    <cellStyle name="Normal 6 3 3 10" xfId="2128" xr:uid="{00000000-0005-0000-0000-0000B2050000}"/>
    <cellStyle name="Normal 6 3 3 11" xfId="2279" xr:uid="{00000000-0005-0000-0000-0000B3050000}"/>
    <cellStyle name="Normal 6 3 3 2" xfId="560" xr:uid="{00000000-0005-0000-0000-0000B4050000}"/>
    <cellStyle name="Normal 6 3 3 2 2" xfId="721" xr:uid="{00000000-0005-0000-0000-0000B5050000}"/>
    <cellStyle name="Normal 6 3 3 2 2 2" xfId="1187" xr:uid="{00000000-0005-0000-0000-0000B6050000}"/>
    <cellStyle name="Normal 6 3 3 2 2 2 2" xfId="1712" xr:uid="{00000000-0005-0000-0000-0000B7050000}"/>
    <cellStyle name="Normal 6 3 3 2 2 3" xfId="1711" xr:uid="{00000000-0005-0000-0000-0000B8050000}"/>
    <cellStyle name="Normal 6 3 3 2 3" xfId="874" xr:uid="{00000000-0005-0000-0000-0000B9050000}"/>
    <cellStyle name="Normal 6 3 3 2 3 2" xfId="1713" xr:uid="{00000000-0005-0000-0000-0000BA050000}"/>
    <cellStyle name="Normal 6 3 3 2 4" xfId="1710" xr:uid="{00000000-0005-0000-0000-0000BB050000}"/>
    <cellStyle name="Normal 6 3 3 2 5" xfId="2182" xr:uid="{00000000-0005-0000-0000-0000BC050000}"/>
    <cellStyle name="Normal 6 3 3 2 6" xfId="2326" xr:uid="{00000000-0005-0000-0000-0000BD050000}"/>
    <cellStyle name="Normal 6 3 3 3" xfId="623" xr:uid="{00000000-0005-0000-0000-0000BE050000}"/>
    <cellStyle name="Normal 6 3 3 3 2" xfId="764" xr:uid="{00000000-0005-0000-0000-0000BF050000}"/>
    <cellStyle name="Normal 6 3 3 3 2 2" xfId="1229" xr:uid="{00000000-0005-0000-0000-0000C0050000}"/>
    <cellStyle name="Normal 6 3 3 3 2 2 2" xfId="1716" xr:uid="{00000000-0005-0000-0000-0000C1050000}"/>
    <cellStyle name="Normal 6 3 3 3 2 3" xfId="1715" xr:uid="{00000000-0005-0000-0000-0000C2050000}"/>
    <cellStyle name="Normal 6 3 3 3 3" xfId="917" xr:uid="{00000000-0005-0000-0000-0000C3050000}"/>
    <cellStyle name="Normal 6 3 3 3 3 2" xfId="1717" xr:uid="{00000000-0005-0000-0000-0000C4050000}"/>
    <cellStyle name="Normal 6 3 3 3 4" xfId="1714" xr:uid="{00000000-0005-0000-0000-0000C5050000}"/>
    <cellStyle name="Normal 6 3 3 3 5" xfId="2224" xr:uid="{00000000-0005-0000-0000-0000C6050000}"/>
    <cellStyle name="Normal 6 3 3 3 6" xfId="2368" xr:uid="{00000000-0005-0000-0000-0000C7050000}"/>
    <cellStyle name="Normal 6 3 3 4" xfId="457" xr:uid="{00000000-0005-0000-0000-0000C8050000}"/>
    <cellStyle name="Normal 6 3 3 4 2" xfId="1027" xr:uid="{00000000-0005-0000-0000-0000C9050000}"/>
    <cellStyle name="Normal 6 3 3 4 2 2" xfId="1719" xr:uid="{00000000-0005-0000-0000-0000CA050000}"/>
    <cellStyle name="Normal 6 3 3 4 3" xfId="1718" xr:uid="{00000000-0005-0000-0000-0000CB050000}"/>
    <cellStyle name="Normal 6 3 3 5" xfId="674" xr:uid="{00000000-0005-0000-0000-0000CC050000}"/>
    <cellStyle name="Normal 6 3 3 5 2" xfId="1140" xr:uid="{00000000-0005-0000-0000-0000CD050000}"/>
    <cellStyle name="Normal 6 3 3 5 2 2" xfId="1721" xr:uid="{00000000-0005-0000-0000-0000CE050000}"/>
    <cellStyle name="Normal 6 3 3 5 3" xfId="1720" xr:uid="{00000000-0005-0000-0000-0000CF050000}"/>
    <cellStyle name="Normal 6 3 3 6" xfId="341" xr:uid="{00000000-0005-0000-0000-0000D0050000}"/>
    <cellStyle name="Normal 6 3 3 6 2" xfId="969" xr:uid="{00000000-0005-0000-0000-0000D1050000}"/>
    <cellStyle name="Normal 6 3 3 6 2 2" xfId="1723" xr:uid="{00000000-0005-0000-0000-0000D2050000}"/>
    <cellStyle name="Normal 6 3 3 6 3" xfId="1722" xr:uid="{00000000-0005-0000-0000-0000D3050000}"/>
    <cellStyle name="Normal 6 3 3 7" xfId="823" xr:uid="{00000000-0005-0000-0000-0000D4050000}"/>
    <cellStyle name="Normal 6 3 3 7 2" xfId="1724" xr:uid="{00000000-0005-0000-0000-0000D5050000}"/>
    <cellStyle name="Normal 6 3 3 8" xfId="1290" xr:uid="{00000000-0005-0000-0000-0000D6050000}"/>
    <cellStyle name="Normal 6 3 3 9" xfId="233" xr:uid="{00000000-0005-0000-0000-0000D7050000}"/>
    <cellStyle name="Normal 6 3 4" xfId="558" xr:uid="{00000000-0005-0000-0000-0000D8050000}"/>
    <cellStyle name="Normal 6 3 4 2" xfId="719" xr:uid="{00000000-0005-0000-0000-0000D9050000}"/>
    <cellStyle name="Normal 6 3 4 2 2" xfId="1185" xr:uid="{00000000-0005-0000-0000-0000DA050000}"/>
    <cellStyle name="Normal 6 3 4 2 2 2" xfId="1727" xr:uid="{00000000-0005-0000-0000-0000DB050000}"/>
    <cellStyle name="Normal 6 3 4 2 3" xfId="1726" xr:uid="{00000000-0005-0000-0000-0000DC050000}"/>
    <cellStyle name="Normal 6 3 4 3" xfId="872" xr:uid="{00000000-0005-0000-0000-0000DD050000}"/>
    <cellStyle name="Normal 6 3 4 3 2" xfId="1728" xr:uid="{00000000-0005-0000-0000-0000DE050000}"/>
    <cellStyle name="Normal 6 3 4 4" xfId="1725" xr:uid="{00000000-0005-0000-0000-0000DF050000}"/>
    <cellStyle name="Normal 6 3 4 5" xfId="2180" xr:uid="{00000000-0005-0000-0000-0000E0050000}"/>
    <cellStyle name="Normal 6 3 4 6" xfId="2324" xr:uid="{00000000-0005-0000-0000-0000E1050000}"/>
    <cellStyle name="Normal 6 3 5" xfId="621" xr:uid="{00000000-0005-0000-0000-0000E2050000}"/>
    <cellStyle name="Normal 6 3 5 2" xfId="762" xr:uid="{00000000-0005-0000-0000-0000E3050000}"/>
    <cellStyle name="Normal 6 3 5 2 2" xfId="1227" xr:uid="{00000000-0005-0000-0000-0000E4050000}"/>
    <cellStyle name="Normal 6 3 5 2 2 2" xfId="1731" xr:uid="{00000000-0005-0000-0000-0000E5050000}"/>
    <cellStyle name="Normal 6 3 5 2 3" xfId="1730" xr:uid="{00000000-0005-0000-0000-0000E6050000}"/>
    <cellStyle name="Normal 6 3 5 3" xfId="915" xr:uid="{00000000-0005-0000-0000-0000E7050000}"/>
    <cellStyle name="Normal 6 3 5 3 2" xfId="1732" xr:uid="{00000000-0005-0000-0000-0000E8050000}"/>
    <cellStyle name="Normal 6 3 5 4" xfId="1729" xr:uid="{00000000-0005-0000-0000-0000E9050000}"/>
    <cellStyle name="Normal 6 3 5 5" xfId="2222" xr:uid="{00000000-0005-0000-0000-0000EA050000}"/>
    <cellStyle name="Normal 6 3 5 6" xfId="2366" xr:uid="{00000000-0005-0000-0000-0000EB050000}"/>
    <cellStyle name="Normal 6 3 6" xfId="455" xr:uid="{00000000-0005-0000-0000-0000EC050000}"/>
    <cellStyle name="Normal 6 3 6 2" xfId="1025" xr:uid="{00000000-0005-0000-0000-0000ED050000}"/>
    <cellStyle name="Normal 6 3 6 2 2" xfId="1734" xr:uid="{00000000-0005-0000-0000-0000EE050000}"/>
    <cellStyle name="Normal 6 3 6 3" xfId="1733" xr:uid="{00000000-0005-0000-0000-0000EF050000}"/>
    <cellStyle name="Normal 6 3 7" xfId="672" xr:uid="{00000000-0005-0000-0000-0000F0050000}"/>
    <cellStyle name="Normal 6 3 7 2" xfId="1138" xr:uid="{00000000-0005-0000-0000-0000F1050000}"/>
    <cellStyle name="Normal 6 3 7 2 2" xfId="1736" xr:uid="{00000000-0005-0000-0000-0000F2050000}"/>
    <cellStyle name="Normal 6 3 7 3" xfId="1735" xr:uid="{00000000-0005-0000-0000-0000F3050000}"/>
    <cellStyle name="Normal 6 3 8" xfId="339" xr:uid="{00000000-0005-0000-0000-0000F4050000}"/>
    <cellStyle name="Normal 6 3 8 2" xfId="967" xr:uid="{00000000-0005-0000-0000-0000F5050000}"/>
    <cellStyle name="Normal 6 3 8 2 2" xfId="1738" xr:uid="{00000000-0005-0000-0000-0000F6050000}"/>
    <cellStyle name="Normal 6 3 8 3" xfId="1737" xr:uid="{00000000-0005-0000-0000-0000F7050000}"/>
    <cellStyle name="Normal 6 3 9" xfId="821" xr:uid="{00000000-0005-0000-0000-0000F8050000}"/>
    <cellStyle name="Normal 6 3 9 2" xfId="1739" xr:uid="{00000000-0005-0000-0000-0000F9050000}"/>
    <cellStyle name="Normal 6 4" xfId="99" xr:uid="{00000000-0005-0000-0000-0000FA050000}"/>
    <cellStyle name="Normal 6 4 10" xfId="2129" xr:uid="{00000000-0005-0000-0000-0000FB050000}"/>
    <cellStyle name="Normal 6 4 11" xfId="2280" xr:uid="{00000000-0005-0000-0000-0000FC050000}"/>
    <cellStyle name="Normal 6 4 2" xfId="561" xr:uid="{00000000-0005-0000-0000-0000FD050000}"/>
    <cellStyle name="Normal 6 4 2 2" xfId="722" xr:uid="{00000000-0005-0000-0000-0000FE050000}"/>
    <cellStyle name="Normal 6 4 2 2 2" xfId="1188" xr:uid="{00000000-0005-0000-0000-0000FF050000}"/>
    <cellStyle name="Normal 6 4 2 2 2 2" xfId="1742" xr:uid="{00000000-0005-0000-0000-000000060000}"/>
    <cellStyle name="Normal 6 4 2 2 3" xfId="1741" xr:uid="{00000000-0005-0000-0000-000001060000}"/>
    <cellStyle name="Normal 6 4 2 3" xfId="875" xr:uid="{00000000-0005-0000-0000-000002060000}"/>
    <cellStyle name="Normal 6 4 2 3 2" xfId="1743" xr:uid="{00000000-0005-0000-0000-000003060000}"/>
    <cellStyle name="Normal 6 4 2 4" xfId="1740" xr:uid="{00000000-0005-0000-0000-000004060000}"/>
    <cellStyle name="Normal 6 4 2 5" xfId="2183" xr:uid="{00000000-0005-0000-0000-000005060000}"/>
    <cellStyle name="Normal 6 4 2 6" xfId="2327" xr:uid="{00000000-0005-0000-0000-000006060000}"/>
    <cellStyle name="Normal 6 4 3" xfId="624" xr:uid="{00000000-0005-0000-0000-000007060000}"/>
    <cellStyle name="Normal 6 4 3 2" xfId="765" xr:uid="{00000000-0005-0000-0000-000008060000}"/>
    <cellStyle name="Normal 6 4 3 2 2" xfId="1230" xr:uid="{00000000-0005-0000-0000-000009060000}"/>
    <cellStyle name="Normal 6 4 3 2 2 2" xfId="1746" xr:uid="{00000000-0005-0000-0000-00000A060000}"/>
    <cellStyle name="Normal 6 4 3 2 3" xfId="1745" xr:uid="{00000000-0005-0000-0000-00000B060000}"/>
    <cellStyle name="Normal 6 4 3 3" xfId="918" xr:uid="{00000000-0005-0000-0000-00000C060000}"/>
    <cellStyle name="Normal 6 4 3 3 2" xfId="1747" xr:uid="{00000000-0005-0000-0000-00000D060000}"/>
    <cellStyle name="Normal 6 4 3 4" xfId="1744" xr:uid="{00000000-0005-0000-0000-00000E060000}"/>
    <cellStyle name="Normal 6 4 3 5" xfId="2225" xr:uid="{00000000-0005-0000-0000-00000F060000}"/>
    <cellStyle name="Normal 6 4 3 6" xfId="2369" xr:uid="{00000000-0005-0000-0000-000010060000}"/>
    <cellStyle name="Normal 6 4 4" xfId="458" xr:uid="{00000000-0005-0000-0000-000011060000}"/>
    <cellStyle name="Normal 6 4 4 2" xfId="1028" xr:uid="{00000000-0005-0000-0000-000012060000}"/>
    <cellStyle name="Normal 6 4 4 2 2" xfId="1749" xr:uid="{00000000-0005-0000-0000-000013060000}"/>
    <cellStyle name="Normal 6 4 4 3" xfId="1748" xr:uid="{00000000-0005-0000-0000-000014060000}"/>
    <cellStyle name="Normal 6 4 5" xfId="675" xr:uid="{00000000-0005-0000-0000-000015060000}"/>
    <cellStyle name="Normal 6 4 5 2" xfId="1141" xr:uid="{00000000-0005-0000-0000-000016060000}"/>
    <cellStyle name="Normal 6 4 5 2 2" xfId="1751" xr:uid="{00000000-0005-0000-0000-000017060000}"/>
    <cellStyle name="Normal 6 4 5 3" xfId="1750" xr:uid="{00000000-0005-0000-0000-000018060000}"/>
    <cellStyle name="Normal 6 4 6" xfId="342" xr:uid="{00000000-0005-0000-0000-000019060000}"/>
    <cellStyle name="Normal 6 4 6 2" xfId="970" xr:uid="{00000000-0005-0000-0000-00001A060000}"/>
    <cellStyle name="Normal 6 4 6 2 2" xfId="1753" xr:uid="{00000000-0005-0000-0000-00001B060000}"/>
    <cellStyle name="Normal 6 4 6 3" xfId="1752" xr:uid="{00000000-0005-0000-0000-00001C060000}"/>
    <cellStyle name="Normal 6 4 7" xfId="824" xr:uid="{00000000-0005-0000-0000-00001D060000}"/>
    <cellStyle name="Normal 6 4 7 2" xfId="1754" xr:uid="{00000000-0005-0000-0000-00001E060000}"/>
    <cellStyle name="Normal 6 4 8" xfId="1291" xr:uid="{00000000-0005-0000-0000-00001F060000}"/>
    <cellStyle name="Normal 6 4 9" xfId="234" xr:uid="{00000000-0005-0000-0000-000020060000}"/>
    <cellStyle name="Normal 6 5" xfId="136" xr:uid="{00000000-0005-0000-0000-000021060000}"/>
    <cellStyle name="Normal 6 5 10" xfId="2130" xr:uid="{00000000-0005-0000-0000-000022060000}"/>
    <cellStyle name="Normal 6 5 11" xfId="2281" xr:uid="{00000000-0005-0000-0000-000023060000}"/>
    <cellStyle name="Normal 6 5 2" xfId="562" xr:uid="{00000000-0005-0000-0000-000024060000}"/>
    <cellStyle name="Normal 6 5 2 2" xfId="723" xr:uid="{00000000-0005-0000-0000-000025060000}"/>
    <cellStyle name="Normal 6 5 2 2 2" xfId="1189" xr:uid="{00000000-0005-0000-0000-000026060000}"/>
    <cellStyle name="Normal 6 5 2 2 2 2" xfId="1757" xr:uid="{00000000-0005-0000-0000-000027060000}"/>
    <cellStyle name="Normal 6 5 2 2 3" xfId="1756" xr:uid="{00000000-0005-0000-0000-000028060000}"/>
    <cellStyle name="Normal 6 5 2 3" xfId="876" xr:uid="{00000000-0005-0000-0000-000029060000}"/>
    <cellStyle name="Normal 6 5 2 3 2" xfId="1758" xr:uid="{00000000-0005-0000-0000-00002A060000}"/>
    <cellStyle name="Normal 6 5 2 4" xfId="1755" xr:uid="{00000000-0005-0000-0000-00002B060000}"/>
    <cellStyle name="Normal 6 5 2 5" xfId="2184" xr:uid="{00000000-0005-0000-0000-00002C060000}"/>
    <cellStyle name="Normal 6 5 2 6" xfId="2328" xr:uid="{00000000-0005-0000-0000-00002D060000}"/>
    <cellStyle name="Normal 6 5 3" xfId="625" xr:uid="{00000000-0005-0000-0000-00002E060000}"/>
    <cellStyle name="Normal 6 5 3 2" xfId="766" xr:uid="{00000000-0005-0000-0000-00002F060000}"/>
    <cellStyle name="Normal 6 5 3 2 2" xfId="1231" xr:uid="{00000000-0005-0000-0000-000030060000}"/>
    <cellStyle name="Normal 6 5 3 2 2 2" xfId="1761" xr:uid="{00000000-0005-0000-0000-000031060000}"/>
    <cellStyle name="Normal 6 5 3 2 3" xfId="1760" xr:uid="{00000000-0005-0000-0000-000032060000}"/>
    <cellStyle name="Normal 6 5 3 3" xfId="919" xr:uid="{00000000-0005-0000-0000-000033060000}"/>
    <cellStyle name="Normal 6 5 3 3 2" xfId="1762" xr:uid="{00000000-0005-0000-0000-000034060000}"/>
    <cellStyle name="Normal 6 5 3 4" xfId="1759" xr:uid="{00000000-0005-0000-0000-000035060000}"/>
    <cellStyle name="Normal 6 5 3 5" xfId="2226" xr:uid="{00000000-0005-0000-0000-000036060000}"/>
    <cellStyle name="Normal 6 5 3 6" xfId="2370" xr:uid="{00000000-0005-0000-0000-000037060000}"/>
    <cellStyle name="Normal 6 5 4" xfId="459" xr:uid="{00000000-0005-0000-0000-000038060000}"/>
    <cellStyle name="Normal 6 5 4 2" xfId="1029" xr:uid="{00000000-0005-0000-0000-000039060000}"/>
    <cellStyle name="Normal 6 5 4 2 2" xfId="1764" xr:uid="{00000000-0005-0000-0000-00003A060000}"/>
    <cellStyle name="Normal 6 5 4 3" xfId="1763" xr:uid="{00000000-0005-0000-0000-00003B060000}"/>
    <cellStyle name="Normal 6 5 5" xfId="676" xr:uid="{00000000-0005-0000-0000-00003C060000}"/>
    <cellStyle name="Normal 6 5 5 2" xfId="1142" xr:uid="{00000000-0005-0000-0000-00003D060000}"/>
    <cellStyle name="Normal 6 5 5 2 2" xfId="1766" xr:uid="{00000000-0005-0000-0000-00003E060000}"/>
    <cellStyle name="Normal 6 5 5 3" xfId="1765" xr:uid="{00000000-0005-0000-0000-00003F060000}"/>
    <cellStyle name="Normal 6 5 6" xfId="343" xr:uid="{00000000-0005-0000-0000-000040060000}"/>
    <cellStyle name="Normal 6 5 6 2" xfId="971" xr:uid="{00000000-0005-0000-0000-000041060000}"/>
    <cellStyle name="Normal 6 5 6 2 2" xfId="1768" xr:uid="{00000000-0005-0000-0000-000042060000}"/>
    <cellStyle name="Normal 6 5 6 3" xfId="1767" xr:uid="{00000000-0005-0000-0000-000043060000}"/>
    <cellStyle name="Normal 6 5 7" xfId="825" xr:uid="{00000000-0005-0000-0000-000044060000}"/>
    <cellStyle name="Normal 6 5 7 2" xfId="1769" xr:uid="{00000000-0005-0000-0000-000045060000}"/>
    <cellStyle name="Normal 6 5 8" xfId="1292" xr:uid="{00000000-0005-0000-0000-000046060000}"/>
    <cellStyle name="Normal 6 5 9" xfId="235" xr:uid="{00000000-0005-0000-0000-000047060000}"/>
    <cellStyle name="Normal 6 6" xfId="551" xr:uid="{00000000-0005-0000-0000-000048060000}"/>
    <cellStyle name="Normal 6 6 2" xfId="712" xr:uid="{00000000-0005-0000-0000-000049060000}"/>
    <cellStyle name="Normal 6 6 2 2" xfId="1178" xr:uid="{00000000-0005-0000-0000-00004A060000}"/>
    <cellStyle name="Normal 6 6 2 2 2" xfId="1772" xr:uid="{00000000-0005-0000-0000-00004B060000}"/>
    <cellStyle name="Normal 6 6 2 3" xfId="1771" xr:uid="{00000000-0005-0000-0000-00004C060000}"/>
    <cellStyle name="Normal 6 6 3" xfId="865" xr:uid="{00000000-0005-0000-0000-00004D060000}"/>
    <cellStyle name="Normal 6 6 3 2" xfId="1773" xr:uid="{00000000-0005-0000-0000-00004E060000}"/>
    <cellStyle name="Normal 6 6 4" xfId="1770" xr:uid="{00000000-0005-0000-0000-00004F060000}"/>
    <cellStyle name="Normal 6 6 5" xfId="2173" xr:uid="{00000000-0005-0000-0000-000050060000}"/>
    <cellStyle name="Normal 6 6 6" xfId="2317" xr:uid="{00000000-0005-0000-0000-000051060000}"/>
    <cellStyle name="Normal 6 7" xfId="596" xr:uid="{00000000-0005-0000-0000-000052060000}"/>
    <cellStyle name="Normal 6 7 2" xfId="738" xr:uid="{00000000-0005-0000-0000-000053060000}"/>
    <cellStyle name="Normal 6 7 2 2" xfId="1203" xr:uid="{00000000-0005-0000-0000-000054060000}"/>
    <cellStyle name="Normal 6 7 2 2 2" xfId="1776" xr:uid="{00000000-0005-0000-0000-000055060000}"/>
    <cellStyle name="Normal 6 7 2 3" xfId="1775" xr:uid="{00000000-0005-0000-0000-000056060000}"/>
    <cellStyle name="Normal 6 7 3" xfId="891" xr:uid="{00000000-0005-0000-0000-000057060000}"/>
    <cellStyle name="Normal 6 7 3 2" xfId="1777" xr:uid="{00000000-0005-0000-0000-000058060000}"/>
    <cellStyle name="Normal 6 7 4" xfId="1774" xr:uid="{00000000-0005-0000-0000-000059060000}"/>
    <cellStyle name="Normal 6 7 5" xfId="2198" xr:uid="{00000000-0005-0000-0000-00005A060000}"/>
    <cellStyle name="Normal 6 7 6" xfId="2342" xr:uid="{00000000-0005-0000-0000-00005B060000}"/>
    <cellStyle name="Normal 6 8" xfId="377" xr:uid="{00000000-0005-0000-0000-00005C060000}"/>
    <cellStyle name="Normal 6 8 2" xfId="1000" xr:uid="{00000000-0005-0000-0000-00005D060000}"/>
    <cellStyle name="Normal 6 8 2 2" xfId="1779" xr:uid="{00000000-0005-0000-0000-00005E060000}"/>
    <cellStyle name="Normal 6 8 3" xfId="1778" xr:uid="{00000000-0005-0000-0000-00005F060000}"/>
    <cellStyle name="Normal 6 9" xfId="647" xr:uid="{00000000-0005-0000-0000-000060060000}"/>
    <cellStyle name="Normal 6 9 2" xfId="1113" xr:uid="{00000000-0005-0000-0000-000061060000}"/>
    <cellStyle name="Normal 6 9 2 2" xfId="1781" xr:uid="{00000000-0005-0000-0000-000062060000}"/>
    <cellStyle name="Normal 6 9 3" xfId="1780" xr:uid="{00000000-0005-0000-0000-000063060000}"/>
    <cellStyle name="Normal 60" xfId="170" xr:uid="{00000000-0005-0000-0000-000064060000}"/>
    <cellStyle name="Normal 60 2" xfId="563" xr:uid="{00000000-0005-0000-0000-000065060000}"/>
    <cellStyle name="Normal 60 2 2" xfId="1092" xr:uid="{00000000-0005-0000-0000-000066060000}"/>
    <cellStyle name="Normal 60 3" xfId="422" xr:uid="{00000000-0005-0000-0000-000067060000}"/>
    <cellStyle name="Normal 60 4" xfId="306" xr:uid="{00000000-0005-0000-0000-000068060000}"/>
    <cellStyle name="Normal 60 5" xfId="203" xr:uid="{00000000-0005-0000-0000-000069060000}"/>
    <cellStyle name="Normal 61" xfId="171" xr:uid="{00000000-0005-0000-0000-00006A060000}"/>
    <cellStyle name="Normal 61 2" xfId="564" xr:uid="{00000000-0005-0000-0000-00006B060000}"/>
    <cellStyle name="Normal 61 2 2" xfId="1093" xr:uid="{00000000-0005-0000-0000-00006C060000}"/>
    <cellStyle name="Normal 61 3" xfId="423" xr:uid="{00000000-0005-0000-0000-00006D060000}"/>
    <cellStyle name="Normal 61 4" xfId="307" xr:uid="{00000000-0005-0000-0000-00006E060000}"/>
    <cellStyle name="Normal 61 5" xfId="204" xr:uid="{00000000-0005-0000-0000-00006F060000}"/>
    <cellStyle name="Normal 62" xfId="172" xr:uid="{00000000-0005-0000-0000-000070060000}"/>
    <cellStyle name="Normal 62 2" xfId="565" xr:uid="{00000000-0005-0000-0000-000071060000}"/>
    <cellStyle name="Normal 62 2 2" xfId="1094" xr:uid="{00000000-0005-0000-0000-000072060000}"/>
    <cellStyle name="Normal 62 3" xfId="424" xr:uid="{00000000-0005-0000-0000-000073060000}"/>
    <cellStyle name="Normal 62 4" xfId="308" xr:uid="{00000000-0005-0000-0000-000074060000}"/>
    <cellStyle name="Normal 62 5" xfId="205" xr:uid="{00000000-0005-0000-0000-000075060000}"/>
    <cellStyle name="Normal 63" xfId="173" xr:uid="{00000000-0005-0000-0000-000076060000}"/>
    <cellStyle name="Normal 63 2" xfId="566" xr:uid="{00000000-0005-0000-0000-000077060000}"/>
    <cellStyle name="Normal 63 2 2" xfId="1095" xr:uid="{00000000-0005-0000-0000-000078060000}"/>
    <cellStyle name="Normal 63 3" xfId="426" xr:uid="{00000000-0005-0000-0000-000079060000}"/>
    <cellStyle name="Normal 63 4" xfId="310" xr:uid="{00000000-0005-0000-0000-00007A060000}"/>
    <cellStyle name="Normal 63 5" xfId="206" xr:uid="{00000000-0005-0000-0000-00007B060000}"/>
    <cellStyle name="Normal 64" xfId="174" xr:uid="{00000000-0005-0000-0000-00007C060000}"/>
    <cellStyle name="Normal 64 10" xfId="2295" xr:uid="{00000000-0005-0000-0000-00007D060000}"/>
    <cellStyle name="Normal 64 2" xfId="253" xr:uid="{00000000-0005-0000-0000-00007E060000}"/>
    <cellStyle name="Normal 64 2 2" xfId="993" xr:uid="{00000000-0005-0000-0000-00007F060000}"/>
    <cellStyle name="Normal 64 3" xfId="483" xr:uid="{00000000-0005-0000-0000-000080060000}"/>
    <cellStyle name="Normal 64 3 2" xfId="1043" xr:uid="{00000000-0005-0000-0000-000081060000}"/>
    <cellStyle name="Normal 64 3 2 2" xfId="1783" xr:uid="{00000000-0005-0000-0000-000082060000}"/>
    <cellStyle name="Normal 64 3 3" xfId="1782" xr:uid="{00000000-0005-0000-0000-000083060000}"/>
    <cellStyle name="Normal 64 4" xfId="690" xr:uid="{00000000-0005-0000-0000-000084060000}"/>
    <cellStyle name="Normal 64 4 2" xfId="1156" xr:uid="{00000000-0005-0000-0000-000085060000}"/>
    <cellStyle name="Normal 64 4 2 2" xfId="1785" xr:uid="{00000000-0005-0000-0000-000086060000}"/>
    <cellStyle name="Normal 64 4 3" xfId="1784" xr:uid="{00000000-0005-0000-0000-000087060000}"/>
    <cellStyle name="Normal 64 5" xfId="367" xr:uid="{00000000-0005-0000-0000-000088060000}"/>
    <cellStyle name="Normal 64 5 2" xfId="992" xr:uid="{00000000-0005-0000-0000-000089060000}"/>
    <cellStyle name="Normal 64 5 2 2" xfId="1787" xr:uid="{00000000-0005-0000-0000-00008A060000}"/>
    <cellStyle name="Normal 64 5 3" xfId="1786" xr:uid="{00000000-0005-0000-0000-00008B060000}"/>
    <cellStyle name="Normal 64 6" xfId="841" xr:uid="{00000000-0005-0000-0000-00008C060000}"/>
    <cellStyle name="Normal 64 6 2" xfId="1788" xr:uid="{00000000-0005-0000-0000-00008D060000}"/>
    <cellStyle name="Normal 64 7" xfId="1306" xr:uid="{00000000-0005-0000-0000-00008E060000}"/>
    <cellStyle name="Normal 64 8" xfId="252" xr:uid="{00000000-0005-0000-0000-00008F060000}"/>
    <cellStyle name="Normal 64 9" xfId="2147" xr:uid="{00000000-0005-0000-0000-000090060000}"/>
    <cellStyle name="Normal 65" xfId="254" xr:uid="{00000000-0005-0000-0000-000091060000}"/>
    <cellStyle name="Normal 65 2" xfId="641" xr:uid="{00000000-0005-0000-0000-000092060000}"/>
    <cellStyle name="Normal 65 2 2" xfId="782" xr:uid="{00000000-0005-0000-0000-000093060000}"/>
    <cellStyle name="Normal 65 2 2 2" xfId="1247" xr:uid="{00000000-0005-0000-0000-000094060000}"/>
    <cellStyle name="Normal 65 2 2 2 2" xfId="1791" xr:uid="{00000000-0005-0000-0000-000095060000}"/>
    <cellStyle name="Normal 65 2 2 3" xfId="1790" xr:uid="{00000000-0005-0000-0000-000096060000}"/>
    <cellStyle name="Normal 65 2 3" xfId="935" xr:uid="{00000000-0005-0000-0000-000097060000}"/>
    <cellStyle name="Normal 65 2 3 2" xfId="1792" xr:uid="{00000000-0005-0000-0000-000098060000}"/>
    <cellStyle name="Normal 65 2 4" xfId="1789" xr:uid="{00000000-0005-0000-0000-000099060000}"/>
    <cellStyle name="Normal 65 2 5" xfId="2242" xr:uid="{00000000-0005-0000-0000-00009A060000}"/>
    <cellStyle name="Normal 65 2 6" xfId="2386" xr:uid="{00000000-0005-0000-0000-00009B060000}"/>
    <cellStyle name="Normal 65 3" xfId="994" xr:uid="{00000000-0005-0000-0000-00009C060000}"/>
    <cellStyle name="Normal 66" xfId="368" xr:uid="{00000000-0005-0000-0000-00009D060000}"/>
    <cellStyle name="Normal 66 2" xfId="593" xr:uid="{00000000-0005-0000-0000-00009E060000}"/>
    <cellStyle name="Normal 66 2 2" xfId="2244" xr:uid="{00000000-0005-0000-0000-00009F060000}"/>
    <cellStyle name="Normal 66 3" xfId="485" xr:uid="{00000000-0005-0000-0000-0000A0060000}"/>
    <cellStyle name="Normal 66 3 2" xfId="1045" xr:uid="{00000000-0005-0000-0000-0000A1060000}"/>
    <cellStyle name="Normal 66 3 2 2" xfId="1794" xr:uid="{00000000-0005-0000-0000-0000A2060000}"/>
    <cellStyle name="Normal 66 3 3" xfId="1793" xr:uid="{00000000-0005-0000-0000-0000A3060000}"/>
    <cellStyle name="Normal 66 4" xfId="692" xr:uid="{00000000-0005-0000-0000-0000A4060000}"/>
    <cellStyle name="Normal 66 4 2" xfId="1158" xr:uid="{00000000-0005-0000-0000-0000A5060000}"/>
    <cellStyle name="Normal 66 4 2 2" xfId="1796" xr:uid="{00000000-0005-0000-0000-0000A6060000}"/>
    <cellStyle name="Normal 66 4 3" xfId="1795" xr:uid="{00000000-0005-0000-0000-0000A7060000}"/>
    <cellStyle name="Normal 66 5" xfId="843" xr:uid="{00000000-0005-0000-0000-0000A8060000}"/>
    <cellStyle name="Normal 66 5 2" xfId="1797" xr:uid="{00000000-0005-0000-0000-0000A9060000}"/>
    <cellStyle name="Normal 66 6" xfId="2149" xr:uid="{00000000-0005-0000-0000-0000AA060000}"/>
    <cellStyle name="Normal 66 7" xfId="2297" xr:uid="{00000000-0005-0000-0000-0000AB060000}"/>
    <cellStyle name="Normal 67" xfId="486" xr:uid="{00000000-0005-0000-0000-0000AC060000}"/>
    <cellStyle name="Normal 67 2" xfId="693" xr:uid="{00000000-0005-0000-0000-0000AD060000}"/>
    <cellStyle name="Normal 67 2 2" xfId="1159" xr:uid="{00000000-0005-0000-0000-0000AE060000}"/>
    <cellStyle name="Normal 67 2 2 2" xfId="1800" xr:uid="{00000000-0005-0000-0000-0000AF060000}"/>
    <cellStyle name="Normal 67 2 3" xfId="1799" xr:uid="{00000000-0005-0000-0000-0000B0060000}"/>
    <cellStyle name="Normal 67 3" xfId="844" xr:uid="{00000000-0005-0000-0000-0000B1060000}"/>
    <cellStyle name="Normal 67 3 2" xfId="1801" xr:uid="{00000000-0005-0000-0000-0000B2060000}"/>
    <cellStyle name="Normal 67 4" xfId="1798" xr:uid="{00000000-0005-0000-0000-0000B3060000}"/>
    <cellStyle name="Normal 67 5" xfId="2150" xr:uid="{00000000-0005-0000-0000-0000B4060000}"/>
    <cellStyle name="Normal 67 6" xfId="2246" xr:uid="{00000000-0005-0000-0000-0000B5060000}"/>
    <cellStyle name="Normal 67 7" xfId="2298" xr:uid="{00000000-0005-0000-0000-0000B6060000}"/>
    <cellStyle name="Normal 68" xfId="608" xr:uid="{00000000-0005-0000-0000-0000B7060000}"/>
    <cellStyle name="Normal 68 2" xfId="2134" xr:uid="{00000000-0005-0000-0000-0000B8060000}"/>
    <cellStyle name="Normal 69" xfId="375" xr:uid="{00000000-0005-0000-0000-0000B9060000}"/>
    <cellStyle name="Normal 69 2" xfId="2162" xr:uid="{00000000-0005-0000-0000-0000BA060000}"/>
    <cellStyle name="Normal 7" xfId="25" xr:uid="{00000000-0005-0000-0000-0000BB060000}"/>
    <cellStyle name="Normal 7 2" xfId="39" xr:uid="{00000000-0005-0000-0000-0000BC060000}"/>
    <cellStyle name="Normal 7 2 2" xfId="568" xr:uid="{00000000-0005-0000-0000-0000BD060000}"/>
    <cellStyle name="Normal 7 2 2 2" xfId="1097" xr:uid="{00000000-0005-0000-0000-0000BE060000}"/>
    <cellStyle name="Normal 7 2 3" xfId="460" xr:uid="{00000000-0005-0000-0000-0000BF060000}"/>
    <cellStyle name="Normal 7 2 4" xfId="344" xr:uid="{00000000-0005-0000-0000-0000C0060000}"/>
    <cellStyle name="Normal 7 3" xfId="567" xr:uid="{00000000-0005-0000-0000-0000C1060000}"/>
    <cellStyle name="Normal 7 3 2" xfId="1096" xr:uid="{00000000-0005-0000-0000-0000C2060000}"/>
    <cellStyle name="Normal 7 4" xfId="378" xr:uid="{00000000-0005-0000-0000-0000C3060000}"/>
    <cellStyle name="Normal 7 5" xfId="262" xr:uid="{00000000-0005-0000-0000-0000C4060000}"/>
    <cellStyle name="Normal 70" xfId="479" xr:uid="{00000000-0005-0000-0000-0000C5060000}"/>
    <cellStyle name="Normal 71" xfId="642" xr:uid="{00000000-0005-0000-0000-0000C6060000}"/>
    <cellStyle name="Normal 72" xfId="643" xr:uid="{00000000-0005-0000-0000-0000C7060000}"/>
    <cellStyle name="Normal 73" xfId="376" xr:uid="{00000000-0005-0000-0000-0000C8060000}"/>
    <cellStyle name="Normal 74" xfId="645" xr:uid="{00000000-0005-0000-0000-0000C9060000}"/>
    <cellStyle name="Normal 75" xfId="644" xr:uid="{00000000-0005-0000-0000-0000CA060000}"/>
    <cellStyle name="Normal 76" xfId="646" xr:uid="{00000000-0005-0000-0000-0000CB060000}"/>
    <cellStyle name="Normal 77" xfId="726" xr:uid="{00000000-0005-0000-0000-0000CC060000}"/>
    <cellStyle name="Normal 78" xfId="783" xr:uid="{00000000-0005-0000-0000-0000CD060000}"/>
    <cellStyle name="Normal 79" xfId="784" xr:uid="{00000000-0005-0000-0000-0000CE060000}"/>
    <cellStyle name="Normal 8" xfId="40" xr:uid="{00000000-0005-0000-0000-0000CF060000}"/>
    <cellStyle name="Normal 8 2" xfId="57" xr:uid="{00000000-0005-0000-0000-0000D0060000}"/>
    <cellStyle name="Normal 8 2 2" xfId="570" xr:uid="{00000000-0005-0000-0000-0000D1060000}"/>
    <cellStyle name="Normal 8 2 2 2" xfId="1099" xr:uid="{00000000-0005-0000-0000-0000D2060000}"/>
    <cellStyle name="Normal 8 2 3" xfId="462" xr:uid="{00000000-0005-0000-0000-0000D3060000}"/>
    <cellStyle name="Normal 8 2 4" xfId="346" xr:uid="{00000000-0005-0000-0000-0000D4060000}"/>
    <cellStyle name="Normal 8 3" xfId="569" xr:uid="{00000000-0005-0000-0000-0000D5060000}"/>
    <cellStyle name="Normal 8 3 2" xfId="1098" xr:uid="{00000000-0005-0000-0000-0000D6060000}"/>
    <cellStyle name="Normal 8 4" xfId="461" xr:uid="{00000000-0005-0000-0000-0000D7060000}"/>
    <cellStyle name="Normal 8 5" xfId="345" xr:uid="{00000000-0005-0000-0000-0000D8060000}"/>
    <cellStyle name="Normal 80" xfId="260" xr:uid="{00000000-0005-0000-0000-0000D9060000}"/>
    <cellStyle name="Normal 81" xfId="363" xr:uid="{00000000-0005-0000-0000-0000DA060000}"/>
    <cellStyle name="Normal 82" xfId="791" xr:uid="{00000000-0005-0000-0000-0000DB060000}"/>
    <cellStyle name="Normal 83" xfId="792" xr:uid="{00000000-0005-0000-0000-0000DC060000}"/>
    <cellStyle name="Normal 84" xfId="790" xr:uid="{00000000-0005-0000-0000-0000DD060000}"/>
    <cellStyle name="Normal 85" xfId="789" xr:uid="{00000000-0005-0000-0000-0000DE060000}"/>
    <cellStyle name="Normal 86" xfId="788" xr:uid="{00000000-0005-0000-0000-0000DF060000}"/>
    <cellStyle name="Normal 87" xfId="793" xr:uid="{00000000-0005-0000-0000-0000E0060000}"/>
    <cellStyle name="Normal 88" xfId="1255" xr:uid="{00000000-0005-0000-0000-0000E1060000}"/>
    <cellStyle name="Normal 89" xfId="1256" xr:uid="{00000000-0005-0000-0000-0000E2060000}"/>
    <cellStyle name="Normal 9" xfId="47" xr:uid="{00000000-0005-0000-0000-0000E3060000}"/>
    <cellStyle name="Normal 9 2" xfId="571" xr:uid="{00000000-0005-0000-0000-0000E4060000}"/>
    <cellStyle name="Normal 9 2 2" xfId="1100" xr:uid="{00000000-0005-0000-0000-0000E5060000}"/>
    <cellStyle name="Normal 9 3" xfId="379" xr:uid="{00000000-0005-0000-0000-0000E6060000}"/>
    <cellStyle name="Normal 9 4" xfId="263" xr:uid="{00000000-0005-0000-0000-0000E7060000}"/>
    <cellStyle name="Normal 90" xfId="1254" xr:uid="{00000000-0005-0000-0000-0000E8060000}"/>
    <cellStyle name="Normal 91" xfId="972" xr:uid="{00000000-0005-0000-0000-0000E9060000}"/>
    <cellStyle name="Normal 92" xfId="1253" xr:uid="{00000000-0005-0000-0000-0000EA060000}"/>
    <cellStyle name="Normal 93" xfId="1251" xr:uid="{00000000-0005-0000-0000-0000EB060000}"/>
    <cellStyle name="Normal 94" xfId="948" xr:uid="{00000000-0005-0000-0000-0000EC060000}"/>
    <cellStyle name="Normal 95" xfId="1260" xr:uid="{00000000-0005-0000-0000-0000ED060000}"/>
    <cellStyle name="Normal 96" xfId="1252" xr:uid="{00000000-0005-0000-0000-0000EE060000}"/>
    <cellStyle name="Normal 97" xfId="1258" xr:uid="{00000000-0005-0000-0000-0000EF060000}"/>
    <cellStyle name="Normal 98" xfId="1257" xr:uid="{00000000-0005-0000-0000-0000F0060000}"/>
    <cellStyle name="Normal 99" xfId="1261" xr:uid="{00000000-0005-0000-0000-0000F1060000}"/>
    <cellStyle name="Normal1" xfId="83" xr:uid="{00000000-0005-0000-0000-0000F2060000}"/>
    <cellStyle name="Normal2" xfId="84" xr:uid="{00000000-0005-0000-0000-0000F3060000}"/>
    <cellStyle name="Normal3" xfId="85" xr:uid="{00000000-0005-0000-0000-0000F4060000}"/>
    <cellStyle name="Nota 2" xfId="2090" xr:uid="{00000000-0005-0000-0000-0000F5060000}"/>
    <cellStyle name="Percent [2]" xfId="86" xr:uid="{00000000-0005-0000-0000-0000F6060000}"/>
    <cellStyle name="Percent [2] 2" xfId="572" xr:uid="{00000000-0005-0000-0000-0000F7060000}"/>
    <cellStyle name="Percent [2] 2 2" xfId="1101" xr:uid="{00000000-0005-0000-0000-0000F8060000}"/>
    <cellStyle name="Percent [2] 3" xfId="463" xr:uid="{00000000-0005-0000-0000-0000F9060000}"/>
    <cellStyle name="Percent [2] 4" xfId="347" xr:uid="{00000000-0005-0000-0000-0000FA060000}"/>
    <cellStyle name="Percent_Sheet1" xfId="87" xr:uid="{00000000-0005-0000-0000-0000FB060000}"/>
    <cellStyle name="Percentual" xfId="88" xr:uid="{00000000-0005-0000-0000-0000FC060000}"/>
    <cellStyle name="Ponto" xfId="89" xr:uid="{00000000-0005-0000-0000-0000FD060000}"/>
    <cellStyle name="Porcentagem" xfId="48" builtinId="5"/>
    <cellStyle name="Porcentagem 2" xfId="11" xr:uid="{00000000-0005-0000-0000-0000FF060000}"/>
    <cellStyle name="Porcentagem 2 2" xfId="249" xr:uid="{00000000-0005-0000-0000-000000070000}"/>
    <cellStyle name="Porcentagem 2 2 2" xfId="989" xr:uid="{00000000-0005-0000-0000-000001070000}"/>
    <cellStyle name="Porcentagem 2 3" xfId="938" xr:uid="{00000000-0005-0000-0000-000002070000}"/>
    <cellStyle name="Porcentagem 3" xfId="33" xr:uid="{00000000-0005-0000-0000-000003070000}"/>
    <cellStyle name="Porcentagem 3 2" xfId="43" xr:uid="{00000000-0005-0000-0000-000004070000}"/>
    <cellStyle name="Porcentagem 3 3" xfId="573" xr:uid="{00000000-0005-0000-0000-000005070000}"/>
    <cellStyle name="Porcentagem 4" xfId="29" xr:uid="{00000000-0005-0000-0000-000006070000}"/>
    <cellStyle name="Porcentagem 4 2" xfId="34" xr:uid="{00000000-0005-0000-0000-000007070000}"/>
    <cellStyle name="Porcentagem 4 2 2" xfId="177" xr:uid="{00000000-0005-0000-0000-000008070000}"/>
    <cellStyle name="Porcentagem 4 2 2 2" xfId="987" xr:uid="{00000000-0005-0000-0000-000009070000}"/>
    <cellStyle name="Porcentagem 4 2 3" xfId="854" xr:uid="{00000000-0005-0000-0000-00000A070000}"/>
    <cellStyle name="Porcentagem 5" xfId="62" xr:uid="{00000000-0005-0000-0000-00000B070000}"/>
    <cellStyle name="Porcentagem 6" xfId="110" xr:uid="{00000000-0005-0000-0000-00000C070000}"/>
    <cellStyle name="Porcentagem 6 10" xfId="236" xr:uid="{00000000-0005-0000-0000-00000D070000}"/>
    <cellStyle name="Porcentagem 6 11" xfId="2132" xr:uid="{00000000-0005-0000-0000-00000E070000}"/>
    <cellStyle name="Porcentagem 6 12" xfId="2282" xr:uid="{00000000-0005-0000-0000-00000F070000}"/>
    <cellStyle name="Porcentagem 6 2" xfId="147" xr:uid="{00000000-0005-0000-0000-000010070000}"/>
    <cellStyle name="Porcentagem 6 2 10" xfId="2133" xr:uid="{00000000-0005-0000-0000-000011070000}"/>
    <cellStyle name="Porcentagem 6 2 11" xfId="2283" xr:uid="{00000000-0005-0000-0000-000012070000}"/>
    <cellStyle name="Porcentagem 6 2 2" xfId="575" xr:uid="{00000000-0005-0000-0000-000013070000}"/>
    <cellStyle name="Porcentagem 6 2 2 2" xfId="725" xr:uid="{00000000-0005-0000-0000-000014070000}"/>
    <cellStyle name="Porcentagem 6 2 2 2 2" xfId="1191" xr:uid="{00000000-0005-0000-0000-000015070000}"/>
    <cellStyle name="Porcentagem 6 2 2 2 2 2" xfId="1804" xr:uid="{00000000-0005-0000-0000-000016070000}"/>
    <cellStyle name="Porcentagem 6 2 2 2 3" xfId="1803" xr:uid="{00000000-0005-0000-0000-000017070000}"/>
    <cellStyle name="Porcentagem 6 2 2 3" xfId="878" xr:uid="{00000000-0005-0000-0000-000018070000}"/>
    <cellStyle name="Porcentagem 6 2 2 3 2" xfId="1805" xr:uid="{00000000-0005-0000-0000-000019070000}"/>
    <cellStyle name="Porcentagem 6 2 2 4" xfId="1802" xr:uid="{00000000-0005-0000-0000-00001A070000}"/>
    <cellStyle name="Porcentagem 6 2 2 5" xfId="2186" xr:uid="{00000000-0005-0000-0000-00001B070000}"/>
    <cellStyle name="Porcentagem 6 2 2 6" xfId="2330" xr:uid="{00000000-0005-0000-0000-00001C070000}"/>
    <cellStyle name="Porcentagem 6 2 3" xfId="627" xr:uid="{00000000-0005-0000-0000-00001D070000}"/>
    <cellStyle name="Porcentagem 6 2 3 2" xfId="768" xr:uid="{00000000-0005-0000-0000-00001E070000}"/>
    <cellStyle name="Porcentagem 6 2 3 2 2" xfId="1233" xr:uid="{00000000-0005-0000-0000-00001F070000}"/>
    <cellStyle name="Porcentagem 6 2 3 2 2 2" xfId="1808" xr:uid="{00000000-0005-0000-0000-000020070000}"/>
    <cellStyle name="Porcentagem 6 2 3 2 3" xfId="1807" xr:uid="{00000000-0005-0000-0000-000021070000}"/>
    <cellStyle name="Porcentagem 6 2 3 3" xfId="921" xr:uid="{00000000-0005-0000-0000-000022070000}"/>
    <cellStyle name="Porcentagem 6 2 3 3 2" xfId="1809" xr:uid="{00000000-0005-0000-0000-000023070000}"/>
    <cellStyle name="Porcentagem 6 2 3 4" xfId="1806" xr:uid="{00000000-0005-0000-0000-000024070000}"/>
    <cellStyle name="Porcentagem 6 2 3 5" xfId="2228" xr:uid="{00000000-0005-0000-0000-000025070000}"/>
    <cellStyle name="Porcentagem 6 2 3 6" xfId="2372" xr:uid="{00000000-0005-0000-0000-000026070000}"/>
    <cellStyle name="Porcentagem 6 2 4" xfId="465" xr:uid="{00000000-0005-0000-0000-000027070000}"/>
    <cellStyle name="Porcentagem 6 2 4 2" xfId="1031" xr:uid="{00000000-0005-0000-0000-000028070000}"/>
    <cellStyle name="Porcentagem 6 2 4 2 2" xfId="1811" xr:uid="{00000000-0005-0000-0000-000029070000}"/>
    <cellStyle name="Porcentagem 6 2 4 3" xfId="1810" xr:uid="{00000000-0005-0000-0000-00002A070000}"/>
    <cellStyle name="Porcentagem 6 2 5" xfId="678" xr:uid="{00000000-0005-0000-0000-00002B070000}"/>
    <cellStyle name="Porcentagem 6 2 5 2" xfId="1144" xr:uid="{00000000-0005-0000-0000-00002C070000}"/>
    <cellStyle name="Porcentagem 6 2 5 2 2" xfId="1813" xr:uid="{00000000-0005-0000-0000-00002D070000}"/>
    <cellStyle name="Porcentagem 6 2 5 3" xfId="1812" xr:uid="{00000000-0005-0000-0000-00002E070000}"/>
    <cellStyle name="Porcentagem 6 2 6" xfId="349" xr:uid="{00000000-0005-0000-0000-00002F070000}"/>
    <cellStyle name="Porcentagem 6 2 6 2" xfId="974" xr:uid="{00000000-0005-0000-0000-000030070000}"/>
    <cellStyle name="Porcentagem 6 2 6 2 2" xfId="1815" xr:uid="{00000000-0005-0000-0000-000031070000}"/>
    <cellStyle name="Porcentagem 6 2 6 3" xfId="1814" xr:uid="{00000000-0005-0000-0000-000032070000}"/>
    <cellStyle name="Porcentagem 6 2 7" xfId="827" xr:uid="{00000000-0005-0000-0000-000033070000}"/>
    <cellStyle name="Porcentagem 6 2 7 2" xfId="1816" xr:uid="{00000000-0005-0000-0000-000034070000}"/>
    <cellStyle name="Porcentagem 6 2 8" xfId="1294" xr:uid="{00000000-0005-0000-0000-000035070000}"/>
    <cellStyle name="Porcentagem 6 2 9" xfId="237" xr:uid="{00000000-0005-0000-0000-000036070000}"/>
    <cellStyle name="Porcentagem 6 3" xfId="574" xr:uid="{00000000-0005-0000-0000-000037070000}"/>
    <cellStyle name="Porcentagem 6 3 2" xfId="724" xr:uid="{00000000-0005-0000-0000-000038070000}"/>
    <cellStyle name="Porcentagem 6 3 2 2" xfId="1190" xr:uid="{00000000-0005-0000-0000-000039070000}"/>
    <cellStyle name="Porcentagem 6 3 2 2 2" xfId="1819" xr:uid="{00000000-0005-0000-0000-00003A070000}"/>
    <cellStyle name="Porcentagem 6 3 2 3" xfId="1818" xr:uid="{00000000-0005-0000-0000-00003B070000}"/>
    <cellStyle name="Porcentagem 6 3 3" xfId="877" xr:uid="{00000000-0005-0000-0000-00003C070000}"/>
    <cellStyle name="Porcentagem 6 3 3 2" xfId="1820" xr:uid="{00000000-0005-0000-0000-00003D070000}"/>
    <cellStyle name="Porcentagem 6 3 4" xfId="1817" xr:uid="{00000000-0005-0000-0000-00003E070000}"/>
    <cellStyle name="Porcentagem 6 3 5" xfId="2185" xr:uid="{00000000-0005-0000-0000-00003F070000}"/>
    <cellStyle name="Porcentagem 6 3 6" xfId="2329" xr:uid="{00000000-0005-0000-0000-000040070000}"/>
    <cellStyle name="Porcentagem 6 4" xfId="626" xr:uid="{00000000-0005-0000-0000-000041070000}"/>
    <cellStyle name="Porcentagem 6 4 2" xfId="767" xr:uid="{00000000-0005-0000-0000-000042070000}"/>
    <cellStyle name="Porcentagem 6 4 2 2" xfId="1232" xr:uid="{00000000-0005-0000-0000-000043070000}"/>
    <cellStyle name="Porcentagem 6 4 2 2 2" xfId="1823" xr:uid="{00000000-0005-0000-0000-000044070000}"/>
    <cellStyle name="Porcentagem 6 4 2 3" xfId="1822" xr:uid="{00000000-0005-0000-0000-000045070000}"/>
    <cellStyle name="Porcentagem 6 4 3" xfId="920" xr:uid="{00000000-0005-0000-0000-000046070000}"/>
    <cellStyle name="Porcentagem 6 4 3 2" xfId="1824" xr:uid="{00000000-0005-0000-0000-000047070000}"/>
    <cellStyle name="Porcentagem 6 4 4" xfId="1821" xr:uid="{00000000-0005-0000-0000-000048070000}"/>
    <cellStyle name="Porcentagem 6 4 5" xfId="2227" xr:uid="{00000000-0005-0000-0000-000049070000}"/>
    <cellStyle name="Porcentagem 6 4 6" xfId="2371" xr:uid="{00000000-0005-0000-0000-00004A070000}"/>
    <cellStyle name="Porcentagem 6 5" xfId="464" xr:uid="{00000000-0005-0000-0000-00004B070000}"/>
    <cellStyle name="Porcentagem 6 5 2" xfId="1030" xr:uid="{00000000-0005-0000-0000-00004C070000}"/>
    <cellStyle name="Porcentagem 6 5 2 2" xfId="1826" xr:uid="{00000000-0005-0000-0000-00004D070000}"/>
    <cellStyle name="Porcentagem 6 5 3" xfId="1825" xr:uid="{00000000-0005-0000-0000-00004E070000}"/>
    <cellStyle name="Porcentagem 6 6" xfId="677" xr:uid="{00000000-0005-0000-0000-00004F070000}"/>
    <cellStyle name="Porcentagem 6 6 2" xfId="1143" xr:uid="{00000000-0005-0000-0000-000050070000}"/>
    <cellStyle name="Porcentagem 6 6 2 2" xfId="1828" xr:uid="{00000000-0005-0000-0000-000051070000}"/>
    <cellStyle name="Porcentagem 6 6 3" xfId="1827" xr:uid="{00000000-0005-0000-0000-000052070000}"/>
    <cellStyle name="Porcentagem 6 7" xfId="348" xr:uid="{00000000-0005-0000-0000-000053070000}"/>
    <cellStyle name="Porcentagem 6 7 2" xfId="973" xr:uid="{00000000-0005-0000-0000-000054070000}"/>
    <cellStyle name="Porcentagem 6 7 2 2" xfId="1830" xr:uid="{00000000-0005-0000-0000-000055070000}"/>
    <cellStyle name="Porcentagem 6 7 3" xfId="1829" xr:uid="{00000000-0005-0000-0000-000056070000}"/>
    <cellStyle name="Porcentagem 6 8" xfId="826" xr:uid="{00000000-0005-0000-0000-000057070000}"/>
    <cellStyle name="Porcentagem 6 8 2" xfId="1831" xr:uid="{00000000-0005-0000-0000-000058070000}"/>
    <cellStyle name="Porcentagem 6 9" xfId="1293" xr:uid="{00000000-0005-0000-0000-000059070000}"/>
    <cellStyle name="Porcentagem 7" xfId="255" xr:uid="{00000000-0005-0000-0000-00005A070000}"/>
    <cellStyle name="Porcentagem 7 2" xfId="995" xr:uid="{00000000-0005-0000-0000-00005B070000}"/>
    <cellStyle name="Porcentagem 8" xfId="2243" xr:uid="{00000000-0005-0000-0000-00005C070000}"/>
    <cellStyle name="Result" xfId="12" xr:uid="{00000000-0005-0000-0000-00005D070000}"/>
    <cellStyle name="Result2" xfId="13" xr:uid="{00000000-0005-0000-0000-00005E070000}"/>
    <cellStyle name="Saída 2" xfId="2091" xr:uid="{00000000-0005-0000-0000-00005F070000}"/>
    <cellStyle name="Sep. milhar [0]" xfId="90" xr:uid="{00000000-0005-0000-0000-000060070000}"/>
    <cellStyle name="Separador de m" xfId="91" xr:uid="{00000000-0005-0000-0000-000061070000}"/>
    <cellStyle name="Separador de milhares 2" xfId="15" xr:uid="{00000000-0005-0000-0000-000062070000}"/>
    <cellStyle name="Separador de milhares 2 2" xfId="21" xr:uid="{00000000-0005-0000-0000-000063070000}"/>
    <cellStyle name="Separador de milhares 2 2 2" xfId="577" xr:uid="{00000000-0005-0000-0000-000064070000}"/>
    <cellStyle name="Separador de milhares 2 2 2 2" xfId="1103" xr:uid="{00000000-0005-0000-0000-000065070000}"/>
    <cellStyle name="Separador de milhares 2 2 3" xfId="466" xr:uid="{00000000-0005-0000-0000-000066070000}"/>
    <cellStyle name="Separador de milhares 2 2 4" xfId="350" xr:uid="{00000000-0005-0000-0000-000067070000}"/>
    <cellStyle name="Separador de milhares 2 3" xfId="576" xr:uid="{00000000-0005-0000-0000-000068070000}"/>
    <cellStyle name="Separador de milhares 2 3 2" xfId="1102" xr:uid="{00000000-0005-0000-0000-000069070000}"/>
    <cellStyle name="Separador de milhares 2 4" xfId="380" xr:uid="{00000000-0005-0000-0000-00006A070000}"/>
    <cellStyle name="Separador de milhares 2 5" xfId="264" xr:uid="{00000000-0005-0000-0000-00006B070000}"/>
    <cellStyle name="Separador de milhares 3" xfId="22" xr:uid="{00000000-0005-0000-0000-00006C070000}"/>
    <cellStyle name="Separador de milhares 4" xfId="16" xr:uid="{00000000-0005-0000-0000-00006D070000}"/>
    <cellStyle name="Sepavador de milhares [0]_Pasta2" xfId="92" xr:uid="{00000000-0005-0000-0000-00006E070000}"/>
    <cellStyle name="Standard_RP100_01 (metr.)" xfId="93" xr:uid="{00000000-0005-0000-0000-00006F070000}"/>
    <cellStyle name="Texto de Aviso 2" xfId="2092" xr:uid="{00000000-0005-0000-0000-000070070000}"/>
    <cellStyle name="Texto Explicativo 2" xfId="2093" xr:uid="{00000000-0005-0000-0000-000071070000}"/>
    <cellStyle name="Título 1 2" xfId="2094" xr:uid="{00000000-0005-0000-0000-000072070000}"/>
    <cellStyle name="Título 2 2" xfId="2095" xr:uid="{00000000-0005-0000-0000-000073070000}"/>
    <cellStyle name="Título 3 2" xfId="2096" xr:uid="{00000000-0005-0000-0000-000074070000}"/>
    <cellStyle name="Título 4 2" xfId="2097" xr:uid="{00000000-0005-0000-0000-000075070000}"/>
    <cellStyle name="Titulo1" xfId="94" xr:uid="{00000000-0005-0000-0000-000076070000}"/>
    <cellStyle name="Titulo2" xfId="95" xr:uid="{00000000-0005-0000-0000-000077070000}"/>
    <cellStyle name="Vírgula" xfId="14" builtinId="3"/>
    <cellStyle name="Vírgula 10" xfId="97" xr:uid="{00000000-0005-0000-0000-000079070000}"/>
    <cellStyle name="Vírgula 10 10" xfId="239" xr:uid="{00000000-0005-0000-0000-00007A070000}"/>
    <cellStyle name="Vírgula 10 11" xfId="2135" xr:uid="{00000000-0005-0000-0000-00007B070000}"/>
    <cellStyle name="Vírgula 10 12" xfId="2284" xr:uid="{00000000-0005-0000-0000-00007C070000}"/>
    <cellStyle name="Vírgula 10 2" xfId="146" xr:uid="{00000000-0005-0000-0000-00007D070000}"/>
    <cellStyle name="Vírgula 10 2 10" xfId="2136" xr:uid="{00000000-0005-0000-0000-00007E070000}"/>
    <cellStyle name="Vírgula 10 2 11" xfId="2285" xr:uid="{00000000-0005-0000-0000-00007F070000}"/>
    <cellStyle name="Vírgula 10 2 2" xfId="579" xr:uid="{00000000-0005-0000-0000-000080070000}"/>
    <cellStyle name="Vírgula 10 2 2 2" xfId="728" xr:uid="{00000000-0005-0000-0000-000081070000}"/>
    <cellStyle name="Vírgula 10 2 2 2 2" xfId="1193" xr:uid="{00000000-0005-0000-0000-000082070000}"/>
    <cellStyle name="Vírgula 10 2 2 2 2 2" xfId="1834" xr:uid="{00000000-0005-0000-0000-000083070000}"/>
    <cellStyle name="Vírgula 10 2 2 2 3" xfId="1833" xr:uid="{00000000-0005-0000-0000-000084070000}"/>
    <cellStyle name="Vírgula 10 2 2 3" xfId="880" xr:uid="{00000000-0005-0000-0000-000085070000}"/>
    <cellStyle name="Vírgula 10 2 2 3 2" xfId="1835" xr:uid="{00000000-0005-0000-0000-000086070000}"/>
    <cellStyle name="Vírgula 10 2 2 4" xfId="1832" xr:uid="{00000000-0005-0000-0000-000087070000}"/>
    <cellStyle name="Vírgula 10 2 2 5" xfId="2188" xr:uid="{00000000-0005-0000-0000-000088070000}"/>
    <cellStyle name="Vírgula 10 2 2 6" xfId="2332" xr:uid="{00000000-0005-0000-0000-000089070000}"/>
    <cellStyle name="Vírgula 10 2 3" xfId="629" xr:uid="{00000000-0005-0000-0000-00008A070000}"/>
    <cellStyle name="Vírgula 10 2 3 2" xfId="770" xr:uid="{00000000-0005-0000-0000-00008B070000}"/>
    <cellStyle name="Vírgula 10 2 3 2 2" xfId="1235" xr:uid="{00000000-0005-0000-0000-00008C070000}"/>
    <cellStyle name="Vírgula 10 2 3 2 2 2" xfId="1838" xr:uid="{00000000-0005-0000-0000-00008D070000}"/>
    <cellStyle name="Vírgula 10 2 3 2 3" xfId="1837" xr:uid="{00000000-0005-0000-0000-00008E070000}"/>
    <cellStyle name="Vírgula 10 2 3 3" xfId="923" xr:uid="{00000000-0005-0000-0000-00008F070000}"/>
    <cellStyle name="Vírgula 10 2 3 3 2" xfId="1839" xr:uid="{00000000-0005-0000-0000-000090070000}"/>
    <cellStyle name="Vírgula 10 2 3 4" xfId="1836" xr:uid="{00000000-0005-0000-0000-000091070000}"/>
    <cellStyle name="Vírgula 10 2 3 5" xfId="2230" xr:uid="{00000000-0005-0000-0000-000092070000}"/>
    <cellStyle name="Vírgula 10 2 3 6" xfId="2374" xr:uid="{00000000-0005-0000-0000-000093070000}"/>
    <cellStyle name="Vírgula 10 2 4" xfId="468" xr:uid="{00000000-0005-0000-0000-000094070000}"/>
    <cellStyle name="Vírgula 10 2 4 2" xfId="1033" xr:uid="{00000000-0005-0000-0000-000095070000}"/>
    <cellStyle name="Vírgula 10 2 4 2 2" xfId="1841" xr:uid="{00000000-0005-0000-0000-000096070000}"/>
    <cellStyle name="Vírgula 10 2 4 3" xfId="1840" xr:uid="{00000000-0005-0000-0000-000097070000}"/>
    <cellStyle name="Vírgula 10 2 5" xfId="680" xr:uid="{00000000-0005-0000-0000-000098070000}"/>
    <cellStyle name="Vírgula 10 2 5 2" xfId="1146" xr:uid="{00000000-0005-0000-0000-000099070000}"/>
    <cellStyle name="Vírgula 10 2 5 2 2" xfId="1843" xr:uid="{00000000-0005-0000-0000-00009A070000}"/>
    <cellStyle name="Vírgula 10 2 5 3" xfId="1842" xr:uid="{00000000-0005-0000-0000-00009B070000}"/>
    <cellStyle name="Vírgula 10 2 6" xfId="352" xr:uid="{00000000-0005-0000-0000-00009C070000}"/>
    <cellStyle name="Vírgula 10 2 6 2" xfId="976" xr:uid="{00000000-0005-0000-0000-00009D070000}"/>
    <cellStyle name="Vírgula 10 2 6 2 2" xfId="1845" xr:uid="{00000000-0005-0000-0000-00009E070000}"/>
    <cellStyle name="Vírgula 10 2 6 3" xfId="1844" xr:uid="{00000000-0005-0000-0000-00009F070000}"/>
    <cellStyle name="Vírgula 10 2 7" xfId="830" xr:uid="{00000000-0005-0000-0000-0000A0070000}"/>
    <cellStyle name="Vírgula 10 2 7 2" xfId="1846" xr:uid="{00000000-0005-0000-0000-0000A1070000}"/>
    <cellStyle name="Vírgula 10 2 8" xfId="1296" xr:uid="{00000000-0005-0000-0000-0000A2070000}"/>
    <cellStyle name="Vírgula 10 2 9" xfId="240" xr:uid="{00000000-0005-0000-0000-0000A3070000}"/>
    <cellStyle name="Vírgula 10 3" xfId="578" xr:uid="{00000000-0005-0000-0000-0000A4070000}"/>
    <cellStyle name="Vírgula 10 3 2" xfId="727" xr:uid="{00000000-0005-0000-0000-0000A5070000}"/>
    <cellStyle name="Vírgula 10 3 2 2" xfId="1192" xr:uid="{00000000-0005-0000-0000-0000A6070000}"/>
    <cellStyle name="Vírgula 10 3 2 2 2" xfId="1849" xr:uid="{00000000-0005-0000-0000-0000A7070000}"/>
    <cellStyle name="Vírgula 10 3 2 3" xfId="1848" xr:uid="{00000000-0005-0000-0000-0000A8070000}"/>
    <cellStyle name="Vírgula 10 3 3" xfId="879" xr:uid="{00000000-0005-0000-0000-0000A9070000}"/>
    <cellStyle name="Vírgula 10 3 3 2" xfId="1850" xr:uid="{00000000-0005-0000-0000-0000AA070000}"/>
    <cellStyle name="Vírgula 10 3 4" xfId="1847" xr:uid="{00000000-0005-0000-0000-0000AB070000}"/>
    <cellStyle name="Vírgula 10 3 5" xfId="2187" xr:uid="{00000000-0005-0000-0000-0000AC070000}"/>
    <cellStyle name="Vírgula 10 3 6" xfId="2331" xr:uid="{00000000-0005-0000-0000-0000AD070000}"/>
    <cellStyle name="Vírgula 10 4" xfId="628" xr:uid="{00000000-0005-0000-0000-0000AE070000}"/>
    <cellStyle name="Vírgula 10 4 2" xfId="769" xr:uid="{00000000-0005-0000-0000-0000AF070000}"/>
    <cellStyle name="Vírgula 10 4 2 2" xfId="1234" xr:uid="{00000000-0005-0000-0000-0000B0070000}"/>
    <cellStyle name="Vírgula 10 4 2 2 2" xfId="1853" xr:uid="{00000000-0005-0000-0000-0000B1070000}"/>
    <cellStyle name="Vírgula 10 4 2 3" xfId="1852" xr:uid="{00000000-0005-0000-0000-0000B2070000}"/>
    <cellStyle name="Vírgula 10 4 3" xfId="922" xr:uid="{00000000-0005-0000-0000-0000B3070000}"/>
    <cellStyle name="Vírgula 10 4 3 2" xfId="1854" xr:uid="{00000000-0005-0000-0000-0000B4070000}"/>
    <cellStyle name="Vírgula 10 4 4" xfId="1851" xr:uid="{00000000-0005-0000-0000-0000B5070000}"/>
    <cellStyle name="Vírgula 10 4 5" xfId="2229" xr:uid="{00000000-0005-0000-0000-0000B6070000}"/>
    <cellStyle name="Vírgula 10 4 6" xfId="2373" xr:uid="{00000000-0005-0000-0000-0000B7070000}"/>
    <cellStyle name="Vírgula 10 5" xfId="467" xr:uid="{00000000-0005-0000-0000-0000B8070000}"/>
    <cellStyle name="Vírgula 10 5 2" xfId="1032" xr:uid="{00000000-0005-0000-0000-0000B9070000}"/>
    <cellStyle name="Vírgula 10 5 2 2" xfId="1856" xr:uid="{00000000-0005-0000-0000-0000BA070000}"/>
    <cellStyle name="Vírgula 10 5 3" xfId="1855" xr:uid="{00000000-0005-0000-0000-0000BB070000}"/>
    <cellStyle name="Vírgula 10 6" xfId="679" xr:uid="{00000000-0005-0000-0000-0000BC070000}"/>
    <cellStyle name="Vírgula 10 6 2" xfId="1145" xr:uid="{00000000-0005-0000-0000-0000BD070000}"/>
    <cellStyle name="Vírgula 10 6 2 2" xfId="1858" xr:uid="{00000000-0005-0000-0000-0000BE070000}"/>
    <cellStyle name="Vírgula 10 6 3" xfId="1857" xr:uid="{00000000-0005-0000-0000-0000BF070000}"/>
    <cellStyle name="Vírgula 10 7" xfId="351" xr:uid="{00000000-0005-0000-0000-0000C0070000}"/>
    <cellStyle name="Vírgula 10 7 2" xfId="975" xr:uid="{00000000-0005-0000-0000-0000C1070000}"/>
    <cellStyle name="Vírgula 10 7 2 2" xfId="1860" xr:uid="{00000000-0005-0000-0000-0000C2070000}"/>
    <cellStyle name="Vírgula 10 7 3" xfId="1859" xr:uid="{00000000-0005-0000-0000-0000C3070000}"/>
    <cellStyle name="Vírgula 10 8" xfId="829" xr:uid="{00000000-0005-0000-0000-0000C4070000}"/>
    <cellStyle name="Vírgula 10 8 2" xfId="1861" xr:uid="{00000000-0005-0000-0000-0000C5070000}"/>
    <cellStyle name="Vírgula 10 9" xfId="1295" xr:uid="{00000000-0005-0000-0000-0000C6070000}"/>
    <cellStyle name="Vírgula 11" xfId="131" xr:uid="{00000000-0005-0000-0000-0000C7070000}"/>
    <cellStyle name="Vírgula 11 2" xfId="580" xr:uid="{00000000-0005-0000-0000-0000C8070000}"/>
    <cellStyle name="Vírgula 11 2 2" xfId="1104" xr:uid="{00000000-0005-0000-0000-0000C9070000}"/>
    <cellStyle name="Vírgula 11 3" xfId="469" xr:uid="{00000000-0005-0000-0000-0000CA070000}"/>
    <cellStyle name="Vírgula 11 4" xfId="353" xr:uid="{00000000-0005-0000-0000-0000CB070000}"/>
    <cellStyle name="Vírgula 12" xfId="134" xr:uid="{00000000-0005-0000-0000-0000CC070000}"/>
    <cellStyle name="Vírgula 12 10" xfId="2137" xr:uid="{00000000-0005-0000-0000-0000CD070000}"/>
    <cellStyle name="Vírgula 12 11" xfId="2286" xr:uid="{00000000-0005-0000-0000-0000CE070000}"/>
    <cellStyle name="Vírgula 12 2" xfId="581" xr:uid="{00000000-0005-0000-0000-0000CF070000}"/>
    <cellStyle name="Vírgula 12 2 2" xfId="729" xr:uid="{00000000-0005-0000-0000-0000D0070000}"/>
    <cellStyle name="Vírgula 12 2 2 2" xfId="1194" xr:uid="{00000000-0005-0000-0000-0000D1070000}"/>
    <cellStyle name="Vírgula 12 2 2 2 2" xfId="1864" xr:uid="{00000000-0005-0000-0000-0000D2070000}"/>
    <cellStyle name="Vírgula 12 2 2 3" xfId="1863" xr:uid="{00000000-0005-0000-0000-0000D3070000}"/>
    <cellStyle name="Vírgula 12 2 3" xfId="881" xr:uid="{00000000-0005-0000-0000-0000D4070000}"/>
    <cellStyle name="Vírgula 12 2 3 2" xfId="1865" xr:uid="{00000000-0005-0000-0000-0000D5070000}"/>
    <cellStyle name="Vírgula 12 2 4" xfId="1862" xr:uid="{00000000-0005-0000-0000-0000D6070000}"/>
    <cellStyle name="Vírgula 12 2 5" xfId="2189" xr:uid="{00000000-0005-0000-0000-0000D7070000}"/>
    <cellStyle name="Vírgula 12 2 6" xfId="2333" xr:uid="{00000000-0005-0000-0000-0000D8070000}"/>
    <cellStyle name="Vírgula 12 3" xfId="630" xr:uid="{00000000-0005-0000-0000-0000D9070000}"/>
    <cellStyle name="Vírgula 12 3 2" xfId="771" xr:uid="{00000000-0005-0000-0000-0000DA070000}"/>
    <cellStyle name="Vírgula 12 3 2 2" xfId="1236" xr:uid="{00000000-0005-0000-0000-0000DB070000}"/>
    <cellStyle name="Vírgula 12 3 2 2 2" xfId="1868" xr:uid="{00000000-0005-0000-0000-0000DC070000}"/>
    <cellStyle name="Vírgula 12 3 2 3" xfId="1867" xr:uid="{00000000-0005-0000-0000-0000DD070000}"/>
    <cellStyle name="Vírgula 12 3 3" xfId="924" xr:uid="{00000000-0005-0000-0000-0000DE070000}"/>
    <cellStyle name="Vírgula 12 3 3 2" xfId="1869" xr:uid="{00000000-0005-0000-0000-0000DF070000}"/>
    <cellStyle name="Vírgula 12 3 4" xfId="1866" xr:uid="{00000000-0005-0000-0000-0000E0070000}"/>
    <cellStyle name="Vírgula 12 3 5" xfId="2231" xr:uid="{00000000-0005-0000-0000-0000E1070000}"/>
    <cellStyle name="Vírgula 12 3 6" xfId="2375" xr:uid="{00000000-0005-0000-0000-0000E2070000}"/>
    <cellStyle name="Vírgula 12 4" xfId="470" xr:uid="{00000000-0005-0000-0000-0000E3070000}"/>
    <cellStyle name="Vírgula 12 4 2" xfId="1034" xr:uid="{00000000-0005-0000-0000-0000E4070000}"/>
    <cellStyle name="Vírgula 12 4 2 2" xfId="1871" xr:uid="{00000000-0005-0000-0000-0000E5070000}"/>
    <cellStyle name="Vírgula 12 4 3" xfId="1870" xr:uid="{00000000-0005-0000-0000-0000E6070000}"/>
    <cellStyle name="Vírgula 12 5" xfId="681" xr:uid="{00000000-0005-0000-0000-0000E7070000}"/>
    <cellStyle name="Vírgula 12 5 2" xfId="1147" xr:uid="{00000000-0005-0000-0000-0000E8070000}"/>
    <cellStyle name="Vírgula 12 5 2 2" xfId="1873" xr:uid="{00000000-0005-0000-0000-0000E9070000}"/>
    <cellStyle name="Vírgula 12 5 3" xfId="1872" xr:uid="{00000000-0005-0000-0000-0000EA070000}"/>
    <cellStyle name="Vírgula 12 6" xfId="354" xr:uid="{00000000-0005-0000-0000-0000EB070000}"/>
    <cellStyle name="Vírgula 12 6 2" xfId="977" xr:uid="{00000000-0005-0000-0000-0000EC070000}"/>
    <cellStyle name="Vírgula 12 6 2 2" xfId="1875" xr:uid="{00000000-0005-0000-0000-0000ED070000}"/>
    <cellStyle name="Vírgula 12 6 3" xfId="1874" xr:uid="{00000000-0005-0000-0000-0000EE070000}"/>
    <cellStyle name="Vírgula 12 7" xfId="831" xr:uid="{00000000-0005-0000-0000-0000EF070000}"/>
    <cellStyle name="Vírgula 12 7 2" xfId="1876" xr:uid="{00000000-0005-0000-0000-0000F0070000}"/>
    <cellStyle name="Vírgula 12 8" xfId="1297" xr:uid="{00000000-0005-0000-0000-0000F1070000}"/>
    <cellStyle name="Vírgula 12 9" xfId="241" xr:uid="{00000000-0005-0000-0000-0000F2070000}"/>
    <cellStyle name="Vírgula 13" xfId="256" xr:uid="{00000000-0005-0000-0000-0000F3070000}"/>
    <cellStyle name="Vírgula 13 2" xfId="996" xr:uid="{00000000-0005-0000-0000-0000F4070000}"/>
    <cellStyle name="Vírgula 14" xfId="795" xr:uid="{00000000-0005-0000-0000-0000F5070000}"/>
    <cellStyle name="Vírgula 14 2" xfId="2131" xr:uid="{00000000-0005-0000-0000-0000F6070000}"/>
    <cellStyle name="Vírgula 2" xfId="26" xr:uid="{00000000-0005-0000-0000-0000F7070000}"/>
    <cellStyle name="Vírgula 2 2" xfId="45" xr:uid="{00000000-0005-0000-0000-0000F8070000}"/>
    <cellStyle name="Vírgula 2 2 2" xfId="259" xr:uid="{00000000-0005-0000-0000-0000F9070000}"/>
    <cellStyle name="Vírgula 2 2 2 2" xfId="999" xr:uid="{00000000-0005-0000-0000-0000FA070000}"/>
    <cellStyle name="Vírgula 2 2 3" xfId="978" xr:uid="{00000000-0005-0000-0000-0000FB070000}"/>
    <cellStyle name="Vírgula 2 2 4" xfId="2099" xr:uid="{00000000-0005-0000-0000-0000FC070000}"/>
    <cellStyle name="Vírgula 2 3" xfId="248" xr:uid="{00000000-0005-0000-0000-0000FD070000}"/>
    <cellStyle name="Vírgula 2 3 2" xfId="988" xr:uid="{00000000-0005-0000-0000-0000FE070000}"/>
    <cellStyle name="Vírgula 2 4" xfId="372" xr:uid="{00000000-0005-0000-0000-0000FF070000}"/>
    <cellStyle name="Vírgula 2 5" xfId="858" xr:uid="{00000000-0005-0000-0000-000000080000}"/>
    <cellStyle name="Vírgula 2 6" xfId="2055" xr:uid="{00000000-0005-0000-0000-000001080000}"/>
    <cellStyle name="Vírgula 3" xfId="35" xr:uid="{00000000-0005-0000-0000-000002080000}"/>
    <cellStyle name="Vírgula 3 2" xfId="36" xr:uid="{00000000-0005-0000-0000-000003080000}"/>
    <cellStyle name="Vírgula 3 2 2" xfId="583" xr:uid="{00000000-0005-0000-0000-000004080000}"/>
    <cellStyle name="Vírgula 3 2 2 2" xfId="1106" xr:uid="{00000000-0005-0000-0000-000005080000}"/>
    <cellStyle name="Vírgula 3 2 3" xfId="382" xr:uid="{00000000-0005-0000-0000-000006080000}"/>
    <cellStyle name="Vírgula 3 2 4" xfId="266" xr:uid="{00000000-0005-0000-0000-000007080000}"/>
    <cellStyle name="Vírgula 3 3" xfId="582" xr:uid="{00000000-0005-0000-0000-000008080000}"/>
    <cellStyle name="Vírgula 3 3 2" xfId="1105" xr:uid="{00000000-0005-0000-0000-000009080000}"/>
    <cellStyle name="Vírgula 3 4" xfId="381" xr:uid="{00000000-0005-0000-0000-00000A080000}"/>
    <cellStyle name="Vírgula 3 5" xfId="265" xr:uid="{00000000-0005-0000-0000-00000B080000}"/>
    <cellStyle name="Vírgula 3 6" xfId="2098" xr:uid="{00000000-0005-0000-0000-00000C080000}"/>
    <cellStyle name="Vírgula 4" xfId="37" xr:uid="{00000000-0005-0000-0000-00000D080000}"/>
    <cellStyle name="Vírgula 5" xfId="28" xr:uid="{00000000-0005-0000-0000-00000E080000}"/>
    <cellStyle name="Vírgula 5 2" xfId="38" xr:uid="{00000000-0005-0000-0000-00000F080000}"/>
    <cellStyle name="Vírgula 5 2 2" xfId="178" xr:uid="{00000000-0005-0000-0000-000010080000}"/>
    <cellStyle name="Vírgula 5 2 2 2" xfId="986" xr:uid="{00000000-0005-0000-0000-000011080000}"/>
    <cellStyle name="Vírgula 5 2 3" xfId="936" xr:uid="{00000000-0005-0000-0000-000012080000}"/>
    <cellStyle name="Vírgula 5 3" xfId="882" xr:uid="{00000000-0005-0000-0000-000013080000}"/>
    <cellStyle name="Vírgula 6" xfId="44" xr:uid="{00000000-0005-0000-0000-000014080000}"/>
    <cellStyle name="Vírgula 6 2" xfId="58" xr:uid="{00000000-0005-0000-0000-000015080000}"/>
    <cellStyle name="Vírgula 6 2 2" xfId="585" xr:uid="{00000000-0005-0000-0000-000016080000}"/>
    <cellStyle name="Vírgula 6 2 2 2" xfId="1108" xr:uid="{00000000-0005-0000-0000-000017080000}"/>
    <cellStyle name="Vírgula 6 2 3" xfId="472" xr:uid="{00000000-0005-0000-0000-000018080000}"/>
    <cellStyle name="Vírgula 6 2 4" xfId="356" xr:uid="{00000000-0005-0000-0000-000019080000}"/>
    <cellStyle name="Vírgula 6 3" xfId="179" xr:uid="{00000000-0005-0000-0000-00001A080000}"/>
    <cellStyle name="Vírgula 6 3 2" xfId="586" xr:uid="{00000000-0005-0000-0000-00001B080000}"/>
    <cellStyle name="Vírgula 6 3 2 2" xfId="1109" xr:uid="{00000000-0005-0000-0000-00001C080000}"/>
    <cellStyle name="Vírgula 6 3 3" xfId="480" xr:uid="{00000000-0005-0000-0000-00001D080000}"/>
    <cellStyle name="Vírgula 6 3 4" xfId="364" xr:uid="{00000000-0005-0000-0000-00001E080000}"/>
    <cellStyle name="Vírgula 6 4" xfId="584" xr:uid="{00000000-0005-0000-0000-00001F080000}"/>
    <cellStyle name="Vírgula 6 4 2" xfId="1107" xr:uid="{00000000-0005-0000-0000-000020080000}"/>
    <cellStyle name="Vírgula 6 5" xfId="471" xr:uid="{00000000-0005-0000-0000-000021080000}"/>
    <cellStyle name="Vírgula 6 6" xfId="355" xr:uid="{00000000-0005-0000-0000-000022080000}"/>
    <cellStyle name="Vírgula 7" xfId="51" xr:uid="{00000000-0005-0000-0000-000023080000}"/>
    <cellStyle name="Vírgula 7 10" xfId="832" xr:uid="{00000000-0005-0000-0000-000024080000}"/>
    <cellStyle name="Vírgula 7 10 2" xfId="1877" xr:uid="{00000000-0005-0000-0000-000025080000}"/>
    <cellStyle name="Vírgula 7 11" xfId="1298" xr:uid="{00000000-0005-0000-0000-000026080000}"/>
    <cellStyle name="Vírgula 7 12" xfId="242" xr:uid="{00000000-0005-0000-0000-000027080000}"/>
    <cellStyle name="Vírgula 7 13" xfId="2138" xr:uid="{00000000-0005-0000-0000-000028080000}"/>
    <cellStyle name="Vírgula 7 14" xfId="2287" xr:uid="{00000000-0005-0000-0000-000029080000}"/>
    <cellStyle name="Vírgula 7 2" xfId="105" xr:uid="{00000000-0005-0000-0000-00002A080000}"/>
    <cellStyle name="Vírgula 7 2 10" xfId="2139" xr:uid="{00000000-0005-0000-0000-00002B080000}"/>
    <cellStyle name="Vírgula 7 2 11" xfId="2288" xr:uid="{00000000-0005-0000-0000-00002C080000}"/>
    <cellStyle name="Vírgula 7 2 2" xfId="588" xr:uid="{00000000-0005-0000-0000-00002D080000}"/>
    <cellStyle name="Vírgula 7 2 2 2" xfId="731" xr:uid="{00000000-0005-0000-0000-00002E080000}"/>
    <cellStyle name="Vírgula 7 2 2 2 2" xfId="1196" xr:uid="{00000000-0005-0000-0000-00002F080000}"/>
    <cellStyle name="Vírgula 7 2 2 2 2 2" xfId="1880" xr:uid="{00000000-0005-0000-0000-000030080000}"/>
    <cellStyle name="Vírgula 7 2 2 2 3" xfId="1879" xr:uid="{00000000-0005-0000-0000-000031080000}"/>
    <cellStyle name="Vírgula 7 2 2 3" xfId="884" xr:uid="{00000000-0005-0000-0000-000032080000}"/>
    <cellStyle name="Vírgula 7 2 2 3 2" xfId="1881" xr:uid="{00000000-0005-0000-0000-000033080000}"/>
    <cellStyle name="Vírgula 7 2 2 4" xfId="1878" xr:uid="{00000000-0005-0000-0000-000034080000}"/>
    <cellStyle name="Vírgula 7 2 2 5" xfId="2191" xr:uid="{00000000-0005-0000-0000-000035080000}"/>
    <cellStyle name="Vírgula 7 2 2 6" xfId="2335" xr:uid="{00000000-0005-0000-0000-000036080000}"/>
    <cellStyle name="Vírgula 7 2 3" xfId="632" xr:uid="{00000000-0005-0000-0000-000037080000}"/>
    <cellStyle name="Vírgula 7 2 3 2" xfId="773" xr:uid="{00000000-0005-0000-0000-000038080000}"/>
    <cellStyle name="Vírgula 7 2 3 2 2" xfId="1238" xr:uid="{00000000-0005-0000-0000-000039080000}"/>
    <cellStyle name="Vírgula 7 2 3 2 2 2" xfId="1884" xr:uid="{00000000-0005-0000-0000-00003A080000}"/>
    <cellStyle name="Vírgula 7 2 3 2 3" xfId="1883" xr:uid="{00000000-0005-0000-0000-00003B080000}"/>
    <cellStyle name="Vírgula 7 2 3 3" xfId="926" xr:uid="{00000000-0005-0000-0000-00003C080000}"/>
    <cellStyle name="Vírgula 7 2 3 3 2" xfId="1885" xr:uid="{00000000-0005-0000-0000-00003D080000}"/>
    <cellStyle name="Vírgula 7 2 3 4" xfId="1882" xr:uid="{00000000-0005-0000-0000-00003E080000}"/>
    <cellStyle name="Vírgula 7 2 3 5" xfId="2233" xr:uid="{00000000-0005-0000-0000-00003F080000}"/>
    <cellStyle name="Vírgula 7 2 3 6" xfId="2377" xr:uid="{00000000-0005-0000-0000-000040080000}"/>
    <cellStyle name="Vírgula 7 2 4" xfId="474" xr:uid="{00000000-0005-0000-0000-000041080000}"/>
    <cellStyle name="Vírgula 7 2 4 2" xfId="1036" xr:uid="{00000000-0005-0000-0000-000042080000}"/>
    <cellStyle name="Vírgula 7 2 4 2 2" xfId="1887" xr:uid="{00000000-0005-0000-0000-000043080000}"/>
    <cellStyle name="Vírgula 7 2 4 3" xfId="1886" xr:uid="{00000000-0005-0000-0000-000044080000}"/>
    <cellStyle name="Vírgula 7 2 5" xfId="683" xr:uid="{00000000-0005-0000-0000-000045080000}"/>
    <cellStyle name="Vírgula 7 2 5 2" xfId="1149" xr:uid="{00000000-0005-0000-0000-000046080000}"/>
    <cellStyle name="Vírgula 7 2 5 2 2" xfId="1889" xr:uid="{00000000-0005-0000-0000-000047080000}"/>
    <cellStyle name="Vírgula 7 2 5 3" xfId="1888" xr:uid="{00000000-0005-0000-0000-000048080000}"/>
    <cellStyle name="Vírgula 7 2 6" xfId="358" xr:uid="{00000000-0005-0000-0000-000049080000}"/>
    <cellStyle name="Vírgula 7 2 6 2" xfId="980" xr:uid="{00000000-0005-0000-0000-00004A080000}"/>
    <cellStyle name="Vírgula 7 2 6 2 2" xfId="1891" xr:uid="{00000000-0005-0000-0000-00004B080000}"/>
    <cellStyle name="Vírgula 7 2 6 3" xfId="1890" xr:uid="{00000000-0005-0000-0000-00004C080000}"/>
    <cellStyle name="Vírgula 7 2 7" xfId="833" xr:uid="{00000000-0005-0000-0000-00004D080000}"/>
    <cellStyle name="Vírgula 7 2 7 2" xfId="1892" xr:uid="{00000000-0005-0000-0000-00004E080000}"/>
    <cellStyle name="Vírgula 7 2 8" xfId="1299" xr:uid="{00000000-0005-0000-0000-00004F080000}"/>
    <cellStyle name="Vírgula 7 2 9" xfId="243" xr:uid="{00000000-0005-0000-0000-000050080000}"/>
    <cellStyle name="Vírgula 7 3" xfId="142" xr:uid="{00000000-0005-0000-0000-000051080000}"/>
    <cellStyle name="Vírgula 7 3 10" xfId="2140" xr:uid="{00000000-0005-0000-0000-000052080000}"/>
    <cellStyle name="Vírgula 7 3 11" xfId="2289" xr:uid="{00000000-0005-0000-0000-000053080000}"/>
    <cellStyle name="Vírgula 7 3 2" xfId="589" xr:uid="{00000000-0005-0000-0000-000054080000}"/>
    <cellStyle name="Vírgula 7 3 2 2" xfId="732" xr:uid="{00000000-0005-0000-0000-000055080000}"/>
    <cellStyle name="Vírgula 7 3 2 2 2" xfId="1197" xr:uid="{00000000-0005-0000-0000-000056080000}"/>
    <cellStyle name="Vírgula 7 3 2 2 2 2" xfId="1895" xr:uid="{00000000-0005-0000-0000-000057080000}"/>
    <cellStyle name="Vírgula 7 3 2 2 3" xfId="1894" xr:uid="{00000000-0005-0000-0000-000058080000}"/>
    <cellStyle name="Vírgula 7 3 2 3" xfId="885" xr:uid="{00000000-0005-0000-0000-000059080000}"/>
    <cellStyle name="Vírgula 7 3 2 3 2" xfId="1896" xr:uid="{00000000-0005-0000-0000-00005A080000}"/>
    <cellStyle name="Vírgula 7 3 2 4" xfId="1893" xr:uid="{00000000-0005-0000-0000-00005B080000}"/>
    <cellStyle name="Vírgula 7 3 2 5" xfId="2192" xr:uid="{00000000-0005-0000-0000-00005C080000}"/>
    <cellStyle name="Vírgula 7 3 2 6" xfId="2336" xr:uid="{00000000-0005-0000-0000-00005D080000}"/>
    <cellStyle name="Vírgula 7 3 3" xfId="633" xr:uid="{00000000-0005-0000-0000-00005E080000}"/>
    <cellStyle name="Vírgula 7 3 3 2" xfId="774" xr:uid="{00000000-0005-0000-0000-00005F080000}"/>
    <cellStyle name="Vírgula 7 3 3 2 2" xfId="1239" xr:uid="{00000000-0005-0000-0000-000060080000}"/>
    <cellStyle name="Vírgula 7 3 3 2 2 2" xfId="1899" xr:uid="{00000000-0005-0000-0000-000061080000}"/>
    <cellStyle name="Vírgula 7 3 3 2 3" xfId="1898" xr:uid="{00000000-0005-0000-0000-000062080000}"/>
    <cellStyle name="Vírgula 7 3 3 3" xfId="927" xr:uid="{00000000-0005-0000-0000-000063080000}"/>
    <cellStyle name="Vírgula 7 3 3 3 2" xfId="1900" xr:uid="{00000000-0005-0000-0000-000064080000}"/>
    <cellStyle name="Vírgula 7 3 3 4" xfId="1897" xr:uid="{00000000-0005-0000-0000-000065080000}"/>
    <cellStyle name="Vírgula 7 3 3 5" xfId="2234" xr:uid="{00000000-0005-0000-0000-000066080000}"/>
    <cellStyle name="Vírgula 7 3 3 6" xfId="2378" xr:uid="{00000000-0005-0000-0000-000067080000}"/>
    <cellStyle name="Vírgula 7 3 4" xfId="475" xr:uid="{00000000-0005-0000-0000-000068080000}"/>
    <cellStyle name="Vírgula 7 3 4 2" xfId="1037" xr:uid="{00000000-0005-0000-0000-000069080000}"/>
    <cellStyle name="Vírgula 7 3 4 2 2" xfId="1902" xr:uid="{00000000-0005-0000-0000-00006A080000}"/>
    <cellStyle name="Vírgula 7 3 4 3" xfId="1901" xr:uid="{00000000-0005-0000-0000-00006B080000}"/>
    <cellStyle name="Vírgula 7 3 5" xfId="684" xr:uid="{00000000-0005-0000-0000-00006C080000}"/>
    <cellStyle name="Vírgula 7 3 5 2" xfId="1150" xr:uid="{00000000-0005-0000-0000-00006D080000}"/>
    <cellStyle name="Vírgula 7 3 5 2 2" xfId="1904" xr:uid="{00000000-0005-0000-0000-00006E080000}"/>
    <cellStyle name="Vírgula 7 3 5 3" xfId="1903" xr:uid="{00000000-0005-0000-0000-00006F080000}"/>
    <cellStyle name="Vírgula 7 3 6" xfId="359" xr:uid="{00000000-0005-0000-0000-000070080000}"/>
    <cellStyle name="Vírgula 7 3 6 2" xfId="981" xr:uid="{00000000-0005-0000-0000-000071080000}"/>
    <cellStyle name="Vírgula 7 3 6 2 2" xfId="1906" xr:uid="{00000000-0005-0000-0000-000072080000}"/>
    <cellStyle name="Vírgula 7 3 6 3" xfId="1905" xr:uid="{00000000-0005-0000-0000-000073080000}"/>
    <cellStyle name="Vírgula 7 3 7" xfId="834" xr:uid="{00000000-0005-0000-0000-000074080000}"/>
    <cellStyle name="Vírgula 7 3 7 2" xfId="1907" xr:uid="{00000000-0005-0000-0000-000075080000}"/>
    <cellStyle name="Vírgula 7 3 8" xfId="1300" xr:uid="{00000000-0005-0000-0000-000076080000}"/>
    <cellStyle name="Vírgula 7 3 9" xfId="244" xr:uid="{00000000-0005-0000-0000-000077080000}"/>
    <cellStyle name="Vírgula 7 4" xfId="251" xr:uid="{00000000-0005-0000-0000-000078080000}"/>
    <cellStyle name="Vírgula 7 4 10" xfId="2294" xr:uid="{00000000-0005-0000-0000-000079080000}"/>
    <cellStyle name="Vírgula 7 4 2" xfId="373" xr:uid="{00000000-0005-0000-0000-00007A080000}"/>
    <cellStyle name="Vírgula 7 4 2 2" xfId="640" xr:uid="{00000000-0005-0000-0000-00007B080000}"/>
    <cellStyle name="Vírgula 7 4 2 2 2" xfId="781" xr:uid="{00000000-0005-0000-0000-00007C080000}"/>
    <cellStyle name="Vírgula 7 4 2 2 2 2" xfId="1246" xr:uid="{00000000-0005-0000-0000-00007D080000}"/>
    <cellStyle name="Vírgula 7 4 2 2 2 2 2" xfId="1911" xr:uid="{00000000-0005-0000-0000-00007E080000}"/>
    <cellStyle name="Vírgula 7 4 2 2 2 3" xfId="1910" xr:uid="{00000000-0005-0000-0000-00007F080000}"/>
    <cellStyle name="Vírgula 7 4 2 2 3" xfId="787" xr:uid="{00000000-0005-0000-0000-000080080000}"/>
    <cellStyle name="Vírgula 7 4 2 2 3 2" xfId="1250" xr:uid="{00000000-0005-0000-0000-000081080000}"/>
    <cellStyle name="Vírgula 7 4 2 2 3 2 2" xfId="1913" xr:uid="{00000000-0005-0000-0000-000082080000}"/>
    <cellStyle name="Vírgula 7 4 2 2 3 3" xfId="1912" xr:uid="{00000000-0005-0000-0000-000083080000}"/>
    <cellStyle name="Vírgula 7 4 2 2 4" xfId="934" xr:uid="{00000000-0005-0000-0000-000084080000}"/>
    <cellStyle name="Vírgula 7 4 2 2 4 2" xfId="1914" xr:uid="{00000000-0005-0000-0000-000085080000}"/>
    <cellStyle name="Vírgula 7 4 2 2 5" xfId="1909" xr:uid="{00000000-0005-0000-0000-000086080000}"/>
    <cellStyle name="Vírgula 7 4 2 2 6" xfId="2241" xr:uid="{00000000-0005-0000-0000-000087080000}"/>
    <cellStyle name="Vírgula 7 4 2 2 7" xfId="2385" xr:uid="{00000000-0005-0000-0000-000088080000}"/>
    <cellStyle name="Vírgula 7 4 2 3" xfId="484" xr:uid="{00000000-0005-0000-0000-000089080000}"/>
    <cellStyle name="Vírgula 7 4 2 3 2" xfId="1044" xr:uid="{00000000-0005-0000-0000-00008A080000}"/>
    <cellStyle name="Vírgula 7 4 2 3 2 2" xfId="1916" xr:uid="{00000000-0005-0000-0000-00008B080000}"/>
    <cellStyle name="Vírgula 7 4 2 3 3" xfId="1915" xr:uid="{00000000-0005-0000-0000-00008C080000}"/>
    <cellStyle name="Vírgula 7 4 2 4" xfId="691" xr:uid="{00000000-0005-0000-0000-00008D080000}"/>
    <cellStyle name="Vírgula 7 4 2 4 2" xfId="1157" xr:uid="{00000000-0005-0000-0000-00008E080000}"/>
    <cellStyle name="Vírgula 7 4 2 4 2 2" xfId="1918" xr:uid="{00000000-0005-0000-0000-00008F080000}"/>
    <cellStyle name="Vírgula 7 4 2 4 3" xfId="1917" xr:uid="{00000000-0005-0000-0000-000090080000}"/>
    <cellStyle name="Vírgula 7 4 2 5" xfId="842" xr:uid="{00000000-0005-0000-0000-000091080000}"/>
    <cellStyle name="Vírgula 7 4 2 5 2" xfId="1919" xr:uid="{00000000-0005-0000-0000-000092080000}"/>
    <cellStyle name="Vírgula 7 4 2 6" xfId="1908" xr:uid="{00000000-0005-0000-0000-000093080000}"/>
    <cellStyle name="Vírgula 7 4 2 7" xfId="2148" xr:uid="{00000000-0005-0000-0000-000094080000}"/>
    <cellStyle name="Vírgula 7 4 2 8" xfId="2296" xr:uid="{00000000-0005-0000-0000-000095080000}"/>
    <cellStyle name="Vírgula 7 4 3" xfId="634" xr:uid="{00000000-0005-0000-0000-000096080000}"/>
    <cellStyle name="Vírgula 7 4 3 2" xfId="775" xr:uid="{00000000-0005-0000-0000-000097080000}"/>
    <cellStyle name="Vírgula 7 4 3 2 2" xfId="1240" xr:uid="{00000000-0005-0000-0000-000098080000}"/>
    <cellStyle name="Vírgula 7 4 3 2 2 2" xfId="1922" xr:uid="{00000000-0005-0000-0000-000099080000}"/>
    <cellStyle name="Vírgula 7 4 3 2 3" xfId="1921" xr:uid="{00000000-0005-0000-0000-00009A080000}"/>
    <cellStyle name="Vírgula 7 4 3 3" xfId="928" xr:uid="{00000000-0005-0000-0000-00009B080000}"/>
    <cellStyle name="Vírgula 7 4 3 3 2" xfId="1923" xr:uid="{00000000-0005-0000-0000-00009C080000}"/>
    <cellStyle name="Vírgula 7 4 3 4" xfId="1920" xr:uid="{00000000-0005-0000-0000-00009D080000}"/>
    <cellStyle name="Vírgula 7 4 3 5" xfId="2235" xr:uid="{00000000-0005-0000-0000-00009E080000}"/>
    <cellStyle name="Vírgula 7 4 3 6" xfId="2379" xr:uid="{00000000-0005-0000-0000-00009F080000}"/>
    <cellStyle name="Vírgula 7 4 4" xfId="482" xr:uid="{00000000-0005-0000-0000-0000A0080000}"/>
    <cellStyle name="Vírgula 7 4 4 2" xfId="1042" xr:uid="{00000000-0005-0000-0000-0000A1080000}"/>
    <cellStyle name="Vírgula 7 4 4 2 2" xfId="1925" xr:uid="{00000000-0005-0000-0000-0000A2080000}"/>
    <cellStyle name="Vírgula 7 4 4 3" xfId="1924" xr:uid="{00000000-0005-0000-0000-0000A3080000}"/>
    <cellStyle name="Vírgula 7 4 5" xfId="689" xr:uid="{00000000-0005-0000-0000-0000A4080000}"/>
    <cellStyle name="Vírgula 7 4 5 2" xfId="1155" xr:uid="{00000000-0005-0000-0000-0000A5080000}"/>
    <cellStyle name="Vírgula 7 4 5 2 2" xfId="1927" xr:uid="{00000000-0005-0000-0000-0000A6080000}"/>
    <cellStyle name="Vírgula 7 4 5 3" xfId="1926" xr:uid="{00000000-0005-0000-0000-0000A7080000}"/>
    <cellStyle name="Vírgula 7 4 6" xfId="366" xr:uid="{00000000-0005-0000-0000-0000A8080000}"/>
    <cellStyle name="Vírgula 7 4 6 2" xfId="991" xr:uid="{00000000-0005-0000-0000-0000A9080000}"/>
    <cellStyle name="Vírgula 7 4 6 2 2" xfId="1929" xr:uid="{00000000-0005-0000-0000-0000AA080000}"/>
    <cellStyle name="Vírgula 7 4 6 3" xfId="1928" xr:uid="{00000000-0005-0000-0000-0000AB080000}"/>
    <cellStyle name="Vírgula 7 4 7" xfId="840" xr:uid="{00000000-0005-0000-0000-0000AC080000}"/>
    <cellStyle name="Vírgula 7 4 7 2" xfId="1930" xr:uid="{00000000-0005-0000-0000-0000AD080000}"/>
    <cellStyle name="Vírgula 7 4 8" xfId="1305" xr:uid="{00000000-0005-0000-0000-0000AE080000}"/>
    <cellStyle name="Vírgula 7 4 9" xfId="2146" xr:uid="{00000000-0005-0000-0000-0000AF080000}"/>
    <cellStyle name="Vírgula 7 5" xfId="374" xr:uid="{00000000-0005-0000-0000-0000B0080000}"/>
    <cellStyle name="Vírgula 7 5 2" xfId="639" xr:uid="{00000000-0005-0000-0000-0000B1080000}"/>
    <cellStyle name="Vírgula 7 5 2 2" xfId="780" xr:uid="{00000000-0005-0000-0000-0000B2080000}"/>
    <cellStyle name="Vírgula 7 5 2 2 2" xfId="1245" xr:uid="{00000000-0005-0000-0000-0000B3080000}"/>
    <cellStyle name="Vírgula 7 5 2 2 2 2" xfId="1934" xr:uid="{00000000-0005-0000-0000-0000B4080000}"/>
    <cellStyle name="Vírgula 7 5 2 2 3" xfId="1933" xr:uid="{00000000-0005-0000-0000-0000B5080000}"/>
    <cellStyle name="Vírgula 7 5 2 3" xfId="933" xr:uid="{00000000-0005-0000-0000-0000B6080000}"/>
    <cellStyle name="Vírgula 7 5 2 3 2" xfId="1935" xr:uid="{00000000-0005-0000-0000-0000B7080000}"/>
    <cellStyle name="Vírgula 7 5 2 4" xfId="1932" xr:uid="{00000000-0005-0000-0000-0000B8080000}"/>
    <cellStyle name="Vírgula 7 5 2 5" xfId="2240" xr:uid="{00000000-0005-0000-0000-0000B9080000}"/>
    <cellStyle name="Vírgula 7 5 2 6" xfId="2384" xr:uid="{00000000-0005-0000-0000-0000BA080000}"/>
    <cellStyle name="Vírgula 7 5 3" xfId="587" xr:uid="{00000000-0005-0000-0000-0000BB080000}"/>
    <cellStyle name="Vírgula 7 5 3 2" xfId="1110" xr:uid="{00000000-0005-0000-0000-0000BC080000}"/>
    <cellStyle name="Vírgula 7 5 3 2 2" xfId="1937" xr:uid="{00000000-0005-0000-0000-0000BD080000}"/>
    <cellStyle name="Vírgula 7 5 3 3" xfId="1936" xr:uid="{00000000-0005-0000-0000-0000BE080000}"/>
    <cellStyle name="Vírgula 7 5 4" xfId="730" xr:uid="{00000000-0005-0000-0000-0000BF080000}"/>
    <cellStyle name="Vírgula 7 5 4 2" xfId="1195" xr:uid="{00000000-0005-0000-0000-0000C0080000}"/>
    <cellStyle name="Vírgula 7 5 4 2 2" xfId="1939" xr:uid="{00000000-0005-0000-0000-0000C1080000}"/>
    <cellStyle name="Vírgula 7 5 4 3" xfId="1938" xr:uid="{00000000-0005-0000-0000-0000C2080000}"/>
    <cellStyle name="Vírgula 7 5 5" xfId="883" xr:uid="{00000000-0005-0000-0000-0000C3080000}"/>
    <cellStyle name="Vírgula 7 5 5 2" xfId="1940" xr:uid="{00000000-0005-0000-0000-0000C4080000}"/>
    <cellStyle name="Vírgula 7 5 6" xfId="1931" xr:uid="{00000000-0005-0000-0000-0000C5080000}"/>
    <cellStyle name="Vírgula 7 5 7" xfId="2190" xr:uid="{00000000-0005-0000-0000-0000C6080000}"/>
    <cellStyle name="Vírgula 7 5 8" xfId="2334" xr:uid="{00000000-0005-0000-0000-0000C7080000}"/>
    <cellStyle name="Vírgula 7 6" xfId="631" xr:uid="{00000000-0005-0000-0000-0000C8080000}"/>
    <cellStyle name="Vírgula 7 6 2" xfId="772" xr:uid="{00000000-0005-0000-0000-0000C9080000}"/>
    <cellStyle name="Vírgula 7 6 2 2" xfId="1237" xr:uid="{00000000-0005-0000-0000-0000CA080000}"/>
    <cellStyle name="Vírgula 7 6 2 2 2" xfId="1943" xr:uid="{00000000-0005-0000-0000-0000CB080000}"/>
    <cellStyle name="Vírgula 7 6 2 3" xfId="1942" xr:uid="{00000000-0005-0000-0000-0000CC080000}"/>
    <cellStyle name="Vírgula 7 6 3" xfId="925" xr:uid="{00000000-0005-0000-0000-0000CD080000}"/>
    <cellStyle name="Vírgula 7 6 3 2" xfId="1944" xr:uid="{00000000-0005-0000-0000-0000CE080000}"/>
    <cellStyle name="Vírgula 7 6 4" xfId="1941" xr:uid="{00000000-0005-0000-0000-0000CF080000}"/>
    <cellStyle name="Vírgula 7 6 5" xfId="2232" xr:uid="{00000000-0005-0000-0000-0000D0080000}"/>
    <cellStyle name="Vírgula 7 6 6" xfId="2376" xr:uid="{00000000-0005-0000-0000-0000D1080000}"/>
    <cellStyle name="Vírgula 7 7" xfId="473" xr:uid="{00000000-0005-0000-0000-0000D2080000}"/>
    <cellStyle name="Vírgula 7 7 2" xfId="1035" xr:uid="{00000000-0005-0000-0000-0000D3080000}"/>
    <cellStyle name="Vírgula 7 7 2 2" xfId="1946" xr:uid="{00000000-0005-0000-0000-0000D4080000}"/>
    <cellStyle name="Vírgula 7 7 3" xfId="1945" xr:uid="{00000000-0005-0000-0000-0000D5080000}"/>
    <cellStyle name="Vírgula 7 8" xfId="682" xr:uid="{00000000-0005-0000-0000-0000D6080000}"/>
    <cellStyle name="Vírgula 7 8 2" xfId="1148" xr:uid="{00000000-0005-0000-0000-0000D7080000}"/>
    <cellStyle name="Vírgula 7 8 2 2" xfId="1948" xr:uid="{00000000-0005-0000-0000-0000D8080000}"/>
    <cellStyle name="Vírgula 7 8 3" xfId="1947" xr:uid="{00000000-0005-0000-0000-0000D9080000}"/>
    <cellStyle name="Vírgula 7 9" xfId="357" xr:uid="{00000000-0005-0000-0000-0000DA080000}"/>
    <cellStyle name="Vírgula 7 9 2" xfId="979" xr:uid="{00000000-0005-0000-0000-0000DB080000}"/>
    <cellStyle name="Vírgula 7 9 2 2" xfId="1950" xr:uid="{00000000-0005-0000-0000-0000DC080000}"/>
    <cellStyle name="Vírgula 7 9 3" xfId="1949" xr:uid="{00000000-0005-0000-0000-0000DD080000}"/>
    <cellStyle name="Vírgula 8" xfId="59" xr:uid="{00000000-0005-0000-0000-0000DE080000}"/>
    <cellStyle name="Vírgula 8 10" xfId="1301" xr:uid="{00000000-0005-0000-0000-0000DF080000}"/>
    <cellStyle name="Vírgula 8 11" xfId="245" xr:uid="{00000000-0005-0000-0000-0000E0080000}"/>
    <cellStyle name="Vírgula 8 12" xfId="2141" xr:uid="{00000000-0005-0000-0000-0000E1080000}"/>
    <cellStyle name="Vírgula 8 13" xfId="2290" xr:uid="{00000000-0005-0000-0000-0000E2080000}"/>
    <cellStyle name="Vírgula 8 2" xfId="107" xr:uid="{00000000-0005-0000-0000-0000E3080000}"/>
    <cellStyle name="Vírgula 8 2 10" xfId="2142" xr:uid="{00000000-0005-0000-0000-0000E4080000}"/>
    <cellStyle name="Vírgula 8 2 11" xfId="2291" xr:uid="{00000000-0005-0000-0000-0000E5080000}"/>
    <cellStyle name="Vírgula 8 2 2" xfId="591" xr:uid="{00000000-0005-0000-0000-0000E6080000}"/>
    <cellStyle name="Vírgula 8 2 2 2" xfId="734" xr:uid="{00000000-0005-0000-0000-0000E7080000}"/>
    <cellStyle name="Vírgula 8 2 2 2 2" xfId="1199" xr:uid="{00000000-0005-0000-0000-0000E8080000}"/>
    <cellStyle name="Vírgula 8 2 2 2 2 2" xfId="1953" xr:uid="{00000000-0005-0000-0000-0000E9080000}"/>
    <cellStyle name="Vírgula 8 2 2 2 3" xfId="1952" xr:uid="{00000000-0005-0000-0000-0000EA080000}"/>
    <cellStyle name="Vírgula 8 2 2 3" xfId="887" xr:uid="{00000000-0005-0000-0000-0000EB080000}"/>
    <cellStyle name="Vírgula 8 2 2 3 2" xfId="1954" xr:uid="{00000000-0005-0000-0000-0000EC080000}"/>
    <cellStyle name="Vírgula 8 2 2 4" xfId="1951" xr:uid="{00000000-0005-0000-0000-0000ED080000}"/>
    <cellStyle name="Vírgula 8 2 2 5" xfId="2194" xr:uid="{00000000-0005-0000-0000-0000EE080000}"/>
    <cellStyle name="Vírgula 8 2 2 6" xfId="2338" xr:uid="{00000000-0005-0000-0000-0000EF080000}"/>
    <cellStyle name="Vírgula 8 2 3" xfId="636" xr:uid="{00000000-0005-0000-0000-0000F0080000}"/>
    <cellStyle name="Vírgula 8 2 3 2" xfId="777" xr:uid="{00000000-0005-0000-0000-0000F1080000}"/>
    <cellStyle name="Vírgula 8 2 3 2 2" xfId="1242" xr:uid="{00000000-0005-0000-0000-0000F2080000}"/>
    <cellStyle name="Vírgula 8 2 3 2 2 2" xfId="1957" xr:uid="{00000000-0005-0000-0000-0000F3080000}"/>
    <cellStyle name="Vírgula 8 2 3 2 3" xfId="1956" xr:uid="{00000000-0005-0000-0000-0000F4080000}"/>
    <cellStyle name="Vírgula 8 2 3 3" xfId="930" xr:uid="{00000000-0005-0000-0000-0000F5080000}"/>
    <cellStyle name="Vírgula 8 2 3 3 2" xfId="1958" xr:uid="{00000000-0005-0000-0000-0000F6080000}"/>
    <cellStyle name="Vírgula 8 2 3 4" xfId="1955" xr:uid="{00000000-0005-0000-0000-0000F7080000}"/>
    <cellStyle name="Vírgula 8 2 3 5" xfId="2237" xr:uid="{00000000-0005-0000-0000-0000F8080000}"/>
    <cellStyle name="Vírgula 8 2 3 6" xfId="2381" xr:uid="{00000000-0005-0000-0000-0000F9080000}"/>
    <cellStyle name="Vírgula 8 2 4" xfId="477" xr:uid="{00000000-0005-0000-0000-0000FA080000}"/>
    <cellStyle name="Vírgula 8 2 4 2" xfId="1039" xr:uid="{00000000-0005-0000-0000-0000FB080000}"/>
    <cellStyle name="Vírgula 8 2 4 2 2" xfId="1960" xr:uid="{00000000-0005-0000-0000-0000FC080000}"/>
    <cellStyle name="Vírgula 8 2 4 3" xfId="1959" xr:uid="{00000000-0005-0000-0000-0000FD080000}"/>
    <cellStyle name="Vírgula 8 2 5" xfId="686" xr:uid="{00000000-0005-0000-0000-0000FE080000}"/>
    <cellStyle name="Vírgula 8 2 5 2" xfId="1152" xr:uid="{00000000-0005-0000-0000-0000FF080000}"/>
    <cellStyle name="Vírgula 8 2 5 2 2" xfId="1962" xr:uid="{00000000-0005-0000-0000-000000090000}"/>
    <cellStyle name="Vírgula 8 2 5 3" xfId="1961" xr:uid="{00000000-0005-0000-0000-000001090000}"/>
    <cellStyle name="Vírgula 8 2 6" xfId="361" xr:uid="{00000000-0005-0000-0000-000002090000}"/>
    <cellStyle name="Vírgula 8 2 6 2" xfId="983" xr:uid="{00000000-0005-0000-0000-000003090000}"/>
    <cellStyle name="Vírgula 8 2 6 2 2" xfId="1964" xr:uid="{00000000-0005-0000-0000-000004090000}"/>
    <cellStyle name="Vírgula 8 2 6 3" xfId="1963" xr:uid="{00000000-0005-0000-0000-000005090000}"/>
    <cellStyle name="Vírgula 8 2 7" xfId="836" xr:uid="{00000000-0005-0000-0000-000006090000}"/>
    <cellStyle name="Vírgula 8 2 7 2" xfId="1965" xr:uid="{00000000-0005-0000-0000-000007090000}"/>
    <cellStyle name="Vírgula 8 2 8" xfId="1302" xr:uid="{00000000-0005-0000-0000-000008090000}"/>
    <cellStyle name="Vírgula 8 2 9" xfId="246" xr:uid="{00000000-0005-0000-0000-000009090000}"/>
    <cellStyle name="Vírgula 8 3" xfId="144" xr:uid="{00000000-0005-0000-0000-00000A090000}"/>
    <cellStyle name="Vírgula 8 3 10" xfId="2143" xr:uid="{00000000-0005-0000-0000-00000B090000}"/>
    <cellStyle name="Vírgula 8 3 11" xfId="2292" xr:uid="{00000000-0005-0000-0000-00000C090000}"/>
    <cellStyle name="Vírgula 8 3 2" xfId="592" xr:uid="{00000000-0005-0000-0000-00000D090000}"/>
    <cellStyle name="Vírgula 8 3 2 2" xfId="735" xr:uid="{00000000-0005-0000-0000-00000E090000}"/>
    <cellStyle name="Vírgula 8 3 2 2 2" xfId="1200" xr:uid="{00000000-0005-0000-0000-00000F090000}"/>
    <cellStyle name="Vírgula 8 3 2 2 2 2" xfId="1968" xr:uid="{00000000-0005-0000-0000-000010090000}"/>
    <cellStyle name="Vírgula 8 3 2 2 3" xfId="1967" xr:uid="{00000000-0005-0000-0000-000011090000}"/>
    <cellStyle name="Vírgula 8 3 2 3" xfId="888" xr:uid="{00000000-0005-0000-0000-000012090000}"/>
    <cellStyle name="Vírgula 8 3 2 3 2" xfId="1969" xr:uid="{00000000-0005-0000-0000-000013090000}"/>
    <cellStyle name="Vírgula 8 3 2 4" xfId="1966" xr:uid="{00000000-0005-0000-0000-000014090000}"/>
    <cellStyle name="Vírgula 8 3 2 5" xfId="2195" xr:uid="{00000000-0005-0000-0000-000015090000}"/>
    <cellStyle name="Vírgula 8 3 2 6" xfId="2339" xr:uid="{00000000-0005-0000-0000-000016090000}"/>
    <cellStyle name="Vírgula 8 3 3" xfId="637" xr:uid="{00000000-0005-0000-0000-000017090000}"/>
    <cellStyle name="Vírgula 8 3 3 2" xfId="778" xr:uid="{00000000-0005-0000-0000-000018090000}"/>
    <cellStyle name="Vírgula 8 3 3 2 2" xfId="1243" xr:uid="{00000000-0005-0000-0000-000019090000}"/>
    <cellStyle name="Vírgula 8 3 3 2 2 2" xfId="1972" xr:uid="{00000000-0005-0000-0000-00001A090000}"/>
    <cellStyle name="Vírgula 8 3 3 2 3" xfId="1971" xr:uid="{00000000-0005-0000-0000-00001B090000}"/>
    <cellStyle name="Vírgula 8 3 3 3" xfId="931" xr:uid="{00000000-0005-0000-0000-00001C090000}"/>
    <cellStyle name="Vírgula 8 3 3 3 2" xfId="1973" xr:uid="{00000000-0005-0000-0000-00001D090000}"/>
    <cellStyle name="Vírgula 8 3 3 4" xfId="1970" xr:uid="{00000000-0005-0000-0000-00001E090000}"/>
    <cellStyle name="Vírgula 8 3 3 5" xfId="2238" xr:uid="{00000000-0005-0000-0000-00001F090000}"/>
    <cellStyle name="Vírgula 8 3 3 6" xfId="2382" xr:uid="{00000000-0005-0000-0000-000020090000}"/>
    <cellStyle name="Vírgula 8 3 4" xfId="478" xr:uid="{00000000-0005-0000-0000-000021090000}"/>
    <cellStyle name="Vírgula 8 3 4 2" xfId="1040" xr:uid="{00000000-0005-0000-0000-000022090000}"/>
    <cellStyle name="Vírgula 8 3 4 2 2" xfId="1975" xr:uid="{00000000-0005-0000-0000-000023090000}"/>
    <cellStyle name="Vírgula 8 3 4 3" xfId="1974" xr:uid="{00000000-0005-0000-0000-000024090000}"/>
    <cellStyle name="Vírgula 8 3 5" xfId="687" xr:uid="{00000000-0005-0000-0000-000025090000}"/>
    <cellStyle name="Vírgula 8 3 5 2" xfId="1153" xr:uid="{00000000-0005-0000-0000-000026090000}"/>
    <cellStyle name="Vírgula 8 3 5 2 2" xfId="1977" xr:uid="{00000000-0005-0000-0000-000027090000}"/>
    <cellStyle name="Vírgula 8 3 5 3" xfId="1976" xr:uid="{00000000-0005-0000-0000-000028090000}"/>
    <cellStyle name="Vírgula 8 3 6" xfId="362" xr:uid="{00000000-0005-0000-0000-000029090000}"/>
    <cellStyle name="Vírgula 8 3 6 2" xfId="984" xr:uid="{00000000-0005-0000-0000-00002A090000}"/>
    <cellStyle name="Vírgula 8 3 6 2 2" xfId="1979" xr:uid="{00000000-0005-0000-0000-00002B090000}"/>
    <cellStyle name="Vírgula 8 3 6 3" xfId="1978" xr:uid="{00000000-0005-0000-0000-00002C090000}"/>
    <cellStyle name="Vírgula 8 3 7" xfId="837" xr:uid="{00000000-0005-0000-0000-00002D090000}"/>
    <cellStyle name="Vírgula 8 3 7 2" xfId="1980" xr:uid="{00000000-0005-0000-0000-00002E090000}"/>
    <cellStyle name="Vírgula 8 3 8" xfId="1303" xr:uid="{00000000-0005-0000-0000-00002F090000}"/>
    <cellStyle name="Vírgula 8 3 9" xfId="247" xr:uid="{00000000-0005-0000-0000-000030090000}"/>
    <cellStyle name="Vírgula 8 4" xfId="590" xr:uid="{00000000-0005-0000-0000-000031090000}"/>
    <cellStyle name="Vírgula 8 4 2" xfId="733" xr:uid="{00000000-0005-0000-0000-000032090000}"/>
    <cellStyle name="Vírgula 8 4 2 2" xfId="1198" xr:uid="{00000000-0005-0000-0000-000033090000}"/>
    <cellStyle name="Vírgula 8 4 2 2 2" xfId="1983" xr:uid="{00000000-0005-0000-0000-000034090000}"/>
    <cellStyle name="Vírgula 8 4 2 3" xfId="1982" xr:uid="{00000000-0005-0000-0000-000035090000}"/>
    <cellStyle name="Vírgula 8 4 3" xfId="886" xr:uid="{00000000-0005-0000-0000-000036090000}"/>
    <cellStyle name="Vírgula 8 4 3 2" xfId="1984" xr:uid="{00000000-0005-0000-0000-000037090000}"/>
    <cellStyle name="Vírgula 8 4 4" xfId="1981" xr:uid="{00000000-0005-0000-0000-000038090000}"/>
    <cellStyle name="Vírgula 8 4 5" xfId="2193" xr:uid="{00000000-0005-0000-0000-000039090000}"/>
    <cellStyle name="Vírgula 8 4 6" xfId="2337" xr:uid="{00000000-0005-0000-0000-00003A090000}"/>
    <cellStyle name="Vírgula 8 5" xfId="635" xr:uid="{00000000-0005-0000-0000-00003B090000}"/>
    <cellStyle name="Vírgula 8 5 2" xfId="776" xr:uid="{00000000-0005-0000-0000-00003C090000}"/>
    <cellStyle name="Vírgula 8 5 2 2" xfId="1241" xr:uid="{00000000-0005-0000-0000-00003D090000}"/>
    <cellStyle name="Vírgula 8 5 2 2 2" xfId="1987" xr:uid="{00000000-0005-0000-0000-00003E090000}"/>
    <cellStyle name="Vírgula 8 5 2 3" xfId="1986" xr:uid="{00000000-0005-0000-0000-00003F090000}"/>
    <cellStyle name="Vírgula 8 5 3" xfId="929" xr:uid="{00000000-0005-0000-0000-000040090000}"/>
    <cellStyle name="Vírgula 8 5 3 2" xfId="1988" xr:uid="{00000000-0005-0000-0000-000041090000}"/>
    <cellStyle name="Vírgula 8 5 4" xfId="1985" xr:uid="{00000000-0005-0000-0000-000042090000}"/>
    <cellStyle name="Vírgula 8 5 5" xfId="2236" xr:uid="{00000000-0005-0000-0000-000043090000}"/>
    <cellStyle name="Vírgula 8 5 6" xfId="2380" xr:uid="{00000000-0005-0000-0000-000044090000}"/>
    <cellStyle name="Vírgula 8 6" xfId="476" xr:uid="{00000000-0005-0000-0000-000045090000}"/>
    <cellStyle name="Vírgula 8 6 2" xfId="1038" xr:uid="{00000000-0005-0000-0000-000046090000}"/>
    <cellStyle name="Vírgula 8 6 2 2" xfId="1990" xr:uid="{00000000-0005-0000-0000-000047090000}"/>
    <cellStyle name="Vírgula 8 6 3" xfId="1989" xr:uid="{00000000-0005-0000-0000-000048090000}"/>
    <cellStyle name="Vírgula 8 7" xfId="685" xr:uid="{00000000-0005-0000-0000-000049090000}"/>
    <cellStyle name="Vírgula 8 7 2" xfId="1151" xr:uid="{00000000-0005-0000-0000-00004A090000}"/>
    <cellStyle name="Vírgula 8 7 2 2" xfId="1992" xr:uid="{00000000-0005-0000-0000-00004B090000}"/>
    <cellStyle name="Vírgula 8 7 3" xfId="1991" xr:uid="{00000000-0005-0000-0000-00004C090000}"/>
    <cellStyle name="Vírgula 8 8" xfId="360" xr:uid="{00000000-0005-0000-0000-00004D090000}"/>
    <cellStyle name="Vírgula 8 8 2" xfId="982" xr:uid="{00000000-0005-0000-0000-00004E090000}"/>
    <cellStyle name="Vírgula 8 8 2 2" xfId="1994" xr:uid="{00000000-0005-0000-0000-00004F090000}"/>
    <cellStyle name="Vírgula 8 8 3" xfId="1993" xr:uid="{00000000-0005-0000-0000-000050090000}"/>
    <cellStyle name="Vírgula 8 9" xfId="835" xr:uid="{00000000-0005-0000-0000-000051090000}"/>
    <cellStyle name="Vírgula 8 9 2" xfId="1995" xr:uid="{00000000-0005-0000-0000-000052090000}"/>
    <cellStyle name="Vírgula 9" xfId="60" xr:uid="{00000000-0005-0000-0000-000053090000}"/>
  </cellStyles>
  <dxfs count="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86"/>
  <sheetViews>
    <sheetView showGridLines="0" tabSelected="1" view="pageBreakPreview" zoomScale="70" zoomScaleNormal="70" zoomScaleSheetLayoutView="70" workbookViewId="0">
      <pane xSplit="10" ySplit="15" topLeftCell="K328" activePane="bottomRight" state="frozen"/>
      <selection activeCell="J43" sqref="J43"/>
      <selection pane="topRight" activeCell="J43" sqref="J43"/>
      <selection pane="bottomLeft" activeCell="J43" sqref="J43"/>
      <selection pane="bottomRight" activeCell="E347" sqref="E347"/>
    </sheetView>
  </sheetViews>
  <sheetFormatPr defaultColWidth="9" defaultRowHeight="18.75" customHeight="1" outlineLevelRow="1"/>
  <cols>
    <col min="1" max="1" width="1.375" style="24" customWidth="1"/>
    <col min="2" max="2" width="8.625" style="25" customWidth="1"/>
    <col min="3" max="3" width="13.375" style="25" customWidth="1"/>
    <col min="4" max="4" width="11.375" style="25" customWidth="1"/>
    <col min="5" max="5" width="58.75" style="26" customWidth="1"/>
    <col min="6" max="6" width="6.625" style="24" customWidth="1"/>
    <col min="7" max="7" width="12.875" style="42" customWidth="1"/>
    <col min="8" max="8" width="18.375" style="177" bestFit="1" customWidth="1"/>
    <col min="9" max="9" width="17.625" style="150" customWidth="1"/>
    <col min="10" max="10" width="19.875" style="150" customWidth="1"/>
    <col min="11" max="11" width="16.875" style="20" customWidth="1"/>
    <col min="12" max="12" width="12" style="127" customWidth="1"/>
    <col min="13" max="13" width="12.75" style="20" bestFit="1" customWidth="1"/>
    <col min="14" max="14" width="12.25" style="20" bestFit="1" customWidth="1"/>
    <col min="15" max="15" width="18.25" style="20" customWidth="1"/>
    <col min="16" max="16" width="13.25" style="20" bestFit="1" customWidth="1"/>
    <col min="17" max="16384" width="9" style="20"/>
  </cols>
  <sheetData>
    <row r="1" spans="1:12" ht="15" customHeight="1">
      <c r="A1" s="87"/>
      <c r="B1" s="111"/>
      <c r="C1" s="88"/>
      <c r="D1" s="88"/>
      <c r="E1" s="88"/>
      <c r="F1" s="88"/>
      <c r="G1" s="88"/>
      <c r="H1" s="153"/>
      <c r="I1" s="153"/>
      <c r="J1" s="153"/>
    </row>
    <row r="2" spans="1:12" ht="25.5" customHeight="1">
      <c r="A2" s="89"/>
      <c r="B2" s="237" t="s">
        <v>466</v>
      </c>
      <c r="C2" s="238"/>
      <c r="D2" s="238"/>
      <c r="E2" s="238"/>
      <c r="F2" s="239" t="s">
        <v>594</v>
      </c>
      <c r="G2" s="240"/>
      <c r="H2" s="240"/>
      <c r="I2" s="240"/>
      <c r="J2" s="240"/>
    </row>
    <row r="3" spans="1:12" ht="15" hidden="1" customHeight="1">
      <c r="A3" s="89"/>
      <c r="B3" s="241"/>
      <c r="C3" s="242"/>
      <c r="D3" s="242"/>
      <c r="E3" s="242"/>
      <c r="F3" s="23"/>
      <c r="G3" s="23"/>
      <c r="H3" s="154"/>
      <c r="I3" s="154"/>
      <c r="J3" s="154"/>
    </row>
    <row r="4" spans="1:12" ht="12.75" hidden="1" customHeight="1">
      <c r="A4" s="90"/>
      <c r="B4" s="237"/>
      <c r="C4" s="238"/>
      <c r="D4" s="238"/>
      <c r="E4" s="238"/>
      <c r="F4" s="239"/>
      <c r="G4" s="240"/>
      <c r="H4" s="240"/>
      <c r="I4" s="240"/>
      <c r="J4" s="240"/>
    </row>
    <row r="5" spans="1:12" ht="12.75" customHeight="1">
      <c r="A5" s="90"/>
      <c r="B5" s="90"/>
      <c r="C5" s="110"/>
      <c r="D5" s="110"/>
      <c r="E5" s="110"/>
      <c r="F5" s="23"/>
      <c r="G5" s="23"/>
      <c r="H5" s="154"/>
      <c r="I5" s="154"/>
      <c r="J5" s="154"/>
    </row>
    <row r="6" spans="1:12" ht="12.75" customHeight="1">
      <c r="A6" s="90"/>
      <c r="B6" s="237" t="s">
        <v>463</v>
      </c>
      <c r="C6" s="240"/>
      <c r="D6" s="240"/>
      <c r="E6" s="240"/>
      <c r="F6" s="239" t="s">
        <v>595</v>
      </c>
      <c r="G6" s="240"/>
      <c r="H6" s="240"/>
      <c r="I6" s="240"/>
      <c r="J6" s="240"/>
    </row>
    <row r="7" spans="1:12" ht="12.75" customHeight="1">
      <c r="A7" s="90"/>
      <c r="B7" s="241"/>
      <c r="C7" s="242"/>
      <c r="D7" s="242"/>
      <c r="E7" s="242"/>
      <c r="F7" s="239"/>
      <c r="G7" s="248"/>
      <c r="H7" s="248"/>
      <c r="I7" s="155"/>
      <c r="J7" s="155"/>
    </row>
    <row r="8" spans="1:12" ht="12.75" customHeight="1">
      <c r="A8" s="90"/>
      <c r="B8" s="96" t="s">
        <v>464</v>
      </c>
      <c r="C8" s="21"/>
      <c r="D8" s="21"/>
      <c r="E8" s="22"/>
      <c r="F8" s="239"/>
      <c r="G8" s="248"/>
      <c r="H8" s="248"/>
      <c r="I8" s="249"/>
      <c r="J8" s="250"/>
    </row>
    <row r="9" spans="1:12" ht="18.75" hidden="1" customHeight="1">
      <c r="A9" s="91"/>
      <c r="B9" s="96"/>
      <c r="C9" s="21"/>
      <c r="D9" s="21"/>
      <c r="E9" s="22"/>
      <c r="F9" s="51"/>
      <c r="G9" s="44"/>
      <c r="H9" s="156"/>
      <c r="I9" s="157"/>
      <c r="J9" s="157"/>
    </row>
    <row r="10" spans="1:12" ht="18.75" hidden="1" customHeight="1" thickBot="1">
      <c r="A10" s="92"/>
      <c r="B10" s="96"/>
      <c r="C10" s="21"/>
      <c r="D10" s="21"/>
      <c r="E10" s="22"/>
      <c r="F10" s="51"/>
      <c r="G10" s="178" t="s">
        <v>91</v>
      </c>
      <c r="H10" s="158"/>
      <c r="I10" s="159"/>
      <c r="J10" s="160"/>
    </row>
    <row r="11" spans="1:12" ht="18.75" hidden="1" customHeight="1" thickBot="1">
      <c r="A11" s="93"/>
      <c r="B11" s="96"/>
      <c r="C11" s="32"/>
      <c r="D11" s="32"/>
      <c r="E11" s="32"/>
      <c r="F11" s="32"/>
      <c r="G11" s="23"/>
      <c r="H11" s="109"/>
      <c r="I11" s="109"/>
      <c r="J11" s="109"/>
    </row>
    <row r="12" spans="1:12" ht="18.75" customHeight="1" thickBot="1">
      <c r="A12" s="92"/>
      <c r="B12" s="112"/>
      <c r="G12" s="43"/>
      <c r="H12" s="161"/>
      <c r="K12" s="71">
        <v>1.2769999999999999</v>
      </c>
      <c r="L12" s="135"/>
    </row>
    <row r="13" spans="1:12" ht="18.75" customHeight="1" thickBot="1">
      <c r="A13" s="94"/>
      <c r="B13" s="246" t="s">
        <v>487</v>
      </c>
      <c r="C13" s="247"/>
      <c r="D13" s="247"/>
      <c r="E13" s="247"/>
      <c r="F13" s="247"/>
      <c r="G13" s="247"/>
      <c r="H13" s="247"/>
      <c r="I13" s="247"/>
      <c r="J13" s="247"/>
    </row>
    <row r="14" spans="1:12" ht="18.75" customHeight="1" thickBot="1">
      <c r="A14" s="94"/>
      <c r="B14" s="94"/>
      <c r="C14" s="23"/>
      <c r="D14" s="23"/>
      <c r="E14" s="52"/>
      <c r="F14" s="23"/>
      <c r="G14" s="243" t="s">
        <v>488</v>
      </c>
      <c r="H14" s="244"/>
      <c r="I14" s="244"/>
      <c r="J14" s="245"/>
    </row>
    <row r="15" spans="1:12" ht="39.75" customHeight="1" thickBot="1">
      <c r="A15" s="95"/>
      <c r="B15" s="53" t="s">
        <v>25</v>
      </c>
      <c r="C15" s="54" t="s">
        <v>26</v>
      </c>
      <c r="D15" s="54" t="s">
        <v>27</v>
      </c>
      <c r="E15" s="54" t="s">
        <v>28</v>
      </c>
      <c r="F15" s="55" t="s">
        <v>226</v>
      </c>
      <c r="G15" s="56" t="s">
        <v>29</v>
      </c>
      <c r="H15" s="162" t="s">
        <v>240</v>
      </c>
      <c r="I15" s="162" t="s">
        <v>489</v>
      </c>
      <c r="J15" s="140" t="s">
        <v>490</v>
      </c>
    </row>
    <row r="16" spans="1:12" ht="18.75" customHeight="1">
      <c r="A16" s="92"/>
      <c r="B16" s="92"/>
      <c r="C16" s="24"/>
      <c r="D16" s="24"/>
      <c r="G16" s="43"/>
      <c r="H16" s="161"/>
      <c r="J16" s="141"/>
    </row>
    <row r="17" spans="1:13" ht="18.75" customHeight="1">
      <c r="A17" s="92"/>
      <c r="B17" s="113">
        <v>1</v>
      </c>
      <c r="C17" s="41"/>
      <c r="D17" s="41"/>
      <c r="E17" s="31" t="s">
        <v>38</v>
      </c>
      <c r="F17" s="31"/>
      <c r="G17" s="179"/>
      <c r="H17" s="163"/>
      <c r="I17" s="164"/>
      <c r="J17" s="142"/>
    </row>
    <row r="18" spans="1:13" ht="18.75" customHeight="1">
      <c r="A18" s="92"/>
      <c r="B18" s="92"/>
      <c r="C18" s="24"/>
      <c r="D18" s="24"/>
      <c r="G18" s="43">
        <v>0</v>
      </c>
      <c r="H18" s="161"/>
      <c r="I18" s="165"/>
      <c r="J18" s="145"/>
      <c r="M18" s="126"/>
    </row>
    <row r="19" spans="1:13" ht="21" customHeight="1">
      <c r="A19" s="92"/>
      <c r="B19" s="113">
        <v>2</v>
      </c>
      <c r="C19" s="41"/>
      <c r="D19" s="41"/>
      <c r="E19" s="31" t="s">
        <v>218</v>
      </c>
      <c r="F19" s="31"/>
      <c r="G19" s="179"/>
      <c r="H19" s="163"/>
      <c r="I19" s="163"/>
      <c r="J19" s="142"/>
      <c r="M19" s="126"/>
    </row>
    <row r="20" spans="1:13" ht="21" customHeight="1">
      <c r="A20" s="92"/>
      <c r="B20" s="116" t="s">
        <v>569</v>
      </c>
      <c r="C20" s="61"/>
      <c r="D20" s="61"/>
      <c r="E20" s="29" t="s">
        <v>568</v>
      </c>
      <c r="F20" s="61"/>
      <c r="G20" s="222"/>
      <c r="H20" s="167"/>
      <c r="I20" s="167"/>
      <c r="J20" s="167"/>
      <c r="M20" s="126"/>
    </row>
    <row r="21" spans="1:13" ht="21" customHeight="1">
      <c r="A21" s="92"/>
      <c r="B21" s="117" t="s">
        <v>565</v>
      </c>
      <c r="C21" s="221">
        <v>93358</v>
      </c>
      <c r="D21" s="61" t="s">
        <v>461</v>
      </c>
      <c r="E21" s="58" t="s">
        <v>564</v>
      </c>
      <c r="F21" s="61" t="s">
        <v>32</v>
      </c>
      <c r="G21" s="223">
        <v>9.6</v>
      </c>
      <c r="H21" s="167"/>
      <c r="I21" s="165">
        <f>H21*$K$12</f>
        <v>0</v>
      </c>
      <c r="J21" s="143">
        <f>SUM(G21*I21)</f>
        <v>0</v>
      </c>
      <c r="M21" s="126"/>
    </row>
    <row r="22" spans="1:13" ht="38.25">
      <c r="A22" s="92"/>
      <c r="B22" s="117" t="s">
        <v>566</v>
      </c>
      <c r="C22" s="221">
        <v>105597</v>
      </c>
      <c r="D22" s="61" t="s">
        <v>461</v>
      </c>
      <c r="E22" s="58" t="s">
        <v>585</v>
      </c>
      <c r="F22" s="61" t="s">
        <v>33</v>
      </c>
      <c r="G22" s="223">
        <v>12.96</v>
      </c>
      <c r="H22" s="167"/>
      <c r="I22" s="165">
        <f t="shared" ref="I22:I23" si="0">H22*$K$12</f>
        <v>0</v>
      </c>
      <c r="J22" s="143">
        <f t="shared" ref="J22:J23" si="1">SUM(G22*I22)</f>
        <v>0</v>
      </c>
      <c r="M22" s="126"/>
    </row>
    <row r="23" spans="1:13" ht="25.5">
      <c r="A23" s="92"/>
      <c r="B23" s="117" t="s">
        <v>567</v>
      </c>
      <c r="C23" s="65">
        <v>93382</v>
      </c>
      <c r="D23" s="61" t="s">
        <v>461</v>
      </c>
      <c r="E23" s="58" t="s">
        <v>586</v>
      </c>
      <c r="F23" s="61" t="s">
        <v>32</v>
      </c>
      <c r="G23" s="223">
        <v>1.82</v>
      </c>
      <c r="H23" s="167"/>
      <c r="I23" s="165">
        <f t="shared" si="0"/>
        <v>0</v>
      </c>
      <c r="J23" s="143">
        <f t="shared" si="1"/>
        <v>0</v>
      </c>
      <c r="M23" s="126"/>
    </row>
    <row r="24" spans="1:13" ht="21" customHeight="1">
      <c r="A24" s="92"/>
      <c r="B24" s="115"/>
      <c r="C24" s="49"/>
      <c r="D24" s="49"/>
      <c r="E24" s="49"/>
      <c r="F24" s="49"/>
      <c r="G24" s="182"/>
      <c r="H24" s="169" t="s">
        <v>70</v>
      </c>
      <c r="I24" s="165"/>
      <c r="J24" s="144">
        <f>SUM(J21:J23)</f>
        <v>0</v>
      </c>
      <c r="M24" s="126"/>
    </row>
    <row r="25" spans="1:13" ht="18.75" customHeight="1">
      <c r="A25" s="92"/>
      <c r="B25" s="92"/>
      <c r="C25" s="24"/>
      <c r="D25" s="24"/>
      <c r="G25" s="43"/>
      <c r="H25" s="161"/>
      <c r="I25" s="165"/>
      <c r="J25" s="143"/>
      <c r="M25" s="126"/>
    </row>
    <row r="26" spans="1:13" ht="18.75" customHeight="1">
      <c r="A26" s="92"/>
      <c r="B26" s="113">
        <v>3</v>
      </c>
      <c r="C26" s="41"/>
      <c r="D26" s="41"/>
      <c r="E26" s="31" t="s">
        <v>67</v>
      </c>
      <c r="F26" s="31"/>
      <c r="G26" s="179"/>
      <c r="H26" s="163"/>
      <c r="I26" s="163"/>
      <c r="J26" s="146"/>
      <c r="M26" s="126"/>
    </row>
    <row r="27" spans="1:13" ht="18.75" customHeight="1">
      <c r="A27" s="92"/>
      <c r="B27" s="118" t="s">
        <v>570</v>
      </c>
      <c r="C27" s="61"/>
      <c r="D27" s="61"/>
      <c r="E27" s="29" t="s">
        <v>571</v>
      </c>
      <c r="F27" s="61"/>
      <c r="G27" s="223"/>
      <c r="H27" s="167"/>
      <c r="I27" s="167"/>
      <c r="J27" s="167"/>
      <c r="M27" s="126"/>
    </row>
    <row r="28" spans="1:13" ht="33" customHeight="1">
      <c r="A28" s="92"/>
      <c r="B28" s="117" t="s">
        <v>572</v>
      </c>
      <c r="C28" s="59">
        <v>101174</v>
      </c>
      <c r="D28" s="61" t="s">
        <v>461</v>
      </c>
      <c r="E28" s="58" t="s">
        <v>587</v>
      </c>
      <c r="F28" s="61" t="s">
        <v>37</v>
      </c>
      <c r="G28" s="223">
        <v>63</v>
      </c>
      <c r="H28" s="167"/>
      <c r="I28" s="165">
        <f t="shared" ref="I28:I35" si="2">H28*$K$12</f>
        <v>0</v>
      </c>
      <c r="J28" s="143">
        <f t="shared" ref="J28:J35" si="3">SUM(G28*I28)</f>
        <v>0</v>
      </c>
      <c r="M28" s="126"/>
    </row>
    <row r="29" spans="1:13" ht="18.75" customHeight="1">
      <c r="A29" s="92"/>
      <c r="B29" s="117" t="s">
        <v>573</v>
      </c>
      <c r="C29" s="224">
        <v>95241</v>
      </c>
      <c r="D29" s="61" t="s">
        <v>461</v>
      </c>
      <c r="E29" s="60" t="s">
        <v>574</v>
      </c>
      <c r="F29" s="59" t="s">
        <v>33</v>
      </c>
      <c r="G29" s="223">
        <v>12.96</v>
      </c>
      <c r="H29" s="167"/>
      <c r="I29" s="165">
        <f t="shared" si="2"/>
        <v>0</v>
      </c>
      <c r="J29" s="143">
        <f t="shared" si="3"/>
        <v>0</v>
      </c>
      <c r="M29" s="126"/>
    </row>
    <row r="30" spans="1:13" ht="38.25">
      <c r="A30" s="92"/>
      <c r="B30" s="117" t="s">
        <v>575</v>
      </c>
      <c r="C30" s="59">
        <v>96534</v>
      </c>
      <c r="D30" s="61" t="s">
        <v>461</v>
      </c>
      <c r="E30" s="58" t="s">
        <v>588</v>
      </c>
      <c r="F30" s="59" t="s">
        <v>33</v>
      </c>
      <c r="G30" s="223">
        <v>8.64</v>
      </c>
      <c r="H30" s="168"/>
      <c r="I30" s="165">
        <f t="shared" si="2"/>
        <v>0</v>
      </c>
      <c r="J30" s="143">
        <f t="shared" si="3"/>
        <v>0</v>
      </c>
      <c r="M30" s="126"/>
    </row>
    <row r="31" spans="1:13" ht="18.75" customHeight="1">
      <c r="A31" s="92"/>
      <c r="B31" s="117" t="s">
        <v>576</v>
      </c>
      <c r="C31" s="225">
        <v>92919</v>
      </c>
      <c r="D31" s="65" t="s">
        <v>461</v>
      </c>
      <c r="E31" s="226" t="s">
        <v>577</v>
      </c>
      <c r="F31" s="59" t="s">
        <v>36</v>
      </c>
      <c r="G31" s="223">
        <v>238.29</v>
      </c>
      <c r="H31" s="167"/>
      <c r="I31" s="165">
        <f t="shared" si="2"/>
        <v>0</v>
      </c>
      <c r="J31" s="143">
        <f t="shared" si="3"/>
        <v>0</v>
      </c>
      <c r="M31" s="126"/>
    </row>
    <row r="32" spans="1:13" ht="24" customHeight="1">
      <c r="A32" s="92"/>
      <c r="B32" s="117" t="s">
        <v>578</v>
      </c>
      <c r="C32" s="59">
        <v>92921</v>
      </c>
      <c r="D32" s="61" t="s">
        <v>461</v>
      </c>
      <c r="E32" s="226" t="s">
        <v>579</v>
      </c>
      <c r="F32" s="59" t="s">
        <v>36</v>
      </c>
      <c r="G32" s="223">
        <v>199.34</v>
      </c>
      <c r="H32" s="167"/>
      <c r="I32" s="165">
        <f t="shared" si="2"/>
        <v>0</v>
      </c>
      <c r="J32" s="143">
        <f t="shared" si="3"/>
        <v>0</v>
      </c>
      <c r="M32" s="126"/>
    </row>
    <row r="33" spans="1:13" ht="18.75" customHeight="1">
      <c r="A33" s="92"/>
      <c r="B33" s="117" t="s">
        <v>580</v>
      </c>
      <c r="C33" s="59">
        <v>92924</v>
      </c>
      <c r="D33" s="61" t="s">
        <v>461</v>
      </c>
      <c r="E33" s="226" t="s">
        <v>581</v>
      </c>
      <c r="F33" s="59" t="s">
        <v>36</v>
      </c>
      <c r="G33" s="223">
        <v>18.489999999999998</v>
      </c>
      <c r="H33" s="167"/>
      <c r="I33" s="165">
        <f t="shared" si="2"/>
        <v>0</v>
      </c>
      <c r="J33" s="143">
        <f t="shared" si="3"/>
        <v>0</v>
      </c>
      <c r="M33" s="126"/>
    </row>
    <row r="34" spans="1:13" ht="18.75" customHeight="1">
      <c r="A34" s="92"/>
      <c r="B34" s="117" t="s">
        <v>582</v>
      </c>
      <c r="C34" s="225">
        <v>92915</v>
      </c>
      <c r="D34" s="65" t="s">
        <v>461</v>
      </c>
      <c r="E34" s="226" t="s">
        <v>583</v>
      </c>
      <c r="F34" s="59" t="s">
        <v>36</v>
      </c>
      <c r="G34" s="223">
        <v>23.54</v>
      </c>
      <c r="H34" s="167"/>
      <c r="I34" s="165">
        <f t="shared" si="2"/>
        <v>0</v>
      </c>
      <c r="J34" s="143">
        <f t="shared" si="3"/>
        <v>0</v>
      </c>
      <c r="M34" s="126"/>
    </row>
    <row r="35" spans="1:13" ht="38.25">
      <c r="A35" s="92"/>
      <c r="B35" s="117" t="s">
        <v>584</v>
      </c>
      <c r="C35" s="59">
        <v>34493</v>
      </c>
      <c r="D35" s="61" t="s">
        <v>461</v>
      </c>
      <c r="E35" s="58" t="s">
        <v>589</v>
      </c>
      <c r="F35" s="59" t="s">
        <v>32</v>
      </c>
      <c r="G35" s="223">
        <v>10.87</v>
      </c>
      <c r="H35" s="167"/>
      <c r="I35" s="165">
        <f t="shared" si="2"/>
        <v>0</v>
      </c>
      <c r="J35" s="143">
        <f t="shared" si="3"/>
        <v>0</v>
      </c>
      <c r="M35" s="126"/>
    </row>
    <row r="36" spans="1:13" ht="18.75" customHeight="1">
      <c r="A36" s="92"/>
      <c r="B36" s="115"/>
      <c r="C36" s="49"/>
      <c r="D36" s="49"/>
      <c r="E36" s="49"/>
      <c r="F36" s="49"/>
      <c r="G36" s="182"/>
      <c r="H36" s="169" t="s">
        <v>70</v>
      </c>
      <c r="I36" s="165"/>
      <c r="J36" s="144">
        <f>SUM(J28:J35)</f>
        <v>0</v>
      </c>
      <c r="M36" s="126"/>
    </row>
    <row r="37" spans="1:13" ht="18.75" customHeight="1">
      <c r="A37" s="92"/>
      <c r="B37" s="92"/>
      <c r="C37" s="24"/>
      <c r="D37" s="24"/>
      <c r="G37" s="43">
        <v>0</v>
      </c>
      <c r="H37" s="161"/>
      <c r="I37" s="165"/>
      <c r="J37" s="143"/>
      <c r="M37" s="126"/>
    </row>
    <row r="38" spans="1:13" ht="18.75" customHeight="1">
      <c r="A38" s="92"/>
      <c r="B38" s="113">
        <v>4</v>
      </c>
      <c r="C38" s="41"/>
      <c r="D38" s="41"/>
      <c r="E38" s="31" t="s">
        <v>40</v>
      </c>
      <c r="F38" s="31"/>
      <c r="G38" s="180"/>
      <c r="H38" s="163"/>
      <c r="I38" s="163"/>
      <c r="J38" s="146"/>
      <c r="M38" s="126"/>
    </row>
    <row r="39" spans="1:13" ht="18.75" customHeight="1">
      <c r="A39" s="92"/>
      <c r="B39" s="92"/>
      <c r="C39" s="24"/>
      <c r="D39" s="24"/>
      <c r="G39" s="43">
        <v>0</v>
      </c>
      <c r="H39" s="161"/>
      <c r="I39" s="165"/>
      <c r="J39" s="143"/>
      <c r="M39" s="126"/>
    </row>
    <row r="40" spans="1:13" ht="18.75" customHeight="1">
      <c r="A40" s="92"/>
      <c r="B40" s="113">
        <v>5</v>
      </c>
      <c r="C40" s="41"/>
      <c r="D40" s="41"/>
      <c r="E40" s="31" t="s">
        <v>230</v>
      </c>
      <c r="F40" s="31"/>
      <c r="G40" s="180"/>
      <c r="H40" s="163"/>
      <c r="I40" s="163"/>
      <c r="J40" s="146"/>
      <c r="M40" s="126"/>
    </row>
    <row r="41" spans="1:13" s="47" customFormat="1" ht="18.75" customHeight="1" outlineLevel="1">
      <c r="A41" s="92"/>
      <c r="B41" s="116" t="s">
        <v>34</v>
      </c>
      <c r="C41" s="35"/>
      <c r="D41" s="35"/>
      <c r="E41" s="29" t="s">
        <v>41</v>
      </c>
      <c r="F41" s="61"/>
      <c r="G41" s="181">
        <v>0</v>
      </c>
      <c r="H41" s="166"/>
      <c r="I41" s="165"/>
      <c r="J41" s="143"/>
      <c r="L41" s="128"/>
      <c r="M41" s="126"/>
    </row>
    <row r="42" spans="1:13" s="47" customFormat="1" ht="38.25" outlineLevel="1">
      <c r="A42" s="92"/>
      <c r="B42" s="117" t="s">
        <v>105</v>
      </c>
      <c r="C42" s="190">
        <v>101161</v>
      </c>
      <c r="D42" s="61" t="s">
        <v>461</v>
      </c>
      <c r="E42" s="58" t="s">
        <v>492</v>
      </c>
      <c r="F42" s="61" t="s">
        <v>33</v>
      </c>
      <c r="G42" s="181">
        <v>6.1</v>
      </c>
      <c r="H42" s="167"/>
      <c r="I42" s="165">
        <f>H42*$K$12</f>
        <v>0</v>
      </c>
      <c r="J42" s="143">
        <f>SUM(G42*I42)</f>
        <v>0</v>
      </c>
      <c r="L42" s="128"/>
      <c r="M42" s="126"/>
    </row>
    <row r="43" spans="1:13" s="47" customFormat="1" ht="18.75" customHeight="1" outlineLevel="1">
      <c r="A43" s="92"/>
      <c r="B43" s="116" t="s">
        <v>35</v>
      </c>
      <c r="C43" s="35"/>
      <c r="D43" s="35"/>
      <c r="E43" s="29" t="s">
        <v>42</v>
      </c>
      <c r="F43" s="61"/>
      <c r="G43" s="181">
        <v>0</v>
      </c>
      <c r="H43" s="167"/>
      <c r="I43" s="165"/>
      <c r="J43" s="143"/>
      <c r="L43" s="128"/>
      <c r="M43" s="126"/>
    </row>
    <row r="44" spans="1:13" s="47" customFormat="1" ht="18.75" customHeight="1" outlineLevel="1">
      <c r="A44" s="92"/>
      <c r="B44" s="117" t="s">
        <v>411</v>
      </c>
      <c r="C44" s="61" t="s">
        <v>145</v>
      </c>
      <c r="D44" s="61" t="s">
        <v>39</v>
      </c>
      <c r="E44" s="58" t="s">
        <v>412</v>
      </c>
      <c r="F44" s="61" t="s">
        <v>33</v>
      </c>
      <c r="G44" s="181">
        <v>7.2</v>
      </c>
      <c r="H44" s="168"/>
      <c r="I44" s="165">
        <f>H44*$K$12</f>
        <v>0</v>
      </c>
      <c r="J44" s="143">
        <f t="shared" ref="J44" si="4">SUM(G44*I44)</f>
        <v>0</v>
      </c>
      <c r="L44" s="128"/>
      <c r="M44" s="126"/>
    </row>
    <row r="45" spans="1:13" ht="18.75" customHeight="1" outlineLevel="1">
      <c r="A45" s="92"/>
      <c r="B45" s="115"/>
      <c r="C45" s="49"/>
      <c r="D45" s="49"/>
      <c r="E45" s="49"/>
      <c r="F45" s="49"/>
      <c r="G45" s="182"/>
      <c r="H45" s="169" t="s">
        <v>70</v>
      </c>
      <c r="I45" s="165"/>
      <c r="J45" s="144">
        <f>SUM(J42:J44)</f>
        <v>0</v>
      </c>
      <c r="K45" s="126"/>
      <c r="M45" s="126"/>
    </row>
    <row r="46" spans="1:13" ht="18.75" customHeight="1">
      <c r="A46" s="92"/>
      <c r="B46" s="92"/>
      <c r="C46" s="24"/>
      <c r="D46" s="24"/>
      <c r="G46" s="43">
        <v>0</v>
      </c>
      <c r="H46" s="161"/>
      <c r="I46" s="165"/>
      <c r="J46" s="143"/>
      <c r="L46" s="134"/>
      <c r="M46" s="126"/>
    </row>
    <row r="47" spans="1:13" ht="18.75" customHeight="1">
      <c r="A47" s="92"/>
      <c r="B47" s="113">
        <v>6</v>
      </c>
      <c r="C47" s="30"/>
      <c r="D47" s="30"/>
      <c r="E47" s="31" t="s">
        <v>43</v>
      </c>
      <c r="F47" s="31"/>
      <c r="G47" s="180"/>
      <c r="H47" s="163"/>
      <c r="I47" s="163"/>
      <c r="J47" s="146"/>
      <c r="M47" s="126"/>
    </row>
    <row r="48" spans="1:13" ht="18.75" customHeight="1">
      <c r="A48" s="92"/>
      <c r="B48" s="118" t="s">
        <v>590</v>
      </c>
      <c r="C48" s="62"/>
      <c r="D48" s="62"/>
      <c r="E48" s="28" t="s">
        <v>591</v>
      </c>
      <c r="F48" s="61"/>
      <c r="G48" s="181">
        <v>0</v>
      </c>
      <c r="H48" s="167"/>
      <c r="I48" s="165"/>
      <c r="J48" s="143"/>
      <c r="M48" s="126"/>
    </row>
    <row r="49" spans="1:14" ht="63.75">
      <c r="A49" s="92"/>
      <c r="B49" s="117" t="s">
        <v>592</v>
      </c>
      <c r="C49" s="61">
        <v>90841</v>
      </c>
      <c r="D49" s="65" t="s">
        <v>461</v>
      </c>
      <c r="E49" s="58" t="s">
        <v>593</v>
      </c>
      <c r="F49" s="59" t="s">
        <v>31</v>
      </c>
      <c r="G49" s="223">
        <v>8</v>
      </c>
      <c r="H49" s="167"/>
      <c r="I49" s="165">
        <f t="shared" ref="I49" si="5">H49*$K$12</f>
        <v>0</v>
      </c>
      <c r="J49" s="143">
        <f t="shared" ref="J49" si="6">SUM(G49*I49)</f>
        <v>0</v>
      </c>
      <c r="M49" s="126"/>
    </row>
    <row r="50" spans="1:14" ht="18.75" customHeight="1" outlineLevel="1">
      <c r="A50" s="92"/>
      <c r="B50" s="118" t="s">
        <v>44</v>
      </c>
      <c r="C50" s="61"/>
      <c r="D50" s="61"/>
      <c r="E50" s="29" t="s">
        <v>65</v>
      </c>
      <c r="F50" s="61"/>
      <c r="G50" s="181"/>
      <c r="H50" s="167"/>
      <c r="I50" s="165"/>
      <c r="J50" s="143"/>
      <c r="M50" s="126"/>
      <c r="N50" s="138"/>
    </row>
    <row r="51" spans="1:14" ht="95.45" customHeight="1" outlineLevel="1">
      <c r="A51" s="92"/>
      <c r="B51" s="117" t="s">
        <v>106</v>
      </c>
      <c r="C51" s="191">
        <v>38153</v>
      </c>
      <c r="D51" s="65" t="s">
        <v>461</v>
      </c>
      <c r="E51" s="58" t="s">
        <v>491</v>
      </c>
      <c r="F51" s="59" t="s">
        <v>31</v>
      </c>
      <c r="G51" s="181">
        <v>8</v>
      </c>
      <c r="H51" s="167"/>
      <c r="I51" s="165">
        <f>H51*$K$12</f>
        <v>0</v>
      </c>
      <c r="J51" s="143">
        <f t="shared" ref="J51:J61" si="7">SUM(G51*I51)</f>
        <v>0</v>
      </c>
      <c r="M51" s="126"/>
      <c r="N51" s="138"/>
    </row>
    <row r="52" spans="1:14" ht="30" customHeight="1" outlineLevel="1">
      <c r="A52" s="92"/>
      <c r="B52" s="117" t="s">
        <v>107</v>
      </c>
      <c r="C52" s="61"/>
      <c r="D52" s="61" t="s">
        <v>563</v>
      </c>
      <c r="E52" s="58" t="s">
        <v>413</v>
      </c>
      <c r="F52" s="59" t="s">
        <v>37</v>
      </c>
      <c r="G52" s="181">
        <v>8.4</v>
      </c>
      <c r="H52" s="168"/>
      <c r="I52" s="165">
        <f>H52*$K$12</f>
        <v>0</v>
      </c>
      <c r="J52" s="143">
        <f t="shared" si="7"/>
        <v>0</v>
      </c>
      <c r="M52" s="126"/>
      <c r="N52" s="138"/>
    </row>
    <row r="53" spans="1:14" ht="30" customHeight="1" outlineLevel="1">
      <c r="A53" s="92"/>
      <c r="B53" s="117" t="s">
        <v>108</v>
      </c>
      <c r="C53" s="61"/>
      <c r="D53" s="61" t="s">
        <v>563</v>
      </c>
      <c r="E53" s="58" t="s">
        <v>242</v>
      </c>
      <c r="F53" s="59" t="s">
        <v>33</v>
      </c>
      <c r="G53" s="181">
        <v>19.2</v>
      </c>
      <c r="H53" s="167"/>
      <c r="I53" s="165">
        <f>H53*$K$12</f>
        <v>0</v>
      </c>
      <c r="J53" s="143">
        <f t="shared" si="7"/>
        <v>0</v>
      </c>
      <c r="M53" s="126"/>
      <c r="N53" s="138"/>
    </row>
    <row r="54" spans="1:14" ht="18.75" customHeight="1" outlineLevel="1">
      <c r="A54" s="92"/>
      <c r="B54" s="118" t="s">
        <v>48</v>
      </c>
      <c r="C54" s="61"/>
      <c r="D54" s="61"/>
      <c r="E54" s="29" t="s">
        <v>243</v>
      </c>
      <c r="F54" s="61"/>
      <c r="G54" s="181">
        <v>0</v>
      </c>
      <c r="H54" s="167"/>
      <c r="I54" s="165"/>
      <c r="J54" s="143">
        <f t="shared" si="7"/>
        <v>0</v>
      </c>
      <c r="M54" s="126"/>
      <c r="N54" s="138"/>
    </row>
    <row r="55" spans="1:14" ht="39" customHeight="1" outlineLevel="1">
      <c r="A55" s="92"/>
      <c r="B55" s="117" t="s">
        <v>109</v>
      </c>
      <c r="C55" s="61"/>
      <c r="D55" s="61" t="s">
        <v>563</v>
      </c>
      <c r="E55" s="58" t="s">
        <v>424</v>
      </c>
      <c r="F55" s="61" t="s">
        <v>33</v>
      </c>
      <c r="G55" s="181">
        <v>2.1</v>
      </c>
      <c r="H55" s="167"/>
      <c r="I55" s="165">
        <f t="shared" ref="I55:I61" si="8">H55*$K$12</f>
        <v>0</v>
      </c>
      <c r="J55" s="143">
        <f t="shared" si="7"/>
        <v>0</v>
      </c>
      <c r="M55" s="126"/>
      <c r="N55" s="138"/>
    </row>
    <row r="56" spans="1:14" ht="30" customHeight="1" outlineLevel="1">
      <c r="A56" s="92"/>
      <c r="B56" s="117" t="s">
        <v>110</v>
      </c>
      <c r="C56" s="61"/>
      <c r="D56" s="61" t="s">
        <v>563</v>
      </c>
      <c r="E56" s="58" t="s">
        <v>425</v>
      </c>
      <c r="F56" s="61" t="s">
        <v>33</v>
      </c>
      <c r="G56" s="181">
        <v>1.68</v>
      </c>
      <c r="H56" s="167"/>
      <c r="I56" s="165">
        <f t="shared" si="8"/>
        <v>0</v>
      </c>
      <c r="J56" s="143">
        <f t="shared" si="7"/>
        <v>0</v>
      </c>
      <c r="M56" s="126"/>
      <c r="N56" s="138"/>
    </row>
    <row r="57" spans="1:14" ht="30" customHeight="1" outlineLevel="1">
      <c r="A57" s="92"/>
      <c r="B57" s="117" t="s">
        <v>111</v>
      </c>
      <c r="C57" s="61"/>
      <c r="D57" s="61" t="s">
        <v>563</v>
      </c>
      <c r="E57" s="58" t="s">
        <v>414</v>
      </c>
      <c r="F57" s="61" t="s">
        <v>33</v>
      </c>
      <c r="G57" s="181">
        <v>6.72</v>
      </c>
      <c r="H57" s="167"/>
      <c r="I57" s="165">
        <f t="shared" si="8"/>
        <v>0</v>
      </c>
      <c r="J57" s="143">
        <f t="shared" si="7"/>
        <v>0</v>
      </c>
      <c r="M57" s="126"/>
      <c r="N57" s="138"/>
    </row>
    <row r="58" spans="1:14" ht="38.25" outlineLevel="1">
      <c r="A58" s="92"/>
      <c r="B58" s="117" t="s">
        <v>112</v>
      </c>
      <c r="C58" s="190">
        <v>100702</v>
      </c>
      <c r="D58" s="61" t="s">
        <v>495</v>
      </c>
      <c r="E58" s="58" t="s">
        <v>493</v>
      </c>
      <c r="F58" s="61" t="s">
        <v>33</v>
      </c>
      <c r="G58" s="181">
        <v>98.19</v>
      </c>
      <c r="H58" s="167"/>
      <c r="I58" s="165">
        <f t="shared" si="8"/>
        <v>0</v>
      </c>
      <c r="J58" s="143">
        <f t="shared" si="7"/>
        <v>0</v>
      </c>
      <c r="M58" s="126"/>
      <c r="N58" s="138"/>
    </row>
    <row r="59" spans="1:14" ht="38.25" outlineLevel="1">
      <c r="A59" s="92"/>
      <c r="B59" s="117" t="s">
        <v>113</v>
      </c>
      <c r="C59" s="190">
        <v>100702</v>
      </c>
      <c r="D59" s="61" t="s">
        <v>461</v>
      </c>
      <c r="E59" s="58" t="s">
        <v>494</v>
      </c>
      <c r="F59" s="61" t="s">
        <v>33</v>
      </c>
      <c r="G59" s="181">
        <v>5.04</v>
      </c>
      <c r="H59" s="167"/>
      <c r="I59" s="165">
        <f t="shared" si="8"/>
        <v>0</v>
      </c>
      <c r="J59" s="143">
        <f t="shared" si="7"/>
        <v>0</v>
      </c>
      <c r="M59" s="126"/>
      <c r="N59" s="138"/>
    </row>
    <row r="60" spans="1:14" ht="30" customHeight="1" outlineLevel="1">
      <c r="A60" s="92"/>
      <c r="B60" s="117" t="s">
        <v>114</v>
      </c>
      <c r="C60" s="190">
        <v>91341</v>
      </c>
      <c r="D60" s="61" t="s">
        <v>461</v>
      </c>
      <c r="E60" s="58" t="s">
        <v>244</v>
      </c>
      <c r="F60" s="61" t="s">
        <v>33</v>
      </c>
      <c r="G60" s="181">
        <v>4.4400000000000004</v>
      </c>
      <c r="H60" s="167"/>
      <c r="I60" s="165">
        <f t="shared" si="8"/>
        <v>0</v>
      </c>
      <c r="J60" s="143">
        <f t="shared" si="7"/>
        <v>0</v>
      </c>
      <c r="M60" s="126"/>
      <c r="N60" s="138"/>
    </row>
    <row r="61" spans="1:14" ht="30" customHeight="1" outlineLevel="1">
      <c r="A61" s="92"/>
      <c r="B61" s="117" t="s">
        <v>115</v>
      </c>
      <c r="C61" s="190">
        <v>91341</v>
      </c>
      <c r="D61" s="61" t="s">
        <v>461</v>
      </c>
      <c r="E61" s="58" t="s">
        <v>245</v>
      </c>
      <c r="F61" s="61" t="s">
        <v>33</v>
      </c>
      <c r="G61" s="181">
        <v>5.25</v>
      </c>
      <c r="H61" s="167"/>
      <c r="I61" s="165">
        <f t="shared" si="8"/>
        <v>0</v>
      </c>
      <c r="J61" s="143">
        <f t="shared" si="7"/>
        <v>0</v>
      </c>
      <c r="M61" s="126"/>
      <c r="N61" s="138"/>
    </row>
    <row r="62" spans="1:14" ht="18.75" customHeight="1" outlineLevel="1">
      <c r="A62" s="92"/>
      <c r="B62" s="118" t="s">
        <v>49</v>
      </c>
      <c r="C62" s="192"/>
      <c r="D62" s="62"/>
      <c r="E62" s="28" t="s">
        <v>246</v>
      </c>
      <c r="F62" s="28"/>
      <c r="G62" s="181">
        <v>0</v>
      </c>
      <c r="H62" s="167"/>
      <c r="I62" s="165"/>
      <c r="J62" s="143"/>
      <c r="M62" s="126"/>
      <c r="N62" s="138"/>
    </row>
    <row r="63" spans="1:14" ht="38.25" outlineLevel="1">
      <c r="A63" s="92"/>
      <c r="B63" s="117" t="s">
        <v>116</v>
      </c>
      <c r="C63" s="190">
        <v>102183</v>
      </c>
      <c r="D63" s="61" t="s">
        <v>461</v>
      </c>
      <c r="E63" s="58" t="s">
        <v>496</v>
      </c>
      <c r="F63" s="59" t="s">
        <v>31</v>
      </c>
      <c r="G63" s="181">
        <v>1</v>
      </c>
      <c r="H63" s="168"/>
      <c r="I63" s="165">
        <f>H63*$K$12</f>
        <v>0</v>
      </c>
      <c r="J63" s="143">
        <f>SUM(G63*I63)</f>
        <v>0</v>
      </c>
      <c r="M63" s="126"/>
      <c r="N63" s="138"/>
    </row>
    <row r="64" spans="1:14" ht="38.25" outlineLevel="1">
      <c r="A64" s="92"/>
      <c r="B64" s="117" t="s">
        <v>117</v>
      </c>
      <c r="C64" s="190">
        <v>102183</v>
      </c>
      <c r="D64" s="61" t="s">
        <v>461</v>
      </c>
      <c r="E64" s="58" t="s">
        <v>497</v>
      </c>
      <c r="F64" s="59" t="s">
        <v>31</v>
      </c>
      <c r="G64" s="181">
        <v>1</v>
      </c>
      <c r="H64" s="168"/>
      <c r="I64" s="165">
        <f>H64*$K$12</f>
        <v>0</v>
      </c>
      <c r="J64" s="143">
        <f>SUM(G64*I64)</f>
        <v>0</v>
      </c>
      <c r="M64" s="126"/>
      <c r="N64" s="138"/>
    </row>
    <row r="65" spans="1:14" ht="38.25" outlineLevel="1">
      <c r="A65" s="92"/>
      <c r="B65" s="117" t="s">
        <v>118</v>
      </c>
      <c r="C65" s="190">
        <v>102235</v>
      </c>
      <c r="D65" s="61" t="s">
        <v>461</v>
      </c>
      <c r="E65" s="58" t="s">
        <v>498</v>
      </c>
      <c r="F65" s="59" t="s">
        <v>33</v>
      </c>
      <c r="G65" s="181">
        <v>3.53</v>
      </c>
      <c r="H65" s="167"/>
      <c r="I65" s="165">
        <f>H65*$K$12</f>
        <v>0</v>
      </c>
      <c r="J65" s="143">
        <f>SUM(G65*I65)</f>
        <v>0</v>
      </c>
      <c r="M65" s="126"/>
      <c r="N65" s="138"/>
    </row>
    <row r="66" spans="1:14" ht="18.75" customHeight="1" outlineLevel="1">
      <c r="A66" s="92"/>
      <c r="B66" s="118" t="s">
        <v>8</v>
      </c>
      <c r="C66" s="62"/>
      <c r="D66" s="62"/>
      <c r="E66" s="28" t="s">
        <v>247</v>
      </c>
      <c r="F66" s="28"/>
      <c r="G66" s="181">
        <v>0</v>
      </c>
      <c r="H66" s="167"/>
      <c r="I66" s="165"/>
      <c r="J66" s="143"/>
      <c r="M66" s="126"/>
      <c r="N66" s="138"/>
    </row>
    <row r="67" spans="1:14" ht="30" customHeight="1" outlineLevel="1">
      <c r="A67" s="92"/>
      <c r="B67" s="117" t="s">
        <v>119</v>
      </c>
      <c r="C67" s="61">
        <v>94559</v>
      </c>
      <c r="D67" s="61" t="s">
        <v>461</v>
      </c>
      <c r="E67" s="58" t="s">
        <v>248</v>
      </c>
      <c r="F67" s="61" t="s">
        <v>33</v>
      </c>
      <c r="G67" s="181">
        <v>1.75</v>
      </c>
      <c r="H67" s="167"/>
      <c r="I67" s="165">
        <f t="shared" ref="I67:I83" si="9">H67*$K$12</f>
        <v>0</v>
      </c>
      <c r="J67" s="143">
        <f t="shared" ref="J67:J83" si="10">SUM(G67*I67)</f>
        <v>0</v>
      </c>
      <c r="M67" s="126"/>
      <c r="N67" s="138"/>
    </row>
    <row r="68" spans="1:14" ht="30" customHeight="1" outlineLevel="1">
      <c r="A68" s="92"/>
      <c r="B68" s="117" t="s">
        <v>120</v>
      </c>
      <c r="C68" s="61">
        <v>94559</v>
      </c>
      <c r="D68" s="61" t="s">
        <v>461</v>
      </c>
      <c r="E68" s="58" t="s">
        <v>249</v>
      </c>
      <c r="F68" s="61" t="s">
        <v>33</v>
      </c>
      <c r="G68" s="181">
        <v>1.6</v>
      </c>
      <c r="H68" s="167"/>
      <c r="I68" s="165">
        <f t="shared" si="9"/>
        <v>0</v>
      </c>
      <c r="J68" s="143">
        <f t="shared" si="10"/>
        <v>0</v>
      </c>
      <c r="M68" s="126"/>
      <c r="N68" s="138"/>
    </row>
    <row r="69" spans="1:14" ht="51" outlineLevel="1">
      <c r="A69" s="92"/>
      <c r="B69" s="117" t="s">
        <v>121</v>
      </c>
      <c r="C69" s="190">
        <v>599</v>
      </c>
      <c r="D69" s="61" t="s">
        <v>461</v>
      </c>
      <c r="E69" s="58" t="s">
        <v>499</v>
      </c>
      <c r="F69" s="61" t="s">
        <v>33</v>
      </c>
      <c r="G69" s="181">
        <v>3.22</v>
      </c>
      <c r="H69" s="167"/>
      <c r="I69" s="165">
        <f t="shared" si="9"/>
        <v>0</v>
      </c>
      <c r="J69" s="143">
        <f t="shared" si="10"/>
        <v>0</v>
      </c>
      <c r="M69" s="126"/>
      <c r="N69" s="138"/>
    </row>
    <row r="70" spans="1:14" ht="30" customHeight="1" outlineLevel="1">
      <c r="A70" s="92"/>
      <c r="B70" s="117" t="s">
        <v>122</v>
      </c>
      <c r="C70" s="190">
        <v>94559</v>
      </c>
      <c r="D70" s="61" t="s">
        <v>461</v>
      </c>
      <c r="E70" s="58" t="s">
        <v>250</v>
      </c>
      <c r="F70" s="61" t="s">
        <v>33</v>
      </c>
      <c r="G70" s="181">
        <v>2.0299999999999998</v>
      </c>
      <c r="H70" s="168"/>
      <c r="I70" s="165">
        <f t="shared" si="9"/>
        <v>0</v>
      </c>
      <c r="J70" s="143">
        <f t="shared" si="10"/>
        <v>0</v>
      </c>
      <c r="M70" s="126"/>
      <c r="N70" s="138"/>
    </row>
    <row r="71" spans="1:14" ht="51" outlineLevel="1">
      <c r="A71" s="92"/>
      <c r="B71" s="117" t="s">
        <v>123</v>
      </c>
      <c r="C71" s="190">
        <v>599</v>
      </c>
      <c r="D71" s="61" t="s">
        <v>461</v>
      </c>
      <c r="E71" s="58" t="s">
        <v>500</v>
      </c>
      <c r="F71" s="61" t="s">
        <v>33</v>
      </c>
      <c r="G71" s="181">
        <v>2.16</v>
      </c>
      <c r="H71" s="167"/>
      <c r="I71" s="165">
        <f t="shared" si="9"/>
        <v>0</v>
      </c>
      <c r="J71" s="143">
        <f t="shared" si="10"/>
        <v>0</v>
      </c>
      <c r="M71" s="126"/>
      <c r="N71" s="138"/>
    </row>
    <row r="72" spans="1:14" ht="30" customHeight="1" outlineLevel="1">
      <c r="A72" s="92"/>
      <c r="B72" s="117" t="s">
        <v>124</v>
      </c>
      <c r="C72" s="61">
        <v>94569</v>
      </c>
      <c r="D72" s="61" t="s">
        <v>461</v>
      </c>
      <c r="E72" s="58" t="s">
        <v>251</v>
      </c>
      <c r="F72" s="61" t="s">
        <v>33</v>
      </c>
      <c r="G72" s="181">
        <v>2.1</v>
      </c>
      <c r="H72" s="167"/>
      <c r="I72" s="165">
        <f t="shared" si="9"/>
        <v>0</v>
      </c>
      <c r="J72" s="143">
        <f t="shared" si="10"/>
        <v>0</v>
      </c>
      <c r="M72" s="126"/>
      <c r="N72" s="138"/>
    </row>
    <row r="73" spans="1:14" ht="30" customHeight="1" outlineLevel="1">
      <c r="A73" s="92"/>
      <c r="B73" s="117" t="s">
        <v>125</v>
      </c>
      <c r="C73" s="61">
        <v>94569</v>
      </c>
      <c r="D73" s="61" t="s">
        <v>461</v>
      </c>
      <c r="E73" s="58" t="s">
        <v>252</v>
      </c>
      <c r="F73" s="61" t="s">
        <v>33</v>
      </c>
      <c r="G73" s="181">
        <v>12.6</v>
      </c>
      <c r="H73" s="167"/>
      <c r="I73" s="165">
        <f t="shared" si="9"/>
        <v>0</v>
      </c>
      <c r="J73" s="143">
        <f t="shared" si="10"/>
        <v>0</v>
      </c>
      <c r="M73" s="126"/>
      <c r="N73" s="138"/>
    </row>
    <row r="74" spans="1:14" ht="30" customHeight="1" outlineLevel="1">
      <c r="A74" s="92"/>
      <c r="B74" s="117" t="s">
        <v>126</v>
      </c>
      <c r="C74" s="61">
        <v>94569</v>
      </c>
      <c r="D74" s="61" t="s">
        <v>461</v>
      </c>
      <c r="E74" s="58" t="s">
        <v>253</v>
      </c>
      <c r="F74" s="61" t="s">
        <v>33</v>
      </c>
      <c r="G74" s="181">
        <v>6.3</v>
      </c>
      <c r="H74" s="167"/>
      <c r="I74" s="165">
        <f t="shared" si="9"/>
        <v>0</v>
      </c>
      <c r="J74" s="143">
        <f t="shared" si="10"/>
        <v>0</v>
      </c>
      <c r="M74" s="126"/>
      <c r="N74" s="138"/>
    </row>
    <row r="75" spans="1:14" ht="30" customHeight="1" outlineLevel="1">
      <c r="A75" s="92"/>
      <c r="B75" s="117" t="s">
        <v>127</v>
      </c>
      <c r="C75" s="61">
        <v>94569</v>
      </c>
      <c r="D75" s="61" t="s">
        <v>461</v>
      </c>
      <c r="E75" s="58" t="s">
        <v>254</v>
      </c>
      <c r="F75" s="61" t="s">
        <v>33</v>
      </c>
      <c r="G75" s="181">
        <v>18.899999999999999</v>
      </c>
      <c r="H75" s="167"/>
      <c r="I75" s="165">
        <f t="shared" si="9"/>
        <v>0</v>
      </c>
      <c r="J75" s="143">
        <f t="shared" si="10"/>
        <v>0</v>
      </c>
      <c r="M75" s="126"/>
      <c r="N75" s="138"/>
    </row>
    <row r="76" spans="1:14" ht="30" customHeight="1" outlineLevel="1">
      <c r="A76" s="92"/>
      <c r="B76" s="117" t="s">
        <v>128</v>
      </c>
      <c r="C76" s="61">
        <v>94569</v>
      </c>
      <c r="D76" s="61" t="s">
        <v>461</v>
      </c>
      <c r="E76" s="58" t="s">
        <v>255</v>
      </c>
      <c r="F76" s="61" t="s">
        <v>33</v>
      </c>
      <c r="G76" s="181">
        <v>2.1</v>
      </c>
      <c r="H76" s="167"/>
      <c r="I76" s="165">
        <f t="shared" si="9"/>
        <v>0</v>
      </c>
      <c r="J76" s="143">
        <f t="shared" si="10"/>
        <v>0</v>
      </c>
      <c r="M76" s="126"/>
      <c r="N76" s="138"/>
    </row>
    <row r="77" spans="1:14" ht="30" customHeight="1" outlineLevel="1">
      <c r="A77" s="92"/>
      <c r="B77" s="117" t="s">
        <v>129</v>
      </c>
      <c r="C77" s="61">
        <v>94569</v>
      </c>
      <c r="D77" s="61" t="s">
        <v>461</v>
      </c>
      <c r="E77" s="58" t="s">
        <v>256</v>
      </c>
      <c r="F77" s="61" t="s">
        <v>33</v>
      </c>
      <c r="G77" s="181">
        <v>6.3</v>
      </c>
      <c r="H77" s="167"/>
      <c r="I77" s="165">
        <f t="shared" si="9"/>
        <v>0</v>
      </c>
      <c r="J77" s="143">
        <f t="shared" si="10"/>
        <v>0</v>
      </c>
      <c r="M77" s="126"/>
      <c r="N77" s="138"/>
    </row>
    <row r="78" spans="1:14" ht="30" customHeight="1" outlineLevel="1">
      <c r="A78" s="92"/>
      <c r="B78" s="117" t="s">
        <v>130</v>
      </c>
      <c r="C78" s="61">
        <v>94569</v>
      </c>
      <c r="D78" s="61" t="s">
        <v>461</v>
      </c>
      <c r="E78" s="58" t="s">
        <v>257</v>
      </c>
      <c r="F78" s="61" t="s">
        <v>33</v>
      </c>
      <c r="G78" s="181">
        <v>8.4</v>
      </c>
      <c r="H78" s="167"/>
      <c r="I78" s="165">
        <f t="shared" si="9"/>
        <v>0</v>
      </c>
      <c r="J78" s="143">
        <f t="shared" si="10"/>
        <v>0</v>
      </c>
      <c r="M78" s="126"/>
      <c r="N78" s="138"/>
    </row>
    <row r="79" spans="1:14" ht="30" customHeight="1" outlineLevel="1">
      <c r="A79" s="92"/>
      <c r="B79" s="117" t="s">
        <v>131</v>
      </c>
      <c r="C79" s="61">
        <v>94569</v>
      </c>
      <c r="D79" s="61" t="s">
        <v>461</v>
      </c>
      <c r="E79" s="58" t="s">
        <v>258</v>
      </c>
      <c r="F79" s="61" t="s">
        <v>33</v>
      </c>
      <c r="G79" s="181">
        <v>12.6</v>
      </c>
      <c r="H79" s="167"/>
      <c r="I79" s="165">
        <f t="shared" si="9"/>
        <v>0</v>
      </c>
      <c r="J79" s="143">
        <f t="shared" si="10"/>
        <v>0</v>
      </c>
      <c r="M79" s="126"/>
      <c r="N79" s="138"/>
    </row>
    <row r="80" spans="1:14" ht="30" customHeight="1" outlineLevel="1">
      <c r="A80" s="92"/>
      <c r="B80" s="117" t="s">
        <v>132</v>
      </c>
      <c r="C80" s="61">
        <v>94569</v>
      </c>
      <c r="D80" s="61" t="s">
        <v>461</v>
      </c>
      <c r="E80" s="58" t="s">
        <v>259</v>
      </c>
      <c r="F80" s="61" t="s">
        <v>33</v>
      </c>
      <c r="G80" s="181">
        <v>33.6</v>
      </c>
      <c r="H80" s="167"/>
      <c r="I80" s="165">
        <f t="shared" si="9"/>
        <v>0</v>
      </c>
      <c r="J80" s="143">
        <f t="shared" si="10"/>
        <v>0</v>
      </c>
      <c r="M80" s="126"/>
      <c r="N80" s="138"/>
    </row>
    <row r="81" spans="1:14" ht="30" customHeight="1" outlineLevel="1">
      <c r="A81" s="92"/>
      <c r="B81" s="117" t="s">
        <v>133</v>
      </c>
      <c r="C81" s="61">
        <v>94569</v>
      </c>
      <c r="D81" s="61" t="s">
        <v>461</v>
      </c>
      <c r="E81" s="58" t="s">
        <v>260</v>
      </c>
      <c r="F81" s="61" t="s">
        <v>33</v>
      </c>
      <c r="G81" s="181">
        <v>16.8</v>
      </c>
      <c r="H81" s="167"/>
      <c r="I81" s="165">
        <f t="shared" si="9"/>
        <v>0</v>
      </c>
      <c r="J81" s="143">
        <f t="shared" si="10"/>
        <v>0</v>
      </c>
      <c r="M81" s="126"/>
      <c r="N81" s="138"/>
    </row>
    <row r="82" spans="1:14" ht="51" outlineLevel="1">
      <c r="A82" s="92"/>
      <c r="B82" s="117" t="s">
        <v>134</v>
      </c>
      <c r="C82" s="190">
        <v>599</v>
      </c>
      <c r="D82" s="190" t="s">
        <v>461</v>
      </c>
      <c r="E82" s="194" t="s">
        <v>501</v>
      </c>
      <c r="F82" s="190" t="s">
        <v>33</v>
      </c>
      <c r="G82" s="181">
        <v>5.44</v>
      </c>
      <c r="H82" s="167"/>
      <c r="I82" s="165">
        <f t="shared" si="9"/>
        <v>0</v>
      </c>
      <c r="J82" s="143">
        <f t="shared" si="10"/>
        <v>0</v>
      </c>
      <c r="M82" s="126"/>
      <c r="N82" s="138"/>
    </row>
    <row r="83" spans="1:14" ht="18.75" customHeight="1" outlineLevel="1">
      <c r="A83" s="92"/>
      <c r="B83" s="117" t="s">
        <v>135</v>
      </c>
      <c r="C83" s="190"/>
      <c r="D83" s="190" t="s">
        <v>563</v>
      </c>
      <c r="E83" s="194" t="s">
        <v>261</v>
      </c>
      <c r="F83" s="190" t="s">
        <v>33</v>
      </c>
      <c r="G83" s="181">
        <v>19.38</v>
      </c>
      <c r="H83" s="167"/>
      <c r="I83" s="165">
        <f t="shared" si="9"/>
        <v>0</v>
      </c>
      <c r="J83" s="143">
        <f t="shared" si="10"/>
        <v>0</v>
      </c>
      <c r="M83" s="126"/>
      <c r="N83" s="138"/>
    </row>
    <row r="84" spans="1:14" ht="18.75" customHeight="1" outlineLevel="1">
      <c r="A84" s="92"/>
      <c r="B84" s="118" t="s">
        <v>56</v>
      </c>
      <c r="C84" s="193"/>
      <c r="D84" s="193"/>
      <c r="E84" s="195" t="s">
        <v>9</v>
      </c>
      <c r="F84" s="190"/>
      <c r="G84" s="181">
        <v>0</v>
      </c>
      <c r="H84" s="167"/>
      <c r="I84" s="165"/>
      <c r="J84" s="143"/>
      <c r="M84" s="126"/>
      <c r="N84" s="138"/>
    </row>
    <row r="85" spans="1:14" ht="18.75" customHeight="1" outlineLevel="1">
      <c r="A85" s="92"/>
      <c r="B85" s="117" t="s">
        <v>136</v>
      </c>
      <c r="C85" s="190">
        <v>10505</v>
      </c>
      <c r="D85" s="190" t="s">
        <v>461</v>
      </c>
      <c r="E85" s="194" t="s">
        <v>502</v>
      </c>
      <c r="F85" s="190" t="s">
        <v>33</v>
      </c>
      <c r="G85" s="181">
        <v>16.2</v>
      </c>
      <c r="H85" s="168"/>
      <c r="I85" s="165">
        <f t="shared" ref="I85:I90" si="11">H85*$K$12</f>
        <v>0</v>
      </c>
      <c r="J85" s="143">
        <f t="shared" ref="J85:J90" si="12">SUM(G85*I85)</f>
        <v>0</v>
      </c>
      <c r="M85" s="126"/>
      <c r="N85" s="138"/>
    </row>
    <row r="86" spans="1:14" ht="25.5" outlineLevel="1">
      <c r="A86" s="92"/>
      <c r="B86" s="117" t="s">
        <v>137</v>
      </c>
      <c r="C86" s="190">
        <v>10505</v>
      </c>
      <c r="D86" s="190" t="s">
        <v>461</v>
      </c>
      <c r="E86" s="194" t="s">
        <v>503</v>
      </c>
      <c r="F86" s="190" t="s">
        <v>33</v>
      </c>
      <c r="G86" s="181">
        <v>2.1800000000000002</v>
      </c>
      <c r="H86" s="168"/>
      <c r="I86" s="165">
        <f t="shared" si="11"/>
        <v>0</v>
      </c>
      <c r="J86" s="143">
        <f t="shared" si="12"/>
        <v>0</v>
      </c>
      <c r="M86" s="126"/>
      <c r="N86" s="138"/>
    </row>
    <row r="87" spans="1:14" ht="25.5" outlineLevel="1">
      <c r="A87" s="92"/>
      <c r="B87" s="117" t="s">
        <v>138</v>
      </c>
      <c r="C87" s="190">
        <v>102180</v>
      </c>
      <c r="D87" s="190" t="s">
        <v>461</v>
      </c>
      <c r="E87" s="194" t="s">
        <v>505</v>
      </c>
      <c r="F87" s="190" t="s">
        <v>33</v>
      </c>
      <c r="G87" s="181">
        <v>7.2</v>
      </c>
      <c r="H87" s="167"/>
      <c r="I87" s="165">
        <f t="shared" si="11"/>
        <v>0</v>
      </c>
      <c r="J87" s="143">
        <f t="shared" si="12"/>
        <v>0</v>
      </c>
      <c r="M87" s="126"/>
      <c r="N87" s="138"/>
    </row>
    <row r="88" spans="1:14" ht="12.75" outlineLevel="1">
      <c r="A88" s="92"/>
      <c r="B88" s="117" t="s">
        <v>139</v>
      </c>
      <c r="C88" s="190">
        <v>34385</v>
      </c>
      <c r="D88" s="190" t="s">
        <v>461</v>
      </c>
      <c r="E88" s="194" t="s">
        <v>506</v>
      </c>
      <c r="F88" s="190" t="s">
        <v>33</v>
      </c>
      <c r="G88" s="181">
        <v>7.2</v>
      </c>
      <c r="H88" s="167"/>
      <c r="I88" s="165">
        <f t="shared" si="11"/>
        <v>0</v>
      </c>
      <c r="J88" s="143">
        <f t="shared" si="12"/>
        <v>0</v>
      </c>
      <c r="M88" s="126"/>
      <c r="N88" s="138"/>
    </row>
    <row r="89" spans="1:14" ht="25.5" outlineLevel="1">
      <c r="A89" s="92"/>
      <c r="B89" s="117" t="s">
        <v>140</v>
      </c>
      <c r="C89" s="190">
        <v>102236</v>
      </c>
      <c r="D89" s="190" t="s">
        <v>461</v>
      </c>
      <c r="E89" s="194" t="s">
        <v>508</v>
      </c>
      <c r="F89" s="190" t="s">
        <v>33</v>
      </c>
      <c r="G89" s="181">
        <v>3.57</v>
      </c>
      <c r="H89" s="167"/>
      <c r="I89" s="165">
        <f t="shared" si="11"/>
        <v>0</v>
      </c>
      <c r="J89" s="143">
        <f t="shared" si="12"/>
        <v>0</v>
      </c>
      <c r="M89" s="126"/>
      <c r="N89" s="138"/>
    </row>
    <row r="90" spans="1:14" ht="18.75" customHeight="1" outlineLevel="1">
      <c r="A90" s="92"/>
      <c r="B90" s="117" t="s">
        <v>504</v>
      </c>
      <c r="C90" s="190">
        <v>11186</v>
      </c>
      <c r="D90" s="190" t="s">
        <v>461</v>
      </c>
      <c r="E90" s="194" t="s">
        <v>507</v>
      </c>
      <c r="F90" s="190" t="s">
        <v>33</v>
      </c>
      <c r="G90" s="181">
        <v>16.899999999999999</v>
      </c>
      <c r="H90" s="167"/>
      <c r="I90" s="165">
        <f t="shared" si="11"/>
        <v>0</v>
      </c>
      <c r="J90" s="143">
        <f t="shared" si="12"/>
        <v>0</v>
      </c>
      <c r="M90" s="126"/>
      <c r="N90" s="138"/>
    </row>
    <row r="91" spans="1:14" ht="18.75" customHeight="1" outlineLevel="1">
      <c r="A91" s="92"/>
      <c r="B91" s="118" t="s">
        <v>100</v>
      </c>
      <c r="C91" s="190"/>
      <c r="D91" s="190"/>
      <c r="E91" s="195" t="s">
        <v>262</v>
      </c>
      <c r="F91" s="190"/>
      <c r="G91" s="181">
        <v>0</v>
      </c>
      <c r="H91" s="167"/>
      <c r="I91" s="165"/>
      <c r="J91" s="143"/>
      <c r="M91" s="126"/>
      <c r="N91" s="138"/>
    </row>
    <row r="92" spans="1:14" ht="30" customHeight="1" outlineLevel="1">
      <c r="A92" s="92"/>
      <c r="B92" s="117" t="s">
        <v>141</v>
      </c>
      <c r="C92" s="190"/>
      <c r="D92" s="190" t="s">
        <v>563</v>
      </c>
      <c r="E92" s="194" t="s">
        <v>263</v>
      </c>
      <c r="F92" s="190" t="s">
        <v>33</v>
      </c>
      <c r="G92" s="181">
        <v>69.790000000000006</v>
      </c>
      <c r="H92" s="167"/>
      <c r="I92" s="165">
        <f>H92*$K$12</f>
        <v>0</v>
      </c>
      <c r="J92" s="143">
        <f>SUM(G92*I92)</f>
        <v>0</v>
      </c>
      <c r="M92" s="126"/>
      <c r="N92" s="138"/>
    </row>
    <row r="93" spans="1:14" ht="30" customHeight="1" outlineLevel="1">
      <c r="A93" s="92"/>
      <c r="B93" s="117" t="s">
        <v>142</v>
      </c>
      <c r="C93" s="190"/>
      <c r="D93" s="190" t="s">
        <v>563</v>
      </c>
      <c r="E93" s="194" t="s">
        <v>264</v>
      </c>
      <c r="F93" s="190" t="s">
        <v>33</v>
      </c>
      <c r="G93" s="181">
        <v>20.52</v>
      </c>
      <c r="H93" s="168"/>
      <c r="I93" s="165">
        <f>H93*$K$12</f>
        <v>0</v>
      </c>
      <c r="J93" s="143">
        <f>SUM(G93*I93)</f>
        <v>0</v>
      </c>
      <c r="M93" s="126"/>
      <c r="N93" s="138"/>
    </row>
    <row r="94" spans="1:14" ht="30" customHeight="1" outlineLevel="1">
      <c r="A94" s="92"/>
      <c r="B94" s="117" t="s">
        <v>143</v>
      </c>
      <c r="C94" s="190"/>
      <c r="D94" s="190" t="s">
        <v>563</v>
      </c>
      <c r="E94" s="194" t="s">
        <v>265</v>
      </c>
      <c r="F94" s="190" t="s">
        <v>33</v>
      </c>
      <c r="G94" s="181">
        <v>164.44</v>
      </c>
      <c r="H94" s="167"/>
      <c r="I94" s="165">
        <f>H94*$K$12</f>
        <v>0</v>
      </c>
      <c r="J94" s="143">
        <f>SUM(G94*I94)</f>
        <v>0</v>
      </c>
      <c r="M94" s="126"/>
      <c r="N94" s="138"/>
    </row>
    <row r="95" spans="1:14" ht="30" customHeight="1" outlineLevel="1">
      <c r="A95" s="92"/>
      <c r="B95" s="117" t="s">
        <v>144</v>
      </c>
      <c r="C95" s="190"/>
      <c r="D95" s="190" t="s">
        <v>563</v>
      </c>
      <c r="E95" s="194" t="s">
        <v>266</v>
      </c>
      <c r="F95" s="190" t="s">
        <v>33</v>
      </c>
      <c r="G95" s="181">
        <v>13.5</v>
      </c>
      <c r="H95" s="167"/>
      <c r="I95" s="165">
        <f>H95*$K$12</f>
        <v>0</v>
      </c>
      <c r="J95" s="143">
        <f>SUM(G95*I95)</f>
        <v>0</v>
      </c>
      <c r="M95" s="126"/>
      <c r="N95" s="138"/>
    </row>
    <row r="96" spans="1:14" ht="18.75" customHeight="1" outlineLevel="1">
      <c r="A96" s="92"/>
      <c r="B96" s="115"/>
      <c r="C96" s="49"/>
      <c r="D96" s="49"/>
      <c r="E96" s="49"/>
      <c r="F96" s="49"/>
      <c r="G96" s="182"/>
      <c r="H96" s="169" t="s">
        <v>70</v>
      </c>
      <c r="I96" s="165"/>
      <c r="J96" s="144">
        <f>SUM(J49:J95)</f>
        <v>0</v>
      </c>
      <c r="K96" s="126"/>
      <c r="M96" s="126"/>
      <c r="N96" s="152"/>
    </row>
    <row r="97" spans="1:16" ht="18.75" customHeight="1">
      <c r="A97" s="92"/>
      <c r="B97" s="92"/>
      <c r="C97" s="24"/>
      <c r="D97" s="24"/>
      <c r="G97" s="43"/>
      <c r="H97" s="161"/>
      <c r="I97" s="165"/>
      <c r="J97" s="143"/>
      <c r="M97" s="126"/>
    </row>
    <row r="98" spans="1:16" ht="18.75" customHeight="1">
      <c r="A98" s="92"/>
      <c r="B98" s="113">
        <v>7</v>
      </c>
      <c r="C98" s="30"/>
      <c r="D98" s="30"/>
      <c r="E98" s="31" t="s">
        <v>229</v>
      </c>
      <c r="F98" s="31"/>
      <c r="G98" s="180"/>
      <c r="H98" s="163"/>
      <c r="I98" s="163"/>
      <c r="J98" s="146"/>
      <c r="M98" s="126"/>
    </row>
    <row r="99" spans="1:16" ht="18.75" customHeight="1">
      <c r="A99" s="92"/>
      <c r="B99" s="92"/>
      <c r="C99" s="24"/>
      <c r="D99" s="24"/>
      <c r="G99" s="43">
        <v>0</v>
      </c>
      <c r="H99" s="161"/>
      <c r="I99" s="165"/>
      <c r="J99" s="143"/>
      <c r="M99" s="126"/>
    </row>
    <row r="100" spans="1:16" ht="18.75" customHeight="1">
      <c r="A100" s="92"/>
      <c r="B100" s="113">
        <v>8</v>
      </c>
      <c r="C100" s="41"/>
      <c r="D100" s="41"/>
      <c r="E100" s="31" t="s">
        <v>99</v>
      </c>
      <c r="F100" s="31"/>
      <c r="G100" s="180"/>
      <c r="H100" s="163"/>
      <c r="I100" s="163"/>
      <c r="J100" s="146"/>
      <c r="M100" s="126"/>
    </row>
    <row r="101" spans="1:16" ht="18.75" customHeight="1">
      <c r="A101" s="92"/>
      <c r="B101" s="92"/>
      <c r="C101" s="24"/>
      <c r="D101" s="24"/>
      <c r="G101" s="43">
        <v>0</v>
      </c>
      <c r="H101" s="161"/>
      <c r="I101" s="165"/>
      <c r="J101" s="143"/>
      <c r="M101" s="126"/>
    </row>
    <row r="102" spans="1:16" ht="18.75" customHeight="1">
      <c r="A102" s="92"/>
      <c r="B102" s="113">
        <v>9</v>
      </c>
      <c r="C102" s="30"/>
      <c r="D102" s="30"/>
      <c r="E102" s="31" t="s">
        <v>232</v>
      </c>
      <c r="F102" s="31"/>
      <c r="G102" s="183"/>
      <c r="H102" s="163"/>
      <c r="I102" s="163"/>
      <c r="J102" s="146"/>
      <c r="M102" s="126"/>
      <c r="O102" s="131"/>
      <c r="P102" s="131"/>
    </row>
    <row r="103" spans="1:16" ht="18.75" customHeight="1">
      <c r="A103" s="92"/>
      <c r="B103" s="92"/>
      <c r="C103" s="24"/>
      <c r="D103" s="24"/>
      <c r="G103" s="43"/>
      <c r="H103" s="161"/>
      <c r="I103" s="165"/>
      <c r="J103" s="143"/>
      <c r="M103" s="126"/>
    </row>
    <row r="104" spans="1:16" ht="18.75" customHeight="1">
      <c r="A104" s="92"/>
      <c r="B104" s="113">
        <v>10</v>
      </c>
      <c r="C104" s="41"/>
      <c r="D104" s="41"/>
      <c r="E104" s="31" t="s">
        <v>233</v>
      </c>
      <c r="F104" s="31"/>
      <c r="G104" s="180"/>
      <c r="H104" s="163"/>
      <c r="I104" s="163"/>
      <c r="J104" s="146"/>
      <c r="M104" s="126"/>
    </row>
    <row r="105" spans="1:16" s="47" customFormat="1" ht="18.75" customHeight="1" outlineLevel="1">
      <c r="A105" s="92"/>
      <c r="B105" s="116" t="s">
        <v>45</v>
      </c>
      <c r="C105" s="62"/>
      <c r="D105" s="62"/>
      <c r="E105" s="29" t="s">
        <v>219</v>
      </c>
      <c r="F105" s="27"/>
      <c r="G105" s="181"/>
      <c r="H105" s="166"/>
      <c r="I105" s="165"/>
      <c r="J105" s="143"/>
      <c r="L105" s="128"/>
      <c r="M105" s="126"/>
    </row>
    <row r="106" spans="1:16" s="47" customFormat="1" ht="25.5" outlineLevel="1">
      <c r="A106" s="92"/>
      <c r="B106" s="117" t="s">
        <v>146</v>
      </c>
      <c r="C106" s="190">
        <v>102494</v>
      </c>
      <c r="D106" s="190" t="s">
        <v>461</v>
      </c>
      <c r="E106" s="194" t="s">
        <v>509</v>
      </c>
      <c r="F106" s="190" t="s">
        <v>33</v>
      </c>
      <c r="G106" s="181">
        <v>23.72</v>
      </c>
      <c r="H106" s="167"/>
      <c r="I106" s="165">
        <f>H106*$K$12</f>
        <v>0</v>
      </c>
      <c r="J106" s="143">
        <f t="shared" ref="J106:J110" si="13">SUM(G106*I106)</f>
        <v>0</v>
      </c>
      <c r="L106" s="128"/>
      <c r="M106" s="126"/>
    </row>
    <row r="107" spans="1:16" s="47" customFormat="1" ht="25.5" outlineLevel="1">
      <c r="A107" s="92"/>
      <c r="B107" s="117" t="s">
        <v>147</v>
      </c>
      <c r="C107" s="196">
        <v>101727</v>
      </c>
      <c r="D107" s="190" t="s">
        <v>461</v>
      </c>
      <c r="E107" s="194" t="s">
        <v>510</v>
      </c>
      <c r="F107" s="190" t="s">
        <v>33</v>
      </c>
      <c r="G107" s="181">
        <v>394.65</v>
      </c>
      <c r="H107" s="167"/>
      <c r="I107" s="165">
        <f>H107*$K$12</f>
        <v>0</v>
      </c>
      <c r="J107" s="143">
        <f t="shared" si="13"/>
        <v>0</v>
      </c>
      <c r="L107" s="128"/>
      <c r="M107" s="126"/>
    </row>
    <row r="108" spans="1:16" s="47" customFormat="1" ht="30" customHeight="1" outlineLevel="1">
      <c r="A108" s="92"/>
      <c r="B108" s="117" t="s">
        <v>267</v>
      </c>
      <c r="C108" s="190" t="s">
        <v>0</v>
      </c>
      <c r="D108" s="190" t="s">
        <v>39</v>
      </c>
      <c r="E108" s="194" t="s">
        <v>268</v>
      </c>
      <c r="F108" s="190" t="s">
        <v>33</v>
      </c>
      <c r="G108" s="181">
        <v>3.06</v>
      </c>
      <c r="H108" s="167"/>
      <c r="I108" s="165">
        <f>H108*$K$12</f>
        <v>0</v>
      </c>
      <c r="J108" s="143">
        <f t="shared" si="13"/>
        <v>0</v>
      </c>
      <c r="L108" s="128"/>
      <c r="M108" s="126"/>
    </row>
    <row r="109" spans="1:16" s="47" customFormat="1" ht="30" customHeight="1" outlineLevel="1">
      <c r="A109" s="92"/>
      <c r="B109" s="117" t="s">
        <v>269</v>
      </c>
      <c r="C109" s="190" t="s">
        <v>0</v>
      </c>
      <c r="D109" s="190" t="s">
        <v>39</v>
      </c>
      <c r="E109" s="194" t="s">
        <v>270</v>
      </c>
      <c r="F109" s="190" t="s">
        <v>33</v>
      </c>
      <c r="G109" s="181">
        <v>0.99</v>
      </c>
      <c r="H109" s="167"/>
      <c r="I109" s="165">
        <f>H109*$K$12</f>
        <v>0</v>
      </c>
      <c r="J109" s="143">
        <f t="shared" si="13"/>
        <v>0</v>
      </c>
      <c r="L109" s="128"/>
      <c r="M109" s="126"/>
    </row>
    <row r="110" spans="1:16" s="47" customFormat="1" ht="18.75" customHeight="1" outlineLevel="1">
      <c r="A110" s="92"/>
      <c r="B110" s="117" t="s">
        <v>271</v>
      </c>
      <c r="C110" s="190" t="s">
        <v>155</v>
      </c>
      <c r="D110" s="190" t="s">
        <v>39</v>
      </c>
      <c r="E110" s="194" t="s">
        <v>459</v>
      </c>
      <c r="F110" s="190" t="s">
        <v>37</v>
      </c>
      <c r="G110" s="181">
        <v>238.6</v>
      </c>
      <c r="H110" s="167"/>
      <c r="I110" s="165">
        <f>H110*$K$12</f>
        <v>0</v>
      </c>
      <c r="J110" s="143">
        <f t="shared" si="13"/>
        <v>0</v>
      </c>
      <c r="L110" s="128"/>
      <c r="M110" s="126"/>
    </row>
    <row r="111" spans="1:16" s="47" customFormat="1" ht="18.75" customHeight="1" outlineLevel="1">
      <c r="A111" s="92"/>
      <c r="B111" s="116" t="s">
        <v>46</v>
      </c>
      <c r="C111" s="190"/>
      <c r="D111" s="190"/>
      <c r="E111" s="195" t="s">
        <v>58</v>
      </c>
      <c r="F111" s="190"/>
      <c r="G111" s="181"/>
      <c r="H111" s="167"/>
      <c r="I111" s="165"/>
      <c r="J111" s="143"/>
      <c r="L111" s="128"/>
      <c r="M111" s="126"/>
    </row>
    <row r="112" spans="1:16" s="47" customFormat="1" ht="25.5" outlineLevel="1">
      <c r="A112" s="92"/>
      <c r="B112" s="117" t="s">
        <v>148</v>
      </c>
      <c r="C112" s="197">
        <v>94992</v>
      </c>
      <c r="D112" s="190" t="s">
        <v>461</v>
      </c>
      <c r="E112" s="194" t="s">
        <v>458</v>
      </c>
      <c r="F112" s="190" t="s">
        <v>33</v>
      </c>
      <c r="G112" s="181">
        <v>349</v>
      </c>
      <c r="H112" s="167"/>
      <c r="I112" s="165">
        <f t="shared" ref="I112:I118" si="14">H112*$K$12</f>
        <v>0</v>
      </c>
      <c r="J112" s="143">
        <f t="shared" ref="J112:J118" si="15">SUM(G112*I112)</f>
        <v>0</v>
      </c>
      <c r="L112" s="128"/>
      <c r="M112" s="126"/>
    </row>
    <row r="113" spans="1:13" s="47" customFormat="1" ht="38.25" outlineLevel="1">
      <c r="A113" s="92"/>
      <c r="B113" s="117" t="s">
        <v>149</v>
      </c>
      <c r="C113" s="198">
        <v>105004</v>
      </c>
      <c r="D113" s="190" t="s">
        <v>461</v>
      </c>
      <c r="E113" s="199" t="s">
        <v>511</v>
      </c>
      <c r="F113" s="190" t="s">
        <v>33</v>
      </c>
      <c r="G113" s="181">
        <v>22.06</v>
      </c>
      <c r="H113" s="167"/>
      <c r="I113" s="165">
        <f t="shared" si="14"/>
        <v>0</v>
      </c>
      <c r="J113" s="143">
        <f t="shared" si="15"/>
        <v>0</v>
      </c>
      <c r="L113" s="128"/>
      <c r="M113" s="126"/>
    </row>
    <row r="114" spans="1:13" s="47" customFormat="1" ht="38.25" outlineLevel="1">
      <c r="A114" s="92"/>
      <c r="B114" s="117" t="s">
        <v>150</v>
      </c>
      <c r="C114" s="190">
        <v>92393</v>
      </c>
      <c r="D114" s="190" t="s">
        <v>461</v>
      </c>
      <c r="E114" s="194" t="s">
        <v>512</v>
      </c>
      <c r="F114" s="190" t="s">
        <v>33</v>
      </c>
      <c r="G114" s="181">
        <v>68.260000000000005</v>
      </c>
      <c r="H114" s="167"/>
      <c r="I114" s="165">
        <f t="shared" si="14"/>
        <v>0</v>
      </c>
      <c r="J114" s="143">
        <f t="shared" si="15"/>
        <v>0</v>
      </c>
      <c r="L114" s="128"/>
      <c r="M114" s="126"/>
    </row>
    <row r="115" spans="1:13" s="47" customFormat="1" ht="18.75" customHeight="1" outlineLevel="1">
      <c r="A115" s="92"/>
      <c r="B115" s="117" t="s">
        <v>151</v>
      </c>
      <c r="C115" s="190" t="s">
        <v>95</v>
      </c>
      <c r="D115" s="190" t="s">
        <v>39</v>
      </c>
      <c r="E115" s="194" t="s">
        <v>272</v>
      </c>
      <c r="F115" s="190" t="s">
        <v>33</v>
      </c>
      <c r="G115" s="181">
        <v>1.98</v>
      </c>
      <c r="H115" s="167"/>
      <c r="I115" s="165">
        <f t="shared" si="14"/>
        <v>0</v>
      </c>
      <c r="J115" s="143">
        <f t="shared" si="15"/>
        <v>0</v>
      </c>
      <c r="L115" s="128"/>
      <c r="M115" s="126"/>
    </row>
    <row r="116" spans="1:13" s="47" customFormat="1" ht="18.75" customHeight="1" outlineLevel="1">
      <c r="A116" s="92"/>
      <c r="B116" s="117" t="s">
        <v>152</v>
      </c>
      <c r="C116" s="190" t="s">
        <v>95</v>
      </c>
      <c r="D116" s="190" t="s">
        <v>39</v>
      </c>
      <c r="E116" s="194" t="s">
        <v>273</v>
      </c>
      <c r="F116" s="190" t="s">
        <v>33</v>
      </c>
      <c r="G116" s="181">
        <v>9.09</v>
      </c>
      <c r="H116" s="167"/>
      <c r="I116" s="165">
        <f t="shared" si="14"/>
        <v>0</v>
      </c>
      <c r="J116" s="143">
        <f t="shared" si="15"/>
        <v>0</v>
      </c>
      <c r="L116" s="128"/>
      <c r="M116" s="126"/>
    </row>
    <row r="117" spans="1:13" s="47" customFormat="1" ht="18.75" customHeight="1" outlineLevel="1">
      <c r="A117" s="92"/>
      <c r="B117" s="117" t="s">
        <v>153</v>
      </c>
      <c r="C117" s="190"/>
      <c r="D117" s="190" t="s">
        <v>563</v>
      </c>
      <c r="E117" s="194" t="s">
        <v>274</v>
      </c>
      <c r="F117" s="190" t="s">
        <v>32</v>
      </c>
      <c r="G117" s="181">
        <v>27.24</v>
      </c>
      <c r="H117" s="167"/>
      <c r="I117" s="165">
        <f t="shared" si="14"/>
        <v>0</v>
      </c>
      <c r="J117" s="143">
        <f t="shared" si="15"/>
        <v>0</v>
      </c>
      <c r="L117" s="128"/>
      <c r="M117" s="126"/>
    </row>
    <row r="118" spans="1:13" s="47" customFormat="1" ht="12.75" outlineLevel="1">
      <c r="A118" s="92"/>
      <c r="B118" s="117" t="s">
        <v>154</v>
      </c>
      <c r="C118" s="190">
        <v>3324</v>
      </c>
      <c r="D118" s="190" t="s">
        <v>461</v>
      </c>
      <c r="E118" s="194" t="s">
        <v>514</v>
      </c>
      <c r="F118" s="190" t="s">
        <v>33</v>
      </c>
      <c r="G118" s="181">
        <v>354.18</v>
      </c>
      <c r="H118" s="167"/>
      <c r="I118" s="165">
        <f t="shared" si="14"/>
        <v>0</v>
      </c>
      <c r="J118" s="143">
        <f t="shared" si="15"/>
        <v>0</v>
      </c>
      <c r="L118" s="128"/>
      <c r="M118" s="126"/>
    </row>
    <row r="119" spans="1:13" s="47" customFormat="1" ht="18.75" customHeight="1" outlineLevel="1">
      <c r="A119" s="92"/>
      <c r="B119" s="117" t="s">
        <v>513</v>
      </c>
      <c r="C119" s="190">
        <v>98504</v>
      </c>
      <c r="D119" s="190" t="s">
        <v>461</v>
      </c>
      <c r="E119" s="194" t="s">
        <v>515</v>
      </c>
      <c r="F119" s="190" t="s">
        <v>33</v>
      </c>
      <c r="G119" s="181">
        <v>354.18</v>
      </c>
      <c r="H119" s="167"/>
      <c r="I119" s="165">
        <f t="shared" ref="I119" si="16">H119*$K$12</f>
        <v>0</v>
      </c>
      <c r="J119" s="143">
        <f t="shared" ref="J119" si="17">SUM(G119*I119)</f>
        <v>0</v>
      </c>
      <c r="L119" s="128"/>
      <c r="M119" s="126"/>
    </row>
    <row r="120" spans="1:13" ht="18.75" customHeight="1" outlineLevel="1">
      <c r="A120" s="92"/>
      <c r="B120" s="115"/>
      <c r="C120" s="49"/>
      <c r="D120" s="49"/>
      <c r="E120" s="49"/>
      <c r="F120" s="49"/>
      <c r="G120" s="182"/>
      <c r="H120" s="169" t="s">
        <v>70</v>
      </c>
      <c r="I120" s="165"/>
      <c r="J120" s="144">
        <f>SUM(J106:J118)</f>
        <v>0</v>
      </c>
      <c r="K120" s="126"/>
      <c r="M120" s="126"/>
    </row>
    <row r="121" spans="1:13" ht="18.75" customHeight="1">
      <c r="A121" s="92"/>
      <c r="B121" s="92"/>
      <c r="C121" s="24"/>
      <c r="D121" s="24"/>
      <c r="G121" s="43"/>
      <c r="H121" s="161"/>
      <c r="I121" s="165"/>
      <c r="J121" s="143"/>
      <c r="M121" s="126"/>
    </row>
    <row r="122" spans="1:13" ht="18.75" customHeight="1">
      <c r="A122" s="92"/>
      <c r="B122" s="113">
        <v>11</v>
      </c>
      <c r="C122" s="41"/>
      <c r="D122" s="41"/>
      <c r="E122" s="31" t="s">
        <v>234</v>
      </c>
      <c r="F122" s="31"/>
      <c r="G122" s="180"/>
      <c r="H122" s="163"/>
      <c r="I122" s="163"/>
      <c r="J122" s="146"/>
      <c r="M122" s="126"/>
    </row>
    <row r="123" spans="1:13" ht="18.75" customHeight="1" outlineLevel="1">
      <c r="A123" s="92"/>
      <c r="B123" s="117" t="s">
        <v>101</v>
      </c>
      <c r="C123" s="61">
        <v>88489</v>
      </c>
      <c r="D123" s="61" t="s">
        <v>461</v>
      </c>
      <c r="E123" s="58" t="s">
        <v>227</v>
      </c>
      <c r="F123" s="61" t="s">
        <v>33</v>
      </c>
      <c r="G123" s="181">
        <v>1513.0900000000001</v>
      </c>
      <c r="H123" s="167"/>
      <c r="I123" s="165">
        <f t="shared" ref="I123:I130" si="18">H123*$K$12</f>
        <v>0</v>
      </c>
      <c r="J123" s="143">
        <f t="shared" ref="J123:J130" si="19">SUM(G123*I123)</f>
        <v>0</v>
      </c>
      <c r="M123" s="126"/>
    </row>
    <row r="124" spans="1:13" ht="18.75" customHeight="1" outlineLevel="1">
      <c r="A124" s="92"/>
      <c r="B124" s="117" t="s">
        <v>10</v>
      </c>
      <c r="C124" s="61" t="s">
        <v>196</v>
      </c>
      <c r="D124" s="61" t="s">
        <v>39</v>
      </c>
      <c r="E124" s="58" t="s">
        <v>275</v>
      </c>
      <c r="F124" s="61" t="s">
        <v>33</v>
      </c>
      <c r="G124" s="181">
        <v>500.86</v>
      </c>
      <c r="H124" s="167"/>
      <c r="I124" s="165">
        <f t="shared" si="18"/>
        <v>0</v>
      </c>
      <c r="J124" s="143">
        <f t="shared" si="19"/>
        <v>0</v>
      </c>
      <c r="M124" s="126"/>
    </row>
    <row r="125" spans="1:13" ht="25.5" outlineLevel="1">
      <c r="A125" s="92"/>
      <c r="B125" s="117" t="s">
        <v>1</v>
      </c>
      <c r="C125" s="190">
        <v>88488</v>
      </c>
      <c r="D125" s="61" t="s">
        <v>461</v>
      </c>
      <c r="E125" s="58" t="s">
        <v>516</v>
      </c>
      <c r="F125" s="61" t="s">
        <v>33</v>
      </c>
      <c r="G125" s="181">
        <v>500.86</v>
      </c>
      <c r="H125" s="167"/>
      <c r="I125" s="165">
        <f t="shared" si="18"/>
        <v>0</v>
      </c>
      <c r="J125" s="143">
        <f t="shared" si="19"/>
        <v>0</v>
      </c>
      <c r="M125" s="126"/>
    </row>
    <row r="126" spans="1:13" ht="25.5" outlineLevel="1">
      <c r="A126" s="92"/>
      <c r="B126" s="117" t="s">
        <v>71</v>
      </c>
      <c r="C126" s="190">
        <v>102220</v>
      </c>
      <c r="D126" s="61" t="s">
        <v>461</v>
      </c>
      <c r="E126" s="58" t="s">
        <v>517</v>
      </c>
      <c r="F126" s="61" t="s">
        <v>33</v>
      </c>
      <c r="G126" s="181">
        <v>186.9</v>
      </c>
      <c r="H126" s="167"/>
      <c r="I126" s="165">
        <f t="shared" si="18"/>
        <v>0</v>
      </c>
      <c r="J126" s="143">
        <f t="shared" si="19"/>
        <v>0</v>
      </c>
      <c r="M126" s="126"/>
    </row>
    <row r="127" spans="1:13" ht="38.25" outlineLevel="1">
      <c r="A127" s="92"/>
      <c r="B127" s="117" t="s">
        <v>72</v>
      </c>
      <c r="C127" s="190">
        <v>102219</v>
      </c>
      <c r="D127" s="61" t="s">
        <v>461</v>
      </c>
      <c r="E127" s="58" t="s">
        <v>518</v>
      </c>
      <c r="F127" s="61" t="s">
        <v>33</v>
      </c>
      <c r="G127" s="181">
        <v>23.86</v>
      </c>
      <c r="H127" s="167"/>
      <c r="I127" s="165">
        <f t="shared" si="18"/>
        <v>0</v>
      </c>
      <c r="J127" s="143">
        <f t="shared" si="19"/>
        <v>0</v>
      </c>
      <c r="M127" s="126"/>
    </row>
    <row r="128" spans="1:13" ht="51" outlineLevel="1">
      <c r="A128" s="92"/>
      <c r="B128" s="117" t="s">
        <v>222</v>
      </c>
      <c r="C128" s="190">
        <v>100757</v>
      </c>
      <c r="D128" s="61" t="s">
        <v>461</v>
      </c>
      <c r="E128" s="58" t="s">
        <v>519</v>
      </c>
      <c r="F128" s="61" t="s">
        <v>33</v>
      </c>
      <c r="G128" s="181">
        <v>515.99</v>
      </c>
      <c r="H128" s="167"/>
      <c r="I128" s="165">
        <f t="shared" si="18"/>
        <v>0</v>
      </c>
      <c r="J128" s="143">
        <f t="shared" si="19"/>
        <v>0</v>
      </c>
      <c r="M128" s="126"/>
    </row>
    <row r="129" spans="1:13" ht="25.5" outlineLevel="1">
      <c r="A129" s="92"/>
      <c r="B129" s="117" t="s">
        <v>223</v>
      </c>
      <c r="C129" s="190">
        <v>102494</v>
      </c>
      <c r="D129" s="61" t="s">
        <v>461</v>
      </c>
      <c r="E129" s="58" t="s">
        <v>509</v>
      </c>
      <c r="F129" s="61" t="s">
        <v>33</v>
      </c>
      <c r="G129" s="181">
        <v>94.47999999999999</v>
      </c>
      <c r="H129" s="167"/>
      <c r="I129" s="165">
        <f t="shared" si="18"/>
        <v>0</v>
      </c>
      <c r="J129" s="143">
        <f t="shared" si="19"/>
        <v>0</v>
      </c>
      <c r="M129" s="126"/>
    </row>
    <row r="130" spans="1:13" ht="38.25" outlineLevel="1">
      <c r="A130" s="92"/>
      <c r="B130" s="117" t="s">
        <v>453</v>
      </c>
      <c r="C130" s="190">
        <v>100723</v>
      </c>
      <c r="D130" s="61" t="s">
        <v>461</v>
      </c>
      <c r="E130" s="66" t="s">
        <v>520</v>
      </c>
      <c r="F130" s="61" t="s">
        <v>33</v>
      </c>
      <c r="G130" s="223">
        <v>247.08</v>
      </c>
      <c r="H130" s="167"/>
      <c r="I130" s="165">
        <f t="shared" si="18"/>
        <v>0</v>
      </c>
      <c r="J130" s="143">
        <f t="shared" si="19"/>
        <v>0</v>
      </c>
      <c r="M130" s="126"/>
    </row>
    <row r="131" spans="1:13" ht="18.75" customHeight="1" outlineLevel="1">
      <c r="A131" s="92"/>
      <c r="B131" s="115"/>
      <c r="C131" s="49"/>
      <c r="D131" s="49"/>
      <c r="E131" s="49"/>
      <c r="F131" s="49"/>
      <c r="G131" s="182"/>
      <c r="H131" s="169" t="s">
        <v>70</v>
      </c>
      <c r="I131" s="165"/>
      <c r="J131" s="144">
        <f>SUM(J123:J130)</f>
        <v>0</v>
      </c>
      <c r="K131" s="126"/>
      <c r="L131" s="134"/>
      <c r="M131" s="126"/>
    </row>
    <row r="132" spans="1:13" s="47" customFormat="1" ht="18.75" customHeight="1">
      <c r="A132" s="92"/>
      <c r="B132" s="92"/>
      <c r="C132" s="24"/>
      <c r="D132" s="24"/>
      <c r="E132" s="26"/>
      <c r="F132" s="24"/>
      <c r="G132" s="43"/>
      <c r="H132" s="161"/>
      <c r="I132" s="165"/>
      <c r="J132" s="143"/>
      <c r="L132" s="128"/>
      <c r="M132" s="126"/>
    </row>
    <row r="133" spans="1:13" ht="18.75" customHeight="1">
      <c r="A133" s="92"/>
      <c r="B133" s="113">
        <v>12</v>
      </c>
      <c r="C133" s="41"/>
      <c r="D133" s="41"/>
      <c r="E133" s="31" t="s">
        <v>13</v>
      </c>
      <c r="F133" s="31"/>
      <c r="G133" s="180"/>
      <c r="H133" s="163"/>
      <c r="I133" s="163"/>
      <c r="J133" s="146"/>
      <c r="M133" s="126"/>
    </row>
    <row r="134" spans="1:13" s="47" customFormat="1" ht="18.75" customHeight="1">
      <c r="A134" s="92"/>
      <c r="B134" s="92"/>
      <c r="C134" s="24"/>
      <c r="D134" s="24"/>
      <c r="E134" s="26"/>
      <c r="F134" s="24"/>
      <c r="G134" s="43"/>
      <c r="H134" s="161"/>
      <c r="I134" s="165"/>
      <c r="J134" s="143"/>
      <c r="L134" s="128"/>
      <c r="M134" s="126"/>
    </row>
    <row r="135" spans="1:13" s="47" customFormat="1" ht="18.75" customHeight="1">
      <c r="A135" s="92"/>
      <c r="B135" s="121">
        <v>13</v>
      </c>
      <c r="C135" s="40"/>
      <c r="D135" s="40"/>
      <c r="E135" s="36" t="s">
        <v>2</v>
      </c>
      <c r="F135" s="37"/>
      <c r="G135" s="185"/>
      <c r="H135" s="170"/>
      <c r="I135" s="170"/>
      <c r="J135" s="147"/>
      <c r="L135" s="128"/>
      <c r="M135" s="126"/>
    </row>
    <row r="136" spans="1:13" s="47" customFormat="1" ht="18.75" customHeight="1">
      <c r="A136" s="92"/>
      <c r="B136" s="92"/>
      <c r="C136" s="24"/>
      <c r="D136" s="24"/>
      <c r="E136" s="26"/>
      <c r="F136" s="24"/>
      <c r="G136" s="43"/>
      <c r="H136" s="161"/>
      <c r="I136" s="165"/>
      <c r="J136" s="143"/>
      <c r="L136" s="128"/>
      <c r="M136" s="126"/>
    </row>
    <row r="137" spans="1:13" s="47" customFormat="1" ht="18.75" customHeight="1">
      <c r="A137" s="92"/>
      <c r="B137" s="113">
        <v>14</v>
      </c>
      <c r="C137" s="41"/>
      <c r="D137" s="41"/>
      <c r="E137" s="31" t="s">
        <v>14</v>
      </c>
      <c r="F137" s="31"/>
      <c r="G137" s="180"/>
      <c r="H137" s="163"/>
      <c r="I137" s="163"/>
      <c r="J137" s="146"/>
      <c r="L137" s="128"/>
      <c r="M137" s="126"/>
    </row>
    <row r="138" spans="1:13" s="47" customFormat="1" ht="38.25" outlineLevel="1">
      <c r="A138" s="92"/>
      <c r="B138" s="114" t="s">
        <v>415</v>
      </c>
      <c r="C138" s="196">
        <v>98079</v>
      </c>
      <c r="D138" s="59" t="s">
        <v>461</v>
      </c>
      <c r="E138" s="48" t="s">
        <v>521</v>
      </c>
      <c r="F138" s="59" t="s">
        <v>31</v>
      </c>
      <c r="G138" s="181">
        <v>1</v>
      </c>
      <c r="H138" s="167"/>
      <c r="I138" s="165">
        <f>H138*$K$12</f>
        <v>0</v>
      </c>
      <c r="J138" s="143">
        <f t="shared" ref="J138:J139" si="20">SUM(G138*I138)</f>
        <v>0</v>
      </c>
      <c r="L138" s="128"/>
      <c r="M138" s="126"/>
    </row>
    <row r="139" spans="1:13" s="47" customFormat="1" ht="38.25" outlineLevel="1">
      <c r="A139" s="92"/>
      <c r="B139" s="114" t="s">
        <v>416</v>
      </c>
      <c r="C139" s="196">
        <v>39363</v>
      </c>
      <c r="D139" s="59" t="s">
        <v>461</v>
      </c>
      <c r="E139" s="48" t="s">
        <v>522</v>
      </c>
      <c r="F139" s="59" t="s">
        <v>31</v>
      </c>
      <c r="G139" s="181">
        <v>1</v>
      </c>
      <c r="H139" s="167"/>
      <c r="I139" s="165">
        <f>H139*$K$12</f>
        <v>0</v>
      </c>
      <c r="J139" s="143">
        <f t="shared" si="20"/>
        <v>0</v>
      </c>
      <c r="L139" s="128"/>
      <c r="M139" s="126"/>
    </row>
    <row r="140" spans="1:13" s="47" customFormat="1" ht="18.75" customHeight="1" outlineLevel="1">
      <c r="A140" s="92"/>
      <c r="B140" s="115"/>
      <c r="C140" s="49"/>
      <c r="D140" s="49"/>
      <c r="E140" s="49"/>
      <c r="F140" s="49"/>
      <c r="G140" s="182"/>
      <c r="H140" s="169" t="s">
        <v>70</v>
      </c>
      <c r="I140" s="165"/>
      <c r="J140" s="144">
        <f>SUM(J138:J139)</f>
        <v>0</v>
      </c>
      <c r="K140" s="126"/>
      <c r="L140" s="128"/>
      <c r="M140" s="126"/>
    </row>
    <row r="141" spans="1:13" s="47" customFormat="1" ht="18.75" customHeight="1">
      <c r="A141" s="92"/>
      <c r="B141" s="92"/>
      <c r="C141" s="24"/>
      <c r="D141" s="24"/>
      <c r="E141" s="26"/>
      <c r="F141" s="24"/>
      <c r="G141" s="43"/>
      <c r="H141" s="161"/>
      <c r="I141" s="165"/>
      <c r="J141" s="143"/>
      <c r="L141" s="128"/>
      <c r="M141" s="126"/>
    </row>
    <row r="142" spans="1:13" s="47" customFormat="1" ht="18.75" customHeight="1">
      <c r="A142" s="92"/>
      <c r="B142" s="113">
        <v>15</v>
      </c>
      <c r="C142" s="41"/>
      <c r="D142" s="41"/>
      <c r="E142" s="31" t="s">
        <v>235</v>
      </c>
      <c r="F142" s="31"/>
      <c r="G142" s="180"/>
      <c r="H142" s="163"/>
      <c r="I142" s="163"/>
      <c r="J142" s="146"/>
      <c r="L142" s="128"/>
      <c r="M142" s="126"/>
    </row>
    <row r="143" spans="1:13" ht="30" customHeight="1" outlineLevel="1">
      <c r="A143" s="92"/>
      <c r="B143" s="114" t="s">
        <v>15</v>
      </c>
      <c r="C143" s="18">
        <v>86888</v>
      </c>
      <c r="D143" s="59" t="s">
        <v>461</v>
      </c>
      <c r="E143" s="48" t="s">
        <v>276</v>
      </c>
      <c r="F143" s="59" t="s">
        <v>31</v>
      </c>
      <c r="G143" s="181">
        <v>6</v>
      </c>
      <c r="H143" s="167"/>
      <c r="I143" s="165">
        <f t="shared" ref="I143:I170" si="21">H143*$K$12</f>
        <v>0</v>
      </c>
      <c r="J143" s="143">
        <f t="shared" ref="J143:J170" si="22">SUM(G143*I143)</f>
        <v>0</v>
      </c>
      <c r="L143" s="128"/>
      <c r="M143" s="126"/>
    </row>
    <row r="144" spans="1:13" ht="39.950000000000003" customHeight="1" outlineLevel="1">
      <c r="A144" s="92"/>
      <c r="B144" s="114" t="s">
        <v>16</v>
      </c>
      <c r="C144" s="200">
        <v>100848</v>
      </c>
      <c r="D144" s="196" t="s">
        <v>461</v>
      </c>
      <c r="E144" s="201" t="s">
        <v>523</v>
      </c>
      <c r="F144" s="196" t="s">
        <v>31</v>
      </c>
      <c r="G144" s="181">
        <v>18</v>
      </c>
      <c r="H144" s="167"/>
      <c r="I144" s="165">
        <f t="shared" si="21"/>
        <v>0</v>
      </c>
      <c r="J144" s="143">
        <f t="shared" si="22"/>
        <v>0</v>
      </c>
      <c r="L144" s="128"/>
      <c r="M144" s="126"/>
    </row>
    <row r="145" spans="1:13" ht="20.100000000000001" customHeight="1" outlineLevel="1">
      <c r="A145" s="92"/>
      <c r="B145" s="114" t="s">
        <v>17</v>
      </c>
      <c r="C145" s="196">
        <v>86901</v>
      </c>
      <c r="D145" s="196" t="s">
        <v>461</v>
      </c>
      <c r="E145" s="201" t="s">
        <v>228</v>
      </c>
      <c r="F145" s="196" t="s">
        <v>31</v>
      </c>
      <c r="G145" s="181">
        <v>22</v>
      </c>
      <c r="H145" s="167"/>
      <c r="I145" s="165">
        <f t="shared" si="21"/>
        <v>0</v>
      </c>
      <c r="J145" s="143">
        <f t="shared" si="22"/>
        <v>0</v>
      </c>
      <c r="L145" s="128"/>
      <c r="M145" s="126"/>
    </row>
    <row r="146" spans="1:13" ht="20.100000000000001" customHeight="1" outlineLevel="1">
      <c r="A146" s="92"/>
      <c r="B146" s="114" t="s">
        <v>18</v>
      </c>
      <c r="C146" s="196"/>
      <c r="D146" s="196" t="s">
        <v>563</v>
      </c>
      <c r="E146" s="201" t="s">
        <v>427</v>
      </c>
      <c r="F146" s="196" t="s">
        <v>31</v>
      </c>
      <c r="G146" s="181">
        <v>7</v>
      </c>
      <c r="H146" s="167"/>
      <c r="I146" s="165">
        <f t="shared" si="21"/>
        <v>0</v>
      </c>
      <c r="J146" s="143">
        <f t="shared" si="22"/>
        <v>0</v>
      </c>
      <c r="L146" s="128"/>
      <c r="M146" s="126"/>
    </row>
    <row r="147" spans="1:13" ht="20.100000000000001" customHeight="1" outlineLevel="1">
      <c r="A147" s="92"/>
      <c r="B147" s="114" t="s">
        <v>19</v>
      </c>
      <c r="C147" s="196">
        <v>86936</v>
      </c>
      <c r="D147" s="196" t="s">
        <v>461</v>
      </c>
      <c r="E147" s="201" t="s">
        <v>428</v>
      </c>
      <c r="F147" s="196" t="s">
        <v>31</v>
      </c>
      <c r="G147" s="181">
        <v>10</v>
      </c>
      <c r="H147" s="167"/>
      <c r="I147" s="165">
        <f t="shared" si="21"/>
        <v>0</v>
      </c>
      <c r="J147" s="143">
        <f t="shared" si="22"/>
        <v>0</v>
      </c>
      <c r="L147" s="128"/>
      <c r="M147" s="126"/>
    </row>
    <row r="148" spans="1:13" ht="20.100000000000001" customHeight="1" outlineLevel="1">
      <c r="A148" s="92"/>
      <c r="B148" s="114" t="s">
        <v>20</v>
      </c>
      <c r="C148" s="196"/>
      <c r="D148" s="196" t="s">
        <v>563</v>
      </c>
      <c r="E148" s="201" t="s">
        <v>426</v>
      </c>
      <c r="F148" s="196" t="s">
        <v>31</v>
      </c>
      <c r="G148" s="181">
        <v>1</v>
      </c>
      <c r="H148" s="167"/>
      <c r="I148" s="165">
        <f t="shared" si="21"/>
        <v>0</v>
      </c>
      <c r="J148" s="143">
        <f t="shared" si="22"/>
        <v>0</v>
      </c>
      <c r="L148" s="128"/>
      <c r="M148" s="126"/>
    </row>
    <row r="149" spans="1:13" ht="20.100000000000001" customHeight="1" outlineLevel="1">
      <c r="A149" s="92"/>
      <c r="B149" s="114" t="s">
        <v>21</v>
      </c>
      <c r="C149" s="196"/>
      <c r="D149" s="196" t="s">
        <v>563</v>
      </c>
      <c r="E149" s="201" t="s">
        <v>277</v>
      </c>
      <c r="F149" s="196" t="s">
        <v>31</v>
      </c>
      <c r="G149" s="181">
        <v>4</v>
      </c>
      <c r="H149" s="167"/>
      <c r="I149" s="165">
        <f t="shared" si="21"/>
        <v>0</v>
      </c>
      <c r="J149" s="143">
        <f t="shared" si="22"/>
        <v>0</v>
      </c>
      <c r="L149" s="128"/>
      <c r="M149" s="126"/>
    </row>
    <row r="150" spans="1:13" ht="30" customHeight="1" outlineLevel="1">
      <c r="A150" s="92"/>
      <c r="B150" s="114" t="s">
        <v>22</v>
      </c>
      <c r="C150" s="196">
        <v>86904</v>
      </c>
      <c r="D150" s="196" t="s">
        <v>461</v>
      </c>
      <c r="E150" s="201" t="s">
        <v>278</v>
      </c>
      <c r="F150" s="196" t="s">
        <v>31</v>
      </c>
      <c r="G150" s="181">
        <v>4</v>
      </c>
      <c r="H150" s="167"/>
      <c r="I150" s="165">
        <f t="shared" si="21"/>
        <v>0</v>
      </c>
      <c r="J150" s="143">
        <f t="shared" si="22"/>
        <v>0</v>
      </c>
      <c r="L150" s="128"/>
      <c r="M150" s="126"/>
    </row>
    <row r="151" spans="1:13" ht="30" customHeight="1" outlineLevel="1">
      <c r="A151" s="92"/>
      <c r="B151" s="114" t="s">
        <v>220</v>
      </c>
      <c r="C151" s="196">
        <v>86904</v>
      </c>
      <c r="D151" s="196" t="s">
        <v>461</v>
      </c>
      <c r="E151" s="201" t="s">
        <v>279</v>
      </c>
      <c r="F151" s="196" t="s">
        <v>31</v>
      </c>
      <c r="G151" s="181">
        <v>6</v>
      </c>
      <c r="H151" s="167"/>
      <c r="I151" s="165">
        <f t="shared" si="21"/>
        <v>0</v>
      </c>
      <c r="J151" s="143">
        <f t="shared" si="22"/>
        <v>0</v>
      </c>
      <c r="L151" s="128"/>
      <c r="M151" s="126"/>
    </row>
    <row r="152" spans="1:13" ht="20.100000000000001" customHeight="1" outlineLevel="1">
      <c r="A152" s="92"/>
      <c r="B152" s="114" t="s">
        <v>280</v>
      </c>
      <c r="C152" s="196">
        <v>86919</v>
      </c>
      <c r="D152" s="196" t="s">
        <v>461</v>
      </c>
      <c r="E152" s="201" t="s">
        <v>429</v>
      </c>
      <c r="F152" s="196" t="s">
        <v>31</v>
      </c>
      <c r="G152" s="181">
        <v>7</v>
      </c>
      <c r="H152" s="167"/>
      <c r="I152" s="165">
        <f t="shared" si="21"/>
        <v>0</v>
      </c>
      <c r="J152" s="143">
        <f t="shared" si="22"/>
        <v>0</v>
      </c>
      <c r="L152" s="128"/>
      <c r="M152" s="126"/>
    </row>
    <row r="153" spans="1:13" ht="38.25" outlineLevel="1">
      <c r="A153" s="92"/>
      <c r="B153" s="114" t="s">
        <v>417</v>
      </c>
      <c r="C153" s="196">
        <v>38190</v>
      </c>
      <c r="D153" s="196" t="s">
        <v>461</v>
      </c>
      <c r="E153" s="201" t="s">
        <v>524</v>
      </c>
      <c r="F153" s="196" t="s">
        <v>31</v>
      </c>
      <c r="G153" s="181">
        <v>13</v>
      </c>
      <c r="H153" s="167"/>
      <c r="I153" s="165">
        <f t="shared" si="21"/>
        <v>0</v>
      </c>
      <c r="J153" s="143">
        <f t="shared" si="22"/>
        <v>0</v>
      </c>
      <c r="L153" s="128"/>
      <c r="M153" s="126"/>
    </row>
    <row r="154" spans="1:13" ht="20.100000000000001" customHeight="1" outlineLevel="1">
      <c r="A154" s="92"/>
      <c r="B154" s="114" t="s">
        <v>281</v>
      </c>
      <c r="C154" s="196" t="s">
        <v>157</v>
      </c>
      <c r="D154" s="196" t="s">
        <v>39</v>
      </c>
      <c r="E154" s="201" t="s">
        <v>283</v>
      </c>
      <c r="F154" s="196" t="s">
        <v>31</v>
      </c>
      <c r="G154" s="181">
        <v>18</v>
      </c>
      <c r="H154" s="167"/>
      <c r="I154" s="165">
        <f t="shared" si="21"/>
        <v>0</v>
      </c>
      <c r="J154" s="143">
        <f t="shared" si="22"/>
        <v>0</v>
      </c>
      <c r="L154" s="128"/>
      <c r="M154" s="126"/>
    </row>
    <row r="155" spans="1:13" ht="20.100000000000001" customHeight="1" outlineLevel="1">
      <c r="A155" s="92"/>
      <c r="B155" s="114" t="s">
        <v>282</v>
      </c>
      <c r="C155" s="196"/>
      <c r="D155" s="196" t="s">
        <v>563</v>
      </c>
      <c r="E155" s="201" t="s">
        <v>284</v>
      </c>
      <c r="F155" s="196" t="s">
        <v>31</v>
      </c>
      <c r="G155" s="181">
        <v>4</v>
      </c>
      <c r="H155" s="167"/>
      <c r="I155" s="165">
        <f t="shared" si="21"/>
        <v>0</v>
      </c>
      <c r="J155" s="143">
        <f t="shared" si="22"/>
        <v>0</v>
      </c>
      <c r="L155" s="128"/>
      <c r="M155" s="126"/>
    </row>
    <row r="156" spans="1:13" ht="30" customHeight="1" outlineLevel="1">
      <c r="A156" s="92"/>
      <c r="B156" s="114" t="s">
        <v>285</v>
      </c>
      <c r="C156" s="200"/>
      <c r="D156" s="202" t="s">
        <v>563</v>
      </c>
      <c r="E156" s="201" t="s">
        <v>286</v>
      </c>
      <c r="F156" s="196" t="s">
        <v>31</v>
      </c>
      <c r="G156" s="181">
        <v>18</v>
      </c>
      <c r="H156" s="167"/>
      <c r="I156" s="165">
        <f t="shared" si="21"/>
        <v>0</v>
      </c>
      <c r="J156" s="143">
        <f t="shared" si="22"/>
        <v>0</v>
      </c>
      <c r="L156" s="128"/>
      <c r="M156" s="126"/>
    </row>
    <row r="157" spans="1:13" ht="20.100000000000001" customHeight="1" outlineLevel="1">
      <c r="A157" s="92"/>
      <c r="B157" s="114" t="s">
        <v>287</v>
      </c>
      <c r="C157" s="196" t="s">
        <v>159</v>
      </c>
      <c r="D157" s="196" t="s">
        <v>39</v>
      </c>
      <c r="E157" s="201" t="s">
        <v>288</v>
      </c>
      <c r="F157" s="196" t="s">
        <v>31</v>
      </c>
      <c r="G157" s="181">
        <v>2</v>
      </c>
      <c r="H157" s="167"/>
      <c r="I157" s="165">
        <f t="shared" si="21"/>
        <v>0</v>
      </c>
      <c r="J157" s="143">
        <f t="shared" si="22"/>
        <v>0</v>
      </c>
      <c r="L157" s="128"/>
      <c r="M157" s="126"/>
    </row>
    <row r="158" spans="1:13" ht="20.100000000000001" customHeight="1" outlineLevel="1">
      <c r="A158" s="92"/>
      <c r="B158" s="114" t="s">
        <v>289</v>
      </c>
      <c r="C158" s="196" t="s">
        <v>159</v>
      </c>
      <c r="D158" s="196" t="s">
        <v>39</v>
      </c>
      <c r="E158" s="201" t="s">
        <v>430</v>
      </c>
      <c r="F158" s="196" t="s">
        <v>31</v>
      </c>
      <c r="G158" s="181">
        <v>4</v>
      </c>
      <c r="H158" s="167"/>
      <c r="I158" s="165">
        <f t="shared" si="21"/>
        <v>0</v>
      </c>
      <c r="J158" s="143">
        <f t="shared" si="22"/>
        <v>0</v>
      </c>
      <c r="L158" s="128"/>
      <c r="M158" s="126"/>
    </row>
    <row r="159" spans="1:13" ht="25.5" outlineLevel="1">
      <c r="A159" s="92"/>
      <c r="B159" s="114" t="s">
        <v>418</v>
      </c>
      <c r="C159" s="196">
        <v>86909</v>
      </c>
      <c r="D159" s="196" t="s">
        <v>461</v>
      </c>
      <c r="E159" s="201" t="s">
        <v>291</v>
      </c>
      <c r="F159" s="196" t="s">
        <v>31</v>
      </c>
      <c r="G159" s="181">
        <v>15</v>
      </c>
      <c r="H159" s="167"/>
      <c r="I159" s="165">
        <f t="shared" si="21"/>
        <v>0</v>
      </c>
      <c r="J159" s="143">
        <f t="shared" si="22"/>
        <v>0</v>
      </c>
      <c r="L159" s="128"/>
      <c r="M159" s="126"/>
    </row>
    <row r="160" spans="1:13" ht="20.100000000000001" customHeight="1" outlineLevel="1">
      <c r="A160" s="92"/>
      <c r="B160" s="114" t="s">
        <v>290</v>
      </c>
      <c r="C160" s="196">
        <v>86916</v>
      </c>
      <c r="D160" s="196" t="s">
        <v>461</v>
      </c>
      <c r="E160" s="201" t="s">
        <v>293</v>
      </c>
      <c r="F160" s="196" t="s">
        <v>31</v>
      </c>
      <c r="G160" s="181">
        <v>21</v>
      </c>
      <c r="H160" s="167"/>
      <c r="I160" s="165">
        <f t="shared" si="21"/>
        <v>0</v>
      </c>
      <c r="J160" s="143">
        <f t="shared" si="22"/>
        <v>0</v>
      </c>
      <c r="L160" s="128"/>
      <c r="M160" s="126"/>
    </row>
    <row r="161" spans="1:13" ht="25.5" outlineLevel="1">
      <c r="A161" s="92"/>
      <c r="B161" s="114" t="s">
        <v>292</v>
      </c>
      <c r="C161" s="196">
        <v>86906</v>
      </c>
      <c r="D161" s="196" t="s">
        <v>461</v>
      </c>
      <c r="E161" s="201" t="s">
        <v>47</v>
      </c>
      <c r="F161" s="196" t="s">
        <v>31</v>
      </c>
      <c r="G161" s="181">
        <v>28</v>
      </c>
      <c r="H161" s="167"/>
      <c r="I161" s="165">
        <f t="shared" si="21"/>
        <v>0</v>
      </c>
      <c r="J161" s="143">
        <f t="shared" si="22"/>
        <v>0</v>
      </c>
      <c r="L161" s="128"/>
      <c r="M161" s="126"/>
    </row>
    <row r="162" spans="1:13" ht="20.100000000000001" customHeight="1" outlineLevel="1">
      <c r="A162" s="92"/>
      <c r="B162" s="114" t="s">
        <v>294</v>
      </c>
      <c r="C162" s="196">
        <v>86906</v>
      </c>
      <c r="D162" s="196" t="s">
        <v>461</v>
      </c>
      <c r="E162" s="201" t="s">
        <v>295</v>
      </c>
      <c r="F162" s="196" t="s">
        <v>31</v>
      </c>
      <c r="G162" s="181">
        <v>4</v>
      </c>
      <c r="H162" s="167"/>
      <c r="I162" s="165">
        <f t="shared" si="21"/>
        <v>0</v>
      </c>
      <c r="J162" s="143">
        <f t="shared" si="22"/>
        <v>0</v>
      </c>
      <c r="L162" s="128"/>
      <c r="M162" s="126"/>
    </row>
    <row r="163" spans="1:13" ht="25.5" outlineLevel="1">
      <c r="A163" s="92"/>
      <c r="B163" s="114" t="s">
        <v>296</v>
      </c>
      <c r="C163" s="196"/>
      <c r="D163" s="196" t="s">
        <v>563</v>
      </c>
      <c r="E163" s="201" t="s">
        <v>297</v>
      </c>
      <c r="F163" s="196" t="s">
        <v>31</v>
      </c>
      <c r="G163" s="181">
        <v>23</v>
      </c>
      <c r="H163" s="167"/>
      <c r="I163" s="165">
        <f t="shared" si="21"/>
        <v>0</v>
      </c>
      <c r="J163" s="143">
        <f t="shared" si="22"/>
        <v>0</v>
      </c>
      <c r="L163" s="128"/>
      <c r="M163" s="126"/>
    </row>
    <row r="164" spans="1:13" ht="25.15" customHeight="1" outlineLevel="1">
      <c r="A164" s="92"/>
      <c r="B164" s="114" t="s">
        <v>298</v>
      </c>
      <c r="C164" s="202"/>
      <c r="D164" s="202" t="s">
        <v>563</v>
      </c>
      <c r="E164" s="201" t="s">
        <v>299</v>
      </c>
      <c r="F164" s="196" t="s">
        <v>31</v>
      </c>
      <c r="G164" s="181">
        <v>23</v>
      </c>
      <c r="H164" s="167"/>
      <c r="I164" s="165">
        <f t="shared" si="21"/>
        <v>0</v>
      </c>
      <c r="J164" s="143">
        <f t="shared" si="22"/>
        <v>0</v>
      </c>
      <c r="L164" s="128"/>
      <c r="M164" s="126"/>
    </row>
    <row r="165" spans="1:13" ht="20.100000000000001" customHeight="1" outlineLevel="1">
      <c r="A165" s="92"/>
      <c r="B165" s="114" t="s">
        <v>300</v>
      </c>
      <c r="C165" s="196"/>
      <c r="D165" s="196" t="s">
        <v>563</v>
      </c>
      <c r="E165" s="201" t="s">
        <v>221</v>
      </c>
      <c r="F165" s="196" t="s">
        <v>31</v>
      </c>
      <c r="G165" s="181">
        <v>211</v>
      </c>
      <c r="H165" s="167"/>
      <c r="I165" s="165">
        <f t="shared" si="21"/>
        <v>0</v>
      </c>
      <c r="J165" s="143">
        <f t="shared" si="22"/>
        <v>0</v>
      </c>
      <c r="L165" s="128"/>
      <c r="M165" s="126"/>
    </row>
    <row r="166" spans="1:13" ht="30" customHeight="1" outlineLevel="1">
      <c r="A166" s="92"/>
      <c r="B166" s="114" t="s">
        <v>301</v>
      </c>
      <c r="C166" s="196">
        <v>36081</v>
      </c>
      <c r="D166" s="196" t="s">
        <v>461</v>
      </c>
      <c r="E166" s="201" t="s">
        <v>525</v>
      </c>
      <c r="F166" s="196" t="s">
        <v>31</v>
      </c>
      <c r="G166" s="181">
        <v>9</v>
      </c>
      <c r="H166" s="167"/>
      <c r="I166" s="165">
        <f t="shared" si="21"/>
        <v>0</v>
      </c>
      <c r="J166" s="143">
        <f t="shared" si="22"/>
        <v>0</v>
      </c>
      <c r="L166" s="128"/>
      <c r="M166" s="126"/>
    </row>
    <row r="167" spans="1:13" ht="30" customHeight="1" outlineLevel="1">
      <c r="A167" s="92"/>
      <c r="B167" s="114" t="s">
        <v>419</v>
      </c>
      <c r="C167" s="196">
        <v>36220</v>
      </c>
      <c r="D167" s="196" t="s">
        <v>461</v>
      </c>
      <c r="E167" s="201" t="s">
        <v>526</v>
      </c>
      <c r="F167" s="196" t="s">
        <v>31</v>
      </c>
      <c r="G167" s="181">
        <v>6</v>
      </c>
      <c r="H167" s="167"/>
      <c r="I167" s="165">
        <f t="shared" si="21"/>
        <v>0</v>
      </c>
      <c r="J167" s="143">
        <f t="shared" si="22"/>
        <v>0</v>
      </c>
      <c r="L167" s="128"/>
      <c r="M167" s="126"/>
    </row>
    <row r="168" spans="1:13" ht="30" customHeight="1" outlineLevel="1">
      <c r="A168" s="92"/>
      <c r="B168" s="114" t="s">
        <v>420</v>
      </c>
      <c r="C168" s="196">
        <v>36218</v>
      </c>
      <c r="D168" s="196" t="s">
        <v>461</v>
      </c>
      <c r="E168" s="201" t="s">
        <v>527</v>
      </c>
      <c r="F168" s="196" t="s">
        <v>31</v>
      </c>
      <c r="G168" s="181">
        <v>14</v>
      </c>
      <c r="H168" s="167"/>
      <c r="I168" s="165">
        <f t="shared" si="21"/>
        <v>0</v>
      </c>
      <c r="J168" s="143">
        <f t="shared" si="22"/>
        <v>0</v>
      </c>
      <c r="L168" s="128"/>
      <c r="M168" s="126"/>
    </row>
    <row r="169" spans="1:13" ht="20.100000000000001" customHeight="1" outlineLevel="1">
      <c r="A169" s="92"/>
      <c r="B169" s="114" t="s">
        <v>302</v>
      </c>
      <c r="C169" s="196" t="s">
        <v>90</v>
      </c>
      <c r="D169" s="196" t="s">
        <v>39</v>
      </c>
      <c r="E169" s="194" t="s">
        <v>303</v>
      </c>
      <c r="F169" s="196" t="s">
        <v>31</v>
      </c>
      <c r="G169" s="181">
        <v>1</v>
      </c>
      <c r="H169" s="167"/>
      <c r="I169" s="165">
        <f t="shared" si="21"/>
        <v>0</v>
      </c>
      <c r="J169" s="143">
        <f t="shared" si="22"/>
        <v>0</v>
      </c>
      <c r="L169" s="128"/>
      <c r="M169" s="126"/>
    </row>
    <row r="170" spans="1:13" ht="38.25" outlineLevel="1">
      <c r="A170" s="92"/>
      <c r="B170" s="114" t="s">
        <v>421</v>
      </c>
      <c r="C170" s="196">
        <v>36223</v>
      </c>
      <c r="D170" s="196" t="s">
        <v>461</v>
      </c>
      <c r="E170" s="194" t="s">
        <v>528</v>
      </c>
      <c r="F170" s="196" t="s">
        <v>31</v>
      </c>
      <c r="G170" s="181">
        <v>19.399999999999999</v>
      </c>
      <c r="H170" s="167"/>
      <c r="I170" s="165">
        <f t="shared" si="21"/>
        <v>0</v>
      </c>
      <c r="J170" s="143">
        <f t="shared" si="22"/>
        <v>0</v>
      </c>
      <c r="L170" s="128"/>
      <c r="M170" s="126"/>
    </row>
    <row r="171" spans="1:13" ht="18.75" customHeight="1" outlineLevel="1">
      <c r="A171" s="92"/>
      <c r="B171" s="115"/>
      <c r="C171" s="49"/>
      <c r="D171" s="49"/>
      <c r="E171" s="49"/>
      <c r="F171" s="49"/>
      <c r="G171" s="182"/>
      <c r="H171" s="169" t="s">
        <v>70</v>
      </c>
      <c r="I171" s="165"/>
      <c r="J171" s="144">
        <f>SUM(J143:J170)</f>
        <v>0</v>
      </c>
      <c r="K171" s="126"/>
      <c r="L171" s="128"/>
      <c r="M171" s="126"/>
    </row>
    <row r="172" spans="1:13" ht="18.75" customHeight="1">
      <c r="A172" s="92"/>
      <c r="B172" s="122"/>
      <c r="C172" s="85"/>
      <c r="D172" s="85"/>
      <c r="E172" s="85"/>
      <c r="F172" s="85"/>
      <c r="G172" s="86"/>
      <c r="H172" s="171"/>
      <c r="I172" s="165"/>
      <c r="J172" s="143"/>
      <c r="L172" s="128"/>
      <c r="M172" s="126"/>
    </row>
    <row r="173" spans="1:13" ht="18.75" customHeight="1">
      <c r="A173" s="92"/>
      <c r="B173" s="113">
        <v>16</v>
      </c>
      <c r="C173" s="57"/>
      <c r="D173" s="57"/>
      <c r="E173" s="31" t="s">
        <v>304</v>
      </c>
      <c r="F173" s="31"/>
      <c r="G173" s="180"/>
      <c r="H173" s="163"/>
      <c r="I173" s="163"/>
      <c r="J173" s="146"/>
      <c r="L173" s="128"/>
      <c r="M173" s="126"/>
    </row>
    <row r="174" spans="1:13" ht="18.75" customHeight="1" outlineLevel="1">
      <c r="A174" s="92"/>
      <c r="B174" s="114" t="s">
        <v>73</v>
      </c>
      <c r="C174" s="196">
        <v>11234</v>
      </c>
      <c r="D174" s="196" t="s">
        <v>461</v>
      </c>
      <c r="E174" s="194" t="s">
        <v>562</v>
      </c>
      <c r="F174" s="196" t="s">
        <v>33</v>
      </c>
      <c r="G174" s="181">
        <v>0.24</v>
      </c>
      <c r="H174" s="167"/>
      <c r="I174" s="165">
        <f t="shared" ref="I174:I180" si="23">H174*$K$12</f>
        <v>0</v>
      </c>
      <c r="J174" s="143">
        <f t="shared" ref="J174:J180" si="24">SUM(G174*I174)</f>
        <v>0</v>
      </c>
      <c r="L174" s="128"/>
      <c r="M174" s="126"/>
    </row>
    <row r="175" spans="1:13" ht="18.75" customHeight="1" outlineLevel="1">
      <c r="A175" s="92"/>
      <c r="B175" s="114" t="s">
        <v>74</v>
      </c>
      <c r="C175" s="196"/>
      <c r="D175" s="196" t="s">
        <v>563</v>
      </c>
      <c r="E175" s="194" t="s">
        <v>305</v>
      </c>
      <c r="F175" s="196" t="s">
        <v>31</v>
      </c>
      <c r="G175" s="181">
        <v>4</v>
      </c>
      <c r="H175" s="167"/>
      <c r="I175" s="165">
        <f t="shared" si="23"/>
        <v>0</v>
      </c>
      <c r="J175" s="143">
        <f t="shared" si="24"/>
        <v>0</v>
      </c>
      <c r="L175" s="128"/>
      <c r="M175" s="126"/>
    </row>
    <row r="176" spans="1:13" ht="18.75" customHeight="1" outlineLevel="1">
      <c r="A176" s="92"/>
      <c r="B176" s="114" t="s">
        <v>75</v>
      </c>
      <c r="C176" s="196"/>
      <c r="D176" s="196" t="s">
        <v>563</v>
      </c>
      <c r="E176" s="194" t="s">
        <v>306</v>
      </c>
      <c r="F176" s="196" t="s">
        <v>31</v>
      </c>
      <c r="G176" s="181">
        <v>1</v>
      </c>
      <c r="H176" s="167"/>
      <c r="I176" s="165">
        <f t="shared" si="23"/>
        <v>0</v>
      </c>
      <c r="J176" s="143">
        <f t="shared" si="24"/>
        <v>0</v>
      </c>
      <c r="L176" s="128"/>
      <c r="M176" s="126"/>
    </row>
    <row r="177" spans="1:13" ht="18.75" customHeight="1" outlineLevel="1">
      <c r="A177" s="92"/>
      <c r="B177" s="114" t="s">
        <v>76</v>
      </c>
      <c r="C177" s="196"/>
      <c r="D177" s="196" t="s">
        <v>563</v>
      </c>
      <c r="E177" s="194" t="s">
        <v>307</v>
      </c>
      <c r="F177" s="196" t="s">
        <v>31</v>
      </c>
      <c r="G177" s="181">
        <v>2</v>
      </c>
      <c r="H177" s="167"/>
      <c r="I177" s="165">
        <f t="shared" si="23"/>
        <v>0</v>
      </c>
      <c r="J177" s="143">
        <f t="shared" si="24"/>
        <v>0</v>
      </c>
      <c r="L177" s="128"/>
      <c r="M177" s="126"/>
    </row>
    <row r="178" spans="1:13" ht="24.75" customHeight="1" outlineLevel="1">
      <c r="A178" s="92"/>
      <c r="B178" s="114" t="s">
        <v>96</v>
      </c>
      <c r="C178" s="196"/>
      <c r="D178" s="196" t="s">
        <v>563</v>
      </c>
      <c r="E178" s="194" t="s">
        <v>431</v>
      </c>
      <c r="F178" s="196" t="s">
        <v>31</v>
      </c>
      <c r="G178" s="181">
        <v>1</v>
      </c>
      <c r="H178" s="167"/>
      <c r="I178" s="165">
        <f t="shared" si="23"/>
        <v>0</v>
      </c>
      <c r="J178" s="143">
        <f t="shared" si="24"/>
        <v>0</v>
      </c>
      <c r="L178" s="128"/>
      <c r="M178" s="126"/>
    </row>
    <row r="179" spans="1:13" ht="18.75" customHeight="1" outlineLevel="1">
      <c r="A179" s="92"/>
      <c r="B179" s="114" t="s">
        <v>97</v>
      </c>
      <c r="C179" s="202"/>
      <c r="D179" s="196" t="s">
        <v>563</v>
      </c>
      <c r="E179" s="203" t="s">
        <v>432</v>
      </c>
      <c r="F179" s="196" t="s">
        <v>31</v>
      </c>
      <c r="G179" s="181">
        <v>1</v>
      </c>
      <c r="H179" s="167"/>
      <c r="I179" s="165">
        <f t="shared" si="23"/>
        <v>0</v>
      </c>
      <c r="J179" s="143">
        <f t="shared" si="24"/>
        <v>0</v>
      </c>
      <c r="L179" s="128"/>
      <c r="M179" s="126"/>
    </row>
    <row r="180" spans="1:13" ht="18.75" customHeight="1" outlineLevel="1">
      <c r="A180" s="92"/>
      <c r="B180" s="114" t="s">
        <v>98</v>
      </c>
      <c r="C180" s="202"/>
      <c r="D180" s="196" t="s">
        <v>563</v>
      </c>
      <c r="E180" s="203" t="s">
        <v>433</v>
      </c>
      <c r="F180" s="196" t="s">
        <v>31</v>
      </c>
      <c r="G180" s="181">
        <v>1</v>
      </c>
      <c r="H180" s="167"/>
      <c r="I180" s="165">
        <f t="shared" si="23"/>
        <v>0</v>
      </c>
      <c r="J180" s="143">
        <f t="shared" si="24"/>
        <v>0</v>
      </c>
      <c r="L180" s="128"/>
      <c r="M180" s="126"/>
    </row>
    <row r="181" spans="1:13" ht="18.75" customHeight="1" outlineLevel="1">
      <c r="A181" s="92"/>
      <c r="B181" s="115"/>
      <c r="C181" s="49"/>
      <c r="D181" s="49"/>
      <c r="E181" s="49"/>
      <c r="F181" s="49"/>
      <c r="G181" s="182"/>
      <c r="H181" s="169" t="s">
        <v>70</v>
      </c>
      <c r="I181" s="165"/>
      <c r="J181" s="144">
        <f>SUM(J174:J180)</f>
        <v>0</v>
      </c>
      <c r="K181" s="126"/>
      <c r="L181" s="128"/>
      <c r="M181" s="126"/>
    </row>
    <row r="182" spans="1:13" ht="18.75" customHeight="1">
      <c r="A182" s="92"/>
      <c r="B182" s="92"/>
      <c r="C182" s="24"/>
      <c r="D182" s="24"/>
      <c r="G182" s="43"/>
      <c r="H182" s="161"/>
      <c r="I182" s="165"/>
      <c r="J182" s="143"/>
      <c r="L182" s="128"/>
      <c r="M182" s="126"/>
    </row>
    <row r="183" spans="1:13" s="47" customFormat="1" ht="18.75" customHeight="1">
      <c r="A183" s="92"/>
      <c r="B183" s="113">
        <v>17</v>
      </c>
      <c r="C183" s="41"/>
      <c r="D183" s="41"/>
      <c r="E183" s="31" t="s">
        <v>69</v>
      </c>
      <c r="F183" s="31"/>
      <c r="G183" s="186"/>
      <c r="H183" s="163"/>
      <c r="I183" s="163"/>
      <c r="J183" s="146"/>
      <c r="L183" s="128"/>
      <c r="M183" s="126"/>
    </row>
    <row r="184" spans="1:13" s="47" customFormat="1" ht="25.5">
      <c r="A184" s="92"/>
      <c r="B184" s="114" t="s">
        <v>3</v>
      </c>
      <c r="C184" s="190">
        <v>10886</v>
      </c>
      <c r="D184" s="190" t="s">
        <v>461</v>
      </c>
      <c r="E184" s="194" t="s">
        <v>531</v>
      </c>
      <c r="F184" s="196" t="s">
        <v>31</v>
      </c>
      <c r="G184" s="181">
        <v>4</v>
      </c>
      <c r="H184" s="167"/>
      <c r="I184" s="165">
        <f t="shared" ref="I184" si="25">H184*$K$12</f>
        <v>0</v>
      </c>
      <c r="J184" s="143">
        <f t="shared" ref="J184" si="26">SUM(G184*I184)</f>
        <v>0</v>
      </c>
      <c r="L184" s="128"/>
      <c r="M184" s="126"/>
    </row>
    <row r="185" spans="1:13" s="47" customFormat="1" ht="38.25" outlineLevel="1">
      <c r="A185" s="92"/>
      <c r="B185" s="114" t="s">
        <v>23</v>
      </c>
      <c r="C185" s="196">
        <v>10892</v>
      </c>
      <c r="D185" s="190" t="s">
        <v>461</v>
      </c>
      <c r="E185" s="194" t="s">
        <v>530</v>
      </c>
      <c r="F185" s="196" t="s">
        <v>31</v>
      </c>
      <c r="G185" s="181">
        <v>8</v>
      </c>
      <c r="H185" s="167"/>
      <c r="I185" s="165">
        <f t="shared" ref="I185:I208" si="27">H185*$K$12</f>
        <v>0</v>
      </c>
      <c r="J185" s="143">
        <f t="shared" ref="J185:J208" si="28">SUM(G185*I185)</f>
        <v>0</v>
      </c>
      <c r="L185" s="128"/>
      <c r="M185" s="126"/>
    </row>
    <row r="186" spans="1:13" s="47" customFormat="1" ht="25.5" outlineLevel="1">
      <c r="A186" s="92"/>
      <c r="B186" s="114" t="s">
        <v>24</v>
      </c>
      <c r="C186" s="196">
        <v>10889</v>
      </c>
      <c r="D186" s="190" t="s">
        <v>461</v>
      </c>
      <c r="E186" s="194" t="s">
        <v>529</v>
      </c>
      <c r="F186" s="196" t="s">
        <v>31</v>
      </c>
      <c r="G186" s="181">
        <v>2</v>
      </c>
      <c r="H186" s="167"/>
      <c r="I186" s="165">
        <f t="shared" si="27"/>
        <v>0</v>
      </c>
      <c r="J186" s="143">
        <f t="shared" si="28"/>
        <v>0</v>
      </c>
      <c r="L186" s="128"/>
      <c r="M186" s="126"/>
    </row>
    <row r="187" spans="1:13" s="47" customFormat="1" ht="18.75" customHeight="1" outlineLevel="1">
      <c r="A187" s="92"/>
      <c r="B187" s="114" t="s">
        <v>62</v>
      </c>
      <c r="C187" s="196">
        <v>92353</v>
      </c>
      <c r="D187" s="190" t="s">
        <v>461</v>
      </c>
      <c r="E187" s="194" t="s">
        <v>308</v>
      </c>
      <c r="F187" s="196" t="s">
        <v>31</v>
      </c>
      <c r="G187" s="181">
        <v>10</v>
      </c>
      <c r="H187" s="167"/>
      <c r="I187" s="165">
        <f t="shared" si="27"/>
        <v>0</v>
      </c>
      <c r="J187" s="143">
        <f t="shared" si="28"/>
        <v>0</v>
      </c>
      <c r="L187" s="128"/>
      <c r="M187" s="126"/>
    </row>
    <row r="188" spans="1:13" s="47" customFormat="1" ht="18.75" customHeight="1" outlineLevel="1">
      <c r="A188" s="92"/>
      <c r="B188" s="114" t="s">
        <v>63</v>
      </c>
      <c r="C188" s="196">
        <v>92377</v>
      </c>
      <c r="D188" s="190" t="s">
        <v>461</v>
      </c>
      <c r="E188" s="194" t="s">
        <v>309</v>
      </c>
      <c r="F188" s="196" t="s">
        <v>31</v>
      </c>
      <c r="G188" s="181">
        <v>2</v>
      </c>
      <c r="H188" s="167"/>
      <c r="I188" s="165">
        <f t="shared" si="27"/>
        <v>0</v>
      </c>
      <c r="J188" s="143">
        <f t="shared" si="28"/>
        <v>0</v>
      </c>
      <c r="L188" s="128"/>
      <c r="M188" s="126"/>
    </row>
    <row r="189" spans="1:13" s="47" customFormat="1" ht="18.75" customHeight="1" outlineLevel="1">
      <c r="A189" s="92"/>
      <c r="B189" s="114" t="s">
        <v>64</v>
      </c>
      <c r="C189" s="196">
        <v>92642</v>
      </c>
      <c r="D189" s="190" t="s">
        <v>461</v>
      </c>
      <c r="E189" s="194" t="s">
        <v>310</v>
      </c>
      <c r="F189" s="196" t="s">
        <v>31</v>
      </c>
      <c r="G189" s="181">
        <v>4</v>
      </c>
      <c r="H189" s="167"/>
      <c r="I189" s="165">
        <f t="shared" si="27"/>
        <v>0</v>
      </c>
      <c r="J189" s="143">
        <f t="shared" si="28"/>
        <v>0</v>
      </c>
      <c r="L189" s="128"/>
      <c r="M189" s="126"/>
    </row>
    <row r="190" spans="1:13" s="47" customFormat="1" ht="18.75" customHeight="1" outlineLevel="1">
      <c r="A190" s="92"/>
      <c r="B190" s="114" t="s">
        <v>77</v>
      </c>
      <c r="C190" s="196">
        <v>92367</v>
      </c>
      <c r="D190" s="190" t="s">
        <v>461</v>
      </c>
      <c r="E190" s="194" t="s">
        <v>435</v>
      </c>
      <c r="F190" s="196" t="s">
        <v>31</v>
      </c>
      <c r="G190" s="181">
        <v>65</v>
      </c>
      <c r="H190" s="167"/>
      <c r="I190" s="165">
        <f t="shared" si="27"/>
        <v>0</v>
      </c>
      <c r="J190" s="143">
        <f t="shared" si="28"/>
        <v>0</v>
      </c>
      <c r="L190" s="128"/>
      <c r="M190" s="126"/>
    </row>
    <row r="191" spans="1:13" s="47" customFormat="1" ht="18.75" customHeight="1" outlineLevel="1">
      <c r="A191" s="92"/>
      <c r="B191" s="114" t="s">
        <v>311</v>
      </c>
      <c r="C191" s="196"/>
      <c r="D191" s="196" t="s">
        <v>563</v>
      </c>
      <c r="E191" s="194" t="s">
        <v>312</v>
      </c>
      <c r="F191" s="196" t="s">
        <v>31</v>
      </c>
      <c r="G191" s="181">
        <v>1</v>
      </c>
      <c r="H191" s="167"/>
      <c r="I191" s="165">
        <f t="shared" si="27"/>
        <v>0</v>
      </c>
      <c r="J191" s="143">
        <f t="shared" si="28"/>
        <v>0</v>
      </c>
      <c r="L191" s="128"/>
      <c r="M191" s="126"/>
    </row>
    <row r="192" spans="1:13" s="47" customFormat="1" ht="18.75" customHeight="1" outlineLevel="1">
      <c r="A192" s="92"/>
      <c r="B192" s="114" t="s">
        <v>313</v>
      </c>
      <c r="C192" s="204"/>
      <c r="D192" s="196" t="s">
        <v>563</v>
      </c>
      <c r="E192" s="194" t="s">
        <v>314</v>
      </c>
      <c r="F192" s="196" t="s">
        <v>31</v>
      </c>
      <c r="G192" s="181">
        <v>3</v>
      </c>
      <c r="H192" s="167"/>
      <c r="I192" s="165">
        <f t="shared" si="27"/>
        <v>0</v>
      </c>
      <c r="J192" s="143">
        <f t="shared" si="28"/>
        <v>0</v>
      </c>
      <c r="L192" s="128"/>
      <c r="M192" s="126"/>
    </row>
    <row r="193" spans="1:13" s="47" customFormat="1" ht="63.75" outlineLevel="1">
      <c r="A193" s="92"/>
      <c r="B193" s="114" t="s">
        <v>315</v>
      </c>
      <c r="C193" s="196">
        <v>20963</v>
      </c>
      <c r="D193" s="190" t="s">
        <v>461</v>
      </c>
      <c r="E193" s="194" t="s">
        <v>533</v>
      </c>
      <c r="F193" s="196" t="s">
        <v>31</v>
      </c>
      <c r="G193" s="181">
        <v>2</v>
      </c>
      <c r="H193" s="167"/>
      <c r="I193" s="165">
        <f t="shared" si="27"/>
        <v>0</v>
      </c>
      <c r="J193" s="143">
        <f t="shared" si="28"/>
        <v>0</v>
      </c>
      <c r="L193" s="128"/>
      <c r="M193" s="126"/>
    </row>
    <row r="194" spans="1:13" s="47" customFormat="1" ht="30" customHeight="1" outlineLevel="1">
      <c r="A194" s="92"/>
      <c r="B194" s="114" t="s">
        <v>316</v>
      </c>
      <c r="C194" s="204"/>
      <c r="D194" s="196" t="s">
        <v>563</v>
      </c>
      <c r="E194" s="194" t="s">
        <v>317</v>
      </c>
      <c r="F194" s="196" t="s">
        <v>31</v>
      </c>
      <c r="G194" s="181">
        <v>2</v>
      </c>
      <c r="H194" s="167"/>
      <c r="I194" s="165">
        <f t="shared" si="27"/>
        <v>0</v>
      </c>
      <c r="J194" s="143">
        <f t="shared" si="28"/>
        <v>0</v>
      </c>
      <c r="L194" s="128"/>
      <c r="M194" s="126"/>
    </row>
    <row r="195" spans="1:13" s="47" customFormat="1" ht="18.75" customHeight="1" outlineLevel="1">
      <c r="A195" s="92"/>
      <c r="B195" s="114" t="s">
        <v>318</v>
      </c>
      <c r="C195" s="196" t="s">
        <v>158</v>
      </c>
      <c r="D195" s="196" t="s">
        <v>39</v>
      </c>
      <c r="E195" s="194" t="s">
        <v>436</v>
      </c>
      <c r="F195" s="196" t="s">
        <v>31</v>
      </c>
      <c r="G195" s="181">
        <v>2</v>
      </c>
      <c r="H195" s="167"/>
      <c r="I195" s="165">
        <f t="shared" si="27"/>
        <v>0</v>
      </c>
      <c r="J195" s="143">
        <f t="shared" si="28"/>
        <v>0</v>
      </c>
      <c r="L195" s="128"/>
      <c r="M195" s="126"/>
    </row>
    <row r="196" spans="1:13" s="47" customFormat="1" ht="51" outlineLevel="1">
      <c r="A196" s="92"/>
      <c r="B196" s="114" t="s">
        <v>319</v>
      </c>
      <c r="C196" s="196">
        <v>101915</v>
      </c>
      <c r="D196" s="190" t="s">
        <v>461</v>
      </c>
      <c r="E196" s="194" t="s">
        <v>534</v>
      </c>
      <c r="F196" s="196" t="s">
        <v>31</v>
      </c>
      <c r="G196" s="181">
        <v>4</v>
      </c>
      <c r="H196" s="167"/>
      <c r="I196" s="165">
        <f t="shared" si="27"/>
        <v>0</v>
      </c>
      <c r="J196" s="143">
        <f t="shared" si="28"/>
        <v>0</v>
      </c>
      <c r="L196" s="128"/>
      <c r="M196" s="126"/>
    </row>
    <row r="197" spans="1:13" s="47" customFormat="1" ht="38.25" outlineLevel="1">
      <c r="A197" s="92"/>
      <c r="B197" s="114" t="s">
        <v>422</v>
      </c>
      <c r="C197" s="196">
        <v>103019</v>
      </c>
      <c r="D197" s="190" t="s">
        <v>461</v>
      </c>
      <c r="E197" s="194" t="s">
        <v>535</v>
      </c>
      <c r="F197" s="196" t="s">
        <v>31</v>
      </c>
      <c r="G197" s="181">
        <v>3</v>
      </c>
      <c r="H197" s="167"/>
      <c r="I197" s="165">
        <f t="shared" si="27"/>
        <v>0</v>
      </c>
      <c r="J197" s="143">
        <f t="shared" si="28"/>
        <v>0</v>
      </c>
      <c r="L197" s="128"/>
      <c r="M197" s="126"/>
    </row>
    <row r="198" spans="1:13" s="47" customFormat="1" ht="18.75" customHeight="1" outlineLevel="1">
      <c r="A198" s="92"/>
      <c r="B198" s="114" t="s">
        <v>423</v>
      </c>
      <c r="C198" s="196" t="s">
        <v>156</v>
      </c>
      <c r="D198" s="196" t="s">
        <v>39</v>
      </c>
      <c r="E198" s="194" t="s">
        <v>437</v>
      </c>
      <c r="F198" s="196" t="s">
        <v>31</v>
      </c>
      <c r="G198" s="181">
        <v>3</v>
      </c>
      <c r="H198" s="167"/>
      <c r="I198" s="165">
        <f t="shared" si="27"/>
        <v>0</v>
      </c>
      <c r="J198" s="143">
        <f t="shared" si="28"/>
        <v>0</v>
      </c>
      <c r="L198" s="128"/>
      <c r="M198" s="126"/>
    </row>
    <row r="199" spans="1:13" s="47" customFormat="1" ht="25.5" outlineLevel="1">
      <c r="A199" s="92"/>
      <c r="B199" s="114" t="s">
        <v>320</v>
      </c>
      <c r="C199" s="196">
        <v>101799</v>
      </c>
      <c r="D199" s="190" t="s">
        <v>461</v>
      </c>
      <c r="E199" s="194" t="s">
        <v>536</v>
      </c>
      <c r="F199" s="196" t="s">
        <v>31</v>
      </c>
      <c r="G199" s="181">
        <v>1</v>
      </c>
      <c r="H199" s="167"/>
      <c r="I199" s="165">
        <f t="shared" si="27"/>
        <v>0</v>
      </c>
      <c r="J199" s="143">
        <f t="shared" si="28"/>
        <v>0</v>
      </c>
      <c r="L199" s="128"/>
      <c r="M199" s="126"/>
    </row>
    <row r="200" spans="1:13" s="47" customFormat="1" ht="18.75" customHeight="1" outlineLevel="1">
      <c r="A200" s="92"/>
      <c r="B200" s="114" t="s">
        <v>321</v>
      </c>
      <c r="C200" s="196">
        <v>94499</v>
      </c>
      <c r="D200" s="190" t="s">
        <v>461</v>
      </c>
      <c r="E200" s="194" t="s">
        <v>324</v>
      </c>
      <c r="F200" s="196" t="s">
        <v>31</v>
      </c>
      <c r="G200" s="181">
        <v>5</v>
      </c>
      <c r="H200" s="167"/>
      <c r="I200" s="165">
        <f t="shared" si="27"/>
        <v>0</v>
      </c>
      <c r="J200" s="143">
        <f t="shared" si="28"/>
        <v>0</v>
      </c>
      <c r="L200" s="128"/>
      <c r="M200" s="126"/>
    </row>
    <row r="201" spans="1:13" s="47" customFormat="1" ht="25.5" outlineLevel="1">
      <c r="A201" s="92"/>
      <c r="B201" s="114" t="s">
        <v>322</v>
      </c>
      <c r="C201" s="196">
        <v>103009</v>
      </c>
      <c r="D201" s="190" t="s">
        <v>461</v>
      </c>
      <c r="E201" s="194" t="s">
        <v>537</v>
      </c>
      <c r="F201" s="196" t="s">
        <v>31</v>
      </c>
      <c r="G201" s="181">
        <v>3</v>
      </c>
      <c r="H201" s="167"/>
      <c r="I201" s="165">
        <f t="shared" si="27"/>
        <v>0</v>
      </c>
      <c r="J201" s="143">
        <f t="shared" si="28"/>
        <v>0</v>
      </c>
      <c r="L201" s="128"/>
      <c r="M201" s="126"/>
    </row>
    <row r="202" spans="1:13" s="47" customFormat="1" ht="18.75" customHeight="1" outlineLevel="1">
      <c r="A202" s="92"/>
      <c r="B202" s="114" t="s">
        <v>323</v>
      </c>
      <c r="C202" s="196"/>
      <c r="D202" s="196" t="s">
        <v>563</v>
      </c>
      <c r="E202" s="194" t="s">
        <v>445</v>
      </c>
      <c r="F202" s="196" t="s">
        <v>31</v>
      </c>
      <c r="G202" s="181">
        <v>4</v>
      </c>
      <c r="H202" s="167"/>
      <c r="I202" s="165">
        <f t="shared" si="27"/>
        <v>0</v>
      </c>
      <c r="J202" s="143">
        <f t="shared" si="28"/>
        <v>0</v>
      </c>
      <c r="L202" s="128"/>
      <c r="M202" s="126"/>
    </row>
    <row r="203" spans="1:13" s="47" customFormat="1" ht="18.75" customHeight="1" outlineLevel="1">
      <c r="A203" s="92"/>
      <c r="B203" s="114" t="s">
        <v>325</v>
      </c>
      <c r="C203" s="205" t="s">
        <v>87</v>
      </c>
      <c r="D203" s="196" t="s">
        <v>39</v>
      </c>
      <c r="E203" s="194" t="s">
        <v>328</v>
      </c>
      <c r="F203" s="196" t="s">
        <v>31</v>
      </c>
      <c r="G203" s="181">
        <v>56</v>
      </c>
      <c r="H203" s="167"/>
      <c r="I203" s="165">
        <f t="shared" si="27"/>
        <v>0</v>
      </c>
      <c r="J203" s="143">
        <f t="shared" si="28"/>
        <v>0</v>
      </c>
      <c r="L203" s="128"/>
      <c r="M203" s="126"/>
    </row>
    <row r="204" spans="1:13" s="47" customFormat="1" ht="25.5" outlineLevel="1">
      <c r="A204" s="92"/>
      <c r="B204" s="114" t="s">
        <v>326</v>
      </c>
      <c r="C204" s="200" t="s">
        <v>217</v>
      </c>
      <c r="D204" s="190" t="s">
        <v>39</v>
      </c>
      <c r="E204" s="194" t="s">
        <v>457</v>
      </c>
      <c r="F204" s="196" t="s">
        <v>31</v>
      </c>
      <c r="G204" s="181">
        <v>12</v>
      </c>
      <c r="H204" s="167"/>
      <c r="I204" s="165">
        <f t="shared" si="27"/>
        <v>0</v>
      </c>
      <c r="J204" s="143">
        <f t="shared" si="28"/>
        <v>0</v>
      </c>
      <c r="L204" s="128"/>
      <c r="M204" s="126"/>
    </row>
    <row r="205" spans="1:13" s="47" customFormat="1" ht="18.75" customHeight="1" outlineLevel="1">
      <c r="A205" s="92"/>
      <c r="B205" s="114" t="s">
        <v>327</v>
      </c>
      <c r="C205" s="190"/>
      <c r="D205" s="196" t="s">
        <v>563</v>
      </c>
      <c r="E205" s="194" t="s">
        <v>447</v>
      </c>
      <c r="F205" s="196" t="s">
        <v>31</v>
      </c>
      <c r="G205" s="181">
        <v>1</v>
      </c>
      <c r="H205" s="167"/>
      <c r="I205" s="165">
        <f t="shared" si="27"/>
        <v>0</v>
      </c>
      <c r="J205" s="143">
        <f t="shared" si="28"/>
        <v>0</v>
      </c>
      <c r="L205" s="128"/>
      <c r="M205" s="126"/>
    </row>
    <row r="206" spans="1:13" s="47" customFormat="1" ht="18.75" customHeight="1" outlineLevel="1">
      <c r="A206" s="92"/>
      <c r="B206" s="114" t="s">
        <v>329</v>
      </c>
      <c r="C206" s="190"/>
      <c r="D206" s="190" t="s">
        <v>563</v>
      </c>
      <c r="E206" s="194" t="s">
        <v>331</v>
      </c>
      <c r="F206" s="196" t="s">
        <v>31</v>
      </c>
      <c r="G206" s="181">
        <v>1</v>
      </c>
      <c r="H206" s="167"/>
      <c r="I206" s="165">
        <f t="shared" si="27"/>
        <v>0</v>
      </c>
      <c r="J206" s="143">
        <f t="shared" si="28"/>
        <v>0</v>
      </c>
      <c r="L206" s="128"/>
      <c r="M206" s="126"/>
    </row>
    <row r="207" spans="1:13" s="47" customFormat="1" ht="18.75" customHeight="1" outlineLevel="1">
      <c r="A207" s="92"/>
      <c r="B207" s="114" t="s">
        <v>330</v>
      </c>
      <c r="C207" s="190" t="s">
        <v>191</v>
      </c>
      <c r="D207" s="190" t="s">
        <v>39</v>
      </c>
      <c r="E207" s="194" t="s">
        <v>446</v>
      </c>
      <c r="F207" s="196" t="s">
        <v>31</v>
      </c>
      <c r="G207" s="181">
        <v>2</v>
      </c>
      <c r="H207" s="167"/>
      <c r="I207" s="165">
        <f t="shared" si="27"/>
        <v>0</v>
      </c>
      <c r="J207" s="143">
        <f t="shared" si="28"/>
        <v>0</v>
      </c>
      <c r="L207" s="128"/>
      <c r="M207" s="126"/>
    </row>
    <row r="208" spans="1:13" s="47" customFormat="1" ht="18.75" customHeight="1" outlineLevel="1">
      <c r="A208" s="92"/>
      <c r="B208" s="114" t="s">
        <v>532</v>
      </c>
      <c r="C208" s="202"/>
      <c r="D208" s="196" t="s">
        <v>563</v>
      </c>
      <c r="E208" s="206" t="s">
        <v>434</v>
      </c>
      <c r="F208" s="196" t="s">
        <v>31</v>
      </c>
      <c r="G208" s="181">
        <v>43</v>
      </c>
      <c r="H208" s="167"/>
      <c r="I208" s="165">
        <f t="shared" si="27"/>
        <v>0</v>
      </c>
      <c r="J208" s="143">
        <f t="shared" si="28"/>
        <v>0</v>
      </c>
      <c r="L208" s="128"/>
      <c r="M208" s="126"/>
    </row>
    <row r="209" spans="1:14" s="47" customFormat="1" ht="18.75" customHeight="1" outlineLevel="1">
      <c r="A209" s="92"/>
      <c r="B209" s="115"/>
      <c r="C209" s="49"/>
      <c r="D209" s="49"/>
      <c r="E209" s="49"/>
      <c r="F209" s="49"/>
      <c r="G209" s="182"/>
      <c r="H209" s="169" t="s">
        <v>70</v>
      </c>
      <c r="I209" s="165"/>
      <c r="J209" s="144">
        <f>SUM(J185:J208)</f>
        <v>0</v>
      </c>
      <c r="K209" s="126"/>
      <c r="L209" s="128"/>
      <c r="M209" s="126"/>
    </row>
    <row r="210" spans="1:14" s="47" customFormat="1" ht="18.75" customHeight="1">
      <c r="A210" s="92"/>
      <c r="B210" s="92"/>
      <c r="C210" s="24"/>
      <c r="D210" s="24"/>
      <c r="E210" s="26"/>
      <c r="F210" s="24"/>
      <c r="G210" s="43"/>
      <c r="H210" s="161"/>
      <c r="I210" s="165"/>
      <c r="J210" s="143"/>
      <c r="L210" s="128"/>
      <c r="M210" s="126"/>
    </row>
    <row r="211" spans="1:14" s="47" customFormat="1" ht="18.75" customHeight="1">
      <c r="A211" s="92"/>
      <c r="B211" s="113">
        <v>18</v>
      </c>
      <c r="C211" s="41"/>
      <c r="D211" s="41"/>
      <c r="E211" s="31" t="s">
        <v>460</v>
      </c>
      <c r="F211" s="31"/>
      <c r="G211" s="180"/>
      <c r="H211" s="163"/>
      <c r="I211" s="163"/>
      <c r="J211" s="146"/>
      <c r="L211" s="128"/>
      <c r="M211" s="126"/>
    </row>
    <row r="212" spans="1:14" s="47" customFormat="1" ht="18.75" customHeight="1" outlineLevel="1">
      <c r="A212" s="92"/>
      <c r="B212" s="123" t="s">
        <v>78</v>
      </c>
      <c r="C212" s="45"/>
      <c r="D212" s="45"/>
      <c r="E212" s="34" t="s">
        <v>11</v>
      </c>
      <c r="F212" s="33"/>
      <c r="G212" s="184"/>
      <c r="H212" s="166"/>
      <c r="I212" s="165"/>
      <c r="J212" s="143"/>
      <c r="L212" s="128"/>
      <c r="M212" s="126"/>
    </row>
    <row r="213" spans="1:14" s="47" customFormat="1" ht="38.25" outlineLevel="1">
      <c r="A213" s="92"/>
      <c r="B213" s="124" t="s">
        <v>160</v>
      </c>
      <c r="C213" s="190">
        <v>13393</v>
      </c>
      <c r="D213" s="190" t="s">
        <v>461</v>
      </c>
      <c r="E213" s="194" t="s">
        <v>538</v>
      </c>
      <c r="F213" s="196" t="s">
        <v>31</v>
      </c>
      <c r="G213" s="181">
        <v>3</v>
      </c>
      <c r="H213" s="167"/>
      <c r="I213" s="165">
        <f>H213*$K$12</f>
        <v>0</v>
      </c>
      <c r="J213" s="143">
        <f>SUM(G213*I213)</f>
        <v>0</v>
      </c>
      <c r="L213" s="128"/>
      <c r="M213" s="126"/>
      <c r="N213" s="151"/>
    </row>
    <row r="214" spans="1:14" s="47" customFormat="1" ht="38.25" outlineLevel="1">
      <c r="A214" s="92"/>
      <c r="B214" s="124" t="s">
        <v>161</v>
      </c>
      <c r="C214" s="190">
        <v>13395</v>
      </c>
      <c r="D214" s="190" t="s">
        <v>461</v>
      </c>
      <c r="E214" s="194" t="s">
        <v>539</v>
      </c>
      <c r="F214" s="196" t="s">
        <v>31</v>
      </c>
      <c r="G214" s="181">
        <v>1</v>
      </c>
      <c r="H214" s="167"/>
      <c r="I214" s="165">
        <f>H214*$K$12</f>
        <v>0</v>
      </c>
      <c r="J214" s="143">
        <f>SUM(G214*I214)</f>
        <v>0</v>
      </c>
      <c r="L214" s="128"/>
      <c r="M214" s="126"/>
      <c r="N214" s="151"/>
    </row>
    <row r="215" spans="1:14" s="47" customFormat="1" ht="38.25" outlineLevel="1">
      <c r="A215" s="92"/>
      <c r="B215" s="124" t="s">
        <v>162</v>
      </c>
      <c r="C215" s="190">
        <v>12039</v>
      </c>
      <c r="D215" s="190" t="s">
        <v>461</v>
      </c>
      <c r="E215" s="194" t="s">
        <v>541</v>
      </c>
      <c r="F215" s="196" t="s">
        <v>31</v>
      </c>
      <c r="G215" s="181">
        <v>4</v>
      </c>
      <c r="H215" s="167"/>
      <c r="I215" s="165">
        <f>H215*$K$12</f>
        <v>0</v>
      </c>
      <c r="J215" s="143">
        <f>SUM(G215*I215)</f>
        <v>0</v>
      </c>
      <c r="L215" s="128"/>
      <c r="M215" s="126"/>
      <c r="N215" s="151"/>
    </row>
    <row r="216" spans="1:14" s="47" customFormat="1" ht="38.25" outlineLevel="1">
      <c r="A216" s="92"/>
      <c r="B216" s="124" t="s">
        <v>163</v>
      </c>
      <c r="C216" s="190">
        <v>97362</v>
      </c>
      <c r="D216" s="190" t="s">
        <v>461</v>
      </c>
      <c r="E216" s="194" t="s">
        <v>540</v>
      </c>
      <c r="F216" s="196" t="s">
        <v>31</v>
      </c>
      <c r="G216" s="181">
        <v>1</v>
      </c>
      <c r="H216" s="167"/>
      <c r="I216" s="165">
        <f>H216*$K$12</f>
        <v>0</v>
      </c>
      <c r="J216" s="143">
        <f>SUM(G216*I216)</f>
        <v>0</v>
      </c>
      <c r="L216" s="128"/>
      <c r="M216" s="126"/>
      <c r="N216" s="151"/>
    </row>
    <row r="217" spans="1:14" s="47" customFormat="1" ht="18.75" customHeight="1" outlineLevel="1">
      <c r="A217" s="92"/>
      <c r="B217" s="123" t="s">
        <v>79</v>
      </c>
      <c r="C217" s="190"/>
      <c r="D217" s="190"/>
      <c r="E217" s="195" t="s">
        <v>92</v>
      </c>
      <c r="F217" s="196"/>
      <c r="G217" s="181"/>
      <c r="H217" s="167"/>
      <c r="I217" s="165"/>
      <c r="J217" s="143"/>
      <c r="L217" s="128"/>
      <c r="M217" s="126"/>
      <c r="N217" s="151"/>
    </row>
    <row r="218" spans="1:14" s="47" customFormat="1" ht="25.5" outlineLevel="1">
      <c r="A218" s="92"/>
      <c r="B218" s="124" t="s">
        <v>477</v>
      </c>
      <c r="C218" s="190">
        <v>34653</v>
      </c>
      <c r="D218" s="190" t="s">
        <v>461</v>
      </c>
      <c r="E218" s="194" t="s">
        <v>557</v>
      </c>
      <c r="F218" s="196" t="s">
        <v>31</v>
      </c>
      <c r="G218" s="181">
        <v>74</v>
      </c>
      <c r="H218" s="167"/>
      <c r="I218" s="165">
        <f t="shared" ref="I218:I234" si="29">H218*$K$12</f>
        <v>0</v>
      </c>
      <c r="J218" s="143">
        <f t="shared" ref="J218:J234" si="30">SUM(G218*I218)</f>
        <v>0</v>
      </c>
      <c r="L218" s="128"/>
      <c r="M218" s="126"/>
      <c r="N218" s="151"/>
    </row>
    <row r="219" spans="1:14" s="47" customFormat="1" ht="25.5" outlineLevel="1">
      <c r="A219" s="92"/>
      <c r="B219" s="124" t="s">
        <v>478</v>
      </c>
      <c r="C219" s="190">
        <v>34653</v>
      </c>
      <c r="D219" s="190" t="s">
        <v>461</v>
      </c>
      <c r="E219" s="194" t="s">
        <v>557</v>
      </c>
      <c r="F219" s="196" t="s">
        <v>31</v>
      </c>
      <c r="G219" s="181">
        <v>1</v>
      </c>
      <c r="H219" s="167"/>
      <c r="I219" s="165">
        <f t="shared" si="29"/>
        <v>0</v>
      </c>
      <c r="J219" s="143">
        <f t="shared" si="30"/>
        <v>0</v>
      </c>
      <c r="L219" s="128"/>
      <c r="M219" s="126"/>
      <c r="N219" s="151"/>
    </row>
    <row r="220" spans="1:14" s="47" customFormat="1" ht="25.5" outlineLevel="1">
      <c r="A220" s="92"/>
      <c r="B220" s="124" t="s">
        <v>479</v>
      </c>
      <c r="C220" s="190">
        <v>34653</v>
      </c>
      <c r="D220" s="190" t="s">
        <v>461</v>
      </c>
      <c r="E220" s="194" t="s">
        <v>557</v>
      </c>
      <c r="F220" s="196" t="s">
        <v>31</v>
      </c>
      <c r="G220" s="181">
        <v>3</v>
      </c>
      <c r="H220" s="167"/>
      <c r="I220" s="165">
        <f t="shared" si="29"/>
        <v>0</v>
      </c>
      <c r="J220" s="143">
        <f t="shared" si="30"/>
        <v>0</v>
      </c>
      <c r="L220" s="128"/>
      <c r="M220" s="126"/>
      <c r="N220" s="151"/>
    </row>
    <row r="221" spans="1:14" s="47" customFormat="1" ht="25.5" outlineLevel="1">
      <c r="A221" s="92"/>
      <c r="B221" s="124" t="s">
        <v>480</v>
      </c>
      <c r="C221" s="190">
        <v>34653</v>
      </c>
      <c r="D221" s="190" t="s">
        <v>461</v>
      </c>
      <c r="E221" s="194" t="s">
        <v>557</v>
      </c>
      <c r="F221" s="196" t="s">
        <v>31</v>
      </c>
      <c r="G221" s="181">
        <v>23</v>
      </c>
      <c r="H221" s="167"/>
      <c r="I221" s="165">
        <f t="shared" si="29"/>
        <v>0</v>
      </c>
      <c r="J221" s="143">
        <f t="shared" si="30"/>
        <v>0</v>
      </c>
      <c r="L221" s="128"/>
      <c r="M221" s="126"/>
      <c r="N221" s="151"/>
    </row>
    <row r="222" spans="1:14" s="47" customFormat="1" ht="25.5" outlineLevel="1">
      <c r="A222" s="92"/>
      <c r="B222" s="124" t="s">
        <v>481</v>
      </c>
      <c r="C222" s="190">
        <v>34653</v>
      </c>
      <c r="D222" s="190" t="s">
        <v>461</v>
      </c>
      <c r="E222" s="194" t="s">
        <v>557</v>
      </c>
      <c r="F222" s="196" t="s">
        <v>31</v>
      </c>
      <c r="G222" s="181">
        <v>6</v>
      </c>
      <c r="H222" s="167"/>
      <c r="I222" s="165">
        <f t="shared" si="29"/>
        <v>0</v>
      </c>
      <c r="J222" s="143">
        <f t="shared" si="30"/>
        <v>0</v>
      </c>
      <c r="L222" s="128"/>
      <c r="M222" s="126"/>
      <c r="N222" s="151"/>
    </row>
    <row r="223" spans="1:14" s="47" customFormat="1" ht="25.5" outlineLevel="1">
      <c r="A223" s="92"/>
      <c r="B223" s="124" t="s">
        <v>482</v>
      </c>
      <c r="C223" s="190">
        <v>34686</v>
      </c>
      <c r="D223" s="190" t="s">
        <v>461</v>
      </c>
      <c r="E223" s="194" t="s">
        <v>558</v>
      </c>
      <c r="F223" s="196" t="s">
        <v>31</v>
      </c>
      <c r="G223" s="181">
        <v>1</v>
      </c>
      <c r="H223" s="167"/>
      <c r="I223" s="165">
        <f t="shared" si="29"/>
        <v>0</v>
      </c>
      <c r="J223" s="143">
        <f t="shared" si="30"/>
        <v>0</v>
      </c>
      <c r="L223" s="128"/>
      <c r="M223" s="126"/>
      <c r="N223" s="151"/>
    </row>
    <row r="224" spans="1:14" s="47" customFormat="1" ht="25.5" outlineLevel="1">
      <c r="A224" s="92"/>
      <c r="B224" s="124" t="s">
        <v>483</v>
      </c>
      <c r="C224" s="190">
        <v>34616</v>
      </c>
      <c r="D224" s="190" t="s">
        <v>461</v>
      </c>
      <c r="E224" s="194" t="s">
        <v>559</v>
      </c>
      <c r="F224" s="196" t="s">
        <v>31</v>
      </c>
      <c r="G224" s="181">
        <v>2</v>
      </c>
      <c r="H224" s="167"/>
      <c r="I224" s="165">
        <f t="shared" si="29"/>
        <v>0</v>
      </c>
      <c r="J224" s="143">
        <f t="shared" si="30"/>
        <v>0</v>
      </c>
      <c r="L224" s="128"/>
      <c r="M224" s="126"/>
      <c r="N224" s="151"/>
    </row>
    <row r="225" spans="1:14" s="47" customFormat="1" ht="25.5" outlineLevel="1">
      <c r="A225" s="92"/>
      <c r="B225" s="124" t="s">
        <v>484</v>
      </c>
      <c r="C225" s="190">
        <v>34616</v>
      </c>
      <c r="D225" s="190" t="s">
        <v>461</v>
      </c>
      <c r="E225" s="194" t="s">
        <v>559</v>
      </c>
      <c r="F225" s="196" t="s">
        <v>31</v>
      </c>
      <c r="G225" s="181">
        <v>2</v>
      </c>
      <c r="H225" s="167"/>
      <c r="I225" s="165">
        <f t="shared" si="29"/>
        <v>0</v>
      </c>
      <c r="J225" s="143">
        <f t="shared" si="30"/>
        <v>0</v>
      </c>
      <c r="L225" s="128"/>
      <c r="M225" s="126"/>
      <c r="N225" s="151"/>
    </row>
    <row r="226" spans="1:14" s="47" customFormat="1" ht="25.5" outlineLevel="1">
      <c r="A226" s="92"/>
      <c r="B226" s="124" t="s">
        <v>485</v>
      </c>
      <c r="C226" s="190">
        <v>34623</v>
      </c>
      <c r="D226" s="190" t="s">
        <v>461</v>
      </c>
      <c r="E226" s="194" t="s">
        <v>560</v>
      </c>
      <c r="F226" s="196" t="s">
        <v>31</v>
      </c>
      <c r="G226" s="181">
        <v>2</v>
      </c>
      <c r="H226" s="167"/>
      <c r="I226" s="165">
        <f t="shared" si="29"/>
        <v>0</v>
      </c>
      <c r="J226" s="143">
        <f t="shared" si="30"/>
        <v>0</v>
      </c>
      <c r="L226" s="128"/>
      <c r="M226" s="126"/>
      <c r="N226" s="151"/>
    </row>
    <row r="227" spans="1:14" s="47" customFormat="1" ht="25.5" outlineLevel="1">
      <c r="A227" s="92"/>
      <c r="B227" s="124">
        <v>40227</v>
      </c>
      <c r="C227" s="190">
        <v>34709</v>
      </c>
      <c r="D227" s="190" t="s">
        <v>461</v>
      </c>
      <c r="E227" s="194" t="s">
        <v>561</v>
      </c>
      <c r="F227" s="196" t="s">
        <v>31</v>
      </c>
      <c r="G227" s="181">
        <v>7</v>
      </c>
      <c r="H227" s="167"/>
      <c r="I227" s="165">
        <f t="shared" si="29"/>
        <v>0</v>
      </c>
      <c r="J227" s="143">
        <f t="shared" si="30"/>
        <v>0</v>
      </c>
      <c r="L227" s="128"/>
      <c r="M227" s="126"/>
      <c r="N227" s="151"/>
    </row>
    <row r="228" spans="1:14" s="47" customFormat="1" ht="25.5" outlineLevel="1">
      <c r="A228" s="92"/>
      <c r="B228" s="124">
        <v>40592</v>
      </c>
      <c r="C228" s="190">
        <v>34709</v>
      </c>
      <c r="D228" s="190" t="s">
        <v>461</v>
      </c>
      <c r="E228" s="194" t="s">
        <v>561</v>
      </c>
      <c r="F228" s="196" t="s">
        <v>31</v>
      </c>
      <c r="G228" s="181">
        <v>2</v>
      </c>
      <c r="H228" s="167"/>
      <c r="I228" s="165">
        <f t="shared" si="29"/>
        <v>0</v>
      </c>
      <c r="J228" s="143">
        <f t="shared" si="30"/>
        <v>0</v>
      </c>
      <c r="L228" s="128"/>
      <c r="M228" s="126"/>
      <c r="N228" s="151"/>
    </row>
    <row r="229" spans="1:14" s="47" customFormat="1" ht="18.75" customHeight="1" outlineLevel="1">
      <c r="A229" s="92"/>
      <c r="B229" s="124">
        <v>42418</v>
      </c>
      <c r="C229" s="190" t="s">
        <v>474</v>
      </c>
      <c r="D229" s="190" t="s">
        <v>39</v>
      </c>
      <c r="E229" s="194" t="s">
        <v>468</v>
      </c>
      <c r="F229" s="196" t="s">
        <v>31</v>
      </c>
      <c r="G229" s="181">
        <v>2</v>
      </c>
      <c r="H229" s="167"/>
      <c r="I229" s="165">
        <f t="shared" si="29"/>
        <v>0</v>
      </c>
      <c r="J229" s="143">
        <f t="shared" si="30"/>
        <v>0</v>
      </c>
      <c r="L229" s="128"/>
      <c r="M229" s="126"/>
      <c r="N229" s="151"/>
    </row>
    <row r="230" spans="1:14" s="47" customFormat="1" ht="18.75" customHeight="1" outlineLevel="1">
      <c r="A230" s="92"/>
      <c r="B230" s="124">
        <v>42784</v>
      </c>
      <c r="C230" s="190" t="s">
        <v>475</v>
      </c>
      <c r="D230" s="190" t="s">
        <v>39</v>
      </c>
      <c r="E230" s="194" t="s">
        <v>469</v>
      </c>
      <c r="F230" s="196" t="s">
        <v>31</v>
      </c>
      <c r="G230" s="181">
        <v>1</v>
      </c>
      <c r="H230" s="167"/>
      <c r="I230" s="165">
        <f t="shared" si="29"/>
        <v>0</v>
      </c>
      <c r="J230" s="143">
        <f t="shared" si="30"/>
        <v>0</v>
      </c>
      <c r="L230" s="128"/>
      <c r="M230" s="126"/>
      <c r="N230" s="151"/>
    </row>
    <row r="231" spans="1:14" s="47" customFormat="1" ht="18.75" customHeight="1" outlineLevel="1">
      <c r="A231" s="92"/>
      <c r="B231" s="124">
        <v>43149</v>
      </c>
      <c r="C231" s="190" t="s">
        <v>475</v>
      </c>
      <c r="D231" s="190" t="s">
        <v>39</v>
      </c>
      <c r="E231" s="194" t="s">
        <v>470</v>
      </c>
      <c r="F231" s="196" t="s">
        <v>31</v>
      </c>
      <c r="G231" s="181">
        <v>4</v>
      </c>
      <c r="H231" s="167"/>
      <c r="I231" s="165">
        <f t="shared" si="29"/>
        <v>0</v>
      </c>
      <c r="J231" s="143">
        <f t="shared" si="30"/>
        <v>0</v>
      </c>
      <c r="L231" s="128"/>
      <c r="M231" s="126"/>
      <c r="N231" s="151"/>
    </row>
    <row r="232" spans="1:14" s="47" customFormat="1" ht="18.75" customHeight="1" outlineLevel="1">
      <c r="A232" s="92"/>
      <c r="B232" s="124">
        <v>43514</v>
      </c>
      <c r="C232" s="190" t="s">
        <v>475</v>
      </c>
      <c r="D232" s="190" t="s">
        <v>39</v>
      </c>
      <c r="E232" s="194" t="s">
        <v>471</v>
      </c>
      <c r="F232" s="196" t="s">
        <v>31</v>
      </c>
      <c r="G232" s="181">
        <v>1</v>
      </c>
      <c r="H232" s="167"/>
      <c r="I232" s="165">
        <f t="shared" si="29"/>
        <v>0</v>
      </c>
      <c r="J232" s="143">
        <f t="shared" si="30"/>
        <v>0</v>
      </c>
      <c r="L232" s="128"/>
      <c r="M232" s="126"/>
      <c r="N232" s="151"/>
    </row>
    <row r="233" spans="1:14" s="47" customFormat="1" ht="18.75" customHeight="1" outlineLevel="1">
      <c r="A233" s="92"/>
      <c r="B233" s="124">
        <v>43879</v>
      </c>
      <c r="C233" s="190" t="s">
        <v>476</v>
      </c>
      <c r="D233" s="190" t="s">
        <v>39</v>
      </c>
      <c r="E233" s="194" t="s">
        <v>472</v>
      </c>
      <c r="F233" s="196" t="s">
        <v>31</v>
      </c>
      <c r="G233" s="181">
        <v>28</v>
      </c>
      <c r="H233" s="167"/>
      <c r="I233" s="165">
        <f t="shared" si="29"/>
        <v>0</v>
      </c>
      <c r="J233" s="143">
        <f t="shared" si="30"/>
        <v>0</v>
      </c>
      <c r="L233" s="128"/>
      <c r="M233" s="126"/>
      <c r="N233" s="151"/>
    </row>
    <row r="234" spans="1:14" s="47" customFormat="1" ht="18.75" customHeight="1" outlineLevel="1">
      <c r="A234" s="92"/>
      <c r="B234" s="124">
        <v>44245</v>
      </c>
      <c r="C234" s="190" t="s">
        <v>476</v>
      </c>
      <c r="D234" s="190" t="s">
        <v>39</v>
      </c>
      <c r="E234" s="194" t="s">
        <v>473</v>
      </c>
      <c r="F234" s="196" t="s">
        <v>31</v>
      </c>
      <c r="G234" s="181">
        <v>8</v>
      </c>
      <c r="H234" s="167"/>
      <c r="I234" s="165">
        <f t="shared" si="29"/>
        <v>0</v>
      </c>
      <c r="J234" s="143">
        <f t="shared" si="30"/>
        <v>0</v>
      </c>
      <c r="L234" s="128"/>
      <c r="M234" s="126"/>
      <c r="N234" s="151"/>
    </row>
    <row r="235" spans="1:14" s="47" customFormat="1" ht="18.75" customHeight="1" outlineLevel="1">
      <c r="A235" s="92"/>
      <c r="B235" s="123" t="s">
        <v>80</v>
      </c>
      <c r="C235" s="193"/>
      <c r="D235" s="193"/>
      <c r="E235" s="207" t="s">
        <v>12</v>
      </c>
      <c r="F235" s="204"/>
      <c r="G235" s="181"/>
      <c r="H235" s="167"/>
      <c r="I235" s="165"/>
      <c r="J235" s="143"/>
      <c r="L235" s="128"/>
      <c r="M235" s="126"/>
      <c r="N235" s="151"/>
    </row>
    <row r="236" spans="1:14" s="47" customFormat="1" ht="25.5" outlineLevel="1">
      <c r="A236" s="92"/>
      <c r="B236" s="124" t="s">
        <v>164</v>
      </c>
      <c r="C236" s="190">
        <v>39772</v>
      </c>
      <c r="D236" s="190" t="s">
        <v>461</v>
      </c>
      <c r="E236" s="194" t="s">
        <v>542</v>
      </c>
      <c r="F236" s="190" t="s">
        <v>31</v>
      </c>
      <c r="G236" s="181">
        <v>11</v>
      </c>
      <c r="H236" s="167"/>
      <c r="I236" s="165">
        <f>H236*$K$12</f>
        <v>0</v>
      </c>
      <c r="J236" s="143">
        <f t="shared" ref="J236" si="31">SUM(G236*I236)</f>
        <v>0</v>
      </c>
      <c r="L236" s="128"/>
      <c r="M236" s="126"/>
      <c r="N236" s="151"/>
    </row>
    <row r="237" spans="1:14" s="47" customFormat="1" ht="18.75" customHeight="1" outlineLevel="1">
      <c r="A237" s="92"/>
      <c r="B237" s="123" t="s">
        <v>81</v>
      </c>
      <c r="C237" s="193"/>
      <c r="D237" s="193"/>
      <c r="E237" s="207" t="s">
        <v>332</v>
      </c>
      <c r="F237" s="201"/>
      <c r="G237" s="181"/>
      <c r="H237" s="167"/>
      <c r="I237" s="165"/>
      <c r="J237" s="143"/>
      <c r="L237" s="128"/>
      <c r="M237" s="126"/>
      <c r="N237" s="151"/>
    </row>
    <row r="238" spans="1:14" s="47" customFormat="1" ht="18.75" customHeight="1" outlineLevel="1">
      <c r="A238" s="92"/>
      <c r="B238" s="117" t="s">
        <v>166</v>
      </c>
      <c r="C238" s="190">
        <v>91996</v>
      </c>
      <c r="D238" s="190" t="s">
        <v>461</v>
      </c>
      <c r="E238" s="194" t="s">
        <v>451</v>
      </c>
      <c r="F238" s="190" t="s">
        <v>31</v>
      </c>
      <c r="G238" s="181">
        <v>143</v>
      </c>
      <c r="H238" s="167"/>
      <c r="I238" s="165">
        <f t="shared" ref="I238:I255" si="32">H238*$K$12</f>
        <v>0</v>
      </c>
      <c r="J238" s="143">
        <f t="shared" ref="J238:J255" si="33">SUM(G238*I238)</f>
        <v>0</v>
      </c>
      <c r="L238" s="128"/>
      <c r="M238" s="126"/>
      <c r="N238" s="151"/>
    </row>
    <row r="239" spans="1:14" s="47" customFormat="1" ht="18.75" customHeight="1" outlineLevel="1">
      <c r="A239" s="92"/>
      <c r="B239" s="117" t="s">
        <v>167</v>
      </c>
      <c r="C239" s="190">
        <v>91997</v>
      </c>
      <c r="D239" s="190" t="s">
        <v>461</v>
      </c>
      <c r="E239" s="194" t="s">
        <v>450</v>
      </c>
      <c r="F239" s="190" t="s">
        <v>31</v>
      </c>
      <c r="G239" s="181">
        <v>34</v>
      </c>
      <c r="H239" s="167"/>
      <c r="I239" s="165">
        <f t="shared" si="32"/>
        <v>0</v>
      </c>
      <c r="J239" s="143">
        <f t="shared" si="33"/>
        <v>0</v>
      </c>
      <c r="L239" s="128"/>
      <c r="M239" s="126"/>
      <c r="N239" s="151"/>
    </row>
    <row r="240" spans="1:14" s="47" customFormat="1" ht="18.75" customHeight="1" outlineLevel="1">
      <c r="A240" s="92"/>
      <c r="B240" s="117" t="s">
        <v>168</v>
      </c>
      <c r="C240" s="190">
        <v>92002</v>
      </c>
      <c r="D240" s="190" t="s">
        <v>461</v>
      </c>
      <c r="E240" s="194" t="s">
        <v>452</v>
      </c>
      <c r="F240" s="190" t="s">
        <v>31</v>
      </c>
      <c r="G240" s="181">
        <v>6</v>
      </c>
      <c r="H240" s="167"/>
      <c r="I240" s="165">
        <f t="shared" si="32"/>
        <v>0</v>
      </c>
      <c r="J240" s="143">
        <f t="shared" si="33"/>
        <v>0</v>
      </c>
      <c r="L240" s="128"/>
      <c r="M240" s="126"/>
      <c r="N240" s="151"/>
    </row>
    <row r="241" spans="1:14" s="47" customFormat="1" ht="18.75" customHeight="1" outlineLevel="1">
      <c r="A241" s="92"/>
      <c r="B241" s="117" t="s">
        <v>169</v>
      </c>
      <c r="C241" s="190">
        <v>92023</v>
      </c>
      <c r="D241" s="190" t="s">
        <v>461</v>
      </c>
      <c r="E241" s="194" t="s">
        <v>449</v>
      </c>
      <c r="F241" s="190" t="s">
        <v>31</v>
      </c>
      <c r="G241" s="181">
        <v>37</v>
      </c>
      <c r="H241" s="167"/>
      <c r="I241" s="165">
        <f t="shared" si="32"/>
        <v>0</v>
      </c>
      <c r="J241" s="143">
        <f t="shared" si="33"/>
        <v>0</v>
      </c>
      <c r="L241" s="128"/>
      <c r="M241" s="126"/>
      <c r="N241" s="151"/>
    </row>
    <row r="242" spans="1:14" s="47" customFormat="1" ht="18.75" customHeight="1" outlineLevel="1">
      <c r="A242" s="92"/>
      <c r="B242" s="117" t="s">
        <v>170</v>
      </c>
      <c r="C242" s="190">
        <v>92027</v>
      </c>
      <c r="D242" s="190" t="s">
        <v>461</v>
      </c>
      <c r="E242" s="194" t="s">
        <v>454</v>
      </c>
      <c r="F242" s="190" t="s">
        <v>31</v>
      </c>
      <c r="G242" s="181">
        <v>4</v>
      </c>
      <c r="H242" s="167"/>
      <c r="I242" s="165">
        <f t="shared" si="32"/>
        <v>0</v>
      </c>
      <c r="J242" s="143">
        <f t="shared" si="33"/>
        <v>0</v>
      </c>
      <c r="L242" s="128"/>
      <c r="M242" s="126"/>
      <c r="N242" s="151"/>
    </row>
    <row r="243" spans="1:14" s="47" customFormat="1" ht="18.75" customHeight="1" outlineLevel="1">
      <c r="A243" s="92"/>
      <c r="B243" s="117" t="s">
        <v>171</v>
      </c>
      <c r="C243" s="190">
        <v>92023</v>
      </c>
      <c r="D243" s="190" t="s">
        <v>461</v>
      </c>
      <c r="E243" s="194" t="s">
        <v>333</v>
      </c>
      <c r="F243" s="190" t="s">
        <v>31</v>
      </c>
      <c r="G243" s="181">
        <v>15</v>
      </c>
      <c r="H243" s="167"/>
      <c r="I243" s="165">
        <f t="shared" si="32"/>
        <v>0</v>
      </c>
      <c r="J243" s="143">
        <f t="shared" si="33"/>
        <v>0</v>
      </c>
      <c r="L243" s="128"/>
      <c r="M243" s="126"/>
      <c r="N243" s="151"/>
    </row>
    <row r="244" spans="1:14" s="47" customFormat="1" ht="18.75" customHeight="1" outlineLevel="1">
      <c r="A244" s="92"/>
      <c r="B244" s="117" t="s">
        <v>172</v>
      </c>
      <c r="C244" s="190">
        <v>91953</v>
      </c>
      <c r="D244" s="190" t="s">
        <v>461</v>
      </c>
      <c r="E244" s="194" t="s">
        <v>334</v>
      </c>
      <c r="F244" s="190" t="s">
        <v>31</v>
      </c>
      <c r="G244" s="181">
        <v>11</v>
      </c>
      <c r="H244" s="167"/>
      <c r="I244" s="165">
        <f t="shared" si="32"/>
        <v>0</v>
      </c>
      <c r="J244" s="143">
        <f t="shared" si="33"/>
        <v>0</v>
      </c>
      <c r="L244" s="128"/>
      <c r="M244" s="126"/>
      <c r="N244" s="151"/>
    </row>
    <row r="245" spans="1:14" s="47" customFormat="1" ht="18.75" customHeight="1" outlineLevel="1">
      <c r="A245" s="92"/>
      <c r="B245" s="117" t="s">
        <v>173</v>
      </c>
      <c r="C245" s="190">
        <v>91959</v>
      </c>
      <c r="D245" s="190" t="s">
        <v>461</v>
      </c>
      <c r="E245" s="194" t="s">
        <v>335</v>
      </c>
      <c r="F245" s="190" t="s">
        <v>31</v>
      </c>
      <c r="G245" s="181">
        <v>4</v>
      </c>
      <c r="H245" s="167"/>
      <c r="I245" s="165">
        <f t="shared" si="32"/>
        <v>0</v>
      </c>
      <c r="J245" s="143">
        <f t="shared" si="33"/>
        <v>0</v>
      </c>
      <c r="L245" s="128"/>
      <c r="M245" s="126"/>
      <c r="N245" s="151"/>
    </row>
    <row r="246" spans="1:14" s="47" customFormat="1" ht="18.75" customHeight="1" outlineLevel="1">
      <c r="A246" s="92"/>
      <c r="B246" s="117" t="s">
        <v>174</v>
      </c>
      <c r="C246" s="190">
        <v>91967</v>
      </c>
      <c r="D246" s="190" t="s">
        <v>461</v>
      </c>
      <c r="E246" s="194" t="s">
        <v>448</v>
      </c>
      <c r="F246" s="190" t="s">
        <v>31</v>
      </c>
      <c r="G246" s="181">
        <v>1</v>
      </c>
      <c r="H246" s="167"/>
      <c r="I246" s="165">
        <f t="shared" si="32"/>
        <v>0</v>
      </c>
      <c r="J246" s="143">
        <f t="shared" si="33"/>
        <v>0</v>
      </c>
      <c r="L246" s="128"/>
      <c r="M246" s="126"/>
      <c r="N246" s="151"/>
    </row>
    <row r="247" spans="1:14" s="47" customFormat="1" ht="18.75" customHeight="1" outlineLevel="1">
      <c r="A247" s="92"/>
      <c r="B247" s="117" t="s">
        <v>175</v>
      </c>
      <c r="C247" s="190">
        <v>7543</v>
      </c>
      <c r="D247" s="190" t="s">
        <v>461</v>
      </c>
      <c r="E247" s="194" t="s">
        <v>543</v>
      </c>
      <c r="F247" s="190" t="s">
        <v>31</v>
      </c>
      <c r="G247" s="181">
        <v>12</v>
      </c>
      <c r="H247" s="167"/>
      <c r="I247" s="165">
        <f t="shared" si="32"/>
        <v>0</v>
      </c>
      <c r="J247" s="143">
        <f t="shared" si="33"/>
        <v>0</v>
      </c>
      <c r="L247" s="128"/>
      <c r="M247" s="126"/>
      <c r="N247" s="151"/>
    </row>
    <row r="248" spans="1:14" s="47" customFormat="1" ht="38.25" outlineLevel="1">
      <c r="A248" s="92"/>
      <c r="B248" s="117" t="s">
        <v>176</v>
      </c>
      <c r="C248" s="190">
        <v>3780</v>
      </c>
      <c r="D248" s="190" t="s">
        <v>461</v>
      </c>
      <c r="E248" s="194" t="s">
        <v>544</v>
      </c>
      <c r="F248" s="190" t="s">
        <v>31</v>
      </c>
      <c r="G248" s="181">
        <v>8</v>
      </c>
      <c r="H248" s="167"/>
      <c r="I248" s="165">
        <f t="shared" si="32"/>
        <v>0</v>
      </c>
      <c r="J248" s="143">
        <f t="shared" si="33"/>
        <v>0</v>
      </c>
      <c r="L248" s="128"/>
      <c r="M248" s="126"/>
      <c r="N248" s="151"/>
    </row>
    <row r="249" spans="1:14" s="47" customFormat="1" ht="18.75" customHeight="1" outlineLevel="1">
      <c r="A249" s="92"/>
      <c r="B249" s="117" t="s">
        <v>177</v>
      </c>
      <c r="C249" s="190" t="s">
        <v>189</v>
      </c>
      <c r="D249" s="190" t="s">
        <v>39</v>
      </c>
      <c r="E249" s="194" t="s">
        <v>336</v>
      </c>
      <c r="F249" s="190" t="s">
        <v>31</v>
      </c>
      <c r="G249" s="181">
        <v>18</v>
      </c>
      <c r="H249" s="167"/>
      <c r="I249" s="165">
        <f t="shared" si="32"/>
        <v>0</v>
      </c>
      <c r="J249" s="143">
        <f t="shared" si="33"/>
        <v>0</v>
      </c>
      <c r="L249" s="128"/>
      <c r="M249" s="126"/>
      <c r="N249" s="151"/>
    </row>
    <row r="250" spans="1:14" s="47" customFormat="1" ht="18.75" customHeight="1" outlineLevel="1">
      <c r="A250" s="92"/>
      <c r="B250" s="117" t="s">
        <v>178</v>
      </c>
      <c r="C250" s="190" t="s">
        <v>190</v>
      </c>
      <c r="D250" s="190" t="s">
        <v>39</v>
      </c>
      <c r="E250" s="194" t="s">
        <v>337</v>
      </c>
      <c r="F250" s="190" t="s">
        <v>31</v>
      </c>
      <c r="G250" s="181">
        <v>102</v>
      </c>
      <c r="H250" s="167"/>
      <c r="I250" s="165">
        <f t="shared" si="32"/>
        <v>0</v>
      </c>
      <c r="J250" s="143">
        <f t="shared" si="33"/>
        <v>0</v>
      </c>
      <c r="L250" s="128"/>
      <c r="M250" s="126"/>
      <c r="N250" s="151"/>
    </row>
    <row r="251" spans="1:14" s="47" customFormat="1" ht="18.75" customHeight="1" outlineLevel="1">
      <c r="A251" s="92"/>
      <c r="B251" s="117" t="s">
        <v>179</v>
      </c>
      <c r="C251" s="190" t="s">
        <v>187</v>
      </c>
      <c r="D251" s="190" t="s">
        <v>39</v>
      </c>
      <c r="E251" s="194" t="s">
        <v>338</v>
      </c>
      <c r="F251" s="190" t="s">
        <v>31</v>
      </c>
      <c r="G251" s="181">
        <v>40</v>
      </c>
      <c r="H251" s="167"/>
      <c r="I251" s="165">
        <f t="shared" si="32"/>
        <v>0</v>
      </c>
      <c r="J251" s="143">
        <f t="shared" si="33"/>
        <v>0</v>
      </c>
      <c r="L251" s="128"/>
      <c r="M251" s="126"/>
      <c r="N251" s="151"/>
    </row>
    <row r="252" spans="1:14" s="47" customFormat="1" ht="18.75" customHeight="1" outlineLevel="1">
      <c r="A252" s="92"/>
      <c r="B252" s="117" t="s">
        <v>180</v>
      </c>
      <c r="C252" s="190" t="s">
        <v>188</v>
      </c>
      <c r="D252" s="190" t="s">
        <v>39</v>
      </c>
      <c r="E252" s="194" t="s">
        <v>339</v>
      </c>
      <c r="F252" s="190" t="s">
        <v>31</v>
      </c>
      <c r="G252" s="181">
        <v>9</v>
      </c>
      <c r="H252" s="167"/>
      <c r="I252" s="165">
        <f t="shared" si="32"/>
        <v>0</v>
      </c>
      <c r="J252" s="143">
        <f t="shared" si="33"/>
        <v>0</v>
      </c>
      <c r="L252" s="128"/>
      <c r="M252" s="126"/>
      <c r="N252" s="151"/>
    </row>
    <row r="253" spans="1:14" s="47" customFormat="1" ht="18.75" customHeight="1" outlineLevel="1">
      <c r="A253" s="92"/>
      <c r="B253" s="117" t="s">
        <v>181</v>
      </c>
      <c r="C253" s="190" t="s">
        <v>88</v>
      </c>
      <c r="D253" s="190" t="s">
        <v>39</v>
      </c>
      <c r="E253" s="194" t="s">
        <v>340</v>
      </c>
      <c r="F253" s="190" t="s">
        <v>31</v>
      </c>
      <c r="G253" s="181">
        <v>4</v>
      </c>
      <c r="H253" s="167"/>
      <c r="I253" s="165">
        <f t="shared" si="32"/>
        <v>0</v>
      </c>
      <c r="J253" s="143">
        <f t="shared" si="33"/>
        <v>0</v>
      </c>
      <c r="L253" s="128"/>
      <c r="M253" s="126"/>
      <c r="N253" s="151"/>
    </row>
    <row r="254" spans="1:14" ht="18.75" customHeight="1" outlineLevel="1">
      <c r="A254" s="92"/>
      <c r="B254" s="117" t="s">
        <v>182</v>
      </c>
      <c r="C254" s="190" t="s">
        <v>88</v>
      </c>
      <c r="D254" s="190" t="s">
        <v>39</v>
      </c>
      <c r="E254" s="194" t="s">
        <v>341</v>
      </c>
      <c r="F254" s="190" t="s">
        <v>31</v>
      </c>
      <c r="G254" s="181">
        <v>1</v>
      </c>
      <c r="H254" s="167"/>
      <c r="I254" s="165">
        <f t="shared" si="32"/>
        <v>0</v>
      </c>
      <c r="J254" s="143">
        <f t="shared" si="33"/>
        <v>0</v>
      </c>
      <c r="M254" s="126"/>
      <c r="N254" s="151"/>
    </row>
    <row r="255" spans="1:14" ht="18.75" customHeight="1" outlineLevel="1">
      <c r="A255" s="92"/>
      <c r="B255" s="117" t="s">
        <v>183</v>
      </c>
      <c r="C255" s="190" t="s">
        <v>186</v>
      </c>
      <c r="D255" s="190" t="s">
        <v>39</v>
      </c>
      <c r="E255" s="194" t="s">
        <v>342</v>
      </c>
      <c r="F255" s="190" t="s">
        <v>31</v>
      </c>
      <c r="G255" s="181">
        <v>16</v>
      </c>
      <c r="H255" s="167"/>
      <c r="I255" s="165">
        <f t="shared" si="32"/>
        <v>0</v>
      </c>
      <c r="J255" s="143">
        <f t="shared" si="33"/>
        <v>0</v>
      </c>
      <c r="M255" s="126"/>
      <c r="N255" s="151"/>
    </row>
    <row r="256" spans="1:14" ht="20.100000000000001" customHeight="1" outlineLevel="1">
      <c r="A256" s="92"/>
      <c r="B256" s="115"/>
      <c r="C256" s="49"/>
      <c r="D256" s="49"/>
      <c r="E256" s="49"/>
      <c r="F256" s="49"/>
      <c r="G256" s="182"/>
      <c r="H256" s="169" t="s">
        <v>70</v>
      </c>
      <c r="I256" s="165"/>
      <c r="J256" s="144">
        <f>SUM(J213:J255)</f>
        <v>0</v>
      </c>
      <c r="K256" s="126"/>
      <c r="M256" s="126"/>
      <c r="N256" s="134"/>
    </row>
    <row r="257" spans="1:13" ht="18.75" customHeight="1">
      <c r="A257" s="92"/>
      <c r="B257" s="92"/>
      <c r="C257" s="24"/>
      <c r="D257" s="24"/>
      <c r="G257" s="43"/>
      <c r="H257" s="161"/>
      <c r="I257" s="165"/>
      <c r="J257" s="143"/>
      <c r="M257" s="126"/>
    </row>
    <row r="258" spans="1:13" ht="18.75" customHeight="1">
      <c r="A258" s="92"/>
      <c r="B258" s="121">
        <v>19</v>
      </c>
      <c r="C258" s="40"/>
      <c r="D258" s="40"/>
      <c r="E258" s="38" t="s">
        <v>82</v>
      </c>
      <c r="F258" s="39"/>
      <c r="G258" s="187"/>
      <c r="H258" s="172"/>
      <c r="I258" s="172"/>
      <c r="J258" s="148"/>
      <c r="M258" s="126"/>
    </row>
    <row r="259" spans="1:13" s="47" customFormat="1" ht="18.75" customHeight="1">
      <c r="A259" s="92"/>
      <c r="B259" s="92"/>
      <c r="C259" s="24"/>
      <c r="D259" s="24"/>
      <c r="E259" s="26"/>
      <c r="F259" s="24"/>
      <c r="G259" s="43"/>
      <c r="H259" s="161"/>
      <c r="I259" s="165"/>
      <c r="J259" s="143"/>
      <c r="L259" s="128"/>
      <c r="M259" s="126"/>
    </row>
    <row r="260" spans="1:13" ht="18.75" customHeight="1">
      <c r="A260" s="92"/>
      <c r="B260" s="121">
        <v>20</v>
      </c>
      <c r="C260" s="40"/>
      <c r="D260" s="40"/>
      <c r="E260" s="38" t="s">
        <v>343</v>
      </c>
      <c r="F260" s="39"/>
      <c r="G260" s="180"/>
      <c r="H260" s="163"/>
      <c r="I260" s="163"/>
      <c r="J260" s="146"/>
      <c r="M260" s="126"/>
    </row>
    <row r="261" spans="1:13" ht="18.75" customHeight="1" outlineLevel="1">
      <c r="A261" s="92"/>
      <c r="B261" s="119" t="s">
        <v>5</v>
      </c>
      <c r="C261" s="62"/>
      <c r="D261" s="62"/>
      <c r="E261" s="28" t="s">
        <v>344</v>
      </c>
      <c r="F261" s="19"/>
      <c r="G261" s="188"/>
      <c r="H261" s="173"/>
      <c r="I261" s="165"/>
      <c r="J261" s="143"/>
      <c r="M261" s="126"/>
    </row>
    <row r="262" spans="1:13" ht="18.75" customHeight="1" outlineLevel="1">
      <c r="A262" s="92"/>
      <c r="B262" s="120" t="s">
        <v>197</v>
      </c>
      <c r="C262" s="190" t="s">
        <v>194</v>
      </c>
      <c r="D262" s="190" t="s">
        <v>39</v>
      </c>
      <c r="E262" s="208" t="s">
        <v>345</v>
      </c>
      <c r="F262" s="196" t="s">
        <v>346</v>
      </c>
      <c r="G262" s="181">
        <v>3</v>
      </c>
      <c r="H262" s="166"/>
      <c r="I262" s="165">
        <f t="shared" ref="I262:I271" si="34">H262*$K$12</f>
        <v>0</v>
      </c>
      <c r="J262" s="143">
        <f t="shared" ref="J262:J271" si="35">SUM(G262*I262)</f>
        <v>0</v>
      </c>
      <c r="M262" s="126"/>
    </row>
    <row r="263" spans="1:13" ht="18.75" customHeight="1" outlineLevel="1">
      <c r="A263" s="92"/>
      <c r="B263" s="120" t="s">
        <v>236</v>
      </c>
      <c r="C263" s="190"/>
      <c r="D263" s="190" t="s">
        <v>563</v>
      </c>
      <c r="E263" s="208" t="s">
        <v>347</v>
      </c>
      <c r="F263" s="196" t="s">
        <v>346</v>
      </c>
      <c r="G263" s="181">
        <v>1</v>
      </c>
      <c r="H263" s="166"/>
      <c r="I263" s="165">
        <f t="shared" si="34"/>
        <v>0</v>
      </c>
      <c r="J263" s="143">
        <f t="shared" si="35"/>
        <v>0</v>
      </c>
      <c r="M263" s="126"/>
    </row>
    <row r="264" spans="1:13" ht="18.75" customHeight="1" outlineLevel="1">
      <c r="A264" s="92"/>
      <c r="B264" s="120" t="s">
        <v>237</v>
      </c>
      <c r="C264" s="190"/>
      <c r="D264" s="190" t="s">
        <v>563</v>
      </c>
      <c r="E264" s="208" t="s">
        <v>348</v>
      </c>
      <c r="F264" s="196" t="s">
        <v>346</v>
      </c>
      <c r="G264" s="181">
        <v>2</v>
      </c>
      <c r="H264" s="166"/>
      <c r="I264" s="165">
        <f t="shared" si="34"/>
        <v>0</v>
      </c>
      <c r="J264" s="143">
        <f t="shared" si="35"/>
        <v>0</v>
      </c>
      <c r="M264" s="126"/>
    </row>
    <row r="265" spans="1:13" ht="18.75" customHeight="1" outlineLevel="1">
      <c r="A265" s="92"/>
      <c r="B265" s="120" t="s">
        <v>238</v>
      </c>
      <c r="C265" s="190"/>
      <c r="D265" s="190" t="s">
        <v>563</v>
      </c>
      <c r="E265" s="208" t="s">
        <v>349</v>
      </c>
      <c r="F265" s="196" t="s">
        <v>346</v>
      </c>
      <c r="G265" s="181">
        <v>1</v>
      </c>
      <c r="H265" s="166"/>
      <c r="I265" s="165">
        <f t="shared" si="34"/>
        <v>0</v>
      </c>
      <c r="J265" s="143">
        <f t="shared" si="35"/>
        <v>0</v>
      </c>
      <c r="M265" s="126"/>
    </row>
    <row r="266" spans="1:13" ht="18.75" customHeight="1" outlineLevel="1">
      <c r="A266" s="92"/>
      <c r="B266" s="120" t="s">
        <v>239</v>
      </c>
      <c r="C266" s="190"/>
      <c r="D266" s="190" t="s">
        <v>563</v>
      </c>
      <c r="E266" s="208" t="s">
        <v>350</v>
      </c>
      <c r="F266" s="196" t="s">
        <v>346</v>
      </c>
      <c r="G266" s="181">
        <v>2</v>
      </c>
      <c r="H266" s="166"/>
      <c r="I266" s="165">
        <f t="shared" si="34"/>
        <v>0</v>
      </c>
      <c r="J266" s="143">
        <f t="shared" si="35"/>
        <v>0</v>
      </c>
      <c r="M266" s="126"/>
    </row>
    <row r="267" spans="1:13" ht="18.75" customHeight="1" outlineLevel="1">
      <c r="A267" s="92"/>
      <c r="B267" s="120" t="s">
        <v>351</v>
      </c>
      <c r="C267" s="190"/>
      <c r="D267" s="190" t="s">
        <v>563</v>
      </c>
      <c r="E267" s="208" t="s">
        <v>352</v>
      </c>
      <c r="F267" s="196" t="s">
        <v>346</v>
      </c>
      <c r="G267" s="181">
        <v>1</v>
      </c>
      <c r="H267" s="166"/>
      <c r="I267" s="165">
        <f t="shared" si="34"/>
        <v>0</v>
      </c>
      <c r="J267" s="143">
        <f t="shared" si="35"/>
        <v>0</v>
      </c>
      <c r="M267" s="126"/>
    </row>
    <row r="268" spans="1:13" ht="18.75" customHeight="1" outlineLevel="1">
      <c r="A268" s="92"/>
      <c r="B268" s="120" t="s">
        <v>353</v>
      </c>
      <c r="C268" s="190" t="s">
        <v>193</v>
      </c>
      <c r="D268" s="190" t="s">
        <v>39</v>
      </c>
      <c r="E268" s="208" t="s">
        <v>355</v>
      </c>
      <c r="F268" s="196" t="s">
        <v>346</v>
      </c>
      <c r="G268" s="181">
        <v>2</v>
      </c>
      <c r="H268" s="166"/>
      <c r="I268" s="165">
        <f t="shared" si="34"/>
        <v>0</v>
      </c>
      <c r="J268" s="143">
        <f t="shared" si="35"/>
        <v>0</v>
      </c>
      <c r="M268" s="126"/>
    </row>
    <row r="269" spans="1:13" ht="18.75" customHeight="1" outlineLevel="1">
      <c r="A269" s="92"/>
      <c r="B269" s="120" t="s">
        <v>354</v>
      </c>
      <c r="C269" s="190" t="s">
        <v>192</v>
      </c>
      <c r="D269" s="190" t="s">
        <v>39</v>
      </c>
      <c r="E269" s="208" t="s">
        <v>357</v>
      </c>
      <c r="F269" s="196" t="s">
        <v>346</v>
      </c>
      <c r="G269" s="181">
        <v>2</v>
      </c>
      <c r="H269" s="166"/>
      <c r="I269" s="165">
        <f t="shared" si="34"/>
        <v>0</v>
      </c>
      <c r="J269" s="143">
        <f t="shared" si="35"/>
        <v>0</v>
      </c>
      <c r="M269" s="126"/>
    </row>
    <row r="270" spans="1:13" ht="18.75" customHeight="1" outlineLevel="1">
      <c r="A270" s="92"/>
      <c r="B270" s="120" t="s">
        <v>356</v>
      </c>
      <c r="C270" s="209"/>
      <c r="D270" s="190" t="s">
        <v>563</v>
      </c>
      <c r="E270" s="208" t="s">
        <v>456</v>
      </c>
      <c r="F270" s="196" t="s">
        <v>346</v>
      </c>
      <c r="G270" s="181">
        <v>1</v>
      </c>
      <c r="H270" s="166"/>
      <c r="I270" s="165">
        <f t="shared" si="34"/>
        <v>0</v>
      </c>
      <c r="J270" s="143">
        <f t="shared" si="35"/>
        <v>0</v>
      </c>
      <c r="M270" s="126"/>
    </row>
    <row r="271" spans="1:13" ht="18.75" customHeight="1" outlineLevel="1">
      <c r="A271" s="92"/>
      <c r="B271" s="120" t="s">
        <v>358</v>
      </c>
      <c r="C271" s="190"/>
      <c r="D271" s="190" t="s">
        <v>563</v>
      </c>
      <c r="E271" s="208" t="s">
        <v>359</v>
      </c>
      <c r="F271" s="196" t="s">
        <v>346</v>
      </c>
      <c r="G271" s="181">
        <v>2</v>
      </c>
      <c r="H271" s="166"/>
      <c r="I271" s="165">
        <f t="shared" si="34"/>
        <v>0</v>
      </c>
      <c r="J271" s="143">
        <f t="shared" si="35"/>
        <v>0</v>
      </c>
      <c r="M271" s="126"/>
    </row>
    <row r="272" spans="1:13" ht="18.75" customHeight="1" outlineLevel="1">
      <c r="A272" s="92"/>
      <c r="B272" s="119" t="s">
        <v>50</v>
      </c>
      <c r="C272" s="192"/>
      <c r="D272" s="192"/>
      <c r="E272" s="207" t="s">
        <v>360</v>
      </c>
      <c r="F272" s="201"/>
      <c r="G272" s="181"/>
      <c r="H272" s="166"/>
      <c r="I272" s="165"/>
      <c r="J272" s="143"/>
      <c r="M272" s="126"/>
    </row>
    <row r="273" spans="1:13" ht="18.75" customHeight="1" outlineLevel="1">
      <c r="A273" s="92"/>
      <c r="B273" s="114" t="s">
        <v>198</v>
      </c>
      <c r="C273" s="190" t="s">
        <v>185</v>
      </c>
      <c r="D273" s="196" t="s">
        <v>39</v>
      </c>
      <c r="E273" s="194" t="s">
        <v>361</v>
      </c>
      <c r="F273" s="196" t="s">
        <v>37</v>
      </c>
      <c r="G273" s="181">
        <v>1258.9000000000001</v>
      </c>
      <c r="H273" s="166"/>
      <c r="I273" s="165">
        <f>H273*$K$12</f>
        <v>0</v>
      </c>
      <c r="J273" s="143">
        <f>SUM(G273*I273)</f>
        <v>0</v>
      </c>
      <c r="M273" s="126"/>
    </row>
    <row r="274" spans="1:13" ht="18.75" customHeight="1" outlineLevel="1">
      <c r="A274" s="92"/>
      <c r="B274" s="114" t="s">
        <v>199</v>
      </c>
      <c r="C274" s="196" t="s">
        <v>86</v>
      </c>
      <c r="D274" s="196" t="s">
        <v>39</v>
      </c>
      <c r="E274" s="208" t="s">
        <v>362</v>
      </c>
      <c r="F274" s="196" t="s">
        <v>37</v>
      </c>
      <c r="G274" s="181">
        <v>171.65</v>
      </c>
      <c r="H274" s="166"/>
      <c r="I274" s="165">
        <f>H274*$K$12</f>
        <v>0</v>
      </c>
      <c r="J274" s="143">
        <f>SUM(G274*I274)</f>
        <v>0</v>
      </c>
      <c r="M274" s="126"/>
    </row>
    <row r="275" spans="1:13" ht="18.75" customHeight="1" outlineLevel="1">
      <c r="A275" s="92"/>
      <c r="B275" s="114" t="s">
        <v>200</v>
      </c>
      <c r="C275" s="196" t="s">
        <v>195</v>
      </c>
      <c r="D275" s="196" t="s">
        <v>39</v>
      </c>
      <c r="E275" s="194" t="s">
        <v>363</v>
      </c>
      <c r="F275" s="196" t="s">
        <v>346</v>
      </c>
      <c r="G275" s="181">
        <v>28</v>
      </c>
      <c r="H275" s="166"/>
      <c r="I275" s="165">
        <f>H275*$K$12</f>
        <v>0</v>
      </c>
      <c r="J275" s="143">
        <f>SUM(G275*I275)</f>
        <v>0</v>
      </c>
      <c r="M275" s="126"/>
    </row>
    <row r="276" spans="1:13" ht="18.75" customHeight="1" outlineLevel="1">
      <c r="A276" s="92"/>
      <c r="B276" s="119" t="s">
        <v>51</v>
      </c>
      <c r="C276" s="192"/>
      <c r="D276" s="192"/>
      <c r="E276" s="207" t="s">
        <v>364</v>
      </c>
      <c r="F276" s="201"/>
      <c r="G276" s="181"/>
      <c r="H276" s="166"/>
      <c r="I276" s="165"/>
      <c r="J276" s="143"/>
      <c r="M276" s="126"/>
    </row>
    <row r="277" spans="1:13" ht="18.75" customHeight="1" outlineLevel="1">
      <c r="A277" s="92"/>
      <c r="B277" s="120" t="s">
        <v>201</v>
      </c>
      <c r="C277" s="196"/>
      <c r="D277" s="196" t="s">
        <v>563</v>
      </c>
      <c r="E277" s="208" t="s">
        <v>440</v>
      </c>
      <c r="F277" s="196" t="s">
        <v>346</v>
      </c>
      <c r="G277" s="181">
        <v>28</v>
      </c>
      <c r="H277" s="166"/>
      <c r="I277" s="165">
        <f>H277*$K$12</f>
        <v>0</v>
      </c>
      <c r="J277" s="143">
        <f>SUM(G277*I277)</f>
        <v>0</v>
      </c>
      <c r="M277" s="126"/>
    </row>
    <row r="278" spans="1:13" ht="18.75" customHeight="1" outlineLevel="1">
      <c r="A278" s="92"/>
      <c r="B278" s="120" t="s">
        <v>202</v>
      </c>
      <c r="C278" s="196"/>
      <c r="D278" s="196" t="s">
        <v>563</v>
      </c>
      <c r="E278" s="208" t="s">
        <v>441</v>
      </c>
      <c r="F278" s="196" t="s">
        <v>346</v>
      </c>
      <c r="G278" s="181">
        <v>14</v>
      </c>
      <c r="H278" s="166"/>
      <c r="I278" s="165">
        <f>H278*$K$12</f>
        <v>0</v>
      </c>
      <c r="J278" s="143">
        <f>SUM(G278*I278)</f>
        <v>0</v>
      </c>
      <c r="M278" s="126"/>
    </row>
    <row r="279" spans="1:13" ht="18.75" customHeight="1" outlineLevel="1">
      <c r="A279" s="92"/>
      <c r="B279" s="120" t="s">
        <v>203</v>
      </c>
      <c r="C279" s="196"/>
      <c r="D279" s="196" t="s">
        <v>563</v>
      </c>
      <c r="E279" s="208" t="s">
        <v>366</v>
      </c>
      <c r="F279" s="196" t="s">
        <v>346</v>
      </c>
      <c r="G279" s="181">
        <v>16</v>
      </c>
      <c r="H279" s="166"/>
      <c r="I279" s="165">
        <f>H279*$K$12</f>
        <v>0</v>
      </c>
      <c r="J279" s="143">
        <f>SUM(G279*I279)</f>
        <v>0</v>
      </c>
      <c r="M279" s="126"/>
    </row>
    <row r="280" spans="1:13" ht="18.75" customHeight="1" outlineLevel="1">
      <c r="A280" s="92"/>
      <c r="B280" s="119" t="s">
        <v>52</v>
      </c>
      <c r="C280" s="192"/>
      <c r="D280" s="192"/>
      <c r="E280" s="207" t="s">
        <v>368</v>
      </c>
      <c r="F280" s="201"/>
      <c r="G280" s="181"/>
      <c r="H280" s="166"/>
      <c r="I280" s="165"/>
      <c r="J280" s="143"/>
      <c r="M280" s="126"/>
    </row>
    <row r="281" spans="1:13" ht="25.5" outlineLevel="1">
      <c r="A281" s="92"/>
      <c r="B281" s="120" t="s">
        <v>204</v>
      </c>
      <c r="C281" s="196">
        <v>39772</v>
      </c>
      <c r="D281" s="196" t="s">
        <v>461</v>
      </c>
      <c r="E281" s="194" t="s">
        <v>542</v>
      </c>
      <c r="F281" s="196" t="s">
        <v>346</v>
      </c>
      <c r="G281" s="181">
        <v>5</v>
      </c>
      <c r="H281" s="166"/>
      <c r="I281" s="165">
        <f>H281*$K$12</f>
        <v>0</v>
      </c>
      <c r="J281" s="143">
        <f>SUM(G281*I281)</f>
        <v>0</v>
      </c>
      <c r="M281" s="126"/>
    </row>
    <row r="282" spans="1:13" ht="25.5" outlineLevel="1">
      <c r="A282" s="92"/>
      <c r="B282" s="120" t="s">
        <v>365</v>
      </c>
      <c r="C282" s="196">
        <v>39772</v>
      </c>
      <c r="D282" s="196" t="s">
        <v>461</v>
      </c>
      <c r="E282" s="194" t="s">
        <v>542</v>
      </c>
      <c r="F282" s="196" t="s">
        <v>346</v>
      </c>
      <c r="G282" s="181">
        <v>2</v>
      </c>
      <c r="H282" s="166"/>
      <c r="I282" s="165">
        <f>H282*$K$12</f>
        <v>0</v>
      </c>
      <c r="J282" s="143">
        <f>SUM(G282*I282)</f>
        <v>0</v>
      </c>
      <c r="M282" s="126"/>
    </row>
    <row r="283" spans="1:13" ht="18.75" customHeight="1" outlineLevel="1">
      <c r="A283" s="92"/>
      <c r="B283" s="120" t="s">
        <v>367</v>
      </c>
      <c r="C283" s="196">
        <v>91940</v>
      </c>
      <c r="D283" s="196" t="s">
        <v>461</v>
      </c>
      <c r="E283" s="208" t="s">
        <v>369</v>
      </c>
      <c r="F283" s="196" t="s">
        <v>346</v>
      </c>
      <c r="G283" s="181">
        <v>42</v>
      </c>
      <c r="H283" s="166"/>
      <c r="I283" s="165">
        <f>H283*$K$12</f>
        <v>0</v>
      </c>
      <c r="J283" s="143">
        <f>SUM(G283*I283)</f>
        <v>0</v>
      </c>
      <c r="M283" s="126"/>
    </row>
    <row r="284" spans="1:13" ht="18.75" customHeight="1" outlineLevel="1">
      <c r="A284" s="92"/>
      <c r="B284" s="119" t="s">
        <v>53</v>
      </c>
      <c r="C284" s="192"/>
      <c r="D284" s="192"/>
      <c r="E284" s="210" t="s">
        <v>12</v>
      </c>
      <c r="F284" s="204"/>
      <c r="G284" s="181"/>
      <c r="H284" s="166"/>
      <c r="I284" s="165"/>
      <c r="J284" s="143"/>
      <c r="M284" s="126"/>
    </row>
    <row r="285" spans="1:13" ht="18.75" customHeight="1" outlineLevel="1">
      <c r="A285" s="92"/>
      <c r="B285" s="114" t="s">
        <v>439</v>
      </c>
      <c r="C285" s="196">
        <v>91869</v>
      </c>
      <c r="D285" s="196" t="s">
        <v>461</v>
      </c>
      <c r="E285" s="204" t="s">
        <v>438</v>
      </c>
      <c r="F285" s="196" t="s">
        <v>37</v>
      </c>
      <c r="G285" s="181">
        <v>4.2</v>
      </c>
      <c r="H285" s="166"/>
      <c r="I285" s="165">
        <f>H285*$K$12</f>
        <v>0</v>
      </c>
      <c r="J285" s="143">
        <f>SUM(G285*I285)</f>
        <v>0</v>
      </c>
      <c r="M285" s="126"/>
    </row>
    <row r="286" spans="1:13" ht="18.75" customHeight="1" outlineLevel="1">
      <c r="A286" s="92"/>
      <c r="B286" s="114" t="s">
        <v>442</v>
      </c>
      <c r="C286" s="196">
        <v>93009</v>
      </c>
      <c r="D286" s="196" t="s">
        <v>461</v>
      </c>
      <c r="E286" s="204" t="s">
        <v>455</v>
      </c>
      <c r="F286" s="196" t="s">
        <v>37</v>
      </c>
      <c r="G286" s="181">
        <v>22.5</v>
      </c>
      <c r="H286" s="166"/>
      <c r="I286" s="165">
        <f>H286*$K$12</f>
        <v>0</v>
      </c>
      <c r="J286" s="143">
        <f>SUM(G286*I286)</f>
        <v>0</v>
      </c>
      <c r="M286" s="126"/>
    </row>
    <row r="287" spans="1:13" ht="18.75" customHeight="1" outlineLevel="1">
      <c r="A287" s="92"/>
      <c r="B287" s="114" t="s">
        <v>443</v>
      </c>
      <c r="C287" s="190" t="s">
        <v>165</v>
      </c>
      <c r="D287" s="190" t="s">
        <v>39</v>
      </c>
      <c r="E287" s="194" t="s">
        <v>370</v>
      </c>
      <c r="F287" s="196" t="s">
        <v>37</v>
      </c>
      <c r="G287" s="181">
        <v>63.3</v>
      </c>
      <c r="H287" s="166"/>
      <c r="I287" s="165">
        <f>H287*$K$12</f>
        <v>0</v>
      </c>
      <c r="J287" s="143">
        <f>SUM(G287*I287)</f>
        <v>0</v>
      </c>
      <c r="M287" s="126"/>
    </row>
    <row r="288" spans="1:13" s="47" customFormat="1" ht="18.75" customHeight="1" outlineLevel="1">
      <c r="A288" s="92"/>
      <c r="B288" s="115"/>
      <c r="C288" s="49"/>
      <c r="D288" s="49"/>
      <c r="E288" s="49"/>
      <c r="F288" s="49"/>
      <c r="G288" s="182"/>
      <c r="H288" s="169" t="s">
        <v>70</v>
      </c>
      <c r="I288" s="165"/>
      <c r="J288" s="144">
        <f>SUM(J262:J287)</f>
        <v>0</v>
      </c>
      <c r="K288" s="126"/>
      <c r="L288" s="128"/>
      <c r="M288" s="126"/>
    </row>
    <row r="289" spans="1:13" s="47" customFormat="1" ht="18.75" customHeight="1">
      <c r="A289" s="92"/>
      <c r="B289" s="122"/>
      <c r="C289" s="85"/>
      <c r="D289" s="85"/>
      <c r="E289" s="85"/>
      <c r="F289" s="85"/>
      <c r="G289" s="86"/>
      <c r="H289" s="171"/>
      <c r="I289" s="165"/>
      <c r="J289" s="143"/>
      <c r="L289" s="128"/>
      <c r="M289" s="126"/>
    </row>
    <row r="290" spans="1:13" s="47" customFormat="1" ht="18.75" customHeight="1">
      <c r="A290" s="92"/>
      <c r="B290" s="121">
        <v>21</v>
      </c>
      <c r="C290" s="40"/>
      <c r="D290" s="40"/>
      <c r="E290" s="31" t="s">
        <v>371</v>
      </c>
      <c r="F290" s="40"/>
      <c r="G290" s="180"/>
      <c r="H290" s="163"/>
      <c r="I290" s="163"/>
      <c r="J290" s="146"/>
      <c r="L290" s="128"/>
      <c r="M290" s="126"/>
    </row>
    <row r="291" spans="1:13" s="47" customFormat="1" ht="18.75" customHeight="1" outlineLevel="1">
      <c r="A291" s="92"/>
      <c r="B291" s="114" t="s">
        <v>6</v>
      </c>
      <c r="C291" s="59"/>
      <c r="D291" s="59" t="s">
        <v>563</v>
      </c>
      <c r="E291" s="60" t="s">
        <v>372</v>
      </c>
      <c r="F291" s="59" t="s">
        <v>31</v>
      </c>
      <c r="G291" s="181">
        <v>1</v>
      </c>
      <c r="H291" s="166"/>
      <c r="I291" s="165">
        <f>H291*$K$12</f>
        <v>0</v>
      </c>
      <c r="J291" s="143">
        <f>SUM(G291*I291)</f>
        <v>0</v>
      </c>
      <c r="L291" s="128"/>
      <c r="M291" s="126"/>
    </row>
    <row r="292" spans="1:13" s="47" customFormat="1" ht="18.75" customHeight="1" outlineLevel="1">
      <c r="A292" s="92"/>
      <c r="B292" s="114" t="s">
        <v>54</v>
      </c>
      <c r="C292" s="59"/>
      <c r="D292" s="59" t="s">
        <v>563</v>
      </c>
      <c r="E292" s="60" t="s">
        <v>373</v>
      </c>
      <c r="F292" s="59" t="s">
        <v>37</v>
      </c>
      <c r="G292" s="181">
        <v>3.2</v>
      </c>
      <c r="H292" s="166"/>
      <c r="I292" s="165">
        <f>H292*$K$12</f>
        <v>0</v>
      </c>
      <c r="J292" s="143">
        <f>SUM(G292*I292)</f>
        <v>0</v>
      </c>
      <c r="L292" s="128"/>
      <c r="M292" s="126"/>
    </row>
    <row r="293" spans="1:13" s="47" customFormat="1" ht="18.75" customHeight="1" outlineLevel="1">
      <c r="A293" s="92"/>
      <c r="B293" s="114" t="s">
        <v>55</v>
      </c>
      <c r="C293" s="59"/>
      <c r="D293" s="59" t="s">
        <v>563</v>
      </c>
      <c r="E293" s="60" t="s">
        <v>374</v>
      </c>
      <c r="F293" s="59" t="s">
        <v>31</v>
      </c>
      <c r="G293" s="181">
        <v>1</v>
      </c>
      <c r="H293" s="166"/>
      <c r="I293" s="165">
        <f>H293*$K$12</f>
        <v>0</v>
      </c>
      <c r="J293" s="143">
        <f>SUM(G293*I293)</f>
        <v>0</v>
      </c>
      <c r="L293" s="128"/>
      <c r="M293" s="126"/>
    </row>
    <row r="294" spans="1:13" s="47" customFormat="1" ht="18.75" customHeight="1" outlineLevel="1">
      <c r="A294" s="92"/>
      <c r="B294" s="114" t="s">
        <v>224</v>
      </c>
      <c r="C294" s="59"/>
      <c r="D294" s="59" t="s">
        <v>563</v>
      </c>
      <c r="E294" s="60" t="s">
        <v>375</v>
      </c>
      <c r="F294" s="59" t="s">
        <v>31</v>
      </c>
      <c r="G294" s="181">
        <v>1</v>
      </c>
      <c r="H294" s="166"/>
      <c r="I294" s="165">
        <f>H294*$K$12</f>
        <v>0</v>
      </c>
      <c r="J294" s="143">
        <f>SUM(G294*I294)</f>
        <v>0</v>
      </c>
      <c r="L294" s="128"/>
      <c r="M294" s="126"/>
    </row>
    <row r="295" spans="1:13" s="47" customFormat="1" ht="18.75" customHeight="1" outlineLevel="1">
      <c r="A295" s="92"/>
      <c r="B295" s="114" t="s">
        <v>225</v>
      </c>
      <c r="C295" s="59"/>
      <c r="D295" s="59" t="s">
        <v>563</v>
      </c>
      <c r="E295" s="60" t="s">
        <v>376</v>
      </c>
      <c r="F295" s="59" t="s">
        <v>31</v>
      </c>
      <c r="G295" s="181">
        <v>4</v>
      </c>
      <c r="H295" s="166"/>
      <c r="I295" s="165">
        <f>H295*$K$12</f>
        <v>0</v>
      </c>
      <c r="J295" s="143">
        <f>SUM(G295*I295)</f>
        <v>0</v>
      </c>
      <c r="L295" s="128"/>
      <c r="M295" s="126"/>
    </row>
    <row r="296" spans="1:13" s="47" customFormat="1" ht="18.75" customHeight="1" outlineLevel="1">
      <c r="A296" s="92"/>
      <c r="B296" s="115"/>
      <c r="C296" s="49"/>
      <c r="D296" s="49"/>
      <c r="E296" s="49"/>
      <c r="F296" s="49"/>
      <c r="G296" s="182"/>
      <c r="H296" s="169" t="s">
        <v>70</v>
      </c>
      <c r="I296" s="165"/>
      <c r="J296" s="144">
        <f>SUM(J291:J295)</f>
        <v>0</v>
      </c>
      <c r="K296" s="126"/>
      <c r="L296" s="128"/>
      <c r="M296" s="126"/>
    </row>
    <row r="297" spans="1:13" s="47" customFormat="1" ht="18.75" customHeight="1">
      <c r="A297" s="92"/>
      <c r="B297" s="122"/>
      <c r="C297" s="85"/>
      <c r="D297" s="85"/>
      <c r="E297" s="85"/>
      <c r="F297" s="85"/>
      <c r="G297" s="86"/>
      <c r="H297" s="171"/>
      <c r="I297" s="165"/>
      <c r="J297" s="143"/>
      <c r="L297" s="128"/>
      <c r="M297" s="126"/>
    </row>
    <row r="298" spans="1:13" s="47" customFormat="1" ht="18.75" customHeight="1">
      <c r="A298" s="92"/>
      <c r="B298" s="113">
        <v>22</v>
      </c>
      <c r="C298" s="40"/>
      <c r="D298" s="40"/>
      <c r="E298" s="31" t="s">
        <v>4</v>
      </c>
      <c r="F298" s="31"/>
      <c r="G298" s="180"/>
      <c r="H298" s="163"/>
      <c r="I298" s="163"/>
      <c r="J298" s="146"/>
      <c r="L298" s="128"/>
      <c r="M298" s="126"/>
    </row>
    <row r="299" spans="1:13" s="47" customFormat="1" ht="38.25" outlineLevel="1">
      <c r="A299" s="92"/>
      <c r="B299" s="114" t="s">
        <v>57</v>
      </c>
      <c r="C299" s="196">
        <v>4274</v>
      </c>
      <c r="D299" s="196" t="s">
        <v>461</v>
      </c>
      <c r="E299" s="194" t="s">
        <v>545</v>
      </c>
      <c r="F299" s="196" t="s">
        <v>37</v>
      </c>
      <c r="G299" s="181">
        <v>3</v>
      </c>
      <c r="H299" s="166"/>
      <c r="I299" s="165">
        <f t="shared" ref="I299:I307" si="36">H299*$K$12</f>
        <v>0</v>
      </c>
      <c r="J299" s="143">
        <f t="shared" ref="J299:J307" si="37">SUM(G299*I299)</f>
        <v>0</v>
      </c>
      <c r="L299" s="128"/>
      <c r="M299" s="126"/>
    </row>
    <row r="300" spans="1:13" s="47" customFormat="1" ht="38.25" outlineLevel="1">
      <c r="A300" s="92"/>
      <c r="B300" s="114" t="s">
        <v>59</v>
      </c>
      <c r="C300" s="196">
        <v>426</v>
      </c>
      <c r="D300" s="196" t="s">
        <v>461</v>
      </c>
      <c r="E300" s="201" t="s">
        <v>546</v>
      </c>
      <c r="F300" s="196" t="s">
        <v>31</v>
      </c>
      <c r="G300" s="181">
        <v>16</v>
      </c>
      <c r="H300" s="166"/>
      <c r="I300" s="165">
        <f t="shared" si="36"/>
        <v>0</v>
      </c>
      <c r="J300" s="143">
        <f t="shared" si="37"/>
        <v>0</v>
      </c>
      <c r="L300" s="128"/>
      <c r="M300" s="126"/>
    </row>
    <row r="301" spans="1:13" s="47" customFormat="1" ht="18.75" customHeight="1" outlineLevel="1">
      <c r="A301" s="92"/>
      <c r="B301" s="114" t="s">
        <v>66</v>
      </c>
      <c r="C301" s="196" t="s">
        <v>184</v>
      </c>
      <c r="D301" s="196" t="s">
        <v>39</v>
      </c>
      <c r="E301" s="204" t="s">
        <v>378</v>
      </c>
      <c r="F301" s="196" t="s">
        <v>31</v>
      </c>
      <c r="G301" s="181">
        <v>4</v>
      </c>
      <c r="H301" s="166"/>
      <c r="I301" s="165">
        <f t="shared" si="36"/>
        <v>0</v>
      </c>
      <c r="J301" s="143">
        <f t="shared" si="37"/>
        <v>0</v>
      </c>
      <c r="L301" s="128"/>
      <c r="M301" s="126"/>
    </row>
    <row r="302" spans="1:13" s="47" customFormat="1" ht="18.75" customHeight="1" outlineLevel="1">
      <c r="A302" s="92"/>
      <c r="B302" s="114" t="s">
        <v>377</v>
      </c>
      <c r="C302" s="196">
        <v>11032</v>
      </c>
      <c r="D302" s="196" t="s">
        <v>461</v>
      </c>
      <c r="E302" s="204" t="s">
        <v>547</v>
      </c>
      <c r="F302" s="196" t="s">
        <v>31</v>
      </c>
      <c r="G302" s="181">
        <v>24</v>
      </c>
      <c r="H302" s="166"/>
      <c r="I302" s="165">
        <f t="shared" si="36"/>
        <v>0</v>
      </c>
      <c r="J302" s="143">
        <f t="shared" si="37"/>
        <v>0</v>
      </c>
      <c r="L302" s="128"/>
      <c r="M302" s="126"/>
    </row>
    <row r="303" spans="1:13" s="47" customFormat="1" ht="30" customHeight="1" outlineLevel="1">
      <c r="A303" s="92"/>
      <c r="B303" s="114" t="s">
        <v>379</v>
      </c>
      <c r="C303" s="196"/>
      <c r="D303" s="196" t="s">
        <v>563</v>
      </c>
      <c r="E303" s="194" t="s">
        <v>380</v>
      </c>
      <c r="F303" s="196" t="s">
        <v>31</v>
      </c>
      <c r="G303" s="181">
        <v>1</v>
      </c>
      <c r="H303" s="166"/>
      <c r="I303" s="165">
        <f t="shared" si="36"/>
        <v>0</v>
      </c>
      <c r="J303" s="143">
        <f t="shared" si="37"/>
        <v>0</v>
      </c>
      <c r="L303" s="128"/>
      <c r="M303" s="126"/>
    </row>
    <row r="304" spans="1:13" s="47" customFormat="1" ht="18.75" customHeight="1" outlineLevel="1">
      <c r="A304" s="92"/>
      <c r="B304" s="114" t="s">
        <v>381</v>
      </c>
      <c r="C304" s="196">
        <v>93358</v>
      </c>
      <c r="D304" s="196" t="s">
        <v>461</v>
      </c>
      <c r="E304" s="194" t="s">
        <v>548</v>
      </c>
      <c r="F304" s="196" t="s">
        <v>32</v>
      </c>
      <c r="G304" s="181">
        <v>89.55</v>
      </c>
      <c r="H304" s="166"/>
      <c r="I304" s="165">
        <f t="shared" si="36"/>
        <v>0</v>
      </c>
      <c r="J304" s="143">
        <f t="shared" si="37"/>
        <v>0</v>
      </c>
      <c r="L304" s="128"/>
      <c r="M304" s="126"/>
    </row>
    <row r="305" spans="1:14" s="47" customFormat="1" ht="25.5" outlineLevel="1">
      <c r="A305" s="92"/>
      <c r="B305" s="114" t="s">
        <v>382</v>
      </c>
      <c r="C305" s="196">
        <v>11991</v>
      </c>
      <c r="D305" s="196" t="s">
        <v>461</v>
      </c>
      <c r="E305" s="201" t="s">
        <v>549</v>
      </c>
      <c r="F305" s="196" t="s">
        <v>31</v>
      </c>
      <c r="G305" s="181">
        <v>16</v>
      </c>
      <c r="H305" s="166"/>
      <c r="I305" s="165">
        <f t="shared" si="36"/>
        <v>0</v>
      </c>
      <c r="J305" s="143">
        <f t="shared" si="37"/>
        <v>0</v>
      </c>
      <c r="L305" s="128"/>
      <c r="M305" s="126"/>
    </row>
    <row r="306" spans="1:14" s="47" customFormat="1" ht="18.75" customHeight="1" outlineLevel="1">
      <c r="A306" s="92"/>
      <c r="B306" s="114" t="s">
        <v>383</v>
      </c>
      <c r="C306" s="196">
        <v>867</v>
      </c>
      <c r="D306" s="196" t="s">
        <v>461</v>
      </c>
      <c r="E306" s="204" t="s">
        <v>550</v>
      </c>
      <c r="F306" s="211" t="s">
        <v>37</v>
      </c>
      <c r="G306" s="181">
        <v>123.19999999999999</v>
      </c>
      <c r="H306" s="166"/>
      <c r="I306" s="165">
        <f t="shared" si="36"/>
        <v>0</v>
      </c>
      <c r="J306" s="143">
        <f t="shared" si="37"/>
        <v>0</v>
      </c>
      <c r="L306" s="128"/>
      <c r="M306" s="126"/>
      <c r="N306" s="132"/>
    </row>
    <row r="307" spans="1:14" s="47" customFormat="1" ht="25.5" outlineLevel="1">
      <c r="A307" s="92"/>
      <c r="B307" s="114" t="s">
        <v>384</v>
      </c>
      <c r="C307" s="196"/>
      <c r="D307" s="196" t="s">
        <v>563</v>
      </c>
      <c r="E307" s="194" t="s">
        <v>385</v>
      </c>
      <c r="F307" s="196" t="s">
        <v>31</v>
      </c>
      <c r="G307" s="181">
        <v>16</v>
      </c>
      <c r="H307" s="166"/>
      <c r="I307" s="165">
        <f t="shared" si="36"/>
        <v>0</v>
      </c>
      <c r="J307" s="143">
        <f t="shared" si="37"/>
        <v>0</v>
      </c>
      <c r="L307" s="128"/>
      <c r="M307" s="126"/>
      <c r="N307" s="133"/>
    </row>
    <row r="308" spans="1:14" s="47" customFormat="1" ht="18.75" customHeight="1" outlineLevel="1">
      <c r="A308" s="92"/>
      <c r="B308" s="115"/>
      <c r="C308" s="49"/>
      <c r="D308" s="49"/>
      <c r="E308" s="49"/>
      <c r="F308" s="49"/>
      <c r="G308" s="182"/>
      <c r="H308" s="169" t="s">
        <v>70</v>
      </c>
      <c r="I308" s="165"/>
      <c r="J308" s="144">
        <f>SUM(J299:J307)</f>
        <v>0</v>
      </c>
      <c r="K308" s="126"/>
      <c r="L308" s="128"/>
      <c r="M308" s="126"/>
    </row>
    <row r="309" spans="1:14" s="47" customFormat="1" ht="18.75" customHeight="1">
      <c r="A309" s="92"/>
      <c r="B309" s="122"/>
      <c r="C309" s="85"/>
      <c r="D309" s="85"/>
      <c r="E309" s="85"/>
      <c r="F309" s="85"/>
      <c r="G309" s="86"/>
      <c r="H309" s="171"/>
      <c r="I309" s="165"/>
      <c r="J309" s="143"/>
      <c r="L309" s="128"/>
      <c r="M309" s="126"/>
    </row>
    <row r="310" spans="1:14" ht="18.75" customHeight="1">
      <c r="A310" s="92"/>
      <c r="B310" s="113">
        <v>23</v>
      </c>
      <c r="C310" s="41"/>
      <c r="D310" s="41"/>
      <c r="E310" s="31" t="s">
        <v>68</v>
      </c>
      <c r="F310" s="31"/>
      <c r="G310" s="180"/>
      <c r="H310" s="163"/>
      <c r="I310" s="163"/>
      <c r="J310" s="146"/>
      <c r="M310" s="126"/>
    </row>
    <row r="311" spans="1:14" ht="18.75" customHeight="1" outlineLevel="1">
      <c r="A311" s="92"/>
      <c r="B311" s="118" t="s">
        <v>60</v>
      </c>
      <c r="C311" s="62"/>
      <c r="D311" s="62"/>
      <c r="E311" s="27" t="s">
        <v>231</v>
      </c>
      <c r="F311" s="27"/>
      <c r="G311" s="181"/>
      <c r="H311" s="166"/>
      <c r="I311" s="165"/>
      <c r="J311" s="143"/>
      <c r="M311" s="126"/>
    </row>
    <row r="312" spans="1:14" ht="30" customHeight="1" outlineLevel="1">
      <c r="A312" s="92"/>
      <c r="B312" s="117" t="s">
        <v>205</v>
      </c>
      <c r="C312" s="202" t="s">
        <v>89</v>
      </c>
      <c r="D312" s="202" t="s">
        <v>39</v>
      </c>
      <c r="E312" s="194" t="s">
        <v>386</v>
      </c>
      <c r="F312" s="196" t="s">
        <v>31</v>
      </c>
      <c r="G312" s="181">
        <v>1</v>
      </c>
      <c r="H312" s="166"/>
      <c r="I312" s="165">
        <f t="shared" ref="I312:I319" si="38">H312*$K$12</f>
        <v>0</v>
      </c>
      <c r="J312" s="143">
        <f t="shared" ref="J312:J319" si="39">SUM(G312*I312)</f>
        <v>0</v>
      </c>
      <c r="M312" s="126"/>
    </row>
    <row r="313" spans="1:14" ht="18.75" customHeight="1" outlineLevel="1">
      <c r="A313" s="92"/>
      <c r="B313" s="117" t="s">
        <v>206</v>
      </c>
      <c r="C313" s="196" t="s">
        <v>93</v>
      </c>
      <c r="D313" s="196" t="s">
        <v>39</v>
      </c>
      <c r="E313" s="208" t="s">
        <v>387</v>
      </c>
      <c r="F313" s="196" t="s">
        <v>33</v>
      </c>
      <c r="G313" s="181">
        <v>64.63</v>
      </c>
      <c r="H313" s="166"/>
      <c r="I313" s="165">
        <f t="shared" si="38"/>
        <v>0</v>
      </c>
      <c r="J313" s="143">
        <f t="shared" si="39"/>
        <v>0</v>
      </c>
      <c r="M313" s="126"/>
    </row>
    <row r="314" spans="1:14" ht="30.75" customHeight="1" outlineLevel="1">
      <c r="A314" s="92"/>
      <c r="B314" s="117" t="s">
        <v>207</v>
      </c>
      <c r="C314" s="196" t="s">
        <v>93</v>
      </c>
      <c r="D314" s="196" t="s">
        <v>39</v>
      </c>
      <c r="E314" s="194" t="s">
        <v>388</v>
      </c>
      <c r="F314" s="196" t="s">
        <v>33</v>
      </c>
      <c r="G314" s="181">
        <v>50</v>
      </c>
      <c r="H314" s="166"/>
      <c r="I314" s="165">
        <f t="shared" si="38"/>
        <v>0</v>
      </c>
      <c r="J314" s="143">
        <f t="shared" si="39"/>
        <v>0</v>
      </c>
      <c r="M314" s="126"/>
    </row>
    <row r="315" spans="1:14" ht="18.75" customHeight="1" outlineLevel="1">
      <c r="A315" s="92"/>
      <c r="B315" s="117" t="s">
        <v>208</v>
      </c>
      <c r="C315" s="196" t="s">
        <v>84</v>
      </c>
      <c r="D315" s="196" t="s">
        <v>39</v>
      </c>
      <c r="E315" s="212" t="s">
        <v>389</v>
      </c>
      <c r="F315" s="202" t="s">
        <v>33</v>
      </c>
      <c r="G315" s="181">
        <v>51.18</v>
      </c>
      <c r="H315" s="166"/>
      <c r="I315" s="165">
        <f t="shared" si="38"/>
        <v>0</v>
      </c>
      <c r="J315" s="143">
        <f t="shared" si="39"/>
        <v>0</v>
      </c>
      <c r="M315" s="126"/>
    </row>
    <row r="316" spans="1:14" ht="18.75" customHeight="1" outlineLevel="1">
      <c r="A316" s="92"/>
      <c r="B316" s="117" t="s">
        <v>209</v>
      </c>
      <c r="C316" s="196" t="s">
        <v>94</v>
      </c>
      <c r="D316" s="202" t="s">
        <v>39</v>
      </c>
      <c r="E316" s="212" t="s">
        <v>390</v>
      </c>
      <c r="F316" s="202" t="s">
        <v>33</v>
      </c>
      <c r="G316" s="181">
        <v>8.64</v>
      </c>
      <c r="H316" s="166"/>
      <c r="I316" s="165">
        <f t="shared" si="38"/>
        <v>0</v>
      </c>
      <c r="J316" s="143">
        <f t="shared" si="39"/>
        <v>0</v>
      </c>
      <c r="M316" s="126"/>
    </row>
    <row r="317" spans="1:14" ht="30.75" customHeight="1" outlineLevel="1">
      <c r="A317" s="92"/>
      <c r="B317" s="117" t="s">
        <v>210</v>
      </c>
      <c r="C317" s="196" t="s">
        <v>85</v>
      </c>
      <c r="D317" s="190" t="s">
        <v>39</v>
      </c>
      <c r="E317" s="194" t="s">
        <v>391</v>
      </c>
      <c r="F317" s="190" t="s">
        <v>37</v>
      </c>
      <c r="G317" s="181">
        <v>0</v>
      </c>
      <c r="H317" s="166"/>
      <c r="I317" s="165">
        <f t="shared" si="38"/>
        <v>0</v>
      </c>
      <c r="J317" s="143">
        <f t="shared" si="39"/>
        <v>0</v>
      </c>
      <c r="M317" s="126"/>
    </row>
    <row r="318" spans="1:14" ht="18.75" customHeight="1" outlineLevel="1">
      <c r="A318" s="92"/>
      <c r="B318" s="117" t="s">
        <v>211</v>
      </c>
      <c r="C318" s="196">
        <v>100861</v>
      </c>
      <c r="D318" s="196" t="s">
        <v>461</v>
      </c>
      <c r="E318" s="194" t="s">
        <v>551</v>
      </c>
      <c r="F318" s="190" t="s">
        <v>31</v>
      </c>
      <c r="G318" s="181">
        <v>223</v>
      </c>
      <c r="H318" s="166"/>
      <c r="I318" s="165">
        <f t="shared" si="38"/>
        <v>0</v>
      </c>
      <c r="J318" s="143">
        <f t="shared" si="39"/>
        <v>0</v>
      </c>
      <c r="M318" s="126"/>
    </row>
    <row r="319" spans="1:14" ht="18.75" customHeight="1" outlineLevel="1">
      <c r="A319" s="92"/>
      <c r="B319" s="117" t="s">
        <v>212</v>
      </c>
      <c r="C319" s="196" t="s">
        <v>216</v>
      </c>
      <c r="D319" s="190" t="s">
        <v>39</v>
      </c>
      <c r="E319" s="194" t="s">
        <v>444</v>
      </c>
      <c r="F319" s="196" t="s">
        <v>31</v>
      </c>
      <c r="G319" s="181">
        <v>2</v>
      </c>
      <c r="H319" s="166"/>
      <c r="I319" s="165">
        <f t="shared" si="38"/>
        <v>0</v>
      </c>
      <c r="J319" s="143">
        <f t="shared" si="39"/>
        <v>0</v>
      </c>
      <c r="M319" s="126"/>
    </row>
    <row r="320" spans="1:14" ht="18.75" customHeight="1" outlineLevel="1">
      <c r="A320" s="92"/>
      <c r="B320" s="118" t="s">
        <v>83</v>
      </c>
      <c r="C320" s="192"/>
      <c r="D320" s="192"/>
      <c r="E320" s="210" t="s">
        <v>392</v>
      </c>
      <c r="F320" s="210"/>
      <c r="G320" s="181">
        <v>0</v>
      </c>
      <c r="H320" s="213"/>
      <c r="I320" s="165"/>
      <c r="J320" s="143"/>
      <c r="M320" s="126"/>
    </row>
    <row r="321" spans="1:13" ht="18.75" customHeight="1" outlineLevel="1">
      <c r="A321" s="92"/>
      <c r="B321" s="117" t="s">
        <v>213</v>
      </c>
      <c r="C321" s="196"/>
      <c r="D321" s="196" t="s">
        <v>563</v>
      </c>
      <c r="E321" s="214" t="s">
        <v>393</v>
      </c>
      <c r="F321" s="190" t="s">
        <v>31</v>
      </c>
      <c r="G321" s="181">
        <v>2</v>
      </c>
      <c r="H321" s="166"/>
      <c r="I321" s="165">
        <f t="shared" ref="I321:I332" si="40">H321*$K$12</f>
        <v>0</v>
      </c>
      <c r="J321" s="143">
        <f t="shared" ref="J321:J332" si="41">SUM(G321*I321)</f>
        <v>0</v>
      </c>
      <c r="M321" s="126"/>
    </row>
    <row r="322" spans="1:13" ht="18.75" customHeight="1" outlineLevel="1">
      <c r="A322" s="92"/>
      <c r="B322" s="117" t="s">
        <v>214</v>
      </c>
      <c r="C322" s="196"/>
      <c r="D322" s="196" t="s">
        <v>563</v>
      </c>
      <c r="E322" s="214" t="s">
        <v>394</v>
      </c>
      <c r="F322" s="190" t="s">
        <v>31</v>
      </c>
      <c r="G322" s="181">
        <v>1</v>
      </c>
      <c r="H322" s="166"/>
      <c r="I322" s="165">
        <f t="shared" si="40"/>
        <v>0</v>
      </c>
      <c r="J322" s="143">
        <f t="shared" si="41"/>
        <v>0</v>
      </c>
      <c r="M322" s="126"/>
    </row>
    <row r="323" spans="1:13" ht="18.75" customHeight="1" outlineLevel="1">
      <c r="A323" s="92"/>
      <c r="B323" s="117" t="s">
        <v>395</v>
      </c>
      <c r="C323" s="196"/>
      <c r="D323" s="196" t="s">
        <v>563</v>
      </c>
      <c r="E323" s="214" t="s">
        <v>396</v>
      </c>
      <c r="F323" s="190" t="s">
        <v>31</v>
      </c>
      <c r="G323" s="181">
        <v>1</v>
      </c>
      <c r="H323" s="166"/>
      <c r="I323" s="165">
        <f t="shared" si="40"/>
        <v>0</v>
      </c>
      <c r="J323" s="143">
        <f t="shared" si="41"/>
        <v>0</v>
      </c>
      <c r="M323" s="126"/>
    </row>
    <row r="324" spans="1:13" ht="18.75" customHeight="1" outlineLevel="1">
      <c r="A324" s="92"/>
      <c r="B324" s="117" t="s">
        <v>397</v>
      </c>
      <c r="C324" s="196"/>
      <c r="D324" s="196" t="s">
        <v>563</v>
      </c>
      <c r="E324" s="214" t="s">
        <v>398</v>
      </c>
      <c r="F324" s="190" t="s">
        <v>31</v>
      </c>
      <c r="G324" s="181">
        <v>1</v>
      </c>
      <c r="H324" s="166"/>
      <c r="I324" s="165">
        <f t="shared" si="40"/>
        <v>0</v>
      </c>
      <c r="J324" s="143">
        <f t="shared" si="41"/>
        <v>0</v>
      </c>
      <c r="M324" s="126"/>
    </row>
    <row r="325" spans="1:13" ht="38.25" outlineLevel="1">
      <c r="A325" s="92"/>
      <c r="B325" s="117" t="s">
        <v>399</v>
      </c>
      <c r="C325" s="215">
        <v>102082</v>
      </c>
      <c r="D325" s="196" t="s">
        <v>461</v>
      </c>
      <c r="E325" s="216" t="s">
        <v>552</v>
      </c>
      <c r="F325" s="190" t="s">
        <v>37</v>
      </c>
      <c r="G325" s="181">
        <v>9</v>
      </c>
      <c r="H325" s="166"/>
      <c r="I325" s="165">
        <f t="shared" si="40"/>
        <v>0</v>
      </c>
      <c r="J325" s="143">
        <f t="shared" si="41"/>
        <v>0</v>
      </c>
      <c r="M325" s="126"/>
    </row>
    <row r="326" spans="1:13" ht="51" outlineLevel="1">
      <c r="A326" s="92"/>
      <c r="B326" s="117" t="s">
        <v>400</v>
      </c>
      <c r="C326" s="215">
        <v>97015</v>
      </c>
      <c r="D326" s="196" t="s">
        <v>461</v>
      </c>
      <c r="E326" s="216" t="s">
        <v>553</v>
      </c>
      <c r="F326" s="196" t="s">
        <v>37</v>
      </c>
      <c r="G326" s="181">
        <v>6.97</v>
      </c>
      <c r="H326" s="166"/>
      <c r="I326" s="165">
        <f t="shared" si="40"/>
        <v>0</v>
      </c>
      <c r="J326" s="143">
        <f t="shared" si="41"/>
        <v>0</v>
      </c>
      <c r="M326" s="126"/>
    </row>
    <row r="327" spans="1:13" ht="30" customHeight="1" outlineLevel="1">
      <c r="A327" s="92"/>
      <c r="B327" s="117" t="s">
        <v>401</v>
      </c>
      <c r="C327" s="217"/>
      <c r="D327" s="217" t="s">
        <v>563</v>
      </c>
      <c r="E327" s="216" t="s">
        <v>402</v>
      </c>
      <c r="F327" s="190" t="s">
        <v>36</v>
      </c>
      <c r="G327" s="181">
        <v>1702.3</v>
      </c>
      <c r="H327" s="166"/>
      <c r="I327" s="165">
        <f t="shared" si="40"/>
        <v>0</v>
      </c>
      <c r="J327" s="143">
        <f t="shared" si="41"/>
        <v>0</v>
      </c>
      <c r="M327" s="126"/>
    </row>
    <row r="328" spans="1:13" ht="18.75" customHeight="1" outlineLevel="1">
      <c r="A328" s="92"/>
      <c r="B328" s="117" t="s">
        <v>403</v>
      </c>
      <c r="C328" s="217"/>
      <c r="D328" s="217" t="s">
        <v>563</v>
      </c>
      <c r="E328" s="214" t="s">
        <v>404</v>
      </c>
      <c r="F328" s="190" t="s">
        <v>31</v>
      </c>
      <c r="G328" s="181">
        <v>1</v>
      </c>
      <c r="H328" s="166"/>
      <c r="I328" s="165">
        <f t="shared" si="40"/>
        <v>0</v>
      </c>
      <c r="J328" s="143">
        <f t="shared" si="41"/>
        <v>0</v>
      </c>
      <c r="M328" s="126"/>
    </row>
    <row r="329" spans="1:13" ht="30" customHeight="1" outlineLevel="1">
      <c r="A329" s="92"/>
      <c r="B329" s="117" t="s">
        <v>405</v>
      </c>
      <c r="C329" s="190" t="s">
        <v>102</v>
      </c>
      <c r="D329" s="190" t="s">
        <v>39</v>
      </c>
      <c r="E329" s="194" t="s">
        <v>406</v>
      </c>
      <c r="F329" s="190" t="s">
        <v>33</v>
      </c>
      <c r="G329" s="181">
        <v>145.76</v>
      </c>
      <c r="H329" s="166"/>
      <c r="I329" s="165">
        <f t="shared" si="40"/>
        <v>0</v>
      </c>
      <c r="J329" s="143">
        <f t="shared" si="41"/>
        <v>0</v>
      </c>
      <c r="M329" s="126"/>
    </row>
    <row r="330" spans="1:13" ht="25.5" outlineLevel="1">
      <c r="A330" s="92"/>
      <c r="B330" s="117" t="s">
        <v>407</v>
      </c>
      <c r="C330" s="190">
        <v>102494</v>
      </c>
      <c r="D330" s="196" t="s">
        <v>461</v>
      </c>
      <c r="E330" s="194" t="s">
        <v>509</v>
      </c>
      <c r="F330" s="190" t="s">
        <v>33</v>
      </c>
      <c r="G330" s="181">
        <v>69.08</v>
      </c>
      <c r="H330" s="166"/>
      <c r="I330" s="165">
        <f t="shared" si="40"/>
        <v>0</v>
      </c>
      <c r="J330" s="143">
        <f t="shared" si="41"/>
        <v>0</v>
      </c>
      <c r="M330" s="126"/>
    </row>
    <row r="331" spans="1:13" ht="25.5" outlineLevel="1">
      <c r="A331" s="92"/>
      <c r="B331" s="117" t="s">
        <v>408</v>
      </c>
      <c r="C331" s="190">
        <v>102494</v>
      </c>
      <c r="D331" s="196" t="s">
        <v>461</v>
      </c>
      <c r="E331" s="194" t="s">
        <v>556</v>
      </c>
      <c r="F331" s="190" t="s">
        <v>33</v>
      </c>
      <c r="G331" s="181">
        <v>69.08</v>
      </c>
      <c r="H331" s="166"/>
      <c r="I331" s="165">
        <f t="shared" si="40"/>
        <v>0</v>
      </c>
      <c r="J331" s="143">
        <f t="shared" si="41"/>
        <v>0</v>
      </c>
      <c r="M331" s="126"/>
    </row>
    <row r="332" spans="1:13" ht="18.75" customHeight="1" outlineLevel="1">
      <c r="A332" s="92"/>
      <c r="B332" s="117" t="s">
        <v>409</v>
      </c>
      <c r="C332" s="190" t="s">
        <v>103</v>
      </c>
      <c r="D332" s="190" t="s">
        <v>39</v>
      </c>
      <c r="E332" s="194" t="s">
        <v>410</v>
      </c>
      <c r="F332" s="190" t="s">
        <v>33</v>
      </c>
      <c r="G332" s="181">
        <v>69.08</v>
      </c>
      <c r="H332" s="166"/>
      <c r="I332" s="165">
        <f t="shared" si="40"/>
        <v>0</v>
      </c>
      <c r="J332" s="143">
        <f t="shared" si="41"/>
        <v>0</v>
      </c>
      <c r="M332" s="126"/>
    </row>
    <row r="333" spans="1:13" ht="18.75" customHeight="1" outlineLevel="1">
      <c r="A333" s="92"/>
      <c r="B333" s="115"/>
      <c r="C333" s="49"/>
      <c r="D333" s="49"/>
      <c r="E333" s="49"/>
      <c r="F333" s="49"/>
      <c r="G333" s="182"/>
      <c r="H333" s="169" t="s">
        <v>70</v>
      </c>
      <c r="I333" s="165"/>
      <c r="J333" s="144">
        <f>SUM(J312:J332)</f>
        <v>0</v>
      </c>
      <c r="K333" s="126"/>
      <c r="M333" s="126"/>
    </row>
    <row r="334" spans="1:13" s="47" customFormat="1" ht="18.75" customHeight="1">
      <c r="A334" s="92"/>
      <c r="B334" s="92"/>
      <c r="C334" s="24"/>
      <c r="D334" s="24"/>
      <c r="E334" s="26"/>
      <c r="F334" s="24"/>
      <c r="G334" s="43"/>
      <c r="H334" s="161"/>
      <c r="I334" s="165"/>
      <c r="J334" s="143"/>
      <c r="L334" s="128"/>
      <c r="M334" s="126"/>
    </row>
    <row r="335" spans="1:13" ht="18.75" customHeight="1">
      <c r="A335" s="92"/>
      <c r="B335" s="113">
        <v>24</v>
      </c>
      <c r="C335" s="41"/>
      <c r="D335" s="41"/>
      <c r="E335" s="31" t="s">
        <v>7</v>
      </c>
      <c r="F335" s="31"/>
      <c r="G335" s="180"/>
      <c r="H335" s="163"/>
      <c r="I335" s="163"/>
      <c r="J335" s="146"/>
      <c r="M335" s="126"/>
    </row>
    <row r="336" spans="1:13" ht="18.75" customHeight="1" outlineLevel="1">
      <c r="A336" s="92"/>
      <c r="B336" s="114" t="s">
        <v>61</v>
      </c>
      <c r="C336" s="218">
        <v>98519</v>
      </c>
      <c r="D336" s="64" t="s">
        <v>461</v>
      </c>
      <c r="E336" s="63" t="s">
        <v>555</v>
      </c>
      <c r="F336" s="61" t="s">
        <v>33</v>
      </c>
      <c r="G336" s="181">
        <v>1514.3</v>
      </c>
      <c r="H336" s="166"/>
      <c r="I336" s="165">
        <f>H336*$K$12</f>
        <v>0</v>
      </c>
      <c r="J336" s="143">
        <f>SUM(G336*I336)</f>
        <v>0</v>
      </c>
      <c r="M336" s="220"/>
    </row>
    <row r="337" spans="1:15" ht="18.75" customHeight="1" outlineLevel="1">
      <c r="A337" s="92"/>
      <c r="B337" s="114" t="s">
        <v>215</v>
      </c>
      <c r="C337" s="219">
        <v>10848</v>
      </c>
      <c r="D337" s="14" t="s">
        <v>461</v>
      </c>
      <c r="E337" s="13" t="s">
        <v>554</v>
      </c>
      <c r="F337" s="61" t="s">
        <v>33</v>
      </c>
      <c r="G337" s="181">
        <v>0.27</v>
      </c>
      <c r="H337" s="166"/>
      <c r="I337" s="165">
        <f>H337*$K$12</f>
        <v>0</v>
      </c>
      <c r="J337" s="143">
        <f>SUM(G337*I337)</f>
        <v>0</v>
      </c>
      <c r="M337" s="220"/>
    </row>
    <row r="338" spans="1:15" ht="18.75" customHeight="1" outlineLevel="1">
      <c r="A338" s="92"/>
      <c r="B338" s="115"/>
      <c r="C338" s="49"/>
      <c r="D338" s="49"/>
      <c r="E338" s="49"/>
      <c r="F338" s="49"/>
      <c r="G338" s="182"/>
      <c r="H338" s="169" t="s">
        <v>70</v>
      </c>
      <c r="I338" s="174"/>
      <c r="J338" s="144">
        <f>SUM(J336:J337)</f>
        <v>0</v>
      </c>
      <c r="K338" s="126"/>
      <c r="M338" s="220"/>
    </row>
    <row r="339" spans="1:15" ht="31.5" customHeight="1">
      <c r="A339" s="92"/>
      <c r="B339" s="92"/>
      <c r="C339" s="24"/>
      <c r="D339" s="24"/>
      <c r="G339" s="43"/>
      <c r="H339" s="161"/>
      <c r="J339" s="145"/>
      <c r="K339" s="109"/>
      <c r="M339" s="220"/>
      <c r="N339" s="130"/>
      <c r="O339" s="129"/>
    </row>
    <row r="340" spans="1:15" ht="18.75" customHeight="1" thickBot="1">
      <c r="A340" s="92"/>
      <c r="B340" s="125"/>
      <c r="C340" s="76"/>
      <c r="D340" s="76"/>
      <c r="E340" s="76"/>
      <c r="F340" s="76"/>
      <c r="G340" s="189"/>
      <c r="H340" s="175" t="s">
        <v>241</v>
      </c>
      <c r="I340" s="176"/>
      <c r="J340" s="149">
        <f>J338+J333+J308+J288+J256+J209+J181+J171+J140+J131+J120+J96+J45+J296+J36+J24</f>
        <v>0</v>
      </c>
      <c r="K340" s="139"/>
      <c r="M340" s="220"/>
    </row>
    <row r="341" spans="1:15" ht="29.25" customHeight="1" thickBot="1">
      <c r="A341" s="92"/>
      <c r="B341" s="234"/>
      <c r="C341" s="235"/>
      <c r="D341" s="235"/>
      <c r="E341" s="235"/>
      <c r="F341" s="235"/>
      <c r="G341" s="235"/>
      <c r="H341" s="235"/>
      <c r="I341" s="235"/>
      <c r="J341" s="236"/>
      <c r="K341" s="67"/>
      <c r="M341" s="220"/>
    </row>
    <row r="342" spans="1:15" ht="18.75" customHeight="1">
      <c r="A342" s="92"/>
      <c r="B342" s="112"/>
      <c r="E342" s="46"/>
      <c r="G342" s="43"/>
      <c r="H342" s="161"/>
      <c r="K342" s="68"/>
      <c r="M342" s="220"/>
    </row>
    <row r="343" spans="1:15" ht="18.75" customHeight="1">
      <c r="A343" s="92"/>
      <c r="B343" s="112"/>
      <c r="E343" s="72" t="s">
        <v>596</v>
      </c>
      <c r="G343" s="43"/>
      <c r="H343" s="161"/>
      <c r="K343" s="68"/>
      <c r="M343" s="220"/>
    </row>
    <row r="344" spans="1:15" ht="18.75" customHeight="1">
      <c r="A344" s="92"/>
      <c r="B344" s="112"/>
      <c r="E344" s="69"/>
      <c r="G344" s="43"/>
      <c r="H344" s="161"/>
      <c r="K344" s="68"/>
      <c r="M344" s="220"/>
    </row>
    <row r="345" spans="1:15" ht="18.75" customHeight="1">
      <c r="A345" s="92"/>
      <c r="B345" s="112"/>
      <c r="E345" s="70"/>
      <c r="G345" s="43"/>
      <c r="H345" s="161"/>
      <c r="K345" s="68"/>
      <c r="M345" s="220"/>
    </row>
    <row r="346" spans="1:15" ht="18.75" customHeight="1">
      <c r="A346" s="92"/>
      <c r="B346" s="112"/>
      <c r="E346" s="73" t="s">
        <v>465</v>
      </c>
      <c r="G346" s="43"/>
      <c r="H346" s="161"/>
      <c r="K346" s="68"/>
    </row>
    <row r="347" spans="1:15" ht="18.75" customHeight="1">
      <c r="A347" s="92"/>
      <c r="B347" s="112"/>
      <c r="E347" s="75"/>
      <c r="G347" s="43"/>
      <c r="H347" s="161"/>
      <c r="K347" s="68"/>
    </row>
    <row r="348" spans="1:15" s="24" customFormat="1" ht="18.75" customHeight="1">
      <c r="B348" s="25"/>
      <c r="C348" s="25"/>
      <c r="D348" s="25"/>
      <c r="E348" s="26"/>
      <c r="G348" s="42"/>
      <c r="H348" s="177"/>
      <c r="I348" s="150"/>
      <c r="J348" s="150"/>
      <c r="L348" s="136"/>
    </row>
    <row r="359" spans="1:12" s="50" customFormat="1" ht="18.75" customHeight="1">
      <c r="A359" s="24"/>
      <c r="B359" s="25"/>
      <c r="C359" s="25"/>
      <c r="D359" s="25"/>
      <c r="E359" s="26"/>
      <c r="F359" s="24"/>
      <c r="G359" s="42"/>
      <c r="H359" s="177"/>
      <c r="I359" s="150"/>
      <c r="J359" s="150"/>
      <c r="L359" s="137"/>
    </row>
    <row r="360" spans="1:12" s="50" customFormat="1" ht="18.75" customHeight="1">
      <c r="A360" s="24"/>
      <c r="B360" s="25"/>
      <c r="C360" s="25"/>
      <c r="D360" s="25"/>
      <c r="E360" s="26"/>
      <c r="F360" s="24"/>
      <c r="G360" s="42"/>
      <c r="H360" s="177"/>
      <c r="I360" s="150"/>
      <c r="J360" s="150"/>
      <c r="L360" s="137"/>
    </row>
    <row r="381" spans="1:12" s="50" customFormat="1" ht="18.75" customHeight="1">
      <c r="A381" s="24"/>
      <c r="B381" s="25"/>
      <c r="C381" s="25"/>
      <c r="D381" s="25"/>
      <c r="E381" s="26"/>
      <c r="F381" s="24"/>
      <c r="G381" s="42"/>
      <c r="H381" s="177"/>
      <c r="I381" s="150"/>
      <c r="J381" s="150"/>
      <c r="L381" s="137"/>
    </row>
    <row r="386" spans="1:12" s="50" customFormat="1" ht="18.75" customHeight="1">
      <c r="A386" s="24"/>
      <c r="B386" s="25"/>
      <c r="C386" s="25"/>
      <c r="D386" s="25"/>
      <c r="E386" s="26"/>
      <c r="F386" s="24"/>
      <c r="G386" s="42"/>
      <c r="H386" s="177"/>
      <c r="I386" s="150"/>
      <c r="J386" s="150"/>
      <c r="L386" s="137"/>
    </row>
  </sheetData>
  <mergeCells count="14">
    <mergeCell ref="B341:J341"/>
    <mergeCell ref="B2:E2"/>
    <mergeCell ref="F2:J2"/>
    <mergeCell ref="B3:E3"/>
    <mergeCell ref="B4:E4"/>
    <mergeCell ref="F4:J4"/>
    <mergeCell ref="B6:E6"/>
    <mergeCell ref="F6:J6"/>
    <mergeCell ref="B7:E7"/>
    <mergeCell ref="G14:J14"/>
    <mergeCell ref="B13:J13"/>
    <mergeCell ref="F7:H7"/>
    <mergeCell ref="F8:H8"/>
    <mergeCell ref="I8:J8"/>
  </mergeCells>
  <conditionalFormatting sqref="G15:I15">
    <cfRule type="cellIs" dxfId="5" priority="79" stopIfTrue="1" operator="equal">
      <formula>0</formula>
    </cfRule>
  </conditionalFormatting>
  <conditionalFormatting sqref="G290:J290">
    <cfRule type="cellIs" dxfId="4" priority="13" stopIfTrue="1" operator="equal">
      <formula>0</formula>
    </cfRule>
  </conditionalFormatting>
  <conditionalFormatting sqref="G298:J298">
    <cfRule type="cellIs" dxfId="3" priority="12" stopIfTrue="1" operator="equal">
      <formula>0</formula>
    </cfRule>
  </conditionalFormatting>
  <conditionalFormatting sqref="G310:J310">
    <cfRule type="cellIs" dxfId="2" priority="14" stopIfTrue="1" operator="equal">
      <formula>0</formula>
    </cfRule>
  </conditionalFormatting>
  <conditionalFormatting sqref="G335:J335">
    <cfRule type="cellIs" dxfId="1" priority="11" stopIfTrue="1" operator="equal">
      <formula>0</formula>
    </cfRule>
  </conditionalFormatting>
  <conditionalFormatting sqref="I338">
    <cfRule type="cellIs" dxfId="0" priority="212" stopIfTrue="1" operator="equal">
      <formula>0</formula>
    </cfRule>
  </conditionalFormatting>
  <printOptions horizontalCentered="1"/>
  <pageMargins left="0.27559055118110237" right="0.35433070866141736" top="1.1811023622047245" bottom="1.3779527559055118" header="0.35433070866141736" footer="0.19685039370078741"/>
  <pageSetup paperSize="9" scale="53" fitToHeight="0" orientation="portrait" r:id="rId1"/>
  <headerFooter alignWithMargins="0">
    <oddFooter>Página &amp;P de &amp;N</oddFooter>
  </headerFooter>
  <rowBreaks count="1" manualBreakCount="1">
    <brk id="285" min="1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49"/>
  <sheetViews>
    <sheetView view="pageBreakPreview" zoomScaleNormal="80" zoomScaleSheetLayoutView="100" workbookViewId="0">
      <selection activeCell="I4" sqref="A1:P4"/>
    </sheetView>
  </sheetViews>
  <sheetFormatPr defaultRowHeight="12.75"/>
  <cols>
    <col min="1" max="1" width="9" style="9"/>
    <col min="2" max="2" width="56.375" style="9" bestFit="1" customWidth="1"/>
    <col min="3" max="3" width="14" style="9" customWidth="1"/>
    <col min="4" max="4" width="9.25" style="9" bestFit="1" customWidth="1"/>
    <col min="5" max="5" width="12.25" style="9" bestFit="1" customWidth="1"/>
    <col min="6" max="10" width="12.625" style="9" customWidth="1"/>
    <col min="11" max="12" width="12.625" style="9" hidden="1" customWidth="1"/>
    <col min="13" max="15" width="12.5" style="9" hidden="1" customWidth="1"/>
    <col min="16" max="16" width="11.625" style="9" hidden="1" customWidth="1"/>
    <col min="17" max="259" width="9" style="9"/>
    <col min="260" max="260" width="42.625" style="9" customWidth="1"/>
    <col min="261" max="261" width="14" style="9" customWidth="1"/>
    <col min="262" max="262" width="9.25" style="9" bestFit="1" customWidth="1"/>
    <col min="263" max="263" width="11.25" style="9" customWidth="1"/>
    <col min="264" max="270" width="12.625" style="9" customWidth="1"/>
    <col min="271" max="271" width="10.5" style="9" customWidth="1"/>
    <col min="272" max="515" width="9" style="9"/>
    <col min="516" max="516" width="42.625" style="9" customWidth="1"/>
    <col min="517" max="517" width="14" style="9" customWidth="1"/>
    <col min="518" max="518" width="9.25" style="9" bestFit="1" customWidth="1"/>
    <col min="519" max="519" width="11.25" style="9" customWidth="1"/>
    <col min="520" max="526" width="12.625" style="9" customWidth="1"/>
    <col min="527" max="527" width="10.5" style="9" customWidth="1"/>
    <col min="528" max="771" width="9" style="9"/>
    <col min="772" max="772" width="42.625" style="9" customWidth="1"/>
    <col min="773" max="773" width="14" style="9" customWidth="1"/>
    <col min="774" max="774" width="9.25" style="9" bestFit="1" customWidth="1"/>
    <col min="775" max="775" width="11.25" style="9" customWidth="1"/>
    <col min="776" max="782" width="12.625" style="9" customWidth="1"/>
    <col min="783" max="783" width="10.5" style="9" customWidth="1"/>
    <col min="784" max="1027" width="9" style="9"/>
    <col min="1028" max="1028" width="42.625" style="9" customWidth="1"/>
    <col min="1029" max="1029" width="14" style="9" customWidth="1"/>
    <col min="1030" max="1030" width="9.25" style="9" bestFit="1" customWidth="1"/>
    <col min="1031" max="1031" width="11.25" style="9" customWidth="1"/>
    <col min="1032" max="1038" width="12.625" style="9" customWidth="1"/>
    <col min="1039" max="1039" width="10.5" style="9" customWidth="1"/>
    <col min="1040" max="1283" width="9" style="9"/>
    <col min="1284" max="1284" width="42.625" style="9" customWidth="1"/>
    <col min="1285" max="1285" width="14" style="9" customWidth="1"/>
    <col min="1286" max="1286" width="9.25" style="9" bestFit="1" customWidth="1"/>
    <col min="1287" max="1287" width="11.25" style="9" customWidth="1"/>
    <col min="1288" max="1294" width="12.625" style="9" customWidth="1"/>
    <col min="1295" max="1295" width="10.5" style="9" customWidth="1"/>
    <col min="1296" max="1539" width="9" style="9"/>
    <col min="1540" max="1540" width="42.625" style="9" customWidth="1"/>
    <col min="1541" max="1541" width="14" style="9" customWidth="1"/>
    <col min="1542" max="1542" width="9.25" style="9" bestFit="1" customWidth="1"/>
    <col min="1543" max="1543" width="11.25" style="9" customWidth="1"/>
    <col min="1544" max="1550" width="12.625" style="9" customWidth="1"/>
    <col min="1551" max="1551" width="10.5" style="9" customWidth="1"/>
    <col min="1552" max="1795" width="9" style="9"/>
    <col min="1796" max="1796" width="42.625" style="9" customWidth="1"/>
    <col min="1797" max="1797" width="14" style="9" customWidth="1"/>
    <col min="1798" max="1798" width="9.25" style="9" bestFit="1" customWidth="1"/>
    <col min="1799" max="1799" width="11.25" style="9" customWidth="1"/>
    <col min="1800" max="1806" width="12.625" style="9" customWidth="1"/>
    <col min="1807" max="1807" width="10.5" style="9" customWidth="1"/>
    <col min="1808" max="2051" width="9" style="9"/>
    <col min="2052" max="2052" width="42.625" style="9" customWidth="1"/>
    <col min="2053" max="2053" width="14" style="9" customWidth="1"/>
    <col min="2054" max="2054" width="9.25" style="9" bestFit="1" customWidth="1"/>
    <col min="2055" max="2055" width="11.25" style="9" customWidth="1"/>
    <col min="2056" max="2062" width="12.625" style="9" customWidth="1"/>
    <col min="2063" max="2063" width="10.5" style="9" customWidth="1"/>
    <col min="2064" max="2307" width="9" style="9"/>
    <col min="2308" max="2308" width="42.625" style="9" customWidth="1"/>
    <col min="2309" max="2309" width="14" style="9" customWidth="1"/>
    <col min="2310" max="2310" width="9.25" style="9" bestFit="1" customWidth="1"/>
    <col min="2311" max="2311" width="11.25" style="9" customWidth="1"/>
    <col min="2312" max="2318" width="12.625" style="9" customWidth="1"/>
    <col min="2319" max="2319" width="10.5" style="9" customWidth="1"/>
    <col min="2320" max="2563" width="9" style="9"/>
    <col min="2564" max="2564" width="42.625" style="9" customWidth="1"/>
    <col min="2565" max="2565" width="14" style="9" customWidth="1"/>
    <col min="2566" max="2566" width="9.25" style="9" bestFit="1" customWidth="1"/>
    <col min="2567" max="2567" width="11.25" style="9" customWidth="1"/>
    <col min="2568" max="2574" width="12.625" style="9" customWidth="1"/>
    <col min="2575" max="2575" width="10.5" style="9" customWidth="1"/>
    <col min="2576" max="2819" width="9" style="9"/>
    <col min="2820" max="2820" width="42.625" style="9" customWidth="1"/>
    <col min="2821" max="2821" width="14" style="9" customWidth="1"/>
    <col min="2822" max="2822" width="9.25" style="9" bestFit="1" customWidth="1"/>
    <col min="2823" max="2823" width="11.25" style="9" customWidth="1"/>
    <col min="2824" max="2830" width="12.625" style="9" customWidth="1"/>
    <col min="2831" max="2831" width="10.5" style="9" customWidth="1"/>
    <col min="2832" max="3075" width="9" style="9"/>
    <col min="3076" max="3076" width="42.625" style="9" customWidth="1"/>
    <col min="3077" max="3077" width="14" style="9" customWidth="1"/>
    <col min="3078" max="3078" width="9.25" style="9" bestFit="1" customWidth="1"/>
    <col min="3079" max="3079" width="11.25" style="9" customWidth="1"/>
    <col min="3080" max="3086" width="12.625" style="9" customWidth="1"/>
    <col min="3087" max="3087" width="10.5" style="9" customWidth="1"/>
    <col min="3088" max="3331" width="9" style="9"/>
    <col min="3332" max="3332" width="42.625" style="9" customWidth="1"/>
    <col min="3333" max="3333" width="14" style="9" customWidth="1"/>
    <col min="3334" max="3334" width="9.25" style="9" bestFit="1" customWidth="1"/>
    <col min="3335" max="3335" width="11.25" style="9" customWidth="1"/>
    <col min="3336" max="3342" width="12.625" style="9" customWidth="1"/>
    <col min="3343" max="3343" width="10.5" style="9" customWidth="1"/>
    <col min="3344" max="3587" width="9" style="9"/>
    <col min="3588" max="3588" width="42.625" style="9" customWidth="1"/>
    <col min="3589" max="3589" width="14" style="9" customWidth="1"/>
    <col min="3590" max="3590" width="9.25" style="9" bestFit="1" customWidth="1"/>
    <col min="3591" max="3591" width="11.25" style="9" customWidth="1"/>
    <col min="3592" max="3598" width="12.625" style="9" customWidth="1"/>
    <col min="3599" max="3599" width="10.5" style="9" customWidth="1"/>
    <col min="3600" max="3843" width="9" style="9"/>
    <col min="3844" max="3844" width="42.625" style="9" customWidth="1"/>
    <col min="3845" max="3845" width="14" style="9" customWidth="1"/>
    <col min="3846" max="3846" width="9.25" style="9" bestFit="1" customWidth="1"/>
    <col min="3847" max="3847" width="11.25" style="9" customWidth="1"/>
    <col min="3848" max="3854" width="12.625" style="9" customWidth="1"/>
    <col min="3855" max="3855" width="10.5" style="9" customWidth="1"/>
    <col min="3856" max="4099" width="9" style="9"/>
    <col min="4100" max="4100" width="42.625" style="9" customWidth="1"/>
    <col min="4101" max="4101" width="14" style="9" customWidth="1"/>
    <col min="4102" max="4102" width="9.25" style="9" bestFit="1" customWidth="1"/>
    <col min="4103" max="4103" width="11.25" style="9" customWidth="1"/>
    <col min="4104" max="4110" width="12.625" style="9" customWidth="1"/>
    <col min="4111" max="4111" width="10.5" style="9" customWidth="1"/>
    <col min="4112" max="4355" width="9" style="9"/>
    <col min="4356" max="4356" width="42.625" style="9" customWidth="1"/>
    <col min="4357" max="4357" width="14" style="9" customWidth="1"/>
    <col min="4358" max="4358" width="9.25" style="9" bestFit="1" customWidth="1"/>
    <col min="4359" max="4359" width="11.25" style="9" customWidth="1"/>
    <col min="4360" max="4366" width="12.625" style="9" customWidth="1"/>
    <col min="4367" max="4367" width="10.5" style="9" customWidth="1"/>
    <col min="4368" max="4611" width="9" style="9"/>
    <col min="4612" max="4612" width="42.625" style="9" customWidth="1"/>
    <col min="4613" max="4613" width="14" style="9" customWidth="1"/>
    <col min="4614" max="4614" width="9.25" style="9" bestFit="1" customWidth="1"/>
    <col min="4615" max="4615" width="11.25" style="9" customWidth="1"/>
    <col min="4616" max="4622" width="12.625" style="9" customWidth="1"/>
    <col min="4623" max="4623" width="10.5" style="9" customWidth="1"/>
    <col min="4624" max="4867" width="9" style="9"/>
    <col min="4868" max="4868" width="42.625" style="9" customWidth="1"/>
    <col min="4869" max="4869" width="14" style="9" customWidth="1"/>
    <col min="4870" max="4870" width="9.25" style="9" bestFit="1" customWidth="1"/>
    <col min="4871" max="4871" width="11.25" style="9" customWidth="1"/>
    <col min="4872" max="4878" width="12.625" style="9" customWidth="1"/>
    <col min="4879" max="4879" width="10.5" style="9" customWidth="1"/>
    <col min="4880" max="5123" width="9" style="9"/>
    <col min="5124" max="5124" width="42.625" style="9" customWidth="1"/>
    <col min="5125" max="5125" width="14" style="9" customWidth="1"/>
    <col min="5126" max="5126" width="9.25" style="9" bestFit="1" customWidth="1"/>
    <col min="5127" max="5127" width="11.25" style="9" customWidth="1"/>
    <col min="5128" max="5134" width="12.625" style="9" customWidth="1"/>
    <col min="5135" max="5135" width="10.5" style="9" customWidth="1"/>
    <col min="5136" max="5379" width="9" style="9"/>
    <col min="5380" max="5380" width="42.625" style="9" customWidth="1"/>
    <col min="5381" max="5381" width="14" style="9" customWidth="1"/>
    <col min="5382" max="5382" width="9.25" style="9" bestFit="1" customWidth="1"/>
    <col min="5383" max="5383" width="11.25" style="9" customWidth="1"/>
    <col min="5384" max="5390" width="12.625" style="9" customWidth="1"/>
    <col min="5391" max="5391" width="10.5" style="9" customWidth="1"/>
    <col min="5392" max="5635" width="9" style="9"/>
    <col min="5636" max="5636" width="42.625" style="9" customWidth="1"/>
    <col min="5637" max="5637" width="14" style="9" customWidth="1"/>
    <col min="5638" max="5638" width="9.25" style="9" bestFit="1" customWidth="1"/>
    <col min="5639" max="5639" width="11.25" style="9" customWidth="1"/>
    <col min="5640" max="5646" width="12.625" style="9" customWidth="1"/>
    <col min="5647" max="5647" width="10.5" style="9" customWidth="1"/>
    <col min="5648" max="5891" width="9" style="9"/>
    <col min="5892" max="5892" width="42.625" style="9" customWidth="1"/>
    <col min="5893" max="5893" width="14" style="9" customWidth="1"/>
    <col min="5894" max="5894" width="9.25" style="9" bestFit="1" customWidth="1"/>
    <col min="5895" max="5895" width="11.25" style="9" customWidth="1"/>
    <col min="5896" max="5902" width="12.625" style="9" customWidth="1"/>
    <col min="5903" max="5903" width="10.5" style="9" customWidth="1"/>
    <col min="5904" max="6147" width="9" style="9"/>
    <col min="6148" max="6148" width="42.625" style="9" customWidth="1"/>
    <col min="6149" max="6149" width="14" style="9" customWidth="1"/>
    <col min="6150" max="6150" width="9.25" style="9" bestFit="1" customWidth="1"/>
    <col min="6151" max="6151" width="11.25" style="9" customWidth="1"/>
    <col min="6152" max="6158" width="12.625" style="9" customWidth="1"/>
    <col min="6159" max="6159" width="10.5" style="9" customWidth="1"/>
    <col min="6160" max="6403" width="9" style="9"/>
    <col min="6404" max="6404" width="42.625" style="9" customWidth="1"/>
    <col min="6405" max="6405" width="14" style="9" customWidth="1"/>
    <col min="6406" max="6406" width="9.25" style="9" bestFit="1" customWidth="1"/>
    <col min="6407" max="6407" width="11.25" style="9" customWidth="1"/>
    <col min="6408" max="6414" width="12.625" style="9" customWidth="1"/>
    <col min="6415" max="6415" width="10.5" style="9" customWidth="1"/>
    <col min="6416" max="6659" width="9" style="9"/>
    <col min="6660" max="6660" width="42.625" style="9" customWidth="1"/>
    <col min="6661" max="6661" width="14" style="9" customWidth="1"/>
    <col min="6662" max="6662" width="9.25" style="9" bestFit="1" customWidth="1"/>
    <col min="6663" max="6663" width="11.25" style="9" customWidth="1"/>
    <col min="6664" max="6670" width="12.625" style="9" customWidth="1"/>
    <col min="6671" max="6671" width="10.5" style="9" customWidth="1"/>
    <col min="6672" max="6915" width="9" style="9"/>
    <col min="6916" max="6916" width="42.625" style="9" customWidth="1"/>
    <col min="6917" max="6917" width="14" style="9" customWidth="1"/>
    <col min="6918" max="6918" width="9.25" style="9" bestFit="1" customWidth="1"/>
    <col min="6919" max="6919" width="11.25" style="9" customWidth="1"/>
    <col min="6920" max="6926" width="12.625" style="9" customWidth="1"/>
    <col min="6927" max="6927" width="10.5" style="9" customWidth="1"/>
    <col min="6928" max="7171" width="9" style="9"/>
    <col min="7172" max="7172" width="42.625" style="9" customWidth="1"/>
    <col min="7173" max="7173" width="14" style="9" customWidth="1"/>
    <col min="7174" max="7174" width="9.25" style="9" bestFit="1" customWidth="1"/>
    <col min="7175" max="7175" width="11.25" style="9" customWidth="1"/>
    <col min="7176" max="7182" width="12.625" style="9" customWidth="1"/>
    <col min="7183" max="7183" width="10.5" style="9" customWidth="1"/>
    <col min="7184" max="7427" width="9" style="9"/>
    <col min="7428" max="7428" width="42.625" style="9" customWidth="1"/>
    <col min="7429" max="7429" width="14" style="9" customWidth="1"/>
    <col min="7430" max="7430" width="9.25" style="9" bestFit="1" customWidth="1"/>
    <col min="7431" max="7431" width="11.25" style="9" customWidth="1"/>
    <col min="7432" max="7438" width="12.625" style="9" customWidth="1"/>
    <col min="7439" max="7439" width="10.5" style="9" customWidth="1"/>
    <col min="7440" max="7683" width="9" style="9"/>
    <col min="7684" max="7684" width="42.625" style="9" customWidth="1"/>
    <col min="7685" max="7685" width="14" style="9" customWidth="1"/>
    <col min="7686" max="7686" width="9.25" style="9" bestFit="1" customWidth="1"/>
    <col min="7687" max="7687" width="11.25" style="9" customWidth="1"/>
    <col min="7688" max="7694" width="12.625" style="9" customWidth="1"/>
    <col min="7695" max="7695" width="10.5" style="9" customWidth="1"/>
    <col min="7696" max="7939" width="9" style="9"/>
    <col min="7940" max="7940" width="42.625" style="9" customWidth="1"/>
    <col min="7941" max="7941" width="14" style="9" customWidth="1"/>
    <col min="7942" max="7942" width="9.25" style="9" bestFit="1" customWidth="1"/>
    <col min="7943" max="7943" width="11.25" style="9" customWidth="1"/>
    <col min="7944" max="7950" width="12.625" style="9" customWidth="1"/>
    <col min="7951" max="7951" width="10.5" style="9" customWidth="1"/>
    <col min="7952" max="8195" width="9" style="9"/>
    <col min="8196" max="8196" width="42.625" style="9" customWidth="1"/>
    <col min="8197" max="8197" width="14" style="9" customWidth="1"/>
    <col min="8198" max="8198" width="9.25" style="9" bestFit="1" customWidth="1"/>
    <col min="8199" max="8199" width="11.25" style="9" customWidth="1"/>
    <col min="8200" max="8206" width="12.625" style="9" customWidth="1"/>
    <col min="8207" max="8207" width="10.5" style="9" customWidth="1"/>
    <col min="8208" max="8451" width="9" style="9"/>
    <col min="8452" max="8452" width="42.625" style="9" customWidth="1"/>
    <col min="8453" max="8453" width="14" style="9" customWidth="1"/>
    <col min="8454" max="8454" width="9.25" style="9" bestFit="1" customWidth="1"/>
    <col min="8455" max="8455" width="11.25" style="9" customWidth="1"/>
    <col min="8456" max="8462" width="12.625" style="9" customWidth="1"/>
    <col min="8463" max="8463" width="10.5" style="9" customWidth="1"/>
    <col min="8464" max="8707" width="9" style="9"/>
    <col min="8708" max="8708" width="42.625" style="9" customWidth="1"/>
    <col min="8709" max="8709" width="14" style="9" customWidth="1"/>
    <col min="8710" max="8710" width="9.25" style="9" bestFit="1" customWidth="1"/>
    <col min="8711" max="8711" width="11.25" style="9" customWidth="1"/>
    <col min="8712" max="8718" width="12.625" style="9" customWidth="1"/>
    <col min="8719" max="8719" width="10.5" style="9" customWidth="1"/>
    <col min="8720" max="8963" width="9" style="9"/>
    <col min="8964" max="8964" width="42.625" style="9" customWidth="1"/>
    <col min="8965" max="8965" width="14" style="9" customWidth="1"/>
    <col min="8966" max="8966" width="9.25" style="9" bestFit="1" customWidth="1"/>
    <col min="8967" max="8967" width="11.25" style="9" customWidth="1"/>
    <col min="8968" max="8974" width="12.625" style="9" customWidth="1"/>
    <col min="8975" max="8975" width="10.5" style="9" customWidth="1"/>
    <col min="8976" max="9219" width="9" style="9"/>
    <col min="9220" max="9220" width="42.625" style="9" customWidth="1"/>
    <col min="9221" max="9221" width="14" style="9" customWidth="1"/>
    <col min="9222" max="9222" width="9.25" style="9" bestFit="1" customWidth="1"/>
    <col min="9223" max="9223" width="11.25" style="9" customWidth="1"/>
    <col min="9224" max="9230" width="12.625" style="9" customWidth="1"/>
    <col min="9231" max="9231" width="10.5" style="9" customWidth="1"/>
    <col min="9232" max="9475" width="9" style="9"/>
    <col min="9476" max="9476" width="42.625" style="9" customWidth="1"/>
    <col min="9477" max="9477" width="14" style="9" customWidth="1"/>
    <col min="9478" max="9478" width="9.25" style="9" bestFit="1" customWidth="1"/>
    <col min="9479" max="9479" width="11.25" style="9" customWidth="1"/>
    <col min="9480" max="9486" width="12.625" style="9" customWidth="1"/>
    <col min="9487" max="9487" width="10.5" style="9" customWidth="1"/>
    <col min="9488" max="9731" width="9" style="9"/>
    <col min="9732" max="9732" width="42.625" style="9" customWidth="1"/>
    <col min="9733" max="9733" width="14" style="9" customWidth="1"/>
    <col min="9734" max="9734" width="9.25" style="9" bestFit="1" customWidth="1"/>
    <col min="9735" max="9735" width="11.25" style="9" customWidth="1"/>
    <col min="9736" max="9742" width="12.625" style="9" customWidth="1"/>
    <col min="9743" max="9743" width="10.5" style="9" customWidth="1"/>
    <col min="9744" max="9987" width="9" style="9"/>
    <col min="9988" max="9988" width="42.625" style="9" customWidth="1"/>
    <col min="9989" max="9989" width="14" style="9" customWidth="1"/>
    <col min="9990" max="9990" width="9.25" style="9" bestFit="1" customWidth="1"/>
    <col min="9991" max="9991" width="11.25" style="9" customWidth="1"/>
    <col min="9992" max="9998" width="12.625" style="9" customWidth="1"/>
    <col min="9999" max="9999" width="10.5" style="9" customWidth="1"/>
    <col min="10000" max="10243" width="9" style="9"/>
    <col min="10244" max="10244" width="42.625" style="9" customWidth="1"/>
    <col min="10245" max="10245" width="14" style="9" customWidth="1"/>
    <col min="10246" max="10246" width="9.25" style="9" bestFit="1" customWidth="1"/>
    <col min="10247" max="10247" width="11.25" style="9" customWidth="1"/>
    <col min="10248" max="10254" width="12.625" style="9" customWidth="1"/>
    <col min="10255" max="10255" width="10.5" style="9" customWidth="1"/>
    <col min="10256" max="10499" width="9" style="9"/>
    <col min="10500" max="10500" width="42.625" style="9" customWidth="1"/>
    <col min="10501" max="10501" width="14" style="9" customWidth="1"/>
    <col min="10502" max="10502" width="9.25" style="9" bestFit="1" customWidth="1"/>
    <col min="10503" max="10503" width="11.25" style="9" customWidth="1"/>
    <col min="10504" max="10510" width="12.625" style="9" customWidth="1"/>
    <col min="10511" max="10511" width="10.5" style="9" customWidth="1"/>
    <col min="10512" max="10755" width="9" style="9"/>
    <col min="10756" max="10756" width="42.625" style="9" customWidth="1"/>
    <col min="10757" max="10757" width="14" style="9" customWidth="1"/>
    <col min="10758" max="10758" width="9.25" style="9" bestFit="1" customWidth="1"/>
    <col min="10759" max="10759" width="11.25" style="9" customWidth="1"/>
    <col min="10760" max="10766" width="12.625" style="9" customWidth="1"/>
    <col min="10767" max="10767" width="10.5" style="9" customWidth="1"/>
    <col min="10768" max="11011" width="9" style="9"/>
    <col min="11012" max="11012" width="42.625" style="9" customWidth="1"/>
    <col min="11013" max="11013" width="14" style="9" customWidth="1"/>
    <col min="11014" max="11014" width="9.25" style="9" bestFit="1" customWidth="1"/>
    <col min="11015" max="11015" width="11.25" style="9" customWidth="1"/>
    <col min="11016" max="11022" width="12.625" style="9" customWidth="1"/>
    <col min="11023" max="11023" width="10.5" style="9" customWidth="1"/>
    <col min="11024" max="11267" width="9" style="9"/>
    <col min="11268" max="11268" width="42.625" style="9" customWidth="1"/>
    <col min="11269" max="11269" width="14" style="9" customWidth="1"/>
    <col min="11270" max="11270" width="9.25" style="9" bestFit="1" customWidth="1"/>
    <col min="11271" max="11271" width="11.25" style="9" customWidth="1"/>
    <col min="11272" max="11278" width="12.625" style="9" customWidth="1"/>
    <col min="11279" max="11279" width="10.5" style="9" customWidth="1"/>
    <col min="11280" max="11523" width="9" style="9"/>
    <col min="11524" max="11524" width="42.625" style="9" customWidth="1"/>
    <col min="11525" max="11525" width="14" style="9" customWidth="1"/>
    <col min="11526" max="11526" width="9.25" style="9" bestFit="1" customWidth="1"/>
    <col min="11527" max="11527" width="11.25" style="9" customWidth="1"/>
    <col min="11528" max="11534" width="12.625" style="9" customWidth="1"/>
    <col min="11535" max="11535" width="10.5" style="9" customWidth="1"/>
    <col min="11536" max="11779" width="9" style="9"/>
    <col min="11780" max="11780" width="42.625" style="9" customWidth="1"/>
    <col min="11781" max="11781" width="14" style="9" customWidth="1"/>
    <col min="11782" max="11782" width="9.25" style="9" bestFit="1" customWidth="1"/>
    <col min="11783" max="11783" width="11.25" style="9" customWidth="1"/>
    <col min="11784" max="11790" width="12.625" style="9" customWidth="1"/>
    <col min="11791" max="11791" width="10.5" style="9" customWidth="1"/>
    <col min="11792" max="12035" width="9" style="9"/>
    <col min="12036" max="12036" width="42.625" style="9" customWidth="1"/>
    <col min="12037" max="12037" width="14" style="9" customWidth="1"/>
    <col min="12038" max="12038" width="9.25" style="9" bestFit="1" customWidth="1"/>
    <col min="12039" max="12039" width="11.25" style="9" customWidth="1"/>
    <col min="12040" max="12046" width="12.625" style="9" customWidth="1"/>
    <col min="12047" max="12047" width="10.5" style="9" customWidth="1"/>
    <col min="12048" max="12291" width="9" style="9"/>
    <col min="12292" max="12292" width="42.625" style="9" customWidth="1"/>
    <col min="12293" max="12293" width="14" style="9" customWidth="1"/>
    <col min="12294" max="12294" width="9.25" style="9" bestFit="1" customWidth="1"/>
    <col min="12295" max="12295" width="11.25" style="9" customWidth="1"/>
    <col min="12296" max="12302" width="12.625" style="9" customWidth="1"/>
    <col min="12303" max="12303" width="10.5" style="9" customWidth="1"/>
    <col min="12304" max="12547" width="9" style="9"/>
    <col min="12548" max="12548" width="42.625" style="9" customWidth="1"/>
    <col min="12549" max="12549" width="14" style="9" customWidth="1"/>
    <col min="12550" max="12550" width="9.25" style="9" bestFit="1" customWidth="1"/>
    <col min="12551" max="12551" width="11.25" style="9" customWidth="1"/>
    <col min="12552" max="12558" width="12.625" style="9" customWidth="1"/>
    <col min="12559" max="12559" width="10.5" style="9" customWidth="1"/>
    <col min="12560" max="12803" width="9" style="9"/>
    <col min="12804" max="12804" width="42.625" style="9" customWidth="1"/>
    <col min="12805" max="12805" width="14" style="9" customWidth="1"/>
    <col min="12806" max="12806" width="9.25" style="9" bestFit="1" customWidth="1"/>
    <col min="12807" max="12807" width="11.25" style="9" customWidth="1"/>
    <col min="12808" max="12814" width="12.625" style="9" customWidth="1"/>
    <col min="12815" max="12815" width="10.5" style="9" customWidth="1"/>
    <col min="12816" max="13059" width="9" style="9"/>
    <col min="13060" max="13060" width="42.625" style="9" customWidth="1"/>
    <col min="13061" max="13061" width="14" style="9" customWidth="1"/>
    <col min="13062" max="13062" width="9.25" style="9" bestFit="1" customWidth="1"/>
    <col min="13063" max="13063" width="11.25" style="9" customWidth="1"/>
    <col min="13064" max="13070" width="12.625" style="9" customWidth="1"/>
    <col min="13071" max="13071" width="10.5" style="9" customWidth="1"/>
    <col min="13072" max="13315" width="9" style="9"/>
    <col min="13316" max="13316" width="42.625" style="9" customWidth="1"/>
    <col min="13317" max="13317" width="14" style="9" customWidth="1"/>
    <col min="13318" max="13318" width="9.25" style="9" bestFit="1" customWidth="1"/>
    <col min="13319" max="13319" width="11.25" style="9" customWidth="1"/>
    <col min="13320" max="13326" width="12.625" style="9" customWidth="1"/>
    <col min="13327" max="13327" width="10.5" style="9" customWidth="1"/>
    <col min="13328" max="13571" width="9" style="9"/>
    <col min="13572" max="13572" width="42.625" style="9" customWidth="1"/>
    <col min="13573" max="13573" width="14" style="9" customWidth="1"/>
    <col min="13574" max="13574" width="9.25" style="9" bestFit="1" customWidth="1"/>
    <col min="13575" max="13575" width="11.25" style="9" customWidth="1"/>
    <col min="13576" max="13582" width="12.625" style="9" customWidth="1"/>
    <col min="13583" max="13583" width="10.5" style="9" customWidth="1"/>
    <col min="13584" max="13827" width="9" style="9"/>
    <col min="13828" max="13828" width="42.625" style="9" customWidth="1"/>
    <col min="13829" max="13829" width="14" style="9" customWidth="1"/>
    <col min="13830" max="13830" width="9.25" style="9" bestFit="1" customWidth="1"/>
    <col min="13831" max="13831" width="11.25" style="9" customWidth="1"/>
    <col min="13832" max="13838" width="12.625" style="9" customWidth="1"/>
    <col min="13839" max="13839" width="10.5" style="9" customWidth="1"/>
    <col min="13840" max="14083" width="9" style="9"/>
    <col min="14084" max="14084" width="42.625" style="9" customWidth="1"/>
    <col min="14085" max="14085" width="14" style="9" customWidth="1"/>
    <col min="14086" max="14086" width="9.25" style="9" bestFit="1" customWidth="1"/>
    <col min="14087" max="14087" width="11.25" style="9" customWidth="1"/>
    <col min="14088" max="14094" width="12.625" style="9" customWidth="1"/>
    <col min="14095" max="14095" width="10.5" style="9" customWidth="1"/>
    <col min="14096" max="14339" width="9" style="9"/>
    <col min="14340" max="14340" width="42.625" style="9" customWidth="1"/>
    <col min="14341" max="14341" width="14" style="9" customWidth="1"/>
    <col min="14342" max="14342" width="9.25" style="9" bestFit="1" customWidth="1"/>
    <col min="14343" max="14343" width="11.25" style="9" customWidth="1"/>
    <col min="14344" max="14350" width="12.625" style="9" customWidth="1"/>
    <col min="14351" max="14351" width="10.5" style="9" customWidth="1"/>
    <col min="14352" max="14595" width="9" style="9"/>
    <col min="14596" max="14596" width="42.625" style="9" customWidth="1"/>
    <col min="14597" max="14597" width="14" style="9" customWidth="1"/>
    <col min="14598" max="14598" width="9.25" style="9" bestFit="1" customWidth="1"/>
    <col min="14599" max="14599" width="11.25" style="9" customWidth="1"/>
    <col min="14600" max="14606" width="12.625" style="9" customWidth="1"/>
    <col min="14607" max="14607" width="10.5" style="9" customWidth="1"/>
    <col min="14608" max="14851" width="9" style="9"/>
    <col min="14852" max="14852" width="42.625" style="9" customWidth="1"/>
    <col min="14853" max="14853" width="14" style="9" customWidth="1"/>
    <col min="14854" max="14854" width="9.25" style="9" bestFit="1" customWidth="1"/>
    <col min="14855" max="14855" width="11.25" style="9" customWidth="1"/>
    <col min="14856" max="14862" width="12.625" style="9" customWidth="1"/>
    <col min="14863" max="14863" width="10.5" style="9" customWidth="1"/>
    <col min="14864" max="15107" width="9" style="9"/>
    <col min="15108" max="15108" width="42.625" style="9" customWidth="1"/>
    <col min="15109" max="15109" width="14" style="9" customWidth="1"/>
    <col min="15110" max="15110" width="9.25" style="9" bestFit="1" customWidth="1"/>
    <col min="15111" max="15111" width="11.25" style="9" customWidth="1"/>
    <col min="15112" max="15118" width="12.625" style="9" customWidth="1"/>
    <col min="15119" max="15119" width="10.5" style="9" customWidth="1"/>
    <col min="15120" max="15363" width="9" style="9"/>
    <col min="15364" max="15364" width="42.625" style="9" customWidth="1"/>
    <col min="15365" max="15365" width="14" style="9" customWidth="1"/>
    <col min="15366" max="15366" width="9.25" style="9" bestFit="1" customWidth="1"/>
    <col min="15367" max="15367" width="11.25" style="9" customWidth="1"/>
    <col min="15368" max="15374" width="12.625" style="9" customWidth="1"/>
    <col min="15375" max="15375" width="10.5" style="9" customWidth="1"/>
    <col min="15376" max="15619" width="9" style="9"/>
    <col min="15620" max="15620" width="42.625" style="9" customWidth="1"/>
    <col min="15621" max="15621" width="14" style="9" customWidth="1"/>
    <col min="15622" max="15622" width="9.25" style="9" bestFit="1" customWidth="1"/>
    <col min="15623" max="15623" width="11.25" style="9" customWidth="1"/>
    <col min="15624" max="15630" width="12.625" style="9" customWidth="1"/>
    <col min="15631" max="15631" width="10.5" style="9" customWidth="1"/>
    <col min="15632" max="15875" width="9" style="9"/>
    <col min="15876" max="15876" width="42.625" style="9" customWidth="1"/>
    <col min="15877" max="15877" width="14" style="9" customWidth="1"/>
    <col min="15878" max="15878" width="9.25" style="9" bestFit="1" customWidth="1"/>
    <col min="15879" max="15879" width="11.25" style="9" customWidth="1"/>
    <col min="15880" max="15886" width="12.625" style="9" customWidth="1"/>
    <col min="15887" max="15887" width="10.5" style="9" customWidth="1"/>
    <col min="15888" max="16131" width="9" style="9"/>
    <col min="16132" max="16132" width="42.625" style="9" customWidth="1"/>
    <col min="16133" max="16133" width="14" style="9" customWidth="1"/>
    <col min="16134" max="16134" width="9.25" style="9" bestFit="1" customWidth="1"/>
    <col min="16135" max="16135" width="11.25" style="9" customWidth="1"/>
    <col min="16136" max="16142" width="12.625" style="9" customWidth="1"/>
    <col min="16143" max="16143" width="10.5" style="9" customWidth="1"/>
    <col min="16144" max="16384" width="9" style="9"/>
  </cols>
  <sheetData>
    <row r="1" spans="1:16" s="15" customFormat="1" ht="18" customHeight="1" thickBot="1">
      <c r="A1" s="251" t="s">
        <v>466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</row>
    <row r="2" spans="1:16" s="15" customFormat="1" ht="14.25" customHeight="1" thickBot="1">
      <c r="A2" s="251" t="s">
        <v>462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</row>
    <row r="3" spans="1:16" s="15" customFormat="1" ht="14.25" customHeight="1" thickBot="1">
      <c r="A3" s="251" t="s">
        <v>463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251"/>
    </row>
    <row r="4" spans="1:16" s="15" customFormat="1" ht="15" customHeight="1" thickBot="1">
      <c r="A4" s="258" t="s">
        <v>464</v>
      </c>
      <c r="B4" s="258"/>
      <c r="C4" s="258"/>
      <c r="D4" s="258"/>
      <c r="E4" s="258"/>
      <c r="F4" s="258"/>
      <c r="G4" s="258"/>
      <c r="H4" s="258"/>
      <c r="I4" s="251" t="str">
        <f>PLANILHA!F6</f>
        <v>DATA: 22/01/2026</v>
      </c>
      <c r="J4" s="251"/>
      <c r="K4" s="251"/>
      <c r="L4" s="251"/>
      <c r="M4" s="251"/>
      <c r="N4" s="251"/>
      <c r="O4" s="251"/>
      <c r="P4" s="252"/>
    </row>
    <row r="5" spans="1:16" s="15" customFormat="1" ht="13.5" thickBot="1">
      <c r="A5" s="253" t="s">
        <v>486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5"/>
    </row>
    <row r="6" spans="1:16" ht="13.5" thickBot="1">
      <c r="A6" s="1" t="s">
        <v>25</v>
      </c>
      <c r="B6" s="2" t="s">
        <v>28</v>
      </c>
      <c r="C6" s="2" t="s">
        <v>30</v>
      </c>
      <c r="D6" s="2" t="s">
        <v>104</v>
      </c>
      <c r="E6" s="2">
        <v>1</v>
      </c>
      <c r="F6" s="2">
        <v>2</v>
      </c>
      <c r="G6" s="2">
        <v>3</v>
      </c>
      <c r="H6" s="2">
        <v>4</v>
      </c>
      <c r="I6" s="2">
        <v>5</v>
      </c>
      <c r="J6" s="2">
        <v>6</v>
      </c>
      <c r="K6" s="2"/>
      <c r="L6" s="16"/>
      <c r="M6" s="2"/>
      <c r="N6" s="77"/>
      <c r="O6" s="77"/>
      <c r="P6" s="12"/>
    </row>
    <row r="7" spans="1:16">
      <c r="A7" s="3"/>
      <c r="B7" s="4"/>
      <c r="C7" s="227"/>
      <c r="D7" s="4"/>
      <c r="E7" s="5"/>
      <c r="F7" s="5"/>
      <c r="G7" s="5"/>
      <c r="H7" s="5"/>
      <c r="I7" s="5"/>
      <c r="J7" s="5"/>
      <c r="K7" s="17"/>
      <c r="L7" s="5"/>
      <c r="M7" s="5"/>
      <c r="N7" s="5"/>
      <c r="O7" s="5"/>
      <c r="P7" s="97"/>
    </row>
    <row r="8" spans="1:16">
      <c r="A8" s="6">
        <v>2</v>
      </c>
      <c r="B8" s="31" t="str">
        <f>PLANILHA!E19</f>
        <v>MOVIMENTO DE TERRA PARA FUNDAÇÕES</v>
      </c>
      <c r="C8" s="228">
        <f>PLANILHA!J24</f>
        <v>0</v>
      </c>
      <c r="D8" s="81" t="e">
        <f>(C8/C40)</f>
        <v>#DIV/0!</v>
      </c>
      <c r="E8" s="233">
        <v>1</v>
      </c>
      <c r="F8" s="233"/>
      <c r="G8" s="233"/>
      <c r="H8" s="233"/>
      <c r="I8" s="233"/>
      <c r="J8" s="233"/>
      <c r="K8" s="231"/>
      <c r="L8" s="230"/>
      <c r="M8" s="230"/>
      <c r="N8" s="230"/>
      <c r="O8" s="230"/>
      <c r="P8" s="232"/>
    </row>
    <row r="9" spans="1:16">
      <c r="A9" s="3"/>
      <c r="B9" s="4"/>
      <c r="C9" s="227"/>
      <c r="D9" s="4"/>
      <c r="E9" s="8">
        <f t="shared" ref="E9:J9" si="0">E8*$C$8</f>
        <v>0</v>
      </c>
      <c r="F9" s="8">
        <f t="shared" si="0"/>
        <v>0</v>
      </c>
      <c r="G9" s="8">
        <f t="shared" si="0"/>
        <v>0</v>
      </c>
      <c r="H9" s="8">
        <f t="shared" si="0"/>
        <v>0</v>
      </c>
      <c r="I9" s="8">
        <f t="shared" si="0"/>
        <v>0</v>
      </c>
      <c r="J9" s="8">
        <f t="shared" si="0"/>
        <v>0</v>
      </c>
      <c r="K9" s="17"/>
      <c r="L9" s="5"/>
      <c r="M9" s="5"/>
      <c r="N9" s="5"/>
      <c r="O9" s="5"/>
      <c r="P9" s="97"/>
    </row>
    <row r="10" spans="1:16">
      <c r="A10" s="6">
        <v>3</v>
      </c>
      <c r="B10" s="80" t="str">
        <f>PLANILHA!E26</f>
        <v>FUNDAÇÕES</v>
      </c>
      <c r="C10" s="228">
        <f>PLANILHA!J36</f>
        <v>0</v>
      </c>
      <c r="D10" s="81" t="e">
        <f>(C10/C40)</f>
        <v>#DIV/0!</v>
      </c>
      <c r="E10" s="233">
        <v>0.6</v>
      </c>
      <c r="F10" s="233">
        <v>0.4</v>
      </c>
      <c r="G10" s="233"/>
      <c r="H10" s="233"/>
      <c r="I10" s="233"/>
      <c r="J10" s="233"/>
      <c r="K10" s="231"/>
      <c r="L10" s="230"/>
      <c r="M10" s="230"/>
      <c r="N10" s="230"/>
      <c r="O10" s="230"/>
      <c r="P10" s="232"/>
    </row>
    <row r="11" spans="1:16">
      <c r="A11" s="6"/>
      <c r="B11" s="7"/>
      <c r="C11" s="228"/>
      <c r="D11" s="81"/>
      <c r="E11" s="8">
        <f>E10*$C$10</f>
        <v>0</v>
      </c>
      <c r="F11" s="8">
        <f>F10*$C$10</f>
        <v>0</v>
      </c>
      <c r="G11" s="8">
        <f>G10*$C$10</f>
        <v>0</v>
      </c>
      <c r="H11" s="8">
        <f t="shared" ref="H11:J11" si="1">H10*$C$10</f>
        <v>0</v>
      </c>
      <c r="I11" s="8">
        <f t="shared" si="1"/>
        <v>0</v>
      </c>
      <c r="J11" s="8">
        <f t="shared" si="1"/>
        <v>0</v>
      </c>
      <c r="K11" s="17"/>
      <c r="L11" s="5"/>
      <c r="M11" s="5"/>
      <c r="N11" s="5"/>
      <c r="O11" s="5"/>
      <c r="P11" s="97"/>
    </row>
    <row r="12" spans="1:16">
      <c r="A12" s="6">
        <v>5</v>
      </c>
      <c r="B12" s="31" t="str">
        <f>PLANILHA!E40</f>
        <v>SISTEMA DE VEDAÇÃO VERTICAL</v>
      </c>
      <c r="C12" s="228">
        <f>PLANILHA!J45</f>
        <v>0</v>
      </c>
      <c r="D12" s="81" t="e">
        <f>(C12/C40)</f>
        <v>#DIV/0!</v>
      </c>
      <c r="E12" s="233"/>
      <c r="F12" s="233">
        <v>1</v>
      </c>
      <c r="G12" s="233"/>
      <c r="H12" s="233"/>
      <c r="I12" s="233"/>
      <c r="J12" s="233"/>
      <c r="K12" s="231"/>
      <c r="L12" s="230"/>
      <c r="M12" s="230"/>
      <c r="N12" s="230"/>
      <c r="O12" s="230"/>
      <c r="P12" s="232"/>
    </row>
    <row r="13" spans="1:16">
      <c r="A13" s="6"/>
      <c r="B13" s="7"/>
      <c r="C13" s="228"/>
      <c r="D13" s="81"/>
      <c r="E13" s="8">
        <f>E12*$C$12</f>
        <v>0</v>
      </c>
      <c r="F13" s="8">
        <f t="shared" ref="F13:J13" si="2">F12*$C$12</f>
        <v>0</v>
      </c>
      <c r="G13" s="8">
        <f t="shared" si="2"/>
        <v>0</v>
      </c>
      <c r="H13" s="8">
        <f t="shared" si="2"/>
        <v>0</v>
      </c>
      <c r="I13" s="8">
        <f t="shared" si="2"/>
        <v>0</v>
      </c>
      <c r="J13" s="8">
        <f t="shared" si="2"/>
        <v>0</v>
      </c>
      <c r="K13" s="17"/>
      <c r="L13" s="5"/>
      <c r="M13" s="5"/>
      <c r="N13" s="5"/>
      <c r="O13" s="5"/>
      <c r="P13" s="97"/>
    </row>
    <row r="14" spans="1:16">
      <c r="A14" s="6">
        <v>6</v>
      </c>
      <c r="B14" s="31" t="str">
        <f>PLANILHA!E47</f>
        <v xml:space="preserve">ESQUADRIAS </v>
      </c>
      <c r="C14" s="228">
        <f>PLANILHA!J96</f>
        <v>0</v>
      </c>
      <c r="D14" s="81" t="e">
        <f>(C14/C40)</f>
        <v>#DIV/0!</v>
      </c>
      <c r="E14" s="233"/>
      <c r="F14" s="233"/>
      <c r="G14" s="233">
        <v>0.1</v>
      </c>
      <c r="H14" s="233">
        <v>0.6</v>
      </c>
      <c r="I14" s="233">
        <v>0.3</v>
      </c>
      <c r="J14" s="233"/>
      <c r="K14" s="231"/>
      <c r="L14" s="230"/>
      <c r="M14" s="230"/>
      <c r="N14" s="230"/>
      <c r="O14" s="230"/>
      <c r="P14" s="232"/>
    </row>
    <row r="15" spans="1:16">
      <c r="A15" s="6"/>
      <c r="B15" s="7"/>
      <c r="C15" s="228"/>
      <c r="D15" s="81"/>
      <c r="E15" s="8">
        <f>E14*$C$14</f>
        <v>0</v>
      </c>
      <c r="F15" s="8">
        <f t="shared" ref="F15:J15" si="3">F14*$C$14</f>
        <v>0</v>
      </c>
      <c r="G15" s="8">
        <f t="shared" si="3"/>
        <v>0</v>
      </c>
      <c r="H15" s="8">
        <f t="shared" si="3"/>
        <v>0</v>
      </c>
      <c r="I15" s="8">
        <f t="shared" si="3"/>
        <v>0</v>
      </c>
      <c r="J15" s="8">
        <f t="shared" si="3"/>
        <v>0</v>
      </c>
      <c r="K15" s="17"/>
      <c r="L15" s="5"/>
      <c r="M15" s="5"/>
      <c r="N15" s="5"/>
      <c r="O15" s="5"/>
      <c r="P15" s="97"/>
    </row>
    <row r="16" spans="1:16">
      <c r="A16" s="6">
        <v>10</v>
      </c>
      <c r="B16" s="31" t="str">
        <f>PLANILHA!E104</f>
        <v>SISTEMAS DE PISOS</v>
      </c>
      <c r="C16" s="228">
        <f>PLANILHA!J120</f>
        <v>0</v>
      </c>
      <c r="D16" s="81" t="e">
        <f>(C16/C40)</f>
        <v>#DIV/0!</v>
      </c>
      <c r="E16" s="233"/>
      <c r="F16" s="233"/>
      <c r="G16" s="233"/>
      <c r="H16" s="233">
        <v>0.4</v>
      </c>
      <c r="I16" s="233">
        <v>0.6</v>
      </c>
      <c r="J16" s="233"/>
      <c r="K16" s="231"/>
      <c r="L16" s="230"/>
      <c r="M16" s="230"/>
      <c r="N16" s="230"/>
      <c r="O16" s="230"/>
      <c r="P16" s="232"/>
    </row>
    <row r="17" spans="1:16">
      <c r="A17" s="98"/>
      <c r="B17" s="7"/>
      <c r="C17" s="229"/>
      <c r="D17" s="82"/>
      <c r="E17" s="8">
        <f>E16*$C$16</f>
        <v>0</v>
      </c>
      <c r="F17" s="8">
        <f t="shared" ref="F17:J17" si="4">F16*$C$16</f>
        <v>0</v>
      </c>
      <c r="G17" s="8">
        <f t="shared" si="4"/>
        <v>0</v>
      </c>
      <c r="H17" s="8">
        <f t="shared" si="4"/>
        <v>0</v>
      </c>
      <c r="I17" s="8">
        <f t="shared" si="4"/>
        <v>0</v>
      </c>
      <c r="J17" s="8">
        <f t="shared" si="4"/>
        <v>0</v>
      </c>
      <c r="K17" s="17"/>
      <c r="L17" s="5"/>
      <c r="M17" s="5"/>
      <c r="N17" s="5"/>
      <c r="O17" s="5"/>
      <c r="P17" s="97"/>
    </row>
    <row r="18" spans="1:16">
      <c r="A18" s="6">
        <v>11</v>
      </c>
      <c r="B18" s="31" t="str">
        <f>PLANILHA!E122</f>
        <v>PINTURAS E ACABAMENTOS</v>
      </c>
      <c r="C18" s="229">
        <f>PLANILHA!J131</f>
        <v>0</v>
      </c>
      <c r="D18" s="81" t="e">
        <f>(C18/C40)</f>
        <v>#DIV/0!</v>
      </c>
      <c r="E18" s="233"/>
      <c r="F18" s="233"/>
      <c r="G18" s="233"/>
      <c r="H18" s="233">
        <v>0.1</v>
      </c>
      <c r="I18" s="233">
        <v>0.7</v>
      </c>
      <c r="J18" s="233">
        <v>0.2</v>
      </c>
      <c r="K18" s="231"/>
      <c r="L18" s="230"/>
      <c r="M18" s="230"/>
      <c r="N18" s="230"/>
      <c r="O18" s="230"/>
      <c r="P18" s="232"/>
    </row>
    <row r="19" spans="1:16">
      <c r="A19" s="6"/>
      <c r="B19" s="7"/>
      <c r="C19" s="229"/>
      <c r="D19" s="82"/>
      <c r="E19" s="8">
        <f>E18*$C$18</f>
        <v>0</v>
      </c>
      <c r="F19" s="8">
        <f t="shared" ref="F19:J19" si="5">F18*$C$18</f>
        <v>0</v>
      </c>
      <c r="G19" s="8">
        <f t="shared" si="5"/>
        <v>0</v>
      </c>
      <c r="H19" s="8">
        <f t="shared" si="5"/>
        <v>0</v>
      </c>
      <c r="I19" s="8">
        <f t="shared" si="5"/>
        <v>0</v>
      </c>
      <c r="J19" s="8">
        <f t="shared" si="5"/>
        <v>0</v>
      </c>
      <c r="K19" s="17"/>
      <c r="L19" s="5"/>
      <c r="M19" s="5"/>
      <c r="N19" s="5"/>
      <c r="O19" s="5"/>
      <c r="P19" s="97"/>
    </row>
    <row r="20" spans="1:16">
      <c r="A20" s="6">
        <v>14</v>
      </c>
      <c r="B20" s="38" t="str">
        <f>PLANILHA!E137</f>
        <v xml:space="preserve">INSTALAÇÃO SANITÁRIA </v>
      </c>
      <c r="C20" s="229">
        <f>PLANILHA!J140</f>
        <v>0</v>
      </c>
      <c r="D20" s="81" t="e">
        <f>(C20/C40)</f>
        <v>#DIV/0!</v>
      </c>
      <c r="E20" s="233">
        <v>0.3</v>
      </c>
      <c r="F20" s="233">
        <v>0.4</v>
      </c>
      <c r="G20" s="233">
        <v>0.3</v>
      </c>
      <c r="H20" s="233"/>
      <c r="I20" s="233"/>
      <c r="J20" s="233"/>
      <c r="K20" s="231"/>
      <c r="L20" s="230"/>
      <c r="M20" s="230"/>
      <c r="N20" s="230"/>
      <c r="O20" s="230"/>
      <c r="P20" s="232"/>
    </row>
    <row r="21" spans="1:16">
      <c r="A21" s="6"/>
      <c r="B21" s="7"/>
      <c r="C21" s="229"/>
      <c r="D21" s="82"/>
      <c r="E21" s="8">
        <f>E20*$C$20</f>
        <v>0</v>
      </c>
      <c r="F21" s="8">
        <f t="shared" ref="F21:J21" si="6">F20*$C$20</f>
        <v>0</v>
      </c>
      <c r="G21" s="8">
        <f t="shared" si="6"/>
        <v>0</v>
      </c>
      <c r="H21" s="8">
        <f t="shared" si="6"/>
        <v>0</v>
      </c>
      <c r="I21" s="8">
        <f t="shared" si="6"/>
        <v>0</v>
      </c>
      <c r="J21" s="8">
        <f t="shared" si="6"/>
        <v>0</v>
      </c>
      <c r="K21" s="17"/>
      <c r="L21" s="5"/>
      <c r="M21" s="5"/>
      <c r="N21" s="5"/>
      <c r="O21" s="5"/>
      <c r="P21" s="97"/>
    </row>
    <row r="22" spans="1:16">
      <c r="A22" s="6">
        <v>15</v>
      </c>
      <c r="B22" s="31" t="str">
        <f>PLANILHA!E142</f>
        <v>LOUÇAS, ACESSÓRIOS E METAIS</v>
      </c>
      <c r="C22" s="229">
        <f>PLANILHA!J171</f>
        <v>0</v>
      </c>
      <c r="D22" s="81" t="e">
        <f>(C22/C40)</f>
        <v>#DIV/0!</v>
      </c>
      <c r="E22" s="233"/>
      <c r="F22" s="233"/>
      <c r="G22" s="233"/>
      <c r="H22" s="233">
        <v>0.2</v>
      </c>
      <c r="I22" s="233">
        <v>0.6</v>
      </c>
      <c r="J22" s="233">
        <v>0.2</v>
      </c>
      <c r="K22" s="231"/>
      <c r="L22" s="230"/>
      <c r="M22" s="230"/>
      <c r="N22" s="230"/>
      <c r="O22" s="230"/>
      <c r="P22" s="232"/>
    </row>
    <row r="23" spans="1:16">
      <c r="A23" s="6"/>
      <c r="B23" s="7"/>
      <c r="C23" s="229"/>
      <c r="D23" s="82"/>
      <c r="E23" s="8">
        <f>E22*$C$22</f>
        <v>0</v>
      </c>
      <c r="F23" s="8">
        <f t="shared" ref="F23:J23" si="7">F22*$C$22</f>
        <v>0</v>
      </c>
      <c r="G23" s="8">
        <f t="shared" si="7"/>
        <v>0</v>
      </c>
      <c r="H23" s="8">
        <f t="shared" si="7"/>
        <v>0</v>
      </c>
      <c r="I23" s="8">
        <f t="shared" si="7"/>
        <v>0</v>
      </c>
      <c r="J23" s="8">
        <f t="shared" si="7"/>
        <v>0</v>
      </c>
      <c r="K23" s="17"/>
      <c r="L23" s="5"/>
      <c r="M23" s="5"/>
      <c r="N23" s="5"/>
      <c r="O23" s="5"/>
      <c r="P23" s="97"/>
    </row>
    <row r="24" spans="1:16">
      <c r="A24" s="6">
        <v>16</v>
      </c>
      <c r="B24" s="31" t="str">
        <f>PLANILHA!E173</f>
        <v>INSTALAÇÃO DE GÁS COMBUSTÍVEL</v>
      </c>
      <c r="C24" s="229">
        <f>PLANILHA!J181</f>
        <v>0</v>
      </c>
      <c r="D24" s="81" t="e">
        <f>(C24/C40)</f>
        <v>#DIV/0!</v>
      </c>
      <c r="E24" s="233"/>
      <c r="F24" s="233">
        <v>0.5</v>
      </c>
      <c r="G24" s="233">
        <v>0.5</v>
      </c>
      <c r="H24" s="233"/>
      <c r="I24" s="233"/>
      <c r="J24" s="233"/>
      <c r="K24" s="231"/>
      <c r="L24" s="230"/>
      <c r="M24" s="230"/>
      <c r="N24" s="230"/>
      <c r="O24" s="230"/>
      <c r="P24" s="232"/>
    </row>
    <row r="25" spans="1:16">
      <c r="A25" s="6"/>
      <c r="B25" s="7"/>
      <c r="C25" s="229"/>
      <c r="D25" s="82"/>
      <c r="E25" s="8">
        <f>E24*$C$24</f>
        <v>0</v>
      </c>
      <c r="F25" s="8">
        <f t="shared" ref="F25:J25" si="8">F24*$C$24</f>
        <v>0</v>
      </c>
      <c r="G25" s="8">
        <f t="shared" si="8"/>
        <v>0</v>
      </c>
      <c r="H25" s="8">
        <f t="shared" si="8"/>
        <v>0</v>
      </c>
      <c r="I25" s="8">
        <f t="shared" si="8"/>
        <v>0</v>
      </c>
      <c r="J25" s="8">
        <f t="shared" si="8"/>
        <v>0</v>
      </c>
      <c r="K25" s="17"/>
      <c r="L25" s="5"/>
      <c r="M25" s="5"/>
      <c r="N25" s="5"/>
      <c r="O25" s="5"/>
      <c r="P25" s="97"/>
    </row>
    <row r="26" spans="1:16">
      <c r="A26" s="6">
        <v>17</v>
      </c>
      <c r="B26" s="31" t="str">
        <f>PLANILHA!E183</f>
        <v>SISTEMA DE PROTEÇÃO CONTRA INCÊNDIO</v>
      </c>
      <c r="C26" s="229">
        <f>PLANILHA!J209</f>
        <v>0</v>
      </c>
      <c r="D26" s="81" t="e">
        <f>(C26/C40)</f>
        <v>#DIV/0!</v>
      </c>
      <c r="E26" s="233"/>
      <c r="F26" s="233">
        <v>0.2</v>
      </c>
      <c r="G26" s="233">
        <v>0.5</v>
      </c>
      <c r="H26" s="233">
        <v>0.3</v>
      </c>
      <c r="I26" s="233"/>
      <c r="J26" s="233"/>
      <c r="K26" s="231"/>
      <c r="L26" s="230"/>
      <c r="M26" s="230"/>
      <c r="N26" s="230"/>
      <c r="O26" s="230"/>
      <c r="P26" s="232"/>
    </row>
    <row r="27" spans="1:16">
      <c r="A27" s="98"/>
      <c r="B27" s="7"/>
      <c r="C27" s="229"/>
      <c r="D27" s="7"/>
      <c r="E27" s="8">
        <f>E26*$C$26</f>
        <v>0</v>
      </c>
      <c r="F27" s="8">
        <f t="shared" ref="F27:J27" si="9">F26*$C$26</f>
        <v>0</v>
      </c>
      <c r="G27" s="8">
        <f t="shared" si="9"/>
        <v>0</v>
      </c>
      <c r="H27" s="8">
        <f t="shared" si="9"/>
        <v>0</v>
      </c>
      <c r="I27" s="8">
        <f t="shared" si="9"/>
        <v>0</v>
      </c>
      <c r="J27" s="8">
        <f t="shared" si="9"/>
        <v>0</v>
      </c>
      <c r="K27" s="17"/>
      <c r="L27" s="5"/>
      <c r="M27" s="5"/>
      <c r="N27" s="5"/>
      <c r="O27" s="5"/>
      <c r="P27" s="97"/>
    </row>
    <row r="28" spans="1:16">
      <c r="A28" s="6">
        <v>18</v>
      </c>
      <c r="B28" s="31" t="str">
        <f>PLANILHA!E211</f>
        <v>INSTALAÇÃO ELÉTRICA - 127V</v>
      </c>
      <c r="C28" s="229">
        <f>PLANILHA!J256</f>
        <v>0</v>
      </c>
      <c r="D28" s="81" t="e">
        <f>(C28/C40)</f>
        <v>#DIV/0!</v>
      </c>
      <c r="E28" s="233">
        <v>0.2</v>
      </c>
      <c r="F28" s="233">
        <v>0.3</v>
      </c>
      <c r="G28" s="233">
        <v>0.4</v>
      </c>
      <c r="H28" s="233">
        <v>0.1</v>
      </c>
      <c r="I28" s="233"/>
      <c r="J28" s="233"/>
      <c r="K28" s="231"/>
      <c r="L28" s="230"/>
      <c r="M28" s="230"/>
      <c r="N28" s="230"/>
      <c r="O28" s="230"/>
      <c r="P28" s="232"/>
    </row>
    <row r="29" spans="1:16">
      <c r="A29" s="98"/>
      <c r="B29" s="7"/>
      <c r="C29" s="229"/>
      <c r="D29" s="7"/>
      <c r="E29" s="8">
        <f>E28*$C$28</f>
        <v>0</v>
      </c>
      <c r="F29" s="8">
        <f t="shared" ref="F29:J29" si="10">F28*$C$28</f>
        <v>0</v>
      </c>
      <c r="G29" s="8">
        <f t="shared" si="10"/>
        <v>0</v>
      </c>
      <c r="H29" s="8">
        <f t="shared" si="10"/>
        <v>0</v>
      </c>
      <c r="I29" s="8">
        <f t="shared" si="10"/>
        <v>0</v>
      </c>
      <c r="J29" s="8">
        <f t="shared" si="10"/>
        <v>0</v>
      </c>
      <c r="K29" s="17"/>
      <c r="L29" s="5"/>
      <c r="M29" s="5"/>
      <c r="N29" s="5"/>
      <c r="O29" s="5"/>
      <c r="P29" s="97"/>
    </row>
    <row r="30" spans="1:16">
      <c r="A30" s="6">
        <v>20</v>
      </c>
      <c r="B30" s="31" t="str">
        <f>PLANILHA!E260</f>
        <v>INSTALAÇÕES DE REDE ESTRUTURADA</v>
      </c>
      <c r="C30" s="229">
        <f>PLANILHA!J288</f>
        <v>0</v>
      </c>
      <c r="D30" s="81" t="e">
        <f>(C30/C40)</f>
        <v>#DIV/0!</v>
      </c>
      <c r="E30" s="233"/>
      <c r="F30" s="233"/>
      <c r="G30" s="233">
        <v>0.7</v>
      </c>
      <c r="H30" s="233">
        <v>0.3</v>
      </c>
      <c r="I30" s="233"/>
      <c r="J30" s="233"/>
      <c r="K30" s="231"/>
      <c r="L30" s="230"/>
      <c r="M30" s="230"/>
      <c r="N30" s="230"/>
      <c r="O30" s="230"/>
      <c r="P30" s="232"/>
    </row>
    <row r="31" spans="1:16">
      <c r="A31" s="98"/>
      <c r="B31" s="7"/>
      <c r="C31" s="229"/>
      <c r="D31" s="7"/>
      <c r="E31" s="8">
        <f>E30*$C$30</f>
        <v>0</v>
      </c>
      <c r="F31" s="8">
        <f t="shared" ref="F31:J31" si="11">F30*$C$30</f>
        <v>0</v>
      </c>
      <c r="G31" s="8">
        <f t="shared" si="11"/>
        <v>0</v>
      </c>
      <c r="H31" s="8">
        <f t="shared" si="11"/>
        <v>0</v>
      </c>
      <c r="I31" s="8">
        <f t="shared" si="11"/>
        <v>0</v>
      </c>
      <c r="J31" s="8">
        <f t="shared" si="11"/>
        <v>0</v>
      </c>
      <c r="K31" s="17"/>
      <c r="L31" s="5"/>
      <c r="M31" s="5"/>
      <c r="N31" s="5"/>
      <c r="O31" s="5"/>
      <c r="P31" s="97"/>
    </row>
    <row r="32" spans="1:16">
      <c r="A32" s="6">
        <v>21</v>
      </c>
      <c r="B32" s="31" t="str">
        <f>PLANILHA!E290</f>
        <v>SISTEMA DE EXAUSTÃO MECÂNICA</v>
      </c>
      <c r="C32" s="229">
        <f>PLANILHA!J296</f>
        <v>0</v>
      </c>
      <c r="D32" s="81" t="e">
        <f>(C32/C40)</f>
        <v>#DIV/0!</v>
      </c>
      <c r="E32" s="233"/>
      <c r="F32" s="233"/>
      <c r="G32" s="233">
        <v>0.6</v>
      </c>
      <c r="H32" s="233">
        <v>0.4</v>
      </c>
      <c r="I32" s="233"/>
      <c r="J32" s="233"/>
      <c r="K32" s="231"/>
      <c r="L32" s="230"/>
      <c r="M32" s="230"/>
      <c r="N32" s="230"/>
      <c r="O32" s="230"/>
      <c r="P32" s="232"/>
    </row>
    <row r="33" spans="1:16">
      <c r="A33" s="98"/>
      <c r="B33" s="7"/>
      <c r="C33" s="229"/>
      <c r="D33" s="7"/>
      <c r="E33" s="8">
        <f>E32*$C$32</f>
        <v>0</v>
      </c>
      <c r="F33" s="8">
        <f t="shared" ref="F33:J33" si="12">F32*$C$32</f>
        <v>0</v>
      </c>
      <c r="G33" s="8">
        <f t="shared" si="12"/>
        <v>0</v>
      </c>
      <c r="H33" s="8">
        <f t="shared" si="12"/>
        <v>0</v>
      </c>
      <c r="I33" s="8">
        <f t="shared" si="12"/>
        <v>0</v>
      </c>
      <c r="J33" s="8">
        <f t="shared" si="12"/>
        <v>0</v>
      </c>
      <c r="K33" s="17"/>
      <c r="L33" s="5"/>
      <c r="M33" s="5"/>
      <c r="N33" s="5"/>
      <c r="O33" s="5"/>
      <c r="P33" s="97"/>
    </row>
    <row r="34" spans="1:16">
      <c r="A34" s="6">
        <v>22</v>
      </c>
      <c r="B34" s="31" t="str">
        <f>PLANILHA!E298</f>
        <v>SISTEMA DE PROTEÇÃO CONTRA DESCARGAS ATMOSFÉRICAS (SPDA)</v>
      </c>
      <c r="C34" s="229">
        <f>PLANILHA!J308</f>
        <v>0</v>
      </c>
      <c r="D34" s="81" t="e">
        <f>(C34/C40)</f>
        <v>#DIV/0!</v>
      </c>
      <c r="E34" s="233"/>
      <c r="F34" s="233"/>
      <c r="G34" s="233">
        <v>1</v>
      </c>
      <c r="H34" s="233"/>
      <c r="I34" s="233"/>
      <c r="J34" s="233"/>
      <c r="K34" s="231"/>
      <c r="L34" s="230"/>
      <c r="M34" s="230"/>
      <c r="N34" s="230"/>
      <c r="O34" s="230"/>
      <c r="P34" s="232"/>
    </row>
    <row r="35" spans="1:16">
      <c r="A35" s="98"/>
      <c r="B35" s="7"/>
      <c r="C35" s="229"/>
      <c r="D35" s="7"/>
      <c r="E35" s="8">
        <f>E34*$C$34</f>
        <v>0</v>
      </c>
      <c r="F35" s="8">
        <f t="shared" ref="F35:J35" si="13">F34*$C$34</f>
        <v>0</v>
      </c>
      <c r="G35" s="8">
        <f t="shared" si="13"/>
        <v>0</v>
      </c>
      <c r="H35" s="8">
        <f t="shared" si="13"/>
        <v>0</v>
      </c>
      <c r="I35" s="8">
        <f t="shared" si="13"/>
        <v>0</v>
      </c>
      <c r="J35" s="8">
        <f t="shared" si="13"/>
        <v>0</v>
      </c>
      <c r="K35" s="17"/>
      <c r="L35" s="5"/>
      <c r="M35" s="5"/>
      <c r="N35" s="5"/>
      <c r="O35" s="5"/>
      <c r="P35" s="97"/>
    </row>
    <row r="36" spans="1:16">
      <c r="A36" s="6">
        <v>23</v>
      </c>
      <c r="B36" s="31" t="str">
        <f>PLANILHA!E310</f>
        <v>SERVIÇOS COMPLEMENTARES</v>
      </c>
      <c r="C36" s="229">
        <f>PLANILHA!J333</f>
        <v>0</v>
      </c>
      <c r="D36" s="81" t="e">
        <f>(C36/C40)</f>
        <v>#DIV/0!</v>
      </c>
      <c r="E36" s="233"/>
      <c r="F36" s="233"/>
      <c r="G36" s="233"/>
      <c r="H36" s="233">
        <v>0.3</v>
      </c>
      <c r="I36" s="233">
        <v>0.5</v>
      </c>
      <c r="J36" s="233">
        <v>0.2</v>
      </c>
      <c r="K36" s="231"/>
      <c r="L36" s="230"/>
      <c r="M36" s="230"/>
      <c r="N36" s="230"/>
      <c r="O36" s="230"/>
      <c r="P36" s="232"/>
    </row>
    <row r="37" spans="1:16">
      <c r="A37" s="98"/>
      <c r="B37" s="7"/>
      <c r="C37" s="229"/>
      <c r="D37" s="7"/>
      <c r="E37" s="8">
        <f>E36*$C$36</f>
        <v>0</v>
      </c>
      <c r="F37" s="8">
        <f t="shared" ref="F37:J37" si="14">F36*$C$36</f>
        <v>0</v>
      </c>
      <c r="G37" s="8">
        <f t="shared" si="14"/>
        <v>0</v>
      </c>
      <c r="H37" s="8">
        <f t="shared" si="14"/>
        <v>0</v>
      </c>
      <c r="I37" s="8">
        <f t="shared" si="14"/>
        <v>0</v>
      </c>
      <c r="J37" s="8">
        <f t="shared" si="14"/>
        <v>0</v>
      </c>
      <c r="K37" s="17"/>
      <c r="L37" s="5"/>
      <c r="M37" s="5"/>
      <c r="N37" s="5"/>
      <c r="O37" s="5"/>
      <c r="P37" s="97"/>
    </row>
    <row r="38" spans="1:16">
      <c r="A38" s="6">
        <v>24</v>
      </c>
      <c r="B38" s="31" t="str">
        <f>PLANILHA!E335</f>
        <v>SERVIÇOS FINAIS</v>
      </c>
      <c r="C38" s="229">
        <f>PLANILHA!J338</f>
        <v>0</v>
      </c>
      <c r="D38" s="81" t="e">
        <f>(C38/C40)</f>
        <v>#DIV/0!</v>
      </c>
      <c r="E38" s="233"/>
      <c r="F38" s="233"/>
      <c r="G38" s="233"/>
      <c r="H38" s="233"/>
      <c r="I38" s="233"/>
      <c r="J38" s="233">
        <v>1</v>
      </c>
      <c r="K38" s="231"/>
      <c r="L38" s="230"/>
      <c r="M38" s="230"/>
      <c r="N38" s="230"/>
      <c r="O38" s="230"/>
      <c r="P38" s="232"/>
    </row>
    <row r="39" spans="1:16" ht="13.5" thickBot="1">
      <c r="A39" s="98"/>
      <c r="B39" s="7"/>
      <c r="C39" s="229"/>
      <c r="D39" s="7"/>
      <c r="E39" s="8">
        <f>E38*$C$38</f>
        <v>0</v>
      </c>
      <c r="F39" s="8">
        <f t="shared" ref="F39:I39" si="15">F38*$C$38</f>
        <v>0</v>
      </c>
      <c r="G39" s="8">
        <f t="shared" si="15"/>
        <v>0</v>
      </c>
      <c r="H39" s="8">
        <f t="shared" si="15"/>
        <v>0</v>
      </c>
      <c r="I39" s="8">
        <f t="shared" si="15"/>
        <v>0</v>
      </c>
      <c r="J39" s="8">
        <f>J38*$C$38</f>
        <v>0</v>
      </c>
      <c r="K39" s="17"/>
      <c r="L39" s="5"/>
      <c r="M39" s="5"/>
      <c r="N39" s="5"/>
      <c r="O39" s="5"/>
      <c r="P39" s="97"/>
    </row>
    <row r="40" spans="1:16" ht="13.5" thickBot="1">
      <c r="A40" s="256" t="s">
        <v>467</v>
      </c>
      <c r="B40" s="257"/>
      <c r="C40" s="10">
        <f>SUM(C8:C39)</f>
        <v>0</v>
      </c>
      <c r="D40" s="11" t="e">
        <f>SUM(D8:D39)</f>
        <v>#DIV/0!</v>
      </c>
      <c r="E40" s="83">
        <f t="shared" ref="E40:J40" si="16">E9+E11+E13+E15+E17+E19+E21+E23+E25+E27+E29+E31+E33+E35+E37+E39</f>
        <v>0</v>
      </c>
      <c r="F40" s="83">
        <f t="shared" si="16"/>
        <v>0</v>
      </c>
      <c r="G40" s="83">
        <f t="shared" si="16"/>
        <v>0</v>
      </c>
      <c r="H40" s="83">
        <f t="shared" si="16"/>
        <v>0</v>
      </c>
      <c r="I40" s="83">
        <f t="shared" si="16"/>
        <v>0</v>
      </c>
      <c r="J40" s="83">
        <f t="shared" si="16"/>
        <v>0</v>
      </c>
      <c r="K40" s="83"/>
      <c r="L40" s="83"/>
      <c r="M40" s="83"/>
      <c r="N40" s="83"/>
      <c r="O40" s="83"/>
      <c r="P40" s="84"/>
    </row>
    <row r="41" spans="1:16" ht="14.25">
      <c r="A41" s="99"/>
      <c r="C41" s="100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102"/>
    </row>
    <row r="42" spans="1:16" ht="14.25">
      <c r="A42" s="99"/>
      <c r="B42" s="72" t="str">
        <f>PLANILHA!E343</f>
        <v>Divinésia, 22 de janeiro de 2026</v>
      </c>
      <c r="C42" s="100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103"/>
    </row>
    <row r="43" spans="1:16" ht="14.25">
      <c r="A43" s="99"/>
      <c r="B43" s="69"/>
      <c r="C43" s="100"/>
      <c r="M43" s="104"/>
      <c r="P43" s="101"/>
    </row>
    <row r="44" spans="1:16" ht="14.25">
      <c r="A44" s="99"/>
      <c r="B44" s="73" t="s">
        <v>465</v>
      </c>
      <c r="P44" s="101"/>
    </row>
    <row r="45" spans="1:16">
      <c r="A45" s="99"/>
      <c r="B45" s="74">
        <f>PLANILHA!E347</f>
        <v>0</v>
      </c>
      <c r="P45" s="101"/>
    </row>
    <row r="46" spans="1:16">
      <c r="A46" s="99"/>
      <c r="B46" s="75"/>
      <c r="P46" s="101"/>
    </row>
    <row r="47" spans="1:16">
      <c r="A47" s="99"/>
      <c r="B47" s="23"/>
      <c r="P47" s="101"/>
    </row>
    <row r="48" spans="1:16">
      <c r="A48" s="99"/>
      <c r="B48" s="23"/>
      <c r="P48" s="101"/>
    </row>
    <row r="49" spans="1:16">
      <c r="A49" s="105"/>
      <c r="B49" s="10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8"/>
    </row>
  </sheetData>
  <mergeCells count="8">
    <mergeCell ref="A1:P1"/>
    <mergeCell ref="A2:P2"/>
    <mergeCell ref="M4:P4"/>
    <mergeCell ref="A5:P5"/>
    <mergeCell ref="A40:B40"/>
    <mergeCell ref="I4:L4"/>
    <mergeCell ref="A3:P3"/>
    <mergeCell ref="A4:H4"/>
  </mergeCells>
  <printOptions horizontalCentered="1"/>
  <pageMargins left="0.25" right="0.25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PLANILHA</vt:lpstr>
      <vt:lpstr>CRONOGRAMA</vt:lpstr>
      <vt:lpstr>PLANILHA!Area_de_impressao</vt:lpstr>
      <vt:lpstr>PLANILHA!Titulos_de_impressao</vt:lpstr>
    </vt:vector>
  </TitlesOfParts>
  <Company>Fnde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27421740104</dc:creator>
  <cp:lastModifiedBy>Lucas Faria Halfeld Clark</cp:lastModifiedBy>
  <cp:lastPrinted>2026-04-08T18:16:48Z</cp:lastPrinted>
  <dcterms:created xsi:type="dcterms:W3CDTF">2012-10-15T18:57:41Z</dcterms:created>
  <dcterms:modified xsi:type="dcterms:W3CDTF">2026-04-30T18:21:51Z</dcterms:modified>
</cp:coreProperties>
</file>