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59\Licitação\LICITAÇÃO 2026\P.A.028 2026 Dispensa 005-2026 Pontes\"/>
    </mc:Choice>
  </mc:AlternateContent>
  <bookViews>
    <workbookView xWindow="0" yWindow="0" windowWidth="23040" windowHeight="9192"/>
  </bookViews>
  <sheets>
    <sheet name="Planilha" sheetId="2" r:id="rId1"/>
  </sheets>
  <definedNames>
    <definedName name="_xlnm.Print_Area" localSheetId="0">Planilha!$A$1:$J$32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3" i="2" l="1"/>
  <c r="G23" i="2"/>
  <c r="G17" i="2"/>
  <c r="I17" i="2"/>
  <c r="J17" i="2" s="1"/>
  <c r="J23" i="2" l="1"/>
  <c r="G12" i="2"/>
  <c r="I11" i="2"/>
  <c r="J11" i="2" s="1"/>
  <c r="I12" i="2" l="1"/>
  <c r="J12" i="2" s="1"/>
  <c r="I14" i="2"/>
  <c r="J14" i="2" s="1"/>
  <c r="I15" i="2" l="1"/>
  <c r="J15" i="2" s="1"/>
  <c r="I16" i="2"/>
  <c r="J16" i="2" s="1"/>
  <c r="I18" i="2"/>
  <c r="J18" i="2" s="1"/>
  <c r="I19" i="2"/>
  <c r="J19" i="2" s="1"/>
  <c r="I22" i="2" l="1"/>
  <c r="J22" i="2" s="1"/>
  <c r="I24" i="2"/>
  <c r="J24" i="2" s="1"/>
  <c r="I21" i="2"/>
  <c r="J21" i="2" s="1"/>
  <c r="I13" i="2"/>
  <c r="J13" i="2" s="1"/>
  <c r="J10" i="2" s="1"/>
  <c r="J20" i="2" l="1"/>
  <c r="I8" i="2"/>
  <c r="J8" i="2" l="1"/>
  <c r="I9" i="2"/>
  <c r="J9" i="2" s="1"/>
  <c r="J7" i="2" l="1"/>
  <c r="J25" i="2" s="1"/>
</calcChain>
</file>

<file path=xl/sharedStrings.xml><?xml version="1.0" encoding="utf-8"?>
<sst xmlns="http://schemas.openxmlformats.org/spreadsheetml/2006/main" count="100" uniqueCount="71">
  <si>
    <t>BDI PADRÃO:</t>
  </si>
  <si>
    <t/>
  </si>
  <si>
    <t>ITEM</t>
  </si>
  <si>
    <t>FONTE</t>
  </si>
  <si>
    <t>CÓDIGO</t>
  </si>
  <si>
    <t>DESCRIÇÃO</t>
  </si>
  <si>
    <t>1.1</t>
  </si>
  <si>
    <t>SINAPI</t>
  </si>
  <si>
    <t>M2</t>
  </si>
  <si>
    <t>1.2</t>
  </si>
  <si>
    <t>M3</t>
  </si>
  <si>
    <t>CUSTO UNITÁRIO</t>
  </si>
  <si>
    <t>UNITÁRIO COM BDI</t>
  </si>
  <si>
    <t>VALOR TOTAL               COM BDI</t>
  </si>
  <si>
    <t>QUANTIDADE</t>
  </si>
  <si>
    <t>UNIDADE</t>
  </si>
  <si>
    <t>Local</t>
  </si>
  <si>
    <t>Responsável Técnico</t>
  </si>
  <si>
    <t>Nome:</t>
  </si>
  <si>
    <t>Data</t>
  </si>
  <si>
    <t>CREA:</t>
  </si>
  <si>
    <t>TOTAL</t>
  </si>
  <si>
    <t>2.1</t>
  </si>
  <si>
    <t>2.2</t>
  </si>
  <si>
    <t>2.3</t>
  </si>
  <si>
    <t>2.4</t>
  </si>
  <si>
    <t>2.5</t>
  </si>
  <si>
    <t>2.6</t>
  </si>
  <si>
    <t>KG</t>
  </si>
  <si>
    <t>3.1</t>
  </si>
  <si>
    <t>92269</t>
  </si>
  <si>
    <t>3.2</t>
  </si>
  <si>
    <t>3.3</t>
  </si>
  <si>
    <t>FABRICAÇÃO DE FÔRMA PARA PILARES E ESTRUTURAS SIMILARES, EM MADEIRA SERRADA, E=25 MM. AF_09/2020</t>
  </si>
  <si>
    <t>M</t>
  </si>
  <si>
    <t>SERVIÇOS PRELIMINARES</t>
  </si>
  <si>
    <t>REVOLVIMENTO E LIMPEZA MANUAL DE SOLO. AF_05/2018</t>
  </si>
  <si>
    <t xml:space="preserve">INFRAESTRUTURA </t>
  </si>
  <si>
    <t>2.7</t>
  </si>
  <si>
    <t>ESCAVAÇÃO HORIZONTAL, INCLUINDO CARGA E DESCARGA EM SOLO DE 1A CATEGORIA COM TRATOR DE ESTEIRAS (150HP/LÂMINA: 3,18M3). AF_07/2020</t>
  </si>
  <si>
    <t>TRANSPORTE COM CAMINHÃO BASCULANTE DE 6 M³, EM VIA URBANA EM LEITO NATURAL (UNIDADE: TXKM). AF_07/2020</t>
  </si>
  <si>
    <t>TXKM</t>
  </si>
  <si>
    <t>FABRICAÇÃO, MONTAGEM E DESMONTAGEM DE FÔRMA PARA BLOCO DE COROAMENTO, EM MADEIRA SERRADA, E=25 MM, 4 UTILIZAÇÕES. AF_06/2017</t>
  </si>
  <si>
    <t xml:space="preserve">CORTE E DOBRA DE AÇO CA-50, DIÂMETRO DE 10,0 MM. AF_06/2022 </t>
  </si>
  <si>
    <t>92803</t>
  </si>
  <si>
    <t>MESOESTRUTURA</t>
  </si>
  <si>
    <t>92804</t>
  </si>
  <si>
    <t xml:space="preserve">CORTE E DOBRA DE AÇO CA-50, DIÂMETRO DE 12,5 MM. AF_06/2022 </t>
  </si>
  <si>
    <t>SINAPI-I</t>
  </si>
  <si>
    <t>103689</t>
  </si>
  <si>
    <t>FORNECIMENTO E INSTALAÇÃO DE PLACA DE OBRA COM CHAPA GALVANIZADA E ESTRUTURA DE MADEIRA. AF_03/2022_PS</t>
  </si>
  <si>
    <t>CONCRETO USINADO BOMBEAVEL, CLASSE DE RESISTENCIA C35, BRITA 0 E 1, SLUMP = 100 +/- 20 MM, COM BOMBEAMENTO (DISPONIBILIZACAO DE BOMBA), SEM O LANCAMENTO (NBR 8953)</t>
  </si>
  <si>
    <t>011145</t>
  </si>
  <si>
    <t>ESCORAMENTO DE FÔRMAS DE LAJE EM MADEIRA NÃO APARELHADA, PÉ-DIREITO DUPLO, INCLUSO TRAVAMENTO, 4 UTILIZAÇÕES. AF_09/2020</t>
  </si>
  <si>
    <t>101793</t>
  </si>
  <si>
    <t>97627</t>
  </si>
  <si>
    <t>DEMOLIÇÃO DE PILARES E VIGAS EM CONCRETO ARMADO, DE FORMA MECANIZADA COM MARTELETE, SEM REAPROVEITAMENTO. AF_09/2023</t>
  </si>
  <si>
    <t>2.8</t>
  </si>
  <si>
    <t>2.9</t>
  </si>
  <si>
    <t>PREFEITURA MUNICIPAL DE DIVINÉSIA</t>
  </si>
  <si>
    <t>103673</t>
  </si>
  <si>
    <t>LANÇAMENTO COM USO DE BOMBA, ADENSAMENTO E ACABAMENTO DE CONCRETO EM ESTRUTURAS. AF_02/2022</t>
  </si>
  <si>
    <t>3.4</t>
  </si>
  <si>
    <t>DIVINÉSIA/MG</t>
  </si>
  <si>
    <t>LOCALIDADE: Córrego dos Freitas 4  - Divinésia/MG</t>
  </si>
  <si>
    <t>Meta 6 - Restabelecimento de ponte de concreto  OBRA: Recuperação de alas de ponte de concreto ( 40 m³)</t>
  </si>
  <si>
    <t>SICRO</t>
  </si>
  <si>
    <t>2305997</t>
  </si>
  <si>
    <t>Estaca pré-moldada de concreto armado centrifugado com compressão admissível de 55 t - sem emenda - fornecimento e cravação</t>
  </si>
  <si>
    <t>DATA BASE SINAPI/SICRO:</t>
  </si>
  <si>
    <t>01/2026 (SEM DESONERAÇÃO) / 10/2025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</si>
</sst>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General;General;"/>
    <numFmt numFmtId="166" formatCode="General;General"/>
    <numFmt numFmtId="167" formatCode="[$-F800]dddd\,\ mmmm\ dd\,\ yy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sz val="12"/>
      <color indexed="8"/>
      <name val="Calibri"/>
      <family val="2"/>
    </font>
    <font>
      <b/>
      <sz val="1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8"/>
      <name val="Calibri"/>
      <family val="2"/>
      <scheme val="minor"/>
    </font>
    <font>
      <b/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Up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10" fillId="0" borderId="0"/>
    <xf numFmtId="0" fontId="3" fillId="0" borderId="0"/>
  </cellStyleXfs>
  <cellXfs count="67">
    <xf numFmtId="0" fontId="0" fillId="0" borderId="0" xfId="0"/>
    <xf numFmtId="0" fontId="4" fillId="0" borderId="0" xfId="0" applyFont="1"/>
    <xf numFmtId="0" fontId="6" fillId="0" borderId="0" xfId="0" applyFont="1" applyAlignment="1">
      <alignment horizontal="centerContinuous" vertical="center"/>
    </xf>
    <xf numFmtId="41" fontId="6" fillId="0" borderId="0" xfId="0" applyNumberFormat="1" applyFont="1" applyAlignment="1">
      <alignment horizontal="centerContinuous" vertical="center"/>
    </xf>
    <xf numFmtId="10" fontId="5" fillId="0" borderId="7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Continuous" vertical="center" wrapText="1"/>
    </xf>
    <xf numFmtId="0" fontId="5" fillId="0" borderId="1" xfId="0" applyFont="1" applyBorder="1" applyAlignment="1">
      <alignment horizontal="centerContinuous" vertical="center" wrapText="1"/>
    </xf>
    <xf numFmtId="0" fontId="5" fillId="0" borderId="7" xfId="0" applyFont="1" applyBorder="1" applyAlignment="1">
      <alignment horizontal="centerContinuous" vertical="center" wrapText="1"/>
    </xf>
    <xf numFmtId="0" fontId="5" fillId="0" borderId="1" xfId="0" applyFont="1" applyBorder="1" applyAlignment="1">
      <alignment horizontal="center" vertical="center" wrapText="1"/>
    </xf>
    <xf numFmtId="41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</xf>
    <xf numFmtId="0" fontId="5" fillId="4" borderId="3" xfId="0" applyFont="1" applyFill="1" applyBorder="1" applyAlignment="1" applyProtection="1">
      <alignment horizontal="left" vertical="center"/>
    </xf>
    <xf numFmtId="0" fontId="5" fillId="4" borderId="2" xfId="0" applyFont="1" applyFill="1" applyBorder="1" applyAlignment="1" applyProtection="1">
      <alignment horizontal="center" vertical="center" wrapText="1"/>
    </xf>
    <xf numFmtId="49" fontId="5" fillId="4" borderId="2" xfId="0" applyNumberFormat="1" applyFont="1" applyFill="1" applyBorder="1" applyAlignment="1" applyProtection="1">
      <alignment horizontal="center" vertical="center" wrapText="1"/>
    </xf>
    <xf numFmtId="165" fontId="5" fillId="4" borderId="2" xfId="0" applyNumberFormat="1" applyFont="1" applyFill="1" applyBorder="1" applyAlignment="1" applyProtection="1">
      <alignment horizontal="left" vertical="center" wrapText="1"/>
    </xf>
    <xf numFmtId="41" fontId="5" fillId="4" borderId="2" xfId="0" applyNumberFormat="1" applyFont="1" applyFill="1" applyBorder="1" applyAlignment="1" applyProtection="1">
      <alignment horizontal="center" vertical="center"/>
    </xf>
    <xf numFmtId="43" fontId="5" fillId="4" borderId="2" xfId="9" applyFont="1" applyFill="1" applyBorder="1" applyAlignment="1" applyProtection="1">
      <alignment horizontal="right" vertical="center"/>
    </xf>
    <xf numFmtId="44" fontId="5" fillId="4" borderId="2" xfId="1" applyFont="1" applyFill="1" applyBorder="1" applyAlignment="1" applyProtection="1">
      <alignment horizontal="right" vertical="center" wrapText="1"/>
    </xf>
    <xf numFmtId="44" fontId="5" fillId="4" borderId="2" xfId="1" applyFont="1" applyFill="1" applyBorder="1" applyAlignment="1" applyProtection="1">
      <alignment horizontal="right" vertical="center"/>
    </xf>
    <xf numFmtId="44" fontId="5" fillId="4" borderId="7" xfId="1" applyFont="1" applyFill="1" applyBorder="1" applyAlignment="1">
      <alignment horizontal="right" vertical="center"/>
    </xf>
    <xf numFmtId="0" fontId="6" fillId="0" borderId="6" xfId="0" applyFont="1" applyFill="1" applyBorder="1" applyAlignment="1" applyProtection="1">
      <alignment horizontal="left" vertical="center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2" fontId="6" fillId="0" borderId="6" xfId="0" applyNumberFormat="1" applyFont="1" applyFill="1" applyBorder="1" applyAlignment="1" applyProtection="1">
      <alignment horizontal="left" vertical="center" wrapText="1"/>
    </xf>
    <xf numFmtId="41" fontId="6" fillId="0" borderId="6" xfId="0" applyNumberFormat="1" applyFont="1" applyFill="1" applyBorder="1" applyAlignment="1" applyProtection="1">
      <alignment horizontal="center" vertical="center"/>
    </xf>
    <xf numFmtId="43" fontId="6" fillId="0" borderId="6" xfId="9" applyFont="1" applyFill="1" applyBorder="1" applyAlignment="1" applyProtection="1">
      <alignment horizontal="right" vertical="center"/>
    </xf>
    <xf numFmtId="44" fontId="6" fillId="2" borderId="6" xfId="1" applyFont="1" applyFill="1" applyBorder="1" applyAlignment="1" applyProtection="1">
      <alignment horizontal="right" vertical="center" wrapText="1"/>
      <protection locked="0"/>
    </xf>
    <xf numFmtId="44" fontId="6" fillId="0" borderId="5" xfId="1" applyFont="1" applyFill="1" applyBorder="1" applyAlignment="1" applyProtection="1">
      <alignment horizontal="right" vertical="center"/>
    </xf>
    <xf numFmtId="44" fontId="6" fillId="0" borderId="6" xfId="1" applyFont="1" applyBorder="1" applyAlignment="1">
      <alignment horizontal="right" vertical="center"/>
    </xf>
    <xf numFmtId="0" fontId="0" fillId="0" borderId="0" xfId="0" applyAlignment="1">
      <alignment vertical="center"/>
    </xf>
    <xf numFmtId="44" fontId="6" fillId="0" borderId="4" xfId="1" applyFont="1" applyFill="1" applyBorder="1" applyAlignment="1" applyProtection="1">
      <alignment horizontal="right" vertical="center"/>
    </xf>
    <xf numFmtId="44" fontId="6" fillId="0" borderId="8" xfId="1" applyFont="1" applyBorder="1" applyAlignment="1">
      <alignment horizontal="right" vertical="center"/>
    </xf>
    <xf numFmtId="49" fontId="6" fillId="2" borderId="11" xfId="0" applyNumberFormat="1" applyFont="1" applyFill="1" applyBorder="1" applyAlignment="1" applyProtection="1">
      <alignment horizontal="center" vertical="center" wrapText="1"/>
      <protection locked="0"/>
    </xf>
    <xf numFmtId="2" fontId="6" fillId="0" borderId="11" xfId="0" applyNumberFormat="1" applyFont="1" applyFill="1" applyBorder="1" applyAlignment="1" applyProtection="1">
      <alignment horizontal="left" vertical="center" wrapText="1"/>
    </xf>
    <xf numFmtId="43" fontId="6" fillId="0" borderId="11" xfId="9" applyFont="1" applyFill="1" applyBorder="1" applyAlignment="1" applyProtection="1">
      <alignment horizontal="right" vertical="center"/>
    </xf>
    <xf numFmtId="44" fontId="6" fillId="2" borderId="11" xfId="1" applyFont="1" applyFill="1" applyBorder="1" applyAlignment="1" applyProtection="1">
      <alignment horizontal="right" vertical="center" wrapText="1"/>
      <protection locked="0"/>
    </xf>
    <xf numFmtId="0" fontId="3" fillId="0" borderId="0" xfId="13" applyFont="1" applyAlignment="1">
      <alignment vertical="center"/>
    </xf>
    <xf numFmtId="0" fontId="8" fillId="0" borderId="10" xfId="3" applyFont="1" applyBorder="1" applyAlignment="1" applyProtection="1">
      <alignment vertical="center"/>
    </xf>
    <xf numFmtId="0" fontId="3" fillId="0" borderId="10" xfId="13" applyBorder="1" applyAlignment="1">
      <alignment vertical="center"/>
    </xf>
    <xf numFmtId="0" fontId="9" fillId="0" borderId="0" xfId="14" applyFont="1" applyBorder="1" applyAlignment="1" applyProtection="1">
      <alignment horizontal="left" vertical="center"/>
    </xf>
    <xf numFmtId="2" fontId="6" fillId="0" borderId="11" xfId="0" applyNumberFormat="1" applyFont="1" applyBorder="1" applyAlignment="1">
      <alignment horizontal="left" vertical="center" wrapText="1"/>
    </xf>
    <xf numFmtId="41" fontId="6" fillId="0" borderId="11" xfId="0" applyNumberFormat="1" applyFont="1" applyBorder="1" applyAlignment="1">
      <alignment horizontal="center" vertical="center"/>
    </xf>
    <xf numFmtId="17" fontId="12" fillId="0" borderId="7" xfId="0" applyNumberFormat="1" applyFont="1" applyBorder="1" applyAlignment="1">
      <alignment horizontal="left" vertical="center"/>
    </xf>
    <xf numFmtId="0" fontId="6" fillId="2" borderId="9" xfId="0" applyNumberFormat="1" applyFont="1" applyFill="1" applyBorder="1" applyAlignment="1" applyProtection="1">
      <alignment horizontal="center" vertical="center" wrapText="1"/>
      <protection locked="0"/>
    </xf>
    <xf numFmtId="2" fontId="6" fillId="0" borderId="11" xfId="0" applyNumberFormat="1" applyFont="1" applyFill="1" applyBorder="1" applyAlignment="1">
      <alignment horizontal="left" vertical="center" wrapText="1"/>
    </xf>
    <xf numFmtId="167" fontId="3" fillId="0" borderId="0" xfId="13" applyNumberFormat="1" applyFont="1" applyBorder="1" applyAlignment="1" applyProtection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9" fillId="0" borderId="13" xfId="13" applyFont="1" applyBorder="1" applyAlignment="1">
      <alignment horizontal="left" vertical="center"/>
    </xf>
    <xf numFmtId="0" fontId="3" fillId="0" borderId="0" xfId="3" applyNumberFormat="1" applyFont="1" applyFill="1" applyBorder="1" applyAlignment="1" applyProtection="1">
      <alignment horizontal="left" vertical="center"/>
    </xf>
    <xf numFmtId="0" fontId="6" fillId="5" borderId="15" xfId="0" applyFont="1" applyFill="1" applyBorder="1" applyAlignment="1" applyProtection="1">
      <alignment horizontal="center" vertical="center"/>
    </xf>
    <xf numFmtId="0" fontId="6" fillId="5" borderId="10" xfId="0" applyFont="1" applyFill="1" applyBorder="1" applyAlignment="1" applyProtection="1">
      <alignment horizontal="center" vertical="center"/>
    </xf>
    <xf numFmtId="0" fontId="6" fillId="5" borderId="2" xfId="0" applyFont="1" applyFill="1" applyBorder="1" applyAlignment="1" applyProtection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12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166" fontId="3" fillId="0" borderId="12" xfId="13" applyNumberFormat="1" applyFont="1" applyBorder="1" applyAlignment="1" applyProtection="1">
      <alignment horizontal="left" vertical="center"/>
    </xf>
    <xf numFmtId="0" fontId="3" fillId="0" borderId="14" xfId="3" applyFont="1" applyBorder="1" applyAlignment="1" applyProtection="1">
      <alignment horizontal="left" vertical="center"/>
    </xf>
    <xf numFmtId="41" fontId="6" fillId="0" borderId="15" xfId="0" applyNumberFormat="1" applyFont="1" applyBorder="1" applyAlignment="1">
      <alignment horizontal="center" vertical="center"/>
    </xf>
    <xf numFmtId="41" fontId="6" fillId="0" borderId="10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6">
    <cellStyle name="Moeda" xfId="1" builtinId="4"/>
    <cellStyle name="Moeda 2" xfId="2"/>
    <cellStyle name="Normal" xfId="0" builtinId="0"/>
    <cellStyle name="Normal 2" xfId="3"/>
    <cellStyle name="Normal 2 2" xfId="15"/>
    <cellStyle name="Normal 3" xfId="4"/>
    <cellStyle name="Normal 4" xfId="13"/>
    <cellStyle name="Normal_FICHA DE VERIFICAÇÃO PRELIMINAR - Plano R" xfId="14"/>
    <cellStyle name="Porcentagem 2" xfId="6"/>
    <cellStyle name="Porcentagem 3" xfId="7"/>
    <cellStyle name="Porcentagem 3 2" xfId="8"/>
    <cellStyle name="Porcentagem 4" xfId="5"/>
    <cellStyle name="Vírgula 2" xfId="10"/>
    <cellStyle name="Vírgula 3" xfId="11"/>
    <cellStyle name="Vírgula 3 2" xfId="12"/>
    <cellStyle name="Vírgula 4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36"/>
  <sheetViews>
    <sheetView showGridLines="0" tabSelected="1" zoomScale="130" zoomScaleNormal="130" workbookViewId="0">
      <selection activeCell="G31" sqref="G31:J31"/>
    </sheetView>
  </sheetViews>
  <sheetFormatPr defaultColWidth="9.109375" defaultRowHeight="13.8" x14ac:dyDescent="0.3"/>
  <cols>
    <col min="1" max="1" width="2.6640625" style="1" customWidth="1"/>
    <col min="2" max="2" width="4.6640625" style="1" customWidth="1"/>
    <col min="3" max="3" width="12.109375" style="1" customWidth="1"/>
    <col min="4" max="4" width="12.5546875" style="1" customWidth="1"/>
    <col min="5" max="5" width="46.33203125" style="1" bestFit="1" customWidth="1"/>
    <col min="6" max="6" width="9.5546875" style="1" customWidth="1"/>
    <col min="7" max="7" width="11.44140625" style="1" bestFit="1" customWidth="1"/>
    <col min="8" max="8" width="12.33203125" style="1" customWidth="1"/>
    <col min="9" max="9" width="12.44140625" style="1" bestFit="1" customWidth="1"/>
    <col min="10" max="10" width="13.5546875" style="1" bestFit="1" customWidth="1"/>
    <col min="11" max="16384" width="9.109375" style="1"/>
  </cols>
  <sheetData>
    <row r="2" spans="2:10" ht="15.6" x14ac:dyDescent="0.3">
      <c r="B2" s="45" t="s">
        <v>59</v>
      </c>
      <c r="C2" s="46"/>
      <c r="D2" s="46"/>
      <c r="E2" s="47"/>
      <c r="F2" s="3"/>
      <c r="G2" s="2"/>
    </row>
    <row r="3" spans="2:10" ht="15" customHeight="1" x14ac:dyDescent="0.3">
      <c r="B3" s="53" t="s">
        <v>69</v>
      </c>
      <c r="C3" s="54"/>
      <c r="D3" s="54"/>
      <c r="E3" s="41" t="s">
        <v>70</v>
      </c>
      <c r="F3" s="62"/>
      <c r="G3" s="63"/>
      <c r="H3" s="63"/>
      <c r="I3" s="63"/>
      <c r="J3" s="63"/>
    </row>
    <row r="4" spans="2:10" ht="15" customHeight="1" x14ac:dyDescent="0.3">
      <c r="B4" s="64" t="s">
        <v>64</v>
      </c>
      <c r="C4" s="65"/>
      <c r="D4" s="65"/>
      <c r="E4" s="65"/>
      <c r="F4" s="65"/>
      <c r="G4" s="66"/>
      <c r="H4" s="55" t="s">
        <v>0</v>
      </c>
      <c r="I4" s="56"/>
      <c r="J4" s="4">
        <v>0.20730000000000001</v>
      </c>
    </row>
    <row r="5" spans="2:10" ht="27.6" x14ac:dyDescent="0.3">
      <c r="B5" s="5" t="s">
        <v>2</v>
      </c>
      <c r="C5" s="6" t="s">
        <v>3</v>
      </c>
      <c r="D5" s="7" t="s">
        <v>4</v>
      </c>
      <c r="E5" s="8" t="s">
        <v>5</v>
      </c>
      <c r="F5" s="9" t="s">
        <v>15</v>
      </c>
      <c r="G5" s="8" t="s">
        <v>14</v>
      </c>
      <c r="H5" s="8" t="s">
        <v>11</v>
      </c>
      <c r="I5" s="8" t="s">
        <v>12</v>
      </c>
      <c r="J5" s="10" t="s">
        <v>13</v>
      </c>
    </row>
    <row r="6" spans="2:10" ht="14.4" x14ac:dyDescent="0.3">
      <c r="B6" s="57" t="s">
        <v>65</v>
      </c>
      <c r="C6" s="58"/>
      <c r="D6" s="58"/>
      <c r="E6" s="58"/>
      <c r="F6" s="58"/>
      <c r="G6" s="58"/>
      <c r="H6" s="58"/>
      <c r="I6" s="58"/>
      <c r="J6" s="59"/>
    </row>
    <row r="7" spans="2:10" x14ac:dyDescent="0.3">
      <c r="B7" s="11">
        <v>1</v>
      </c>
      <c r="C7" s="12"/>
      <c r="D7" s="13"/>
      <c r="E7" s="14" t="s">
        <v>35</v>
      </c>
      <c r="F7" s="15" t="s">
        <v>1</v>
      </c>
      <c r="G7" s="16"/>
      <c r="H7" s="17"/>
      <c r="I7" s="18"/>
      <c r="J7" s="19">
        <f>SUM(J8:J9)</f>
        <v>0</v>
      </c>
    </row>
    <row r="8" spans="2:10" ht="41.4" x14ac:dyDescent="0.3">
      <c r="B8" s="20" t="s">
        <v>6</v>
      </c>
      <c r="C8" s="21" t="s">
        <v>7</v>
      </c>
      <c r="D8" s="31" t="s">
        <v>49</v>
      </c>
      <c r="E8" s="22" t="s">
        <v>50</v>
      </c>
      <c r="F8" s="23" t="s">
        <v>8</v>
      </c>
      <c r="G8" s="24">
        <v>4</v>
      </c>
      <c r="H8" s="25"/>
      <c r="I8" s="26">
        <f t="shared" ref="I8:I9" si="0">ROUND(H8*(1+$J$4),2)</f>
        <v>0</v>
      </c>
      <c r="J8" s="27">
        <f>ROUND(G8*I8,2)</f>
        <v>0</v>
      </c>
    </row>
    <row r="9" spans="2:10" ht="27.6" x14ac:dyDescent="0.3">
      <c r="B9" s="20" t="s">
        <v>9</v>
      </c>
      <c r="C9" s="21" t="s">
        <v>7</v>
      </c>
      <c r="D9" s="42">
        <v>98519</v>
      </c>
      <c r="E9" s="22" t="s">
        <v>36</v>
      </c>
      <c r="F9" s="40" t="s">
        <v>8</v>
      </c>
      <c r="G9" s="24">
        <v>40</v>
      </c>
      <c r="H9" s="25"/>
      <c r="I9" s="26">
        <f t="shared" si="0"/>
        <v>0</v>
      </c>
      <c r="J9" s="27">
        <f>ROUND(G9*I9,2)</f>
        <v>0</v>
      </c>
    </row>
    <row r="10" spans="2:10" x14ac:dyDescent="0.3">
      <c r="B10" s="11">
        <v>2</v>
      </c>
      <c r="C10" s="12"/>
      <c r="D10" s="13"/>
      <c r="E10" s="14" t="s">
        <v>37</v>
      </c>
      <c r="F10" s="15" t="s">
        <v>1</v>
      </c>
      <c r="G10" s="16"/>
      <c r="H10" s="17">
        <v>0</v>
      </c>
      <c r="I10" s="18"/>
      <c r="J10" s="19">
        <f>SUM(J11:J19)</f>
        <v>0</v>
      </c>
    </row>
    <row r="11" spans="2:10" ht="41.4" x14ac:dyDescent="0.3">
      <c r="B11" s="20" t="s">
        <v>22</v>
      </c>
      <c r="C11" s="21" t="s">
        <v>7</v>
      </c>
      <c r="D11" s="31" t="s">
        <v>55</v>
      </c>
      <c r="E11" s="39" t="s">
        <v>56</v>
      </c>
      <c r="F11" s="40" t="s">
        <v>10</v>
      </c>
      <c r="G11" s="24">
        <v>40</v>
      </c>
      <c r="H11" s="34"/>
      <c r="I11" s="26">
        <f t="shared" ref="I11" si="1">ROUND(H11*(1+$J$4),2)</f>
        <v>0</v>
      </c>
      <c r="J11" s="27">
        <f t="shared" ref="J11" si="2">ROUND(G11*I11,2)</f>
        <v>0</v>
      </c>
    </row>
    <row r="12" spans="2:10" ht="41.4" x14ac:dyDescent="0.3">
      <c r="B12" s="20" t="s">
        <v>23</v>
      </c>
      <c r="C12" s="21" t="s">
        <v>7</v>
      </c>
      <c r="D12" s="31" t="s">
        <v>54</v>
      </c>
      <c r="E12" s="39" t="s">
        <v>53</v>
      </c>
      <c r="F12" s="40" t="s">
        <v>10</v>
      </c>
      <c r="G12" s="24">
        <f>G11</f>
        <v>40</v>
      </c>
      <c r="H12" s="34"/>
      <c r="I12" s="26">
        <f t="shared" ref="I12" si="3">ROUND(H12*(1+$J$4),2)</f>
        <v>0</v>
      </c>
      <c r="J12" s="27">
        <f t="shared" ref="J12" si="4">ROUND(G12*I12,2)</f>
        <v>0</v>
      </c>
    </row>
    <row r="13" spans="2:10" ht="41.4" x14ac:dyDescent="0.3">
      <c r="B13" s="20" t="s">
        <v>24</v>
      </c>
      <c r="C13" s="21" t="s">
        <v>7</v>
      </c>
      <c r="D13" s="31">
        <v>101125</v>
      </c>
      <c r="E13" s="39" t="s">
        <v>39</v>
      </c>
      <c r="F13" s="40" t="s">
        <v>10</v>
      </c>
      <c r="G13" s="24">
        <v>152</v>
      </c>
      <c r="H13" s="34"/>
      <c r="I13" s="26">
        <f t="shared" ref="I13:I19" si="5">ROUND(H13*(1+$J$4),2)</f>
        <v>0</v>
      </c>
      <c r="J13" s="27">
        <f t="shared" ref="J13:J19" si="6">ROUND(G13*I13,2)</f>
        <v>0</v>
      </c>
    </row>
    <row r="14" spans="2:10" ht="41.4" x14ac:dyDescent="0.3">
      <c r="B14" s="20" t="s">
        <v>25</v>
      </c>
      <c r="C14" s="21" t="s">
        <v>7</v>
      </c>
      <c r="D14" s="31">
        <v>97916</v>
      </c>
      <c r="E14" s="39" t="s">
        <v>40</v>
      </c>
      <c r="F14" s="40" t="s">
        <v>41</v>
      </c>
      <c r="G14" s="24">
        <v>154</v>
      </c>
      <c r="H14" s="34"/>
      <c r="I14" s="26">
        <f>ROUND(H14*(1+$J$4),2)</f>
        <v>0</v>
      </c>
      <c r="J14" s="27">
        <f>ROUND(G14*I14,2)</f>
        <v>0</v>
      </c>
    </row>
    <row r="15" spans="2:10" ht="41.4" x14ac:dyDescent="0.3">
      <c r="B15" s="20" t="s">
        <v>26</v>
      </c>
      <c r="C15" s="21" t="s">
        <v>7</v>
      </c>
      <c r="D15" s="31">
        <v>96534</v>
      </c>
      <c r="E15" s="39" t="s">
        <v>42</v>
      </c>
      <c r="F15" s="40" t="s">
        <v>8</v>
      </c>
      <c r="G15" s="24">
        <v>16</v>
      </c>
      <c r="H15" s="34"/>
      <c r="I15" s="26">
        <f t="shared" si="5"/>
        <v>0</v>
      </c>
      <c r="J15" s="27">
        <f t="shared" si="6"/>
        <v>0</v>
      </c>
    </row>
    <row r="16" spans="2:10" ht="55.2" x14ac:dyDescent="0.3">
      <c r="B16" s="20" t="s">
        <v>27</v>
      </c>
      <c r="C16" s="21" t="s">
        <v>48</v>
      </c>
      <c r="D16" s="31" t="s">
        <v>52</v>
      </c>
      <c r="E16" s="43" t="s">
        <v>51</v>
      </c>
      <c r="F16" s="40" t="s">
        <v>10</v>
      </c>
      <c r="G16" s="24">
        <v>40</v>
      </c>
      <c r="H16" s="34"/>
      <c r="I16" s="26">
        <f t="shared" si="5"/>
        <v>0</v>
      </c>
      <c r="J16" s="27">
        <f t="shared" si="6"/>
        <v>0</v>
      </c>
    </row>
    <row r="17" spans="1:10" ht="41.4" x14ac:dyDescent="0.3">
      <c r="B17" s="20" t="s">
        <v>38</v>
      </c>
      <c r="C17" s="21" t="s">
        <v>7</v>
      </c>
      <c r="D17" s="31" t="s">
        <v>60</v>
      </c>
      <c r="E17" s="43" t="s">
        <v>61</v>
      </c>
      <c r="F17" s="40" t="s">
        <v>10</v>
      </c>
      <c r="G17" s="24">
        <f>G16</f>
        <v>40</v>
      </c>
      <c r="H17" s="34"/>
      <c r="I17" s="26">
        <f t="shared" si="5"/>
        <v>0</v>
      </c>
      <c r="J17" s="27">
        <f t="shared" si="6"/>
        <v>0</v>
      </c>
    </row>
    <row r="18" spans="1:10" ht="27.6" x14ac:dyDescent="0.3">
      <c r="B18" s="20" t="s">
        <v>57</v>
      </c>
      <c r="C18" s="21" t="s">
        <v>7</v>
      </c>
      <c r="D18" s="31" t="s">
        <v>44</v>
      </c>
      <c r="E18" s="39" t="s">
        <v>43</v>
      </c>
      <c r="F18" s="40" t="s">
        <v>28</v>
      </c>
      <c r="G18" s="24">
        <v>533</v>
      </c>
      <c r="H18" s="34"/>
      <c r="I18" s="26">
        <f t="shared" si="5"/>
        <v>0</v>
      </c>
      <c r="J18" s="27">
        <f t="shared" si="6"/>
        <v>0</v>
      </c>
    </row>
    <row r="19" spans="1:10" ht="45" customHeight="1" x14ac:dyDescent="0.3">
      <c r="B19" s="20" t="s">
        <v>58</v>
      </c>
      <c r="C19" s="21" t="s">
        <v>66</v>
      </c>
      <c r="D19" s="31" t="s">
        <v>67</v>
      </c>
      <c r="E19" s="39" t="s">
        <v>68</v>
      </c>
      <c r="F19" s="40" t="s">
        <v>34</v>
      </c>
      <c r="G19" s="24">
        <v>56</v>
      </c>
      <c r="H19" s="34"/>
      <c r="I19" s="26">
        <f t="shared" si="5"/>
        <v>0</v>
      </c>
      <c r="J19" s="27">
        <f t="shared" si="6"/>
        <v>0</v>
      </c>
    </row>
    <row r="20" spans="1:10" x14ac:dyDescent="0.3">
      <c r="B20" s="11">
        <v>3</v>
      </c>
      <c r="C20" s="12"/>
      <c r="D20" s="13"/>
      <c r="E20" s="14" t="s">
        <v>45</v>
      </c>
      <c r="F20" s="15" t="s">
        <v>1</v>
      </c>
      <c r="G20" s="16"/>
      <c r="H20" s="17">
        <v>0</v>
      </c>
      <c r="I20" s="18"/>
      <c r="J20" s="19">
        <f>SUM(J21:J24)</f>
        <v>0</v>
      </c>
    </row>
    <row r="21" spans="1:10" ht="41.4" x14ac:dyDescent="0.3">
      <c r="B21" s="20" t="s">
        <v>29</v>
      </c>
      <c r="C21" s="21" t="s">
        <v>7</v>
      </c>
      <c r="D21" s="31" t="s">
        <v>30</v>
      </c>
      <c r="E21" s="32" t="s">
        <v>33</v>
      </c>
      <c r="F21" s="40" t="s">
        <v>8</v>
      </c>
      <c r="G21" s="33">
        <v>106</v>
      </c>
      <c r="H21" s="34"/>
      <c r="I21" s="29">
        <f t="shared" ref="I21:I24" si="7">ROUND(H21*(1+$J$4),2)</f>
        <v>0</v>
      </c>
      <c r="J21" s="30">
        <f t="shared" ref="J21:J24" si="8">ROUND(G21*I21,2)</f>
        <v>0</v>
      </c>
    </row>
    <row r="22" spans="1:10" ht="55.2" x14ac:dyDescent="0.3">
      <c r="B22" s="20" t="s">
        <v>31</v>
      </c>
      <c r="C22" s="21" t="s">
        <v>48</v>
      </c>
      <c r="D22" s="31" t="s">
        <v>52</v>
      </c>
      <c r="E22" s="43" t="s">
        <v>51</v>
      </c>
      <c r="F22" s="40" t="s">
        <v>10</v>
      </c>
      <c r="G22" s="33">
        <v>53</v>
      </c>
      <c r="H22" s="34"/>
      <c r="I22" s="29">
        <f t="shared" si="7"/>
        <v>0</v>
      </c>
      <c r="J22" s="30">
        <f t="shared" si="8"/>
        <v>0</v>
      </c>
    </row>
    <row r="23" spans="1:10" ht="41.4" x14ac:dyDescent="0.3">
      <c r="B23" s="20" t="s">
        <v>32</v>
      </c>
      <c r="C23" s="21" t="s">
        <v>7</v>
      </c>
      <c r="D23" s="31" t="s">
        <v>60</v>
      </c>
      <c r="E23" s="43" t="s">
        <v>61</v>
      </c>
      <c r="F23" s="40" t="s">
        <v>10</v>
      </c>
      <c r="G23" s="24">
        <f>G22</f>
        <v>53</v>
      </c>
      <c r="H23" s="34"/>
      <c r="I23" s="29">
        <f t="shared" si="7"/>
        <v>0</v>
      </c>
      <c r="J23" s="30">
        <f t="shared" si="8"/>
        <v>0</v>
      </c>
    </row>
    <row r="24" spans="1:10" ht="27.6" x14ac:dyDescent="0.3">
      <c r="B24" s="20" t="s">
        <v>62</v>
      </c>
      <c r="C24" s="21" t="s">
        <v>7</v>
      </c>
      <c r="D24" s="31" t="s">
        <v>46</v>
      </c>
      <c r="E24" s="32" t="s">
        <v>47</v>
      </c>
      <c r="F24" s="40" t="s">
        <v>28</v>
      </c>
      <c r="G24" s="33">
        <v>2469.0149999999999</v>
      </c>
      <c r="H24" s="34"/>
      <c r="I24" s="29">
        <f t="shared" si="7"/>
        <v>0</v>
      </c>
      <c r="J24" s="30">
        <f t="shared" si="8"/>
        <v>0</v>
      </c>
    </row>
    <row r="25" spans="1:10" x14ac:dyDescent="0.3">
      <c r="B25" s="11"/>
      <c r="C25" s="12"/>
      <c r="D25" s="13"/>
      <c r="E25" s="14"/>
      <c r="F25" s="15" t="s">
        <v>1</v>
      </c>
      <c r="G25" s="16"/>
      <c r="H25" s="17"/>
      <c r="I25" s="18" t="s">
        <v>21</v>
      </c>
      <c r="J25" s="19">
        <f>J7+J10+J20</f>
        <v>0</v>
      </c>
    </row>
    <row r="26" spans="1:10" ht="9.9" customHeight="1" x14ac:dyDescent="0.3">
      <c r="B26" s="50"/>
      <c r="C26" s="51"/>
      <c r="D26" s="51"/>
      <c r="E26" s="51"/>
      <c r="F26" s="51"/>
      <c r="G26" s="51"/>
      <c r="H26" s="51"/>
      <c r="I26" s="51"/>
      <c r="J26" s="52"/>
    </row>
    <row r="27" spans="1:10" ht="42" customHeight="1" x14ac:dyDescent="0.3"/>
    <row r="28" spans="1:10" ht="14.4" x14ac:dyDescent="0.3">
      <c r="A28" s="28"/>
      <c r="B28" s="60" t="s">
        <v>63</v>
      </c>
      <c r="C28" s="60"/>
      <c r="D28" s="60"/>
      <c r="E28" s="35"/>
      <c r="F28" s="36"/>
      <c r="G28" s="36"/>
      <c r="H28" s="36"/>
      <c r="I28" s="36"/>
      <c r="J28" s="37"/>
    </row>
    <row r="29" spans="1:10" ht="14.4" x14ac:dyDescent="0.3">
      <c r="A29" s="28"/>
      <c r="B29" s="48" t="s">
        <v>16</v>
      </c>
      <c r="C29" s="48"/>
      <c r="D29" s="48"/>
      <c r="E29" s="35"/>
      <c r="F29" s="61" t="s">
        <v>17</v>
      </c>
      <c r="G29" s="61"/>
      <c r="H29" s="61"/>
      <c r="I29" s="61"/>
      <c r="J29" s="61"/>
    </row>
    <row r="30" spans="1:10" ht="14.4" x14ac:dyDescent="0.3">
      <c r="A30" s="28"/>
      <c r="B30" s="35"/>
      <c r="C30" s="35"/>
      <c r="D30" s="35"/>
      <c r="E30" s="35"/>
      <c r="F30" s="38" t="s">
        <v>18</v>
      </c>
      <c r="G30" s="49"/>
      <c r="H30" s="49"/>
      <c r="I30" s="49"/>
      <c r="J30" s="49"/>
    </row>
    <row r="31" spans="1:10" ht="14.4" x14ac:dyDescent="0.3">
      <c r="A31" s="28"/>
      <c r="B31" s="44">
        <v>46085</v>
      </c>
      <c r="C31" s="44"/>
      <c r="D31" s="44"/>
      <c r="E31" s="44"/>
      <c r="F31" s="38" t="s">
        <v>20</v>
      </c>
      <c r="G31" s="49"/>
      <c r="H31" s="49"/>
      <c r="I31" s="49"/>
      <c r="J31" s="49"/>
    </row>
    <row r="32" spans="1:10" ht="14.4" x14ac:dyDescent="0.3">
      <c r="A32" s="28"/>
      <c r="B32" s="48" t="s">
        <v>19</v>
      </c>
      <c r="C32" s="48"/>
      <c r="D32" s="48"/>
      <c r="E32" s="35"/>
      <c r="F32" s="38"/>
      <c r="G32" s="49"/>
      <c r="H32" s="49"/>
      <c r="I32" s="49"/>
      <c r="J32" s="49"/>
    </row>
    <row r="33" spans="1:10" ht="14.4" x14ac:dyDescent="0.3">
      <c r="A33" s="28"/>
      <c r="B33" s="28"/>
      <c r="C33" s="28"/>
      <c r="D33" s="28"/>
      <c r="E33" s="28"/>
      <c r="F33" s="28"/>
      <c r="G33" s="28"/>
      <c r="H33" s="28"/>
      <c r="I33" s="28"/>
      <c r="J33" s="28"/>
    </row>
    <row r="34" spans="1:10" ht="14.4" x14ac:dyDescent="0.3">
      <c r="A34" s="28"/>
      <c r="B34" s="28"/>
      <c r="C34" s="28"/>
      <c r="D34" s="28"/>
      <c r="E34" s="28"/>
      <c r="F34" s="28"/>
      <c r="G34" s="28"/>
      <c r="H34" s="28"/>
      <c r="I34" s="28"/>
      <c r="J34" s="28"/>
    </row>
    <row r="35" spans="1:10" ht="14.4" x14ac:dyDescent="0.3">
      <c r="A35" s="28"/>
      <c r="B35" s="28"/>
      <c r="C35" s="28"/>
      <c r="D35" s="28"/>
      <c r="E35" s="28"/>
      <c r="F35" s="28"/>
      <c r="G35" s="28"/>
      <c r="H35" s="28"/>
      <c r="I35" s="28"/>
      <c r="J35" s="28"/>
    </row>
    <row r="36" spans="1:10" ht="14.4" x14ac:dyDescent="0.3">
      <c r="A36" s="28"/>
      <c r="B36" s="28"/>
      <c r="C36" s="28"/>
      <c r="D36" s="28"/>
      <c r="E36" s="28"/>
      <c r="F36" s="28"/>
      <c r="G36" s="28"/>
      <c r="H36" s="28"/>
      <c r="I36" s="28"/>
      <c r="J36" s="28"/>
    </row>
  </sheetData>
  <mergeCells count="15">
    <mergeCell ref="B31:E31"/>
    <mergeCell ref="B2:E2"/>
    <mergeCell ref="B32:D32"/>
    <mergeCell ref="G32:J32"/>
    <mergeCell ref="B26:J26"/>
    <mergeCell ref="B3:D3"/>
    <mergeCell ref="H4:I4"/>
    <mergeCell ref="B6:J6"/>
    <mergeCell ref="B28:D28"/>
    <mergeCell ref="B29:D29"/>
    <mergeCell ref="F29:J29"/>
    <mergeCell ref="G30:J30"/>
    <mergeCell ref="G31:J31"/>
    <mergeCell ref="F3:J3"/>
    <mergeCell ref="B4:G4"/>
  </mergeCells>
  <phoneticPr fontId="11" type="noConversion"/>
  <printOptions horizontalCentered="1"/>
  <pageMargins left="0.39370078740157483" right="0.39370078740157483" top="0.78740157480314965" bottom="0.78740157480314965" header="0" footer="0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</vt:lpstr>
      <vt:lpstr>Planilha!Area_de_impressao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Convenios</dc:creator>
  <cp:lastModifiedBy>PC</cp:lastModifiedBy>
  <cp:lastPrinted>2026-03-31T12:49:53Z</cp:lastPrinted>
  <dcterms:created xsi:type="dcterms:W3CDTF">2019-03-25T19:12:09Z</dcterms:created>
  <dcterms:modified xsi:type="dcterms:W3CDTF">2026-05-12T18:46:38Z</dcterms:modified>
</cp:coreProperties>
</file>