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10.10.12.200\planejamento\1-CONVÊNIOS\1-CONVÊNIOS ATIVOS\CONV 922738 - Esgotamento Sanitário - 900.000,00\Novo Projeto 2026\PROJETO REFEITO\"/>
    </mc:Choice>
  </mc:AlternateContent>
  <xr:revisionPtr revIDLastSave="0" documentId="13_ncr:1_{40EE834A-F53B-424D-82D8-8B346961A293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Memorial de Cálculo" sheetId="2" r:id="rId1"/>
    <sheet name="CPUs" sheetId="7" r:id="rId2"/>
    <sheet name="Cronograma" sheetId="11" r:id="rId3"/>
    <sheet name="Composição BDI" sheetId="12" r:id="rId4"/>
    <sheet name="Orçamento Sintético" sheetId="15" r:id="rId5"/>
  </sheets>
  <externalReferences>
    <externalReference r:id="rId6"/>
  </externalReferences>
  <definedNames>
    <definedName name="_xlnm.Print_Area" localSheetId="3">'Composição BDI'!$A$1:$L$29</definedName>
    <definedName name="_xlnm.Print_Area" localSheetId="1">CPUs!$A$1:$J$931</definedName>
    <definedName name="_xlnm.Print_Area" localSheetId="2">Cronograma!$B$3:$G$18</definedName>
    <definedName name="_xlnm.Print_Area" localSheetId="0">'Memorial de Cálculo'!$A$1:$J$42</definedName>
    <definedName name="_xlnm.Print_Area" localSheetId="4">'Orçamento Sintético'!$A$1:$J$22</definedName>
    <definedName name="_xlnm.Print_Titles" localSheetId="0">'[1]repeated header'!$4:$4</definedName>
  </definedNames>
  <calcPr calcId="191029"/>
</workbook>
</file>

<file path=xl/calcChain.xml><?xml version="1.0" encoding="utf-8"?>
<calcChain xmlns="http://schemas.openxmlformats.org/spreadsheetml/2006/main">
  <c r="F6" i="11" l="1"/>
  <c r="G5" i="11"/>
  <c r="F5" i="11"/>
  <c r="C6" i="11"/>
  <c r="B6" i="11"/>
  <c r="C5" i="11"/>
  <c r="C4" i="11"/>
  <c r="B5" i="11"/>
  <c r="B4" i="11"/>
  <c r="F11" i="11" l="1"/>
  <c r="G11" i="11"/>
  <c r="E11" i="11"/>
  <c r="F9" i="11"/>
  <c r="G9" i="11"/>
  <c r="E9" i="11"/>
  <c r="D12" i="11"/>
  <c r="E12" i="11" l="1"/>
  <c r="H17" i="15"/>
  <c r="I17" i="15" s="1"/>
  <c r="I16" i="15"/>
  <c r="H15" i="15"/>
  <c r="I15" i="15" s="1"/>
  <c r="H14" i="15"/>
  <c r="I14" i="15" s="1"/>
  <c r="H13" i="15"/>
  <c r="I13" i="15" s="1"/>
  <c r="I12" i="15"/>
  <c r="H11" i="15"/>
  <c r="H9" i="15"/>
  <c r="I9" i="15" s="1"/>
  <c r="H8" i="15"/>
  <c r="F12" i="11" l="1"/>
  <c r="E13" i="11"/>
  <c r="H10" i="15"/>
  <c r="I10" i="15" s="1"/>
  <c r="H7" i="15"/>
  <c r="I7" i="15" s="1"/>
  <c r="J18" i="15" l="1"/>
  <c r="G12" i="11"/>
  <c r="G13" i="11" s="1"/>
  <c r="F13" i="11"/>
  <c r="J4" i="15"/>
  <c r="J7" i="15" s="1"/>
  <c r="J10" i="15"/>
  <c r="J11" i="15"/>
  <c r="J14" i="15"/>
  <c r="J17" i="15" l="1"/>
  <c r="J8" i="15"/>
  <c r="J15" i="15"/>
  <c r="J13" i="15"/>
  <c r="J16" i="15"/>
  <c r="J4" i="7"/>
  <c r="J4" i="2"/>
  <c r="G6" i="11"/>
  <c r="J9" i="15"/>
  <c r="J12" i="15"/>
</calcChain>
</file>

<file path=xl/sharedStrings.xml><?xml version="1.0" encoding="utf-8"?>
<sst xmlns="http://schemas.openxmlformats.org/spreadsheetml/2006/main" count="4676" uniqueCount="519">
  <si>
    <t>Bancos</t>
  </si>
  <si>
    <t>Item</t>
  </si>
  <si>
    <t>Descrição</t>
  </si>
  <si>
    <t>Quant.</t>
  </si>
  <si>
    <t>Total</t>
  </si>
  <si>
    <t>Peso (%)</t>
  </si>
  <si>
    <t xml:space="preserve"> 1 </t>
  </si>
  <si>
    <t>SERVIÇOS PRELIMINARES</t>
  </si>
  <si>
    <t>REDE INTERCEPTORA</t>
  </si>
  <si>
    <t>Código</t>
  </si>
  <si>
    <t>Banco</t>
  </si>
  <si>
    <t>Und</t>
  </si>
  <si>
    <t>Valor Unit</t>
  </si>
  <si>
    <t>Valor Unit com BDI</t>
  </si>
  <si>
    <t xml:space="preserve">  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</si>
  <si>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</si>
  <si>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</si>
  <si>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</si>
  <si>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</si>
  <si>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</si>
  <si>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</si>
  <si>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>Local</t>
  </si>
  <si>
    <t>Fórmula</t>
  </si>
  <si>
    <t>Quantidade</t>
  </si>
  <si>
    <t xml:space="preserve"> 1.2 </t>
  </si>
  <si>
    <t xml:space="preserve"> COMP01 </t>
  </si>
  <si>
    <t>Próprio</t>
  </si>
  <si>
    <t>ADMINISTRAÇÃO LOCAL</t>
  </si>
  <si>
    <t>MÊS</t>
  </si>
  <si>
    <t xml:space="preserve"> 102322 </t>
  </si>
  <si>
    <t>ESCAVAÇÃO MECANIZADA DE VALA COM PROF. ATÉ 1,5 M (MÉDIA MONTANTE E JUSANTE/UMA COMPOSIÇÃO POR TRECHO), RETROESCAV. (0,26 M3), LARG. MENOR QUE 0,8 M, EM SOLO DE 2A CATEGORIA, EM LOCAIS COM ALTO NÍVEL DE INTERFERÊNCIA. AF_09/2024</t>
  </si>
  <si>
    <t>m³</t>
  </si>
  <si>
    <t xml:space="preserve"> 101616 </t>
  </si>
  <si>
    <t>PREPARO DE FUNDO DE VALA COM LARGURA MENOR QUE 1,5 M (ACERTO DO SOLO NATURAL), EM LOCAL COM NÍVEL BAIXO DE INTERFERÊNCIA. AF_01/2026</t>
  </si>
  <si>
    <t xml:space="preserve"> 93378 </t>
  </si>
  <si>
    <t>REATERRO MECANIZADO DE VALA COM RETROESCAVADEIRA (CAPACIDADE DA CAÇAMBA DA RETRO: 0,26 M³/POTÊNCIA: 88 HP), LARGURA ATÉ 0,8 M, PROFUNDIDADE ATÉ 1,5 M, COM SOLO (SEM SUBSTITUIÇÃO) DE 1ª CATEGORIA, COM COMPACTADOR DE SOLOS DE PERCUSSÃO. AF_08/2023</t>
  </si>
  <si>
    <t xml:space="preserve"> 90708 </t>
  </si>
  <si>
    <t>TUBO DE PEAD CORRUGADO DE DUPLA PAREDE PARA REDE COLETORA DE ESGOTO, DN 600 MM, JUNTA ELÁSTICA INTEGRADA - FORNECIMENTO E ASSENTAMENTO. AF_01/2021</t>
  </si>
  <si>
    <t>M</t>
  </si>
  <si>
    <t xml:space="preserve"> 98008 </t>
  </si>
  <si>
    <t>BASE PARA POÇO DE VISITA RETANGULAR PARA ESGOTO, EM ALVENARIA COM BLOCOS DE CONCRETO, DIMENSÕES INTERNAS = 1,5X1,5 M, PROFUNDIDADE = 1,45 M, EXCLUINDO TAMPÃO . AF_12/2020</t>
  </si>
  <si>
    <t>UN</t>
  </si>
  <si>
    <t xml:space="preserve"> 97975 </t>
  </si>
  <si>
    <t>POÇO DE INSPEÇÃO CIRCULAR PARA ESGOTO, EM CONCRETO PRÉ-MOLDADO, DIÂMETRO INTERNO = 0,60 M, PROFUNDIDADE = 1,40 M, EXCLUINDO TAMPÃO. AF_12/2020</t>
  </si>
  <si>
    <t xml:space="preserve"> 98114 </t>
  </si>
  <si>
    <t>TAMPA CIRCULAR PARA ESGOTO E DRENAGEM, EM FERRO FUNDIDO, DIÂMETRO INTERNO = 0,6 M. AF_12/2020</t>
  </si>
  <si>
    <t>Tipo</t>
  </si>
  <si>
    <t>Mão de Obra</t>
  </si>
  <si>
    <t>Sinalização Vertical Viária</t>
  </si>
  <si>
    <t>Escavação de Valas</t>
  </si>
  <si>
    <t>Escoramento e Preparo de Fundo de Valas</t>
  </si>
  <si>
    <t>Aterro e Reaterro de Valas</t>
  </si>
  <si>
    <t>Assentamento de Tubos de Esgoto em PVC e PEAD</t>
  </si>
  <si>
    <t>Poços de Visita e Caixas para Bocas de Lobo</t>
  </si>
  <si>
    <t>Caixas Enterradas</t>
  </si>
  <si>
    <t>Composição</t>
  </si>
  <si>
    <t>Composição Auxiliar</t>
  </si>
  <si>
    <t xml:space="preserve"> 102234 </t>
  </si>
  <si>
    <t>PINTURA IMUNIZANTE PARA MADEIRA, 2 DEMÃOS. AF_01/2021</t>
  </si>
  <si>
    <t>Pintura em Madeira</t>
  </si>
  <si>
    <t xml:space="preserve"> 88316 </t>
  </si>
  <si>
    <t>SERVENTE COM ENCARGOS COMPLEMENTARES</t>
  </si>
  <si>
    <t>Livro SINAPI: Cálculos e Parâmetros</t>
  </si>
  <si>
    <t>H</t>
  </si>
  <si>
    <t xml:space="preserve"> 88262 </t>
  </si>
  <si>
    <t>CARPINTEIRO DE FORMAS COM ENCARGOS COMPLEMENTARES</t>
  </si>
  <si>
    <t>Insumo</t>
  </si>
  <si>
    <t xml:space="preserve"> 00005065 </t>
  </si>
  <si>
    <t>PREGO DE ACO POLIDO COM CABECA 10 X 10 (7/8 X 17)</t>
  </si>
  <si>
    <t>Material</t>
  </si>
  <si>
    <t>KG</t>
  </si>
  <si>
    <t xml:space="preserve"> 00005069 </t>
  </si>
  <si>
    <t>PREGO DE ACO POLIDO COM CABECA 17 X 27 (2 1/2 X 11)</t>
  </si>
  <si>
    <t xml:space="preserve"> 00004509 </t>
  </si>
  <si>
    <t>SARRAFO *2,5 X 10* CM EM PINUS, MISTA OU EQUIVALENTE DA REGIAO - BRUTA</t>
  </si>
  <si>
    <t xml:space="preserve"> 00004813 </t>
  </si>
  <si>
    <t>PLACA DE OBRA (PARA CONSTRUCAO CIVIL) EM CHAPA GALVANIZADA *N. 22*, ADESIVADA, DE *2,4 X 1,2* M (SEM POSTES PARA FIXACAO)</t>
  </si>
  <si>
    <t>MO sem LS =&gt;</t>
  </si>
  <si>
    <t>LS =&gt;</t>
  </si>
  <si>
    <t>MO com LS =&gt;</t>
  </si>
  <si>
    <t>Valor do BDI =&gt;</t>
  </si>
  <si>
    <t>Valor com BDI =&gt;</t>
  </si>
  <si>
    <t xml:space="preserve"> 93565 </t>
  </si>
  <si>
    <t>ENGENHEIRO CIVIL DE OBRA JUNIOR COM ENCARGOS COMPLEMENTARES</t>
  </si>
  <si>
    <t>MES</t>
  </si>
  <si>
    <t xml:space="preserve"> 94295 </t>
  </si>
  <si>
    <t>MESTRE DE OBRAS COM ENCARGOS COMPLEMENTARES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</si>
  <si>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</si>
  <si>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</si>
  <si>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Custos Horários Produtivo e Improdutivo dos Equipamentos</t>
  </si>
  <si>
    <t>CHP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</si>
  <si>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</si>
  <si>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</si>
  <si>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</si>
  <si>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 xml:space="preserve"> 88309 </t>
  </si>
  <si>
    <t>PEDREIRO COM ENCARGOS COMPLEMENTARES</t>
  </si>
  <si>
    <t xml:space="preserve"> 91533 </t>
  </si>
  <si>
    <t>COMPACTADOR DE SOLOS DE PERCUSSÃO (SOQUETE) COM MOTOR A GASOLINA 4 TEMPOS, POTÊNCIA 4 CV - CHP DIURNO. AF_08/2015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</si>
  <si>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</si>
  <si>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</si>
  <si>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</si>
  <si>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</si>
  <si>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5631 </t>
  </si>
  <si>
    <t>ESCAVADEIRA HIDRÁULICA SOBRE ESTEIRAS, CAÇAMBA 0,80 M3, PESO OPERACIONAL 17 T, POTENCIA BRUTA 111 HP - CHP DIURNO. AF_06/2014</t>
  </si>
  <si>
    <t xml:space="preserve"> 5632 </t>
  </si>
  <si>
    <t>ESCAVADEIRA HIDRÁULICA SOBRE ESTEIRAS, CAÇAMBA 0,80 M3, PESO OPERACIONAL 17 T, POTENCIA BRUTA 111 HP - CHI DIURNO. AF_06/2014</t>
  </si>
  <si>
    <t xml:space="preserve"> 88246 </t>
  </si>
  <si>
    <t>ASSENTADOR DE TUBOS COM ENCARGOS COMPLEMENTARES</t>
  </si>
  <si>
    <t xml:space="preserve"> 00020078 </t>
  </si>
  <si>
    <t>PASTA LUBRIFICANTE PARA TUBOS E CONEXOES COM JUNTA ELASTICA, EMBALAGEM DE *400* GR (USO EM PVC, ACO, POLIETILENO E OUTROS)</t>
  </si>
  <si>
    <t xml:space="preserve"> 00041782 </t>
  </si>
  <si>
    <t>TUBO CORRUGADO PEAD, PAREDE DUPLA, INTERNA LISA, JEI, DN/DI 600 MM, PARA SANEAMENTO (DRENAGEM/ESGOTO)</t>
  </si>
  <si>
    <t xml:space="preserve"> 89993 </t>
  </si>
  <si>
    <t>GRAUTEAMENTO VERTICAL EM ALVENARIA ESTRUTURAL. AF_09/2021</t>
  </si>
  <si>
    <t>Graute e Armação</t>
  </si>
  <si>
    <t xml:space="preserve"> 92767 </t>
  </si>
  <si>
    <t>ARMAÇÃO DE LAJE DE ESTRUTURA CONVENCIONAL DE CONCRETO ARMADO UTILIZANDO AÇO CA-60 DE 4,2 MM - MONTAGEM. AF_06/2022</t>
  </si>
  <si>
    <t>Armação para Estruturas de Concreto Armado</t>
  </si>
  <si>
    <t xml:space="preserve"> 89998 </t>
  </si>
  <si>
    <t>ARMAÇÃO DE CINTA DE ALVENARIA ESTRUTURAL; DIÂMETRO DE 10,0 MM. AF_09/2021</t>
  </si>
  <si>
    <t xml:space="preserve"> 89996 </t>
  </si>
  <si>
    <t>ARMAÇÃO VERTICAL DE ALVENARIA ESTRUTURAL; DIÂMETRO DE 10,0 MM. AF_09/2021</t>
  </si>
  <si>
    <t xml:space="preserve"> 97738 </t>
  </si>
  <si>
    <t>PEÇA CIRCULAR PRÉ-MOLDADA, VOLUME DE CONCRETO DE 10 A 30 LITROS, TAXA DE FIBRA DE POLIPROPILENO APROXIMADA DE 6 KG/M³. AF_03/2024_PS</t>
  </si>
  <si>
    <t>Estruturas Pré-Fabricadas e Pré-Moldadas</t>
  </si>
  <si>
    <t xml:space="preserve"> 100475 </t>
  </si>
  <si>
    <t>ARGAMASSA TRAÇO 1:3 (EM VOLUME DE CIMENTO E AREIA MÉDIA ÚMIDA) COM ADIÇÃO DE IMPERMEABILIZANTE, PREPARO MECÂNICO COM BETONEIRA 400 L. AF_08/2019</t>
  </si>
  <si>
    <t>Argamassas</t>
  </si>
  <si>
    <t xml:space="preserve"> 89995 </t>
  </si>
  <si>
    <t>GRAUTEAMENTO DE CINTA SUPERIOR OU DE VERGA EM ALVENARIA ESTRUTURAL. AF_09/2021</t>
  </si>
  <si>
    <t xml:space="preserve"> 94970 </t>
  </si>
  <si>
    <t>CONCRETO FCK = 20MPA, TRAÇO 1:2,7:3 (EM MASSA SECA DE CIMENTO/ AREIA MÉDIA/ BRITA 1) - PREPARO MECÂNICO COM BETONEIRA 600 L. AF_05/2021</t>
  </si>
  <si>
    <t>Produção de Concreto</t>
  </si>
  <si>
    <t xml:space="preserve"> 101624 </t>
  </si>
  <si>
    <t>PREPARO DE FUNDO DE VALA COM LARGURA MAIOR OU IGUAL A 1,5 M E MENOR QUE 2,5 M, COM CAMADA DE BRITA, LANÇAMENTO MECANIZADO. AF_01/2026</t>
  </si>
  <si>
    <t xml:space="preserve"> 87316 </t>
  </si>
  <si>
    <t>ARGAMASSA TRAÇO 1:4 (EM VOLUME DE CIMENTO E AREIA GROSSA ÚMIDA) PARA CHAPISCO CONVENCIONAL, PREPARO MECÂNICO COM BETONEIRA 400 L. AF_08/2019</t>
  </si>
  <si>
    <t xml:space="preserve"> 97736 </t>
  </si>
  <si>
    <t>PEÇA RETANGULAR PRÉ-MOLDADA, VOLUME DE CONCRETO ACIMA DE 100 LITROS, TAXA DE AÇO APROXIMADA DE 30KG/M³. AF_03/2024</t>
  </si>
  <si>
    <t xml:space="preserve"> 00006193 </t>
  </si>
  <si>
    <t>TABUA NAO APARELHADA *2,5 X 20* CM, EM MACARANDUBA/MASSARANDUBA, ANGELIM OU EQUIVALENTE DA REGIAO - BRUTA</t>
  </si>
  <si>
    <t xml:space="preserve"> 00025067 </t>
  </si>
  <si>
    <t>BLOCO DE CONCRETO ESTRUTURAL 19 X 19 X 39 CM, FBK 4,5 MPA (NBR 6136)</t>
  </si>
  <si>
    <t xml:space="preserve"> 00002692 </t>
  </si>
  <si>
    <t>DESMOLDANTE PROTETOR PARA FORMAS DE MADEIRA, DE BASE OLEOSA EMULSIONADA EM AGUA</t>
  </si>
  <si>
    <t>L</t>
  </si>
  <si>
    <t xml:space="preserve"> 00004491 </t>
  </si>
  <si>
    <t>PONTALETE *7,5 X 7,5* CM EM PINUS, MISTA OU EQUIVALENTE DA REGIAO - BRUTA</t>
  </si>
  <si>
    <t xml:space="preserve"> 00004517 </t>
  </si>
  <si>
    <t>SARRAFO *2,5 X 7,5* CM EM PINUS, MISTA OU EQUIVALENTE DA REGIAO - BRUTA</t>
  </si>
  <si>
    <t xml:space="preserve"> 00000660 </t>
  </si>
  <si>
    <t>CANALETA DE CONCRETO 19 X 19 X 19 CM (CLASSE C - NBR 6136)</t>
  </si>
  <si>
    <t xml:space="preserve"> 101623 </t>
  </si>
  <si>
    <t>PREPARO DE FUNDO DE VALA COM LARGURA MENOR QUE 1,5 M, COM CAMADA DE BRITA, LANÇAMENTO MECANIZADO. AF_01/2026</t>
  </si>
  <si>
    <t xml:space="preserve"> 00043441 </t>
  </si>
  <si>
    <t>ANEL EM CONCRETO ARMADO, LISO, PARA POCOS DE INSPECAO, COM FUNDO, DIAMETRO INTERNO DE 0,60 M E ALTURA DE 0,50 M</t>
  </si>
  <si>
    <t xml:space="preserve"> 00012532 </t>
  </si>
  <si>
    <t>ANEL EM CONCRETO ARMADO, LISO, PARA POCOS DE INSPECAO, SEM FUNDO, DIAMETRO INTERNO DE 0,60 M E ALTURA DE 0,50 M</t>
  </si>
  <si>
    <t xml:space="preserve"> 00007258 </t>
  </si>
  <si>
    <t>TIJOLO CERAMICO MACICO COMUM DE *5 X 10 X 20* CM (L X A X C)</t>
  </si>
  <si>
    <t xml:space="preserve"> 00043423 </t>
  </si>
  <si>
    <t>ANEL EM CONCRETO ARMADO, LISO, PARA POCOS DE INSPECAO, SEM FUNDO, DIAMETRO INTERNO DE 0,60 M E ALTURA DE 0,20 M</t>
  </si>
  <si>
    <t xml:space="preserve"> 00011301 </t>
  </si>
  <si>
    <t>TAMPAO FOFO ARTICULADO, COM BASE / REQUADRO, CLASSE B125 CARGA MAX 12,5 T, REDONDO, TAMPA 600 MM (COM INSCRICAO EM RELEVO DO TIPO DE REDE)</t>
  </si>
  <si>
    <t>Composições Auxiliares</t>
  </si>
  <si>
    <t xml:space="preserve"> 88238 </t>
  </si>
  <si>
    <t>AJUDANTE DE ARMADOR COM ENCARGOS COMPLEMENTARES</t>
  </si>
  <si>
    <t xml:space="preserve"> 95308 </t>
  </si>
  <si>
    <t>CURSO DE CAPACITAÇÃO PARA AJUDANTE DE ARMADOR (ENCARGOS COMPLEMENTARES) - HORISTA</t>
  </si>
  <si>
    <t xml:space="preserve"> 00037372 </t>
  </si>
  <si>
    <t>EXAMES - HORISTA (COLETADO CAIXA - ENCARGOS COMPLEMENTARES)</t>
  </si>
  <si>
    <t>Encargos Complementares</t>
  </si>
  <si>
    <t xml:space="preserve"> 00037370 </t>
  </si>
  <si>
    <t>ALIMENTACAO - HORISTA (COLETADO CAIXA - ENCARGOS COMPLEMENTARES)</t>
  </si>
  <si>
    <t xml:space="preserve"> 00043489 </t>
  </si>
  <si>
    <t>EPI - FAMILIA PEDREIRO - HORISTA (ENCARGOS COMPLEMENTARES - COLETADO CAIXA)</t>
  </si>
  <si>
    <t xml:space="preserve"> 00037373 </t>
  </si>
  <si>
    <t>SEGURO - HORISTA (COLETADO CAIXA - ENCARGOS COMPLEMENTARES)</t>
  </si>
  <si>
    <t xml:space="preserve"> 00006114 </t>
  </si>
  <si>
    <t>AJUDANTE DE ARMADOR (HORISTA)</t>
  </si>
  <si>
    <t xml:space="preserve"> 00043465 </t>
  </si>
  <si>
    <t>FERRAMENTAS - FAMILIA PEDREIRO - HORISTA (ENCARGOS COMPLEMENTARES - COLETADO CAIXA)</t>
  </si>
  <si>
    <t xml:space="preserve"> 00037371 </t>
  </si>
  <si>
    <t>TRANSPORTE - HORISTA (COLETADO CAIXA - ENCARGOS COMPLEMENTARES)</t>
  </si>
  <si>
    <t xml:space="preserve"> 88239 </t>
  </si>
  <si>
    <t>AJUDANTE DE CARPINTEIRO COM ENCARGOS COMPLEMENTARES</t>
  </si>
  <si>
    <t xml:space="preserve"> 95309 </t>
  </si>
  <si>
    <t>CURSO DE CAPACITAÇÃO PARA AJUDANTE DE CARPINTEIRO (ENCARGOS COMPLEMENTARES) - HORISTA</t>
  </si>
  <si>
    <t xml:space="preserve"> 00043459 </t>
  </si>
  <si>
    <t>FERRAMENTAS - FAMILIA CARPINTEIRO DE FORMAS - HORISTA (ENCARGOS COMPLEMENTARES - COLETADO CAIXA)</t>
  </si>
  <si>
    <t xml:space="preserve"> 00043483 </t>
  </si>
  <si>
    <t>EPI - FAMILIA CARPINTEIRO DE FORMAS - HORISTA (ENCARGOS COMPLEMENTARES - COLETADO CAIXA)</t>
  </si>
  <si>
    <t xml:space="preserve"> 00006117 </t>
  </si>
  <si>
    <t>CARPINTEIRO AUXILIAR (HORISTA)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</si>
  <si>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</si>
  <si>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</si>
  <si>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88377 </t>
  </si>
  <si>
    <t>OPERADOR DE BETONEIRA ESTACIONÁRIA/MISTURADOR COM ENCARGOS COMPLEMENTARES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</si>
  <si>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</si>
  <si>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</si>
  <si>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00000370 </t>
  </si>
  <si>
    <t>AREIA MEDIA - POSTO JAZIDA/FORNECEDOR (RETIRADO NA JAZIDA, SEM TRANSPORTE)</t>
  </si>
  <si>
    <t xml:space="preserve"> 00001379 </t>
  </si>
  <si>
    <t>CIMENTO PORTLAND COMPOSTO CP II-32</t>
  </si>
  <si>
    <t xml:space="preserve"> 00000123 </t>
  </si>
  <si>
    <t>ADITIVO IMPERMEABILIZANTE DE PEGA NORMAL PARA ARGAMASSAS E CONCRETOS SEM ARMACAO, LIQUIDO E ISENTO DE CLORETOS</t>
  </si>
  <si>
    <t xml:space="preserve"> 00000367 </t>
  </si>
  <si>
    <t>AREIA GROSSA - POSTO JAZIDA/FORNECEDOR (RETIRADO NA JAZIDA, SEM TRANSPORTE)</t>
  </si>
  <si>
    <t xml:space="preserve"> 88245 </t>
  </si>
  <si>
    <t>ARMADOR COM ENCARGOS COMPLEMENTARES</t>
  </si>
  <si>
    <t xml:space="preserve"> 95314 </t>
  </si>
  <si>
    <t>CURSO DE CAPACITAÇÃO PARA ARMADOR (ENCARGOS COMPLEMENTARES) - HORISTA</t>
  </si>
  <si>
    <t xml:space="preserve"> 00000378 </t>
  </si>
  <si>
    <t>ARMADOR (HORISTA)</t>
  </si>
  <si>
    <t xml:space="preserve"> 00000034 </t>
  </si>
  <si>
    <t>ACO CA-50, 10,0 MM, VERGALHAO</t>
  </si>
  <si>
    <t xml:space="preserve"> 92799 </t>
  </si>
  <si>
    <t>CORTE E DOBRA DE AÇO CA-60, DIÂMETRO DE 4,2 MM. AF_06/2022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</si>
  <si>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</si>
  <si>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</si>
  <si>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</si>
  <si>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</si>
  <si>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 xml:space="preserve"> 92768 </t>
  </si>
  <si>
    <t>ARMAÇÃO DE LAJE DE ESTRUTURA CONVENCIONAL DE CONCRETO ARMADO UTILIZANDO AÇO CA-60 DE 5,0 MM - MONTAGEM. AF_06/2022</t>
  </si>
  <si>
    <t xml:space="preserve"> 92800 </t>
  </si>
  <si>
    <t>CORTE E DOBRA DE AÇO CA-60, DIÂMETRO DE 5,0 MM. AF_06/2022</t>
  </si>
  <si>
    <t xml:space="preserve"> 95315 </t>
  </si>
  <si>
    <t>CURSO DE CAPACITAÇÃO PARA ASSENTADOR DE TUBOS (ENCARGOS COMPLEMENTARES) - HORISTA</t>
  </si>
  <si>
    <t xml:space="preserve"> 00043488 </t>
  </si>
  <si>
    <t>EPI - FAMILIA OPERADOR ESCAVADEIRA - HORISTA (ENCARGOS COMPLEMENTARES - COLETADO CAIXA)</t>
  </si>
  <si>
    <t xml:space="preserve"> 00043464 </t>
  </si>
  <si>
    <t>FERRAMENTAS - FAMILIA OPERADOR ESCAVADEIRA - HORISTA (ENCARGOS COMPLEMENTARES - COLETADO CAIXA)</t>
  </si>
  <si>
    <t xml:space="preserve"> 00040331 </t>
  </si>
  <si>
    <t>ASSENTADOR DE MANILHAS (HORISTA)</t>
  </si>
  <si>
    <t xml:space="preserve"> 88827 </t>
  </si>
  <si>
    <t>BETONEIRA CAPACIDADE NOMINAL DE 400 L, CAPACIDADE DE MISTURA 280 L, MOTOR ELÉTRICO TRIFÁSICO POTÊNCIA DE 2 CV, SEM CARREGADOR - JUROS. AF_05/2023</t>
  </si>
  <si>
    <t>Depreciação, Juros, Impostos e Seguros, Manutenção e Materiais na Operação dos Equipamentos</t>
  </si>
  <si>
    <t xml:space="preserve"> 88826 </t>
  </si>
  <si>
    <t>BETONEIRA CAPACIDADE NOMINAL DE 400 L, CAPACIDADE DE MISTURA 280 L, MOTOR ELÉTRICO TRIFÁSICO POTÊNCIA DE 2 CV, SEM CARREGADOR - DEPRECIAÇÃO.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</si>
  <si>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</si>
  <si>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</si>
  <si>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</si>
  <si>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</si>
  <si>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00010535 </t>
  </si>
  <si>
    <t>BETONEIRA, CAPACIDADE NOMINAL 400 L, CAPACIDADE DE MISTURA 280 L, MOTOR ELETRICO TRIFASICO 220/380 V, POTENCIA 2 CV, SEM CARREGADOR</t>
  </si>
  <si>
    <t>Equipamento para Aquisição Permanente</t>
  </si>
  <si>
    <t xml:space="preserve"> 00002705 </t>
  </si>
  <si>
    <t>ENERGIA ELETRICA ATE 2000 KWH INDUSTRIAL, SEM DEMANDA</t>
  </si>
  <si>
    <t>Franquia</t>
  </si>
  <si>
    <t>KWH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</si>
  <si>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</si>
  <si>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</si>
  <si>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89222 </t>
  </si>
  <si>
    <t>BETONEIRA CAPACIDADE NOMINAL DE 600 L, CAPACIDADE DE MISTURA 360 L, MOTOR ELÉTRICO TRIFÁSICO POTÊNCIA DE 4 CV, SEM CARREGADOR - JUROS. AF_05/2023</t>
  </si>
  <si>
    <t xml:space="preserve"> 89221 </t>
  </si>
  <si>
    <t>BETONEIRA CAPACIDADE NOMINAL DE 600 L, CAPACIDADE DE MISTURA 360 L, MOTOR ELÉTRICO TRIFÁSICO POTÊNCIA DE 4 CV, SEM CARREGADOR - DEPRECIAÇÃO.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</si>
  <si>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</si>
  <si>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</si>
  <si>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89223 </t>
  </si>
  <si>
    <t>BETONEIRA CAPACIDADE NOMINAL DE 600 L, CAPACIDADE DE MISTURA 360 L, MOTOR ELÉTRICO TRIFÁSICO POTÊNCIA DE 4 CV, SEM CARREGADOR - MANUTENÇÃO. AF_05/2023</t>
  </si>
  <si>
    <t xml:space="preserve"> 89224 </t>
  </si>
  <si>
    <t>BETONEIRA CAPACIDADE NOMINAL DE 600 L, CAPACIDADE DE MISTURA 360 L, MOTOR ELÉTRICO TRIFÁSICO POTÊNCIA DE 4 CV, SEM CARREGADOR - MATERIAIS NA OPERAÇÃO. AF_05/2023</t>
  </si>
  <si>
    <t xml:space="preserve"> 00036397 </t>
  </si>
  <si>
    <t>BETONEIRA, CAPACIDADE NOMINAL 600 L, CAPACIDADE DE MISTURA 360 L, MOTOR ELETRICO TRIFASICO 220/380V, POTENCIA 4CV, SEM CARREGADOR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</si>
  <si>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</si>
  <si>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</si>
  <si>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88282 </t>
  </si>
  <si>
    <t>MOTORISTA DE CAMINHÃO COM ENCARGOS COMPLEMENTARES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</si>
  <si>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</si>
  <si>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</si>
  <si>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</si>
  <si>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</si>
  <si>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</si>
  <si>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</si>
  <si>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</si>
  <si>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</si>
  <si>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</si>
  <si>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</si>
  <si>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</si>
  <si>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</si>
  <si>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00004221 </t>
  </si>
  <si>
    <t>OLEO DIESEL COMBUSTIVEL COMUM METROPOLITANO S-10 OU S-500</t>
  </si>
  <si>
    <t xml:space="preserve"> 88261 </t>
  </si>
  <si>
    <t>CARPINTEIRO DE ESQUADRIAS COM ENCARGOS COMPLEMENTARES</t>
  </si>
  <si>
    <t xml:space="preserve"> 95329 </t>
  </si>
  <si>
    <t>CURSO DE CAPACITAÇÃO PARA CARPINTEIRO DE ESQUADRIA (ENCARGOS COMPLEMENTARES) - HORISTA</t>
  </si>
  <si>
    <t xml:space="preserve"> 00001214 </t>
  </si>
  <si>
    <t>CARPINTEIRO DE ESQUADRIAS (HORISTA)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</si>
  <si>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</si>
  <si>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</si>
  <si>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</si>
  <si>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</si>
  <si>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91532 </t>
  </si>
  <si>
    <t>COMPACTADOR DE SOLOS DE PERCUSSÃO (SOQUETE) COM MOTOR A GASOLINA 4 TEMPOS, POTÊNCIA 4 CV - MATERIAIS NA OPERAÇÃO. AF_08/2015</t>
  </si>
  <si>
    <t xml:space="preserve"> 88297 </t>
  </si>
  <si>
    <t>OPERADOR DE MÁQUINAS E EQUIPAMENTOS COM ENCARGOS COMPLEMENTARES</t>
  </si>
  <si>
    <t xml:space="preserve"> 91531 </t>
  </si>
  <si>
    <t>COMPACTADOR DE SOLOS DE PERCUSSÃO (SOQUETE) COM MOTOR A GASOLINA 4 TEMPOS, POTÊNCIA 4 CV - MANUTENÇÃO. AF_08/2015</t>
  </si>
  <si>
    <t xml:space="preserve"> 91529 </t>
  </si>
  <si>
    <t>COMPACTADOR DE SOLOS DE PERCUSSÃO (SOQUETE) COM MOTOR A GASOLINA 4 TEMPOS, POTÊNCIA 4 CV - DEPRECIAÇÃO. AF_08/2015</t>
  </si>
  <si>
    <t xml:space="preserve"> 91530 </t>
  </si>
  <si>
    <t>COMPACTADOR DE SOLOS DE PERCUSSÃO (SOQUETE) COM MOTOR A GASOLINA 4 TEMPOS, POTÊNCIA 4 CV - JUROS.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</si>
  <si>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</si>
  <si>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</si>
  <si>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</si>
  <si>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</si>
  <si>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00004721 </t>
  </si>
  <si>
    <t>PEDRA BRITADA N. 1 (9,5 A 19 MM) POSTO PEDREIRA/FORNECEDOR, SEM FRETE</t>
  </si>
  <si>
    <t xml:space="preserve"> 94971 </t>
  </si>
  <si>
    <t>CONCRETO FCK = 25MPA, TRAÇO 1:2,3:2,7 (EM MASSA SECA DE CIMENTO/ AREIA MÉDIA/ BRITA 1) - PREPARO MECÂNICO COM BETONEIRA 600 L. AF_05/2021</t>
  </si>
  <si>
    <t xml:space="preserve"> 94972 </t>
  </si>
  <si>
    <t>CONCRETO FCK = 30MPA, TRAÇO 1:2,1:2,5 (EM MASSA SECA DE CIMENTO/ AREIA MÉDIA/ BRITA 1) - PREPARO MECÂNICO COM BETONEIRA 600 L. AF_05/2021</t>
  </si>
  <si>
    <t xml:space="preserve"> 00043059 </t>
  </si>
  <si>
    <t>ACO CA-60, 4,2 MM, OU 5,0 MM, OU 6,0 MM, OU 7,0 MM, VERGALHAO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</si>
  <si>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</si>
  <si>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</si>
  <si>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</si>
  <si>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</si>
  <si>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</si>
  <si>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</si>
  <si>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</si>
  <si>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</si>
  <si>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95357 </t>
  </si>
  <si>
    <t>CURSO DE CAPACITAÇÃO PARA OPERADOR DE ESCAVADEIRA (ENCARGOS COMPLEMENTARES) - HORISTA</t>
  </si>
  <si>
    <t xml:space="preserve"> 00004234 </t>
  </si>
  <si>
    <t>OPERADOR DE ESCAVADEIRA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</si>
  <si>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</si>
  <si>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</si>
  <si>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</si>
  <si>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</si>
  <si>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</si>
  <si>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</si>
  <si>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</si>
  <si>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</si>
  <si>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</si>
  <si>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</si>
  <si>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</si>
  <si>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</si>
  <si>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</si>
  <si>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</si>
  <si>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</si>
  <si>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</si>
  <si>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00043498 </t>
  </si>
  <si>
    <t>EPI - FAMILIA ENGENHEIRO CIVIL - MENSALISTA (ENCARGOS COMPLEMENTARES - COLETADO CAIXA)</t>
  </si>
  <si>
    <t xml:space="preserve"> 00040811 </t>
  </si>
  <si>
    <t>ENGENHEIRO CIVIL DE OBRA JUNIOR (MENSALISTA)</t>
  </si>
  <si>
    <t xml:space="preserve"> 00043474 </t>
  </si>
  <si>
    <t>FERRAMENTAS - FAMILIA ENGENHEIRO CIVIL - MENSALISTA (ENCARGOS COMPLEMENTARES - COLETADO CAIXA)</t>
  </si>
  <si>
    <t xml:space="preserve"> 00040864 </t>
  </si>
  <si>
    <t>SEGURO - MENSALISTA (COLETADO CAIXA - ENCARGOS COMPLEMENTARES)</t>
  </si>
  <si>
    <t xml:space="preserve"> 00040862 </t>
  </si>
  <si>
    <t>ALIMENTACAO - MENSALISTA (COLETADO CAIXA - ENCARGOS COMPLEMENTARES)</t>
  </si>
  <si>
    <t xml:space="preserve"> 00040863 </t>
  </si>
  <si>
    <t>EXAMES - MENSALISTA (COLETADO CAIXA - ENCARGOS COMPLEMENTARES)</t>
  </si>
  <si>
    <t xml:space="preserve"> 5628 </t>
  </si>
  <si>
    <t>ESCAVADEIRA HIDRÁULICA SOBRE ESTEIRAS, CAÇAMBA 0,80 M3, PESO OPERACIONAL 17 T, POTENCIA BRUTA 111 HP - JUROS. AF_06/2014</t>
  </si>
  <si>
    <t xml:space="preserve"> 88294 </t>
  </si>
  <si>
    <t>OPERADOR DE ESCAVADEIRA COM ENCARGOS COMPLEMENTARES</t>
  </si>
  <si>
    <t xml:space="preserve"> 5627 </t>
  </si>
  <si>
    <t>ESCAVADEIRA HIDRÁULICA SOBRE ESTEIRAS, CAÇAMBA 0,80 M3, PESO OPERACIONAL 17 T, POTENCIA BRUTA 111 HP - DEPRECIAÇÃO. AF_06/2014</t>
  </si>
  <si>
    <t xml:space="preserve"> 5629 </t>
  </si>
  <si>
    <t>ESCAVADEIRA HIDRÁULICA SOBRE ESTEIRAS, CAÇAMBA 0,80 M3, PESO OPERACIONAL 17 T, POTENCIA BRUTA 111 HP - MANUTENÇÃO. AF_06/2014</t>
  </si>
  <si>
    <t xml:space="preserve"> 5630 </t>
  </si>
  <si>
    <t>ESCAVADEIRA HIDRÁULICA SOBRE ESTEIRAS, CAÇAMBA 0,80 M3, PESO OPERACIONAL 17 T, POTENCIA BRUTA 111 HP - MATERIAIS NA OPERAÇÃO. AF_06/2014</t>
  </si>
  <si>
    <t xml:space="preserve"> 00010685 </t>
  </si>
  <si>
    <t>ESCAVADEIRA HIDRAULICA SOBRE ESTEIRAS, CACAMBA 0,80M3, PESO OPERACIONAL 17T, POTENCIA BRUTA 111HP</t>
  </si>
  <si>
    <t xml:space="preserve"> 90279 </t>
  </si>
  <si>
    <t>GRAUTE FGK=20 MPA; TRAÇO 1:0,04:1,8:2,1 (EM MASSA SECA DE CIMENTO/ CAL/ AREIA GROSSA/ BRITA 0) - PREPARO MECÂNICO COM BETONEIRA 400 L. AF_09/2021</t>
  </si>
  <si>
    <t xml:space="preserve"> 00004720 </t>
  </si>
  <si>
    <t>PEDRA BRITADA N. 0, OU PEDRISCO (4,8 A 9,5 MM) POSTO PEDREIRA/FORNECEDOR, SEM FRETE</t>
  </si>
  <si>
    <t xml:space="preserve"> 00001106 </t>
  </si>
  <si>
    <t>CAL HIDRATADA CH-I PARA ARGAMASSAS</t>
  </si>
  <si>
    <t xml:space="preserve"> 00040819 </t>
  </si>
  <si>
    <t>MESTRE DE OBRAS (MENSALISTA)</t>
  </si>
  <si>
    <t xml:space="preserve"> 00040861 </t>
  </si>
  <si>
    <t>TRANSPORTE - MENSALISTA (COLETADO CAIXA - ENCARGOS COMPLEMENTARES)</t>
  </si>
  <si>
    <t xml:space="preserve"> 00043499 </t>
  </si>
  <si>
    <t>EPI - FAMILIA ENCARREGADO GERAL - MENSALISTA (ENCARGOS COMPLEMENTARES - COLETADO CAIXA)</t>
  </si>
  <si>
    <t xml:space="preserve"> 00043475 </t>
  </si>
  <si>
    <t>FERRAMENTAS - FAMILIA ENCARREGADO GERAL - MENSALISTA (ENCARGOS COMPLEMENTARES - COLETADO CAIXA)</t>
  </si>
  <si>
    <t xml:space="preserve"> 90587 </t>
  </si>
  <si>
    <t>VIBRADOR DE IMERSÃO, DIÂMETRO DE PONTEIRA 45MM, MOTOR ELÉTRICO TRIFÁSICO POTÊNCIA DE 2 CV - CHI DIURNO. AF_06/2015</t>
  </si>
  <si>
    <t xml:space="preserve"> 90586 </t>
  </si>
  <si>
    <t>VIBRADOR DE IMERSÃO, DIÂMETRO DE PONTEIRA 45MM, MOTOR ELÉTRICO TRIFÁSICO POTÊNCIA DE 2 CV - CHP DIURNO. AF_06/2015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</si>
  <si>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</si>
  <si>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</si>
  <si>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</si>
  <si>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</si>
  <si>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00020247 </t>
  </si>
  <si>
    <t>PREGO DE ACO POLIDO COM CABECA 15 X 15 (1 1/4 X 13)</t>
  </si>
  <si>
    <t xml:space="preserve"> 00043682 </t>
  </si>
  <si>
    <t>CHAPA/PAINEL DE MADEIRA COMPENSADA RESINADA (MADEIRITE RESINADO ROSA) PARA FORMA DE CONCRETO, DE 2200 X 1100 MM, E = 6 MM</t>
  </si>
  <si>
    <t xml:space="preserve"> 00039014 </t>
  </si>
  <si>
    <t>FIBRA DE ACO PARA REFORCO DO CONCRETO, SOLTA, TIPO A-I, FATOR DE FORMA *50* L / D, COMPRIMENTO DE *30* MM E RESISTENCIA A TRACAO DO ACO MAIOR 1000 MPA</t>
  </si>
  <si>
    <t xml:space="preserve"> 00043677 </t>
  </si>
  <si>
    <t>CHAPA/PAINEL DE MADEIRA COMPENSADA RESINADA (MADEIRITE RESINADO ROSA) PARA FORMA DE CONCRETO, DE 2200 X 1100 MM, E = 20 MM</t>
  </si>
  <si>
    <t xml:space="preserve"> 00039995 </t>
  </si>
  <si>
    <t>POLIESTIRENO EXPANDIDO/EPS (ISOPOR), TIPO 2F, BLOCO</t>
  </si>
  <si>
    <t xml:space="preserve"> 00001358 </t>
  </si>
  <si>
    <t>CHAPA/PAINEL DE MADEIRA COMPENSADA RESINADA (MADEIRITE RESINADO ROSA) PARA FORMA DE CONCRETO, DE 2200 X 1100 MM, E = 17 MM</t>
  </si>
  <si>
    <t xml:space="preserve"> 88310 </t>
  </si>
  <si>
    <t>PINTOR COM ENCARGOS COMPLEMENTARES</t>
  </si>
  <si>
    <t xml:space="preserve"> 00043490 </t>
  </si>
  <si>
    <t>EPI - FAMILIA PINTOR - HORISTA (ENCARGOS COMPLEMENTARES - COLETADO CAIXA)</t>
  </si>
  <si>
    <t xml:space="preserve"> 00043466 </t>
  </si>
  <si>
    <t>FERRAMENTAS - FAMILIA PINTOR - HORISTA (ENCARGOS COMPLEMENTARES - COLETADO CAIXA)</t>
  </si>
  <si>
    <t xml:space="preserve"> 00007340 </t>
  </si>
  <si>
    <t>IMUNIZANTE PARA MADEIRA, INCOLOR</t>
  </si>
  <si>
    <t xml:space="preserve"> 88858 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</si>
  <si>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</si>
  <si>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 xml:space="preserve"> 88857 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</si>
  <si>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</si>
  <si>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 xml:space="preserve"> 5664 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</si>
  <si>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</si>
  <si>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 xml:space="preserve"> 53786 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</si>
  <si>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</si>
  <si>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 xml:space="preserve"> 00036531 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</si>
  <si>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</si>
  <si>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 xml:space="preserve"> 91689 </t>
  </si>
  <si>
    <t>SERRA CIRCULAR DE BANCADA COM MOTOR ELÉTRICO POTÊNCIA DE 5HP, COM COIFA PARA DISCO 10" - JUROS. AF_08/2015</t>
  </si>
  <si>
    <t xml:space="preserve"> 91688 </t>
  </si>
  <si>
    <t>SERRA CIRCULAR DE BANCADA COM MOTOR ELÉTRICO POTÊNCIA DE 5HP, COM COIFA PARA DISCO 10" - DEPRECIAÇÃO. AF_08/2015</t>
  </si>
  <si>
    <t xml:space="preserve"> 91691 </t>
  </si>
  <si>
    <t>SERRA CIRCULAR DE BANCADA COM MOTOR ELÉTRICO POTÊNCIA DE 5HP, COM COIFA PARA DISCO 10" - MATERIAIS NA OPERAÇÃO. AF_08/2015</t>
  </si>
  <si>
    <t xml:space="preserve"> 91690 </t>
  </si>
  <si>
    <t>SERRA CIRCULAR DE BANCADA COM MOTOR ELÉTRICO POTÊNCIA DE 5HP, COM COIFA PARA DISCO 10" - MANUTENÇÃO. AF_08/2015</t>
  </si>
  <si>
    <t xml:space="preserve"> 00014618 </t>
  </si>
  <si>
    <t>SERRA CIRCULAR DE BANCADA COM MOTOR ELETRICO, POTENCIA DE *1600* W, PARA DISCO DE DIAMETRO DE 10" (250 MM)</t>
  </si>
  <si>
    <t xml:space="preserve"> 00043467 </t>
  </si>
  <si>
    <t>FERRAMENTAS - FAMILIA SERVENTE - HORISTA (ENCARGOS COMPLEMENTARES - COLETADO CAIXA)</t>
  </si>
  <si>
    <t xml:space="preserve"> 00043491 </t>
  </si>
  <si>
    <t>EPI - FAMILIA SERVENTE - HORISTA (ENCARGOS COMPLEMENTARES - COLETADO CAIXA)</t>
  </si>
  <si>
    <t xml:space="preserve"> 90582 </t>
  </si>
  <si>
    <t>VIBRADOR DE IMERSÃO, DIÂMETRO DE PONTEIRA 45MM, MOTOR ELÉTRICO TRIFÁSICO POTÊNCIA DE 2 CV - DEPRECIAÇÃO. AF_06/2015</t>
  </si>
  <si>
    <t xml:space="preserve"> 90583 </t>
  </si>
  <si>
    <t>VIBRADOR DE IMERSÃO, DIÂMETRO DE PONTEIRA 45MM, MOTOR ELÉTRICO TRIFÁSICO POTÊNCIA DE 2 CV - JUROS. AF_06/2015</t>
  </si>
  <si>
    <t xml:space="preserve"> 90584 </t>
  </si>
  <si>
    <t>VIBRADOR DE IMERSÃO, DIÂMETRO DE PONTEIRA 45MM, MOTOR ELÉTRICO TRIFÁSICO POTÊNCIA DE 2 CV - MANUTENÇÃO. AF_06/2015</t>
  </si>
  <si>
    <t xml:space="preserve"> 90585 </t>
  </si>
  <si>
    <t>VIBRADOR DE IMERSÃO, DIÂMETRO DE PONTEIRA 45MM, MOTOR ELÉTRICO TRIFÁSICO POTÊNCIA DE 2 CV - MATERIAIS NA OPERAÇÃO. AF_06/2015</t>
  </si>
  <si>
    <t xml:space="preserve"> 00013896 </t>
  </si>
  <si>
    <t>VIBRADOR DE IMERSAO, DIAMETRO DA PONTEIRA DE *45* MM, COM MOTOR ELETRICO TRIFASICO DE 2 HP (2 CV)</t>
  </si>
  <si>
    <t>0,00%</t>
  </si>
  <si>
    <t>Total Por Etapa</t>
  </si>
  <si>
    <t>30 DIAS</t>
  </si>
  <si>
    <t>GRUPO A</t>
  </si>
  <si>
    <t>TAXA ADMINISTRATIVA DA ADMINISTRAÇÃO CENTRAL</t>
  </si>
  <si>
    <t>Administração Central</t>
  </si>
  <si>
    <t>3,43%</t>
  </si>
  <si>
    <t>Total do Grupo</t>
  </si>
  <si>
    <t>GRUPO B</t>
  </si>
  <si>
    <t>TAXA REPRESENTATIVA DOS RISCOS</t>
  </si>
  <si>
    <t>Riscos</t>
  </si>
  <si>
    <t>1,00%</t>
  </si>
  <si>
    <t>GRUPO C</t>
  </si>
  <si>
    <t>TAXA REPRESENTATIVA SEGURO GARANTIA</t>
  </si>
  <si>
    <t>Risco</t>
  </si>
  <si>
    <t>0,28%</t>
  </si>
  <si>
    <t>GRUPO D</t>
  </si>
  <si>
    <t>TAXA REPRESENTATIVA DAS DESPESAS FINANCEIRAS</t>
  </si>
  <si>
    <t>Despesas Financeiras</t>
  </si>
  <si>
    <t>0,94%</t>
  </si>
  <si>
    <t>GRUPO E</t>
  </si>
  <si>
    <t>TAXA REPRESENTATIVA DO LUCRO</t>
  </si>
  <si>
    <t>Lucro</t>
  </si>
  <si>
    <t>6,74%</t>
  </si>
  <si>
    <t>GRUPO F</t>
  </si>
  <si>
    <t>TAXA REPRESENTATIVA DA INCIDÊNCIA DOS IMPOSTOS ( SOBRE O FATURAMENTO DA EMPRESA )</t>
  </si>
  <si>
    <t>ISS (IMPOSTO SOBRE SERVIÇOS) - MUNICIPAL</t>
  </si>
  <si>
    <t>3,00%</t>
  </si>
  <si>
    <t>COFINS - FEDERAL</t>
  </si>
  <si>
    <t>PIS (PROGRAMA DE INTREGRAÇÃO SOCIAL) - FEDERAL</t>
  </si>
  <si>
    <t>0,65%</t>
  </si>
  <si>
    <t>CRB -CONTRIBUIÇÂO INSS (DESONERAÇÂO)</t>
  </si>
  <si>
    <t>6,65%</t>
  </si>
  <si>
    <t>FÓRMULA PARA O CÁLCULO DO BDI</t>
  </si>
  <si>
    <t>(((1+A+B+C)*(1+D)*(1+E)/(1-F))-1)</t>
  </si>
  <si>
    <t>Bonificação sobre despesas indiretas (B.D.I)=</t>
  </si>
  <si>
    <t>BDI</t>
  </si>
  <si>
    <t>60 DIAS</t>
  </si>
  <si>
    <t>90 DIAS</t>
  </si>
  <si>
    <t>1º</t>
  </si>
  <si>
    <t>2º</t>
  </si>
  <si>
    <t>3º</t>
  </si>
  <si>
    <t xml:space="preserve">100,00%
</t>
  </si>
  <si>
    <t>TOTAL</t>
  </si>
  <si>
    <t xml:space="preserve">
</t>
  </si>
  <si>
    <t>SINAPI - 03/2026 - Minas Gerais</t>
  </si>
  <si>
    <t>SICRO3 - 01/2026 - Minas Gerais</t>
  </si>
  <si>
    <t>PREFEITURA MUNICIPAL DE SACRAMENTO</t>
  </si>
  <si>
    <t>Objetivo</t>
  </si>
  <si>
    <t>Obras</t>
  </si>
  <si>
    <t>Ampliação do Sistema de Esgotamento Sanitário</t>
  </si>
  <si>
    <t>Construção de Rede Interceptora no Município de Sacramento/MG</t>
  </si>
  <si>
    <t>SINAPI - 03/2026 - Minas Gerais, SICRO3 - 01/2026 - Minas Gerais</t>
  </si>
  <si>
    <t>Valor</t>
  </si>
  <si>
    <t>2.1</t>
  </si>
  <si>
    <t>2.2</t>
  </si>
  <si>
    <t>2.3</t>
  </si>
  <si>
    <t>2.4</t>
  </si>
  <si>
    <t>2.5</t>
  </si>
  <si>
    <t>2.6</t>
  </si>
  <si>
    <t>2.7</t>
  </si>
  <si>
    <r>
      <t xml:space="preserve">Encargos Sociais Desonerado: </t>
    </r>
    <r>
      <rPr>
        <sz val="11"/>
        <rFont val="Calibri Light"/>
        <family val="2"/>
        <scheme val="major"/>
      </rPr>
      <t>embutido nos preços unitário dos insumos de mão de obra, de acordo com as bases.</t>
    </r>
  </si>
  <si>
    <t>CRONOGRAMA FÍSICO-FINANCEIRO</t>
  </si>
  <si>
    <t>COMPOSIÇÃO DE PREÇO UNITÁRIO</t>
  </si>
  <si>
    <t>COMPOSIÇÃO BDI</t>
  </si>
  <si>
    <t>Área = (3,6m)*(1,8m) = 6,48 m²</t>
  </si>
  <si>
    <t>Engenheiro = 8h semanais x 4 semanas = 32 h/mês</t>
  </si>
  <si>
    <t>base de cálculo 220 h/mês - 32/220 = 0,14545 h/mês</t>
  </si>
  <si>
    <t>Engenheiro = 0,14545 * 3 Meses = 0,43636</t>
  </si>
  <si>
    <t>Mestre de obras = 3 meses</t>
  </si>
  <si>
    <t>Escavação trecho = ((2,5+1,6)/2*80+(3,1+2,5)/2*80+(3,3+3,1)/2*80+(3,34*75)+(3,77+3,37)/2*60+(3,83*
60)+(4,07+3,87)/2*60+(4,08*65)+(4,1+3,86)/2*80)*1,20</t>
  </si>
  <si>
    <t>(80+80+80+75+60+60+60+65+80) * 1,20</t>
  </si>
  <si>
    <t>2.592,36 - ((1.140,0 * 0,30^2 * ¶)</t>
  </si>
  <si>
    <t>Metragem linear retirada em projeto</t>
  </si>
  <si>
    <t xml:space="preserve">MEMÓRIA DE CÁLCULO </t>
  </si>
  <si>
    <t>VALOR TOTAL</t>
  </si>
  <si>
    <t>PLANILHA ORÇAMENTÁRIA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</si>
</sst>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#,##0.00\ %"/>
    <numFmt numFmtId="165" formatCode="#,##0.0000000"/>
  </numFmts>
  <fonts count="18" x14ac:knownFonts="1">
    <font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0"/>
      <color rgb="FF000000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sz val="11"/>
      <name val="Calibri Light"/>
      <family val="2"/>
      <scheme val="major"/>
    </font>
    <font>
      <sz val="10"/>
      <name val="Calibri Light"/>
      <family val="2"/>
      <scheme val="major"/>
    </font>
    <font>
      <b/>
      <sz val="14"/>
      <color theme="0"/>
      <name val="Calibri Light"/>
      <family val="2"/>
      <scheme val="major"/>
    </font>
    <font>
      <b/>
      <sz val="11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sz val="11"/>
      <color theme="0"/>
      <name val="Calibri Light"/>
      <family val="2"/>
      <scheme val="major"/>
    </font>
  </fonts>
  <fills count="3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13660"/>
        <bgColor indexed="64"/>
      </patternFill>
    </fill>
    <fill>
      <patternFill patternType="solid">
        <fgColor rgb="FF013660"/>
        <bgColor rgb="FFFFFFFF"/>
      </patternFill>
    </fill>
    <fill>
      <patternFill patternType="solid">
        <fgColor rgb="FF013660"/>
        <bgColor rgb="FFBAD4EF"/>
      </patternFill>
    </fill>
    <fill>
      <patternFill patternType="solid">
        <fgColor rgb="FF013660"/>
        <bgColor rgb="FFD6D6D6"/>
      </patternFill>
    </fill>
  </fills>
  <borders count="41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CCCCCC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/>
      <top style="thin">
        <color indexed="64"/>
      </top>
      <bottom style="thin">
        <color indexed="64"/>
      </bottom>
      <diagonal/>
    </border>
    <border>
      <left style="thin">
        <color rgb="FFCCCCCC"/>
      </left>
      <right/>
      <top style="thin">
        <color indexed="64"/>
      </top>
      <bottom/>
      <diagonal/>
    </border>
    <border>
      <left style="thin">
        <color rgb="FFCCCCCC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rgb="FFCCCCCC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CCCCCC"/>
      </bottom>
      <diagonal/>
    </border>
    <border>
      <left/>
      <right style="thin">
        <color indexed="64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indexed="64"/>
      </right>
      <top/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indexed="64"/>
      </right>
      <top style="thin">
        <color rgb="FFCCCCCC"/>
      </top>
      <bottom/>
      <diagonal/>
    </border>
    <border>
      <left style="thin">
        <color indexed="64"/>
      </left>
      <right/>
      <top style="thick">
        <color rgb="FF000000"/>
      </top>
      <bottom/>
      <diagonal/>
    </border>
    <border>
      <left/>
      <right style="thin">
        <color indexed="64"/>
      </right>
      <top style="thick">
        <color rgb="FF000000"/>
      </top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52">
    <xf numFmtId="0" fontId="0" fillId="0" borderId="0" xfId="0"/>
    <xf numFmtId="0" fontId="3" fillId="25" borderId="0" xfId="0" applyFont="1" applyFill="1" applyAlignment="1">
      <alignment horizontal="center" vertical="top" wrapText="1"/>
    </xf>
    <xf numFmtId="0" fontId="4" fillId="31" borderId="0" xfId="0" applyFont="1" applyFill="1" applyAlignment="1">
      <alignment horizontal="center" vertical="top" wrapText="1"/>
    </xf>
    <xf numFmtId="0" fontId="2" fillId="24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6" fillId="24" borderId="16" xfId="0" applyFont="1" applyFill="1" applyBorder="1" applyAlignment="1">
      <alignment horizontal="left" vertical="top" wrapText="1"/>
    </xf>
    <xf numFmtId="0" fontId="6" fillId="24" borderId="0" xfId="0" applyFont="1" applyFill="1" applyAlignment="1">
      <alignment horizontal="left" vertical="top" wrapText="1"/>
    </xf>
    <xf numFmtId="0" fontId="6" fillId="24" borderId="0" xfId="0" applyFont="1" applyFill="1" applyAlignment="1">
      <alignment vertical="top" wrapText="1"/>
    </xf>
    <xf numFmtId="0" fontId="6" fillId="24" borderId="15" xfId="0" applyFont="1" applyFill="1" applyBorder="1" applyAlignment="1">
      <alignment horizontal="left" vertical="top" wrapText="1"/>
    </xf>
    <xf numFmtId="0" fontId="7" fillId="35" borderId="13" xfId="0" applyFont="1" applyFill="1" applyBorder="1" applyAlignment="1">
      <alignment horizontal="center" vertical="center" wrapText="1"/>
    </xf>
    <xf numFmtId="0" fontId="7" fillId="35" borderId="14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right" vertical="top" wrapText="1"/>
    </xf>
    <xf numFmtId="9" fontId="8" fillId="0" borderId="26" xfId="2" applyFont="1" applyFill="1" applyBorder="1" applyAlignment="1">
      <alignment horizontal="center" vertical="top" wrapText="1"/>
    </xf>
    <xf numFmtId="9" fontId="8" fillId="0" borderId="21" xfId="2" applyFont="1" applyFill="1" applyBorder="1" applyAlignment="1">
      <alignment horizontal="center" vertical="top" wrapText="1"/>
    </xf>
    <xf numFmtId="9" fontId="8" fillId="0" borderId="28" xfId="2" applyFont="1" applyFill="1" applyBorder="1" applyAlignment="1">
      <alignment horizontal="center" vertical="top" wrapText="1"/>
    </xf>
    <xf numFmtId="44" fontId="8" fillId="0" borderId="22" xfId="1" applyFont="1" applyFill="1" applyBorder="1" applyAlignment="1">
      <alignment horizontal="right" vertical="top" wrapText="1"/>
    </xf>
    <xf numFmtId="44" fontId="8" fillId="0" borderId="27" xfId="1" applyFont="1" applyFill="1" applyBorder="1" applyAlignment="1">
      <alignment horizontal="center" vertical="top" wrapText="1"/>
    </xf>
    <xf numFmtId="44" fontId="8" fillId="0" borderId="22" xfId="1" applyFont="1" applyFill="1" applyBorder="1" applyAlignment="1">
      <alignment horizontal="center" vertical="top" wrapText="1"/>
    </xf>
    <xf numFmtId="44" fontId="8" fillId="0" borderId="29" xfId="1" applyFont="1" applyFill="1" applyBorder="1" applyAlignment="1">
      <alignment horizontal="center" vertical="top" wrapText="1"/>
    </xf>
    <xf numFmtId="44" fontId="8" fillId="0" borderId="23" xfId="1" applyFont="1" applyFill="1" applyBorder="1" applyAlignment="1">
      <alignment horizontal="right" vertical="top" wrapText="1"/>
    </xf>
    <xf numFmtId="44" fontId="8" fillId="0" borderId="0" xfId="1" applyFont="1" applyFill="1" applyBorder="1" applyAlignment="1">
      <alignment horizontal="center" vertical="top" wrapText="1"/>
    </xf>
    <xf numFmtId="44" fontId="8" fillId="0" borderId="23" xfId="1" applyFont="1" applyFill="1" applyBorder="1" applyAlignment="1">
      <alignment horizontal="center" vertical="top" wrapText="1"/>
    </xf>
    <xf numFmtId="44" fontId="8" fillId="0" borderId="15" xfId="1" applyFont="1" applyFill="1" applyBorder="1" applyAlignment="1">
      <alignment horizontal="center" vertical="top" wrapText="1"/>
    </xf>
    <xf numFmtId="44" fontId="9" fillId="34" borderId="24" xfId="1" applyFont="1" applyFill="1" applyBorder="1" applyAlignment="1">
      <alignment horizontal="right" vertical="center" wrapText="1"/>
    </xf>
    <xf numFmtId="44" fontId="9" fillId="34" borderId="5" xfId="1" applyFont="1" applyFill="1" applyBorder="1" applyAlignment="1">
      <alignment horizontal="center" vertical="center" wrapText="1"/>
    </xf>
    <xf numFmtId="44" fontId="9" fillId="34" borderId="24" xfId="1" applyFont="1" applyFill="1" applyBorder="1" applyAlignment="1">
      <alignment horizontal="center" vertical="center" wrapText="1"/>
    </xf>
    <xf numFmtId="44" fontId="9" fillId="34" borderId="6" xfId="1" applyFont="1" applyFill="1" applyBorder="1" applyAlignment="1">
      <alignment horizontal="center" vertical="center" wrapText="1"/>
    </xf>
    <xf numFmtId="9" fontId="9" fillId="35" borderId="25" xfId="2" applyFont="1" applyFill="1" applyBorder="1" applyAlignment="1">
      <alignment horizontal="right" vertical="top" wrapText="1"/>
    </xf>
    <xf numFmtId="10" fontId="9" fillId="35" borderId="8" xfId="2" applyNumberFormat="1" applyFont="1" applyFill="1" applyBorder="1" applyAlignment="1">
      <alignment horizontal="right" vertical="top" wrapText="1"/>
    </xf>
    <xf numFmtId="10" fontId="9" fillId="35" borderId="25" xfId="2" applyNumberFormat="1" applyFont="1" applyFill="1" applyBorder="1" applyAlignment="1">
      <alignment horizontal="right" vertical="top" wrapText="1"/>
    </xf>
    <xf numFmtId="10" fontId="9" fillId="35" borderId="9" xfId="2" applyNumberFormat="1" applyFont="1" applyFill="1" applyBorder="1" applyAlignment="1">
      <alignment horizontal="right" vertical="top" wrapText="1"/>
    </xf>
    <xf numFmtId="0" fontId="6" fillId="24" borderId="5" xfId="0" applyFont="1" applyFill="1" applyBorder="1" applyAlignment="1">
      <alignment horizontal="left" vertical="top" wrapText="1"/>
    </xf>
    <xf numFmtId="0" fontId="6" fillId="26" borderId="5" xfId="0" applyFont="1" applyFill="1" applyBorder="1" applyAlignment="1">
      <alignment horizontal="right" vertical="top" wrapText="1"/>
    </xf>
    <xf numFmtId="0" fontId="10" fillId="0" borderId="5" xfId="0" applyFont="1" applyBorder="1"/>
    <xf numFmtId="0" fontId="10" fillId="0" borderId="6" xfId="0" applyFont="1" applyBorder="1"/>
    <xf numFmtId="0" fontId="6" fillId="26" borderId="0" xfId="0" applyFont="1" applyFill="1" applyAlignment="1">
      <alignment horizontal="right" vertical="top" wrapText="1"/>
    </xf>
    <xf numFmtId="0" fontId="10" fillId="0" borderId="0" xfId="0" applyFont="1"/>
    <xf numFmtId="0" fontId="10" fillId="0" borderId="15" xfId="0" applyFont="1" applyBorder="1"/>
    <xf numFmtId="0" fontId="11" fillId="31" borderId="16" xfId="0" applyFont="1" applyFill="1" applyBorder="1" applyAlignment="1">
      <alignment horizontal="center" vertical="top" wrapText="1"/>
    </xf>
    <xf numFmtId="0" fontId="11" fillId="31" borderId="0" xfId="0" applyFont="1" applyFill="1" applyAlignment="1">
      <alignment horizontal="center" vertical="top" wrapText="1"/>
    </xf>
    <xf numFmtId="0" fontId="11" fillId="31" borderId="15" xfId="0" applyFont="1" applyFill="1" applyBorder="1" applyAlignment="1">
      <alignment horizontal="center" vertical="top" wrapText="1"/>
    </xf>
    <xf numFmtId="0" fontId="6" fillId="25" borderId="11" xfId="0" applyFont="1" applyFill="1" applyBorder="1" applyAlignment="1">
      <alignment horizontal="center" vertical="top" wrapText="1"/>
    </xf>
    <xf numFmtId="0" fontId="6" fillId="25" borderId="8" xfId="0" applyFont="1" applyFill="1" applyBorder="1" applyAlignment="1">
      <alignment horizontal="center" vertical="top" wrapText="1"/>
    </xf>
    <xf numFmtId="0" fontId="6" fillId="25" borderId="9" xfId="0" applyFont="1" applyFill="1" applyBorder="1" applyAlignment="1">
      <alignment horizontal="center" vertical="top" wrapText="1"/>
    </xf>
    <xf numFmtId="0" fontId="4" fillId="31" borderId="0" xfId="0" applyFont="1" applyFill="1" applyAlignment="1">
      <alignment vertical="top" wrapText="1"/>
    </xf>
    <xf numFmtId="10" fontId="6" fillId="24" borderId="0" xfId="0" applyNumberFormat="1" applyFont="1" applyFill="1" applyAlignment="1">
      <alignment horizontal="center" vertical="center" wrapText="1"/>
    </xf>
    <xf numFmtId="0" fontId="6" fillId="24" borderId="10" xfId="0" applyFont="1" applyFill="1" applyBorder="1" applyAlignment="1">
      <alignment vertical="top" wrapText="1"/>
    </xf>
    <xf numFmtId="0" fontId="6" fillId="24" borderId="5" xfId="0" applyFont="1" applyFill="1" applyBorder="1" applyAlignment="1">
      <alignment vertical="top" wrapText="1"/>
    </xf>
    <xf numFmtId="0" fontId="6" fillId="24" borderId="16" xfId="0" applyFont="1" applyFill="1" applyBorder="1" applyAlignment="1">
      <alignment vertical="top" wrapText="1"/>
    </xf>
    <xf numFmtId="44" fontId="0" fillId="0" borderId="0" xfId="0" applyNumberFormat="1"/>
    <xf numFmtId="0" fontId="10" fillId="0" borderId="0" xfId="0" applyFont="1" applyAlignment="1">
      <alignment vertical="center"/>
    </xf>
    <xf numFmtId="0" fontId="13" fillId="4" borderId="30" xfId="0" applyFont="1" applyFill="1" applyBorder="1" applyAlignment="1">
      <alignment horizontal="left" vertical="top" wrapText="1"/>
    </xf>
    <xf numFmtId="0" fontId="13" fillId="6" borderId="30" xfId="0" applyFont="1" applyFill="1" applyBorder="1" applyAlignment="1">
      <alignment horizontal="right" vertical="top" wrapText="1"/>
    </xf>
    <xf numFmtId="0" fontId="13" fillId="5" borderId="30" xfId="0" applyFont="1" applyFill="1" applyBorder="1" applyAlignment="1">
      <alignment horizontal="center" vertical="top" wrapText="1"/>
    </xf>
    <xf numFmtId="9" fontId="10" fillId="0" borderId="0" xfId="2" applyFont="1"/>
    <xf numFmtId="0" fontId="13" fillId="24" borderId="16" xfId="0" applyFont="1" applyFill="1" applyBorder="1" applyAlignment="1">
      <alignment horizontal="left" vertical="top" wrapText="1"/>
    </xf>
    <xf numFmtId="0" fontId="13" fillId="24" borderId="0" xfId="0" applyFont="1" applyFill="1" applyAlignment="1">
      <alignment horizontal="left" vertical="top" wrapText="1"/>
    </xf>
    <xf numFmtId="0" fontId="13" fillId="24" borderId="11" xfId="0" applyFont="1" applyFill="1" applyBorder="1" applyAlignment="1">
      <alignment horizontal="left" vertical="top" wrapText="1"/>
    </xf>
    <xf numFmtId="0" fontId="13" fillId="24" borderId="8" xfId="0" applyFont="1" applyFill="1" applyBorder="1" applyAlignment="1">
      <alignment horizontal="left" vertical="top" wrapText="1"/>
    </xf>
    <xf numFmtId="0" fontId="13" fillId="3" borderId="16" xfId="0" applyFont="1" applyFill="1" applyBorder="1" applyAlignment="1">
      <alignment wrapText="1"/>
    </xf>
    <xf numFmtId="0" fontId="10" fillId="24" borderId="0" xfId="0" applyFont="1" applyFill="1" applyAlignment="1">
      <alignment horizontal="left" vertical="top"/>
    </xf>
    <xf numFmtId="0" fontId="7" fillId="36" borderId="30" xfId="0" applyFont="1" applyFill="1" applyBorder="1" applyAlignment="1">
      <alignment horizontal="left" vertical="top" wrapText="1"/>
    </xf>
    <xf numFmtId="0" fontId="7" fillId="36" borderId="30" xfId="0" applyFont="1" applyFill="1" applyBorder="1" applyAlignment="1">
      <alignment horizontal="center" vertical="top" wrapText="1"/>
    </xf>
    <xf numFmtId="0" fontId="7" fillId="36" borderId="30" xfId="0" applyFont="1" applyFill="1" applyBorder="1" applyAlignment="1">
      <alignment horizontal="right" vertical="top" wrapText="1"/>
    </xf>
    <xf numFmtId="4" fontId="7" fillId="36" borderId="30" xfId="0" applyNumberFormat="1" applyFont="1" applyFill="1" applyBorder="1" applyAlignment="1">
      <alignment horizontal="right" vertical="top" wrapText="1"/>
    </xf>
    <xf numFmtId="0" fontId="7" fillId="36" borderId="32" xfId="0" applyFont="1" applyFill="1" applyBorder="1" applyAlignment="1">
      <alignment horizontal="left" vertical="top" wrapText="1"/>
    </xf>
    <xf numFmtId="164" fontId="7" fillId="36" borderId="33" xfId="0" applyNumberFormat="1" applyFont="1" applyFill="1" applyBorder="1" applyAlignment="1">
      <alignment horizontal="right" vertical="top" wrapText="1"/>
    </xf>
    <xf numFmtId="0" fontId="15" fillId="7" borderId="34" xfId="0" applyFont="1" applyFill="1" applyBorder="1" applyAlignment="1">
      <alignment horizontal="left" vertical="top" wrapText="1"/>
    </xf>
    <xf numFmtId="0" fontId="15" fillId="7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center" vertical="top" wrapText="1"/>
    </xf>
    <xf numFmtId="0" fontId="15" fillId="9" borderId="2" xfId="0" applyFont="1" applyFill="1" applyBorder="1" applyAlignment="1">
      <alignment horizontal="right" vertical="top" wrapText="1"/>
    </xf>
    <xf numFmtId="4" fontId="15" fillId="10" borderId="2" xfId="0" applyNumberFormat="1" applyFont="1" applyFill="1" applyBorder="1" applyAlignment="1">
      <alignment horizontal="right" vertical="top" wrapText="1"/>
    </xf>
    <xf numFmtId="164" fontId="15" fillId="11" borderId="35" xfId="0" applyNumberFormat="1" applyFont="1" applyFill="1" applyBorder="1" applyAlignment="1">
      <alignment horizontal="right" vertical="top" wrapText="1"/>
    </xf>
    <xf numFmtId="0" fontId="7" fillId="36" borderId="34" xfId="0" applyFont="1" applyFill="1" applyBorder="1" applyAlignment="1">
      <alignment horizontal="left" vertical="top" wrapText="1"/>
    </xf>
    <xf numFmtId="0" fontId="7" fillId="36" borderId="2" xfId="0" applyFont="1" applyFill="1" applyBorder="1" applyAlignment="1">
      <alignment horizontal="left" vertical="top" wrapText="1"/>
    </xf>
    <xf numFmtId="0" fontId="7" fillId="36" borderId="2" xfId="0" applyFont="1" applyFill="1" applyBorder="1" applyAlignment="1">
      <alignment horizontal="center" vertical="top" wrapText="1"/>
    </xf>
    <xf numFmtId="0" fontId="7" fillId="36" borderId="2" xfId="0" applyFont="1" applyFill="1" applyBorder="1" applyAlignment="1">
      <alignment horizontal="right" vertical="top" wrapText="1"/>
    </xf>
    <xf numFmtId="4" fontId="7" fillId="36" borderId="2" xfId="0" applyNumberFormat="1" applyFont="1" applyFill="1" applyBorder="1" applyAlignment="1">
      <alignment horizontal="right" vertical="top" wrapText="1"/>
    </xf>
    <xf numFmtId="164" fontId="7" fillId="36" borderId="35" xfId="0" applyNumberFormat="1" applyFont="1" applyFill="1" applyBorder="1" applyAlignment="1">
      <alignment horizontal="right" vertical="top" wrapText="1"/>
    </xf>
    <xf numFmtId="0" fontId="13" fillId="26" borderId="0" xfId="0" applyFont="1" applyFill="1" applyAlignment="1">
      <alignment horizontal="right" vertical="top" wrapText="1"/>
    </xf>
    <xf numFmtId="0" fontId="10" fillId="30" borderId="0" xfId="0" applyFont="1" applyFill="1" applyAlignment="1">
      <alignment horizontal="left" vertical="top" wrapText="1"/>
    </xf>
    <xf numFmtId="0" fontId="13" fillId="26" borderId="15" xfId="0" applyFont="1" applyFill="1" applyBorder="1" applyAlignment="1">
      <alignment horizontal="right" vertical="top" wrapText="1"/>
    </xf>
    <xf numFmtId="0" fontId="10" fillId="0" borderId="8" xfId="0" applyFont="1" applyBorder="1"/>
    <xf numFmtId="0" fontId="10" fillId="0" borderId="9" xfId="0" applyFont="1" applyBorder="1"/>
    <xf numFmtId="0" fontId="15" fillId="7" borderId="36" xfId="0" applyFont="1" applyFill="1" applyBorder="1" applyAlignment="1">
      <alignment horizontal="left" vertical="top" wrapText="1"/>
    </xf>
    <xf numFmtId="0" fontId="15" fillId="7" borderId="37" xfId="0" applyFont="1" applyFill="1" applyBorder="1" applyAlignment="1">
      <alignment horizontal="left" vertical="top" wrapText="1"/>
    </xf>
    <xf numFmtId="0" fontId="15" fillId="8" borderId="37" xfId="0" applyFont="1" applyFill="1" applyBorder="1" applyAlignment="1">
      <alignment horizontal="center" vertical="top" wrapText="1"/>
    </xf>
    <xf numFmtId="0" fontId="15" fillId="9" borderId="37" xfId="0" applyFont="1" applyFill="1" applyBorder="1" applyAlignment="1">
      <alignment horizontal="right" vertical="top" wrapText="1"/>
    </xf>
    <xf numFmtId="4" fontId="15" fillId="10" borderId="37" xfId="0" applyNumberFormat="1" applyFont="1" applyFill="1" applyBorder="1" applyAlignment="1">
      <alignment horizontal="right" vertical="top" wrapText="1"/>
    </xf>
    <xf numFmtId="164" fontId="15" fillId="11" borderId="38" xfId="0" applyNumberFormat="1" applyFont="1" applyFill="1" applyBorder="1" applyAlignment="1">
      <alignment horizontal="right" vertical="top" wrapText="1"/>
    </xf>
    <xf numFmtId="0" fontId="13" fillId="25" borderId="11" xfId="0" applyFont="1" applyFill="1" applyBorder="1" applyAlignment="1">
      <alignment horizontal="center" vertical="top" wrapText="1"/>
    </xf>
    <xf numFmtId="0" fontId="13" fillId="25" borderId="8" xfId="0" applyFont="1" applyFill="1" applyBorder="1" applyAlignment="1">
      <alignment horizontal="center" vertical="top" wrapText="1"/>
    </xf>
    <xf numFmtId="0" fontId="13" fillId="25" borderId="9" xfId="0" applyFont="1" applyFill="1" applyBorder="1" applyAlignment="1">
      <alignment horizontal="center" vertical="top" wrapText="1"/>
    </xf>
    <xf numFmtId="0" fontId="7" fillId="35" borderId="25" xfId="0" applyFont="1" applyFill="1" applyBorder="1" applyAlignment="1">
      <alignment horizontal="center" vertical="top" wrapText="1"/>
    </xf>
    <xf numFmtId="0" fontId="13" fillId="24" borderId="10" xfId="0" applyFont="1" applyFill="1" applyBorder="1" applyAlignment="1">
      <alignment horizontal="left" vertical="top" wrapText="1"/>
    </xf>
    <xf numFmtId="0" fontId="10" fillId="24" borderId="5" xfId="0" applyFont="1" applyFill="1" applyBorder="1" applyAlignment="1">
      <alignment horizontal="left" vertical="top"/>
    </xf>
    <xf numFmtId="0" fontId="13" fillId="24" borderId="5" xfId="0" applyFont="1" applyFill="1" applyBorder="1" applyAlignment="1">
      <alignment horizontal="left" vertical="top" wrapText="1"/>
    </xf>
    <xf numFmtId="0" fontId="13" fillId="24" borderId="5" xfId="0" applyFont="1" applyFill="1" applyBorder="1" applyAlignment="1">
      <alignment vertical="top" wrapText="1"/>
    </xf>
    <xf numFmtId="0" fontId="13" fillId="24" borderId="8" xfId="0" applyFont="1" applyFill="1" applyBorder="1" applyAlignment="1">
      <alignment horizontal="right" vertical="top" wrapText="1"/>
    </xf>
    <xf numFmtId="164" fontId="13" fillId="29" borderId="8" xfId="0" applyNumberFormat="1" applyFont="1" applyFill="1" applyBorder="1" applyAlignment="1">
      <alignment horizontal="left" vertical="top" wrapText="1"/>
    </xf>
    <xf numFmtId="44" fontId="13" fillId="27" borderId="9" xfId="1" applyFont="1" applyFill="1" applyBorder="1" applyAlignment="1">
      <alignment horizontal="right" vertical="top" wrapText="1"/>
    </xf>
    <xf numFmtId="0" fontId="13" fillId="24" borderId="8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vertical="top"/>
    </xf>
    <xf numFmtId="0" fontId="11" fillId="24" borderId="0" xfId="0" applyFont="1" applyFill="1" applyAlignment="1">
      <alignment horizontal="left" vertical="top" wrapText="1"/>
    </xf>
    <xf numFmtId="0" fontId="6" fillId="24" borderId="0" xfId="0" applyFont="1" applyFill="1" applyAlignment="1">
      <alignment horizontal="center" vertical="center" wrapText="1"/>
    </xf>
    <xf numFmtId="10" fontId="6" fillId="24" borderId="15" xfId="2" applyNumberFormat="1" applyFont="1" applyFill="1" applyBorder="1" applyAlignment="1">
      <alignment horizontal="center" vertical="center" wrapText="1"/>
    </xf>
    <xf numFmtId="44" fontId="6" fillId="24" borderId="15" xfId="0" applyNumberFormat="1" applyFont="1" applyFill="1" applyBorder="1" applyAlignment="1">
      <alignment horizontal="center" vertical="center" wrapText="1"/>
    </xf>
    <xf numFmtId="0" fontId="7" fillId="35" borderId="17" xfId="0" applyFont="1" applyFill="1" applyBorder="1" applyAlignment="1">
      <alignment horizontal="center" vertical="center" wrapText="1"/>
    </xf>
    <xf numFmtId="0" fontId="7" fillId="35" borderId="18" xfId="0" applyFont="1" applyFill="1" applyBorder="1" applyAlignment="1">
      <alignment horizontal="center" vertical="center" wrapText="1"/>
    </xf>
    <xf numFmtId="0" fontId="7" fillId="35" borderId="3" xfId="0" applyFont="1" applyFill="1" applyBorder="1" applyAlignment="1">
      <alignment horizontal="center" vertical="center" wrapText="1"/>
    </xf>
    <xf numFmtId="0" fontId="6" fillId="24" borderId="15" xfId="0" applyFont="1" applyFill="1" applyBorder="1" applyAlignment="1">
      <alignment vertical="top" wrapText="1"/>
    </xf>
    <xf numFmtId="0" fontId="13" fillId="4" borderId="32" xfId="0" applyFont="1" applyFill="1" applyBorder="1" applyAlignment="1">
      <alignment horizontal="left" vertical="top" wrapText="1"/>
    </xf>
    <xf numFmtId="0" fontId="13" fillId="6" borderId="33" xfId="0" applyFont="1" applyFill="1" applyBorder="1" applyAlignment="1">
      <alignment horizontal="right" vertical="top" wrapText="1"/>
    </xf>
    <xf numFmtId="0" fontId="14" fillId="7" borderId="34" xfId="0" applyFont="1" applyFill="1" applyBorder="1" applyAlignment="1">
      <alignment horizontal="left" vertical="top" wrapText="1"/>
    </xf>
    <xf numFmtId="0" fontId="14" fillId="9" borderId="2" xfId="0" applyFont="1" applyFill="1" applyBorder="1" applyAlignment="1">
      <alignment horizontal="right" vertical="top" wrapText="1"/>
    </xf>
    <xf numFmtId="0" fontId="14" fillId="7" borderId="2" xfId="0" applyFont="1" applyFill="1" applyBorder="1" applyAlignment="1">
      <alignment horizontal="left" vertical="top" wrapText="1"/>
    </xf>
    <xf numFmtId="0" fontId="14" fillId="8" borderId="2" xfId="0" applyFont="1" applyFill="1" applyBorder="1" applyAlignment="1">
      <alignment horizontal="center" vertical="top" wrapText="1"/>
    </xf>
    <xf numFmtId="165" fontId="14" fillId="12" borderId="2" xfId="0" applyNumberFormat="1" applyFont="1" applyFill="1" applyBorder="1" applyAlignment="1">
      <alignment horizontal="right" vertical="top" wrapText="1"/>
    </xf>
    <xf numFmtId="4" fontId="14" fillId="10" borderId="2" xfId="0" applyNumberFormat="1" applyFont="1" applyFill="1" applyBorder="1" applyAlignment="1">
      <alignment horizontal="right" vertical="top" wrapText="1"/>
    </xf>
    <xf numFmtId="4" fontId="14" fillId="10" borderId="35" xfId="0" applyNumberFormat="1" applyFont="1" applyFill="1" applyBorder="1" applyAlignment="1">
      <alignment horizontal="right" vertical="top" wrapText="1"/>
    </xf>
    <xf numFmtId="0" fontId="11" fillId="14" borderId="34" xfId="0" applyFont="1" applyFill="1" applyBorder="1" applyAlignment="1">
      <alignment horizontal="left" vertical="top" wrapText="1"/>
    </xf>
    <xf numFmtId="0" fontId="11" fillId="16" borderId="2" xfId="0" applyFont="1" applyFill="1" applyBorder="1" applyAlignment="1">
      <alignment horizontal="right" vertical="top" wrapText="1"/>
    </xf>
    <xf numFmtId="0" fontId="11" fillId="14" borderId="2" xfId="0" applyFont="1" applyFill="1" applyBorder="1" applyAlignment="1">
      <alignment horizontal="left" vertical="top" wrapText="1"/>
    </xf>
    <xf numFmtId="0" fontId="11" fillId="15" borderId="2" xfId="0" applyFont="1" applyFill="1" applyBorder="1" applyAlignment="1">
      <alignment horizontal="center" vertical="top" wrapText="1"/>
    </xf>
    <xf numFmtId="165" fontId="11" fillId="18" borderId="2" xfId="0" applyNumberFormat="1" applyFont="1" applyFill="1" applyBorder="1" applyAlignment="1">
      <alignment horizontal="right" vertical="top" wrapText="1"/>
    </xf>
    <xf numFmtId="4" fontId="11" fillId="17" borderId="2" xfId="0" applyNumberFormat="1" applyFont="1" applyFill="1" applyBorder="1" applyAlignment="1">
      <alignment horizontal="right" vertical="top" wrapText="1"/>
    </xf>
    <xf numFmtId="4" fontId="11" fillId="17" borderId="35" xfId="0" applyNumberFormat="1" applyFont="1" applyFill="1" applyBorder="1" applyAlignment="1">
      <alignment horizontal="right" vertical="top" wrapText="1"/>
    </xf>
    <xf numFmtId="0" fontId="11" fillId="19" borderId="34" xfId="0" applyFont="1" applyFill="1" applyBorder="1" applyAlignment="1">
      <alignment horizontal="left" vertical="top" wrapText="1"/>
    </xf>
    <xf numFmtId="0" fontId="11" fillId="21" borderId="2" xfId="0" applyFont="1" applyFill="1" applyBorder="1" applyAlignment="1">
      <alignment horizontal="right" vertical="top" wrapText="1"/>
    </xf>
    <xf numFmtId="0" fontId="11" fillId="19" borderId="2" xfId="0" applyFont="1" applyFill="1" applyBorder="1" applyAlignment="1">
      <alignment horizontal="left" vertical="top" wrapText="1"/>
    </xf>
    <xf numFmtId="0" fontId="11" fillId="20" borderId="2" xfId="0" applyFont="1" applyFill="1" applyBorder="1" applyAlignment="1">
      <alignment horizontal="center" vertical="top" wrapText="1"/>
    </xf>
    <xf numFmtId="165" fontId="11" fillId="23" borderId="2" xfId="0" applyNumberFormat="1" applyFont="1" applyFill="1" applyBorder="1" applyAlignment="1">
      <alignment horizontal="right" vertical="top" wrapText="1"/>
    </xf>
    <xf numFmtId="4" fontId="11" fillId="22" borderId="2" xfId="0" applyNumberFormat="1" applyFont="1" applyFill="1" applyBorder="1" applyAlignment="1">
      <alignment horizontal="right" vertical="top" wrapText="1"/>
    </xf>
    <xf numFmtId="4" fontId="11" fillId="22" borderId="35" xfId="0" applyNumberFormat="1" applyFont="1" applyFill="1" applyBorder="1" applyAlignment="1">
      <alignment horizontal="right" vertical="top" wrapText="1"/>
    </xf>
    <xf numFmtId="0" fontId="11" fillId="32" borderId="16" xfId="0" applyFont="1" applyFill="1" applyBorder="1" applyAlignment="1">
      <alignment horizontal="right" vertical="top" wrapText="1"/>
    </xf>
    <xf numFmtId="0" fontId="11" fillId="32" borderId="0" xfId="0" applyFont="1" applyFill="1" applyAlignment="1">
      <alignment horizontal="right" vertical="top" wrapText="1"/>
    </xf>
    <xf numFmtId="4" fontId="11" fillId="33" borderId="0" xfId="0" applyNumberFormat="1" applyFont="1" applyFill="1" applyAlignment="1">
      <alignment horizontal="right" vertical="top" wrapText="1"/>
    </xf>
    <xf numFmtId="4" fontId="11" fillId="33" borderId="15" xfId="0" applyNumberFormat="1" applyFont="1" applyFill="1" applyBorder="1" applyAlignment="1">
      <alignment horizontal="right" vertical="top" wrapText="1"/>
    </xf>
    <xf numFmtId="0" fontId="14" fillId="13" borderId="39" xfId="0" applyFont="1" applyFill="1" applyBorder="1" applyAlignment="1">
      <alignment horizontal="left" vertical="top" wrapText="1"/>
    </xf>
    <xf numFmtId="0" fontId="14" fillId="13" borderId="1" xfId="0" applyFont="1" applyFill="1" applyBorder="1" applyAlignment="1">
      <alignment horizontal="left" vertical="top" wrapText="1"/>
    </xf>
    <xf numFmtId="0" fontId="14" fillId="13" borderId="40" xfId="0" applyFont="1" applyFill="1" applyBorder="1" applyAlignment="1">
      <alignment horizontal="left" vertical="top" wrapText="1"/>
    </xf>
    <xf numFmtId="0" fontId="13" fillId="4" borderId="34" xfId="0" applyFont="1" applyFill="1" applyBorder="1" applyAlignment="1">
      <alignment horizontal="left" vertical="top" wrapText="1"/>
    </xf>
    <xf numFmtId="0" fontId="13" fillId="6" borderId="2" xfId="0" applyFont="1" applyFill="1" applyBorder="1" applyAlignment="1">
      <alignment horizontal="right" vertical="top" wrapText="1"/>
    </xf>
    <xf numFmtId="0" fontId="13" fillId="4" borderId="2" xfId="0" applyFont="1" applyFill="1" applyBorder="1" applyAlignment="1">
      <alignment horizontal="left" vertical="top" wrapText="1"/>
    </xf>
    <xf numFmtId="0" fontId="13" fillId="5" borderId="2" xfId="0" applyFont="1" applyFill="1" applyBorder="1" applyAlignment="1">
      <alignment horizontal="center" vertical="top" wrapText="1"/>
    </xf>
    <xf numFmtId="0" fontId="13" fillId="6" borderId="35" xfId="0" applyFont="1" applyFill="1" applyBorder="1" applyAlignment="1">
      <alignment horizontal="right" vertical="top" wrapText="1"/>
    </xf>
    <xf numFmtId="0" fontId="11" fillId="31" borderId="10" xfId="0" applyFont="1" applyFill="1" applyBorder="1" applyAlignment="1">
      <alignment horizontal="center" vertical="top" wrapText="1"/>
    </xf>
    <xf numFmtId="0" fontId="11" fillId="31" borderId="5" xfId="0" applyFont="1" applyFill="1" applyBorder="1" applyAlignment="1">
      <alignment horizontal="center" vertical="top" wrapText="1"/>
    </xf>
    <xf numFmtId="0" fontId="11" fillId="31" borderId="6" xfId="0" applyFont="1" applyFill="1" applyBorder="1" applyAlignment="1">
      <alignment horizontal="center" vertical="top" wrapText="1"/>
    </xf>
    <xf numFmtId="0" fontId="11" fillId="30" borderId="0" xfId="0" applyFont="1" applyFill="1" applyAlignment="1">
      <alignment horizontal="left" vertical="top" wrapText="1"/>
    </xf>
    <xf numFmtId="0" fontId="6" fillId="25" borderId="16" xfId="0" applyFont="1" applyFill="1" applyBorder="1" applyAlignment="1">
      <alignment horizontal="center" vertical="top" wrapText="1"/>
    </xf>
    <xf numFmtId="0" fontId="6" fillId="25" borderId="0" xfId="0" applyFont="1" applyFill="1" applyAlignment="1">
      <alignment horizontal="center" vertical="top" wrapText="1"/>
    </xf>
    <xf numFmtId="0" fontId="6" fillId="25" borderId="15" xfId="0" applyFont="1" applyFill="1" applyBorder="1" applyAlignment="1">
      <alignment horizontal="center" vertical="top" wrapText="1"/>
    </xf>
    <xf numFmtId="0" fontId="10" fillId="0" borderId="11" xfId="0" applyFont="1" applyBorder="1"/>
    <xf numFmtId="0" fontId="10" fillId="24" borderId="8" xfId="0" applyFont="1" applyFill="1" applyBorder="1" applyAlignment="1">
      <alignment horizontal="left" vertical="top"/>
    </xf>
    <xf numFmtId="0" fontId="11" fillId="30" borderId="16" xfId="0" applyFont="1" applyFill="1" applyBorder="1" applyAlignment="1">
      <alignment horizontal="left" vertical="top" wrapText="1"/>
    </xf>
    <xf numFmtId="0" fontId="13" fillId="24" borderId="15" xfId="0" applyFont="1" applyFill="1" applyBorder="1" applyAlignment="1">
      <alignment horizontal="left" vertical="top" wrapText="1"/>
    </xf>
    <xf numFmtId="0" fontId="7" fillId="37" borderId="17" xfId="0" applyFont="1" applyFill="1" applyBorder="1" applyAlignment="1">
      <alignment horizontal="center" vertical="center" wrapText="1"/>
    </xf>
    <xf numFmtId="0" fontId="10" fillId="30" borderId="16" xfId="0" applyFont="1" applyFill="1" applyBorder="1" applyAlignment="1">
      <alignment horizontal="left" vertical="top" wrapText="1"/>
    </xf>
    <xf numFmtId="0" fontId="10" fillId="32" borderId="15" xfId="0" applyFont="1" applyFill="1" applyBorder="1" applyAlignment="1">
      <alignment horizontal="right" vertical="top" wrapText="1"/>
    </xf>
    <xf numFmtId="0" fontId="13" fillId="3" borderId="8" xfId="0" applyFont="1" applyFill="1" applyBorder="1" applyAlignment="1">
      <alignment wrapText="1"/>
    </xf>
    <xf numFmtId="0" fontId="13" fillId="3" borderId="9" xfId="0" applyFont="1" applyFill="1" applyBorder="1" applyAlignment="1">
      <alignment wrapText="1"/>
    </xf>
    <xf numFmtId="10" fontId="7" fillId="35" borderId="15" xfId="0" applyNumberFormat="1" applyFont="1" applyFill="1" applyBorder="1" applyAlignment="1">
      <alignment horizontal="right" vertical="top" wrapText="1"/>
    </xf>
    <xf numFmtId="0" fontId="9" fillId="36" borderId="34" xfId="0" applyFont="1" applyFill="1" applyBorder="1" applyAlignment="1">
      <alignment horizontal="left" vertical="top" wrapText="1"/>
    </xf>
    <xf numFmtId="0" fontId="9" fillId="36" borderId="2" xfId="0" applyFont="1" applyFill="1" applyBorder="1" applyAlignment="1">
      <alignment horizontal="left" vertical="top" wrapText="1"/>
    </xf>
    <xf numFmtId="0" fontId="9" fillId="36" borderId="2" xfId="0" applyFont="1" applyFill="1" applyBorder="1" applyAlignment="1">
      <alignment horizontal="center" vertical="top" wrapText="1"/>
    </xf>
    <xf numFmtId="0" fontId="9" fillId="36" borderId="2" xfId="0" applyFont="1" applyFill="1" applyBorder="1" applyAlignment="1">
      <alignment horizontal="right" vertical="top" wrapText="1"/>
    </xf>
    <xf numFmtId="4" fontId="9" fillId="36" borderId="2" xfId="0" applyNumberFormat="1" applyFont="1" applyFill="1" applyBorder="1" applyAlignment="1">
      <alignment horizontal="right" vertical="top" wrapText="1"/>
    </xf>
    <xf numFmtId="164" fontId="9" fillId="36" borderId="35" xfId="0" applyNumberFormat="1" applyFont="1" applyFill="1" applyBorder="1" applyAlignment="1">
      <alignment horizontal="right" vertical="top" wrapText="1"/>
    </xf>
    <xf numFmtId="164" fontId="14" fillId="11" borderId="35" xfId="0" applyNumberFormat="1" applyFont="1" applyFill="1" applyBorder="1" applyAlignment="1">
      <alignment horizontal="right" vertical="top" wrapText="1"/>
    </xf>
    <xf numFmtId="0" fontId="11" fillId="30" borderId="15" xfId="0" applyFont="1" applyFill="1" applyBorder="1" applyAlignment="1">
      <alignment horizontal="left" vertical="top" wrapText="1"/>
    </xf>
    <xf numFmtId="165" fontId="6" fillId="28" borderId="0" xfId="0" applyNumberFormat="1" applyFont="1" applyFill="1" applyAlignment="1">
      <alignment horizontal="right" vertical="top" wrapText="1"/>
    </xf>
    <xf numFmtId="0" fontId="6" fillId="30" borderId="0" xfId="0" applyFont="1" applyFill="1" applyAlignment="1">
      <alignment horizontal="left" vertical="top" wrapText="1"/>
    </xf>
    <xf numFmtId="0" fontId="6" fillId="30" borderId="0" xfId="0" applyFont="1" applyFill="1" applyAlignment="1">
      <alignment horizontal="left" vertical="top"/>
    </xf>
    <xf numFmtId="0" fontId="6" fillId="0" borderId="0" xfId="0" applyFont="1"/>
    <xf numFmtId="0" fontId="11" fillId="31" borderId="11" xfId="0" applyFont="1" applyFill="1" applyBorder="1" applyAlignment="1">
      <alignment horizontal="center" vertical="top" wrapText="1"/>
    </xf>
    <xf numFmtId="0" fontId="11" fillId="31" borderId="8" xfId="0" applyFont="1" applyFill="1" applyBorder="1" applyAlignment="1">
      <alignment horizontal="center" vertical="top" wrapText="1"/>
    </xf>
    <xf numFmtId="0" fontId="11" fillId="31" borderId="9" xfId="0" applyFont="1" applyFill="1" applyBorder="1" applyAlignment="1">
      <alignment horizontal="center" vertical="top" wrapText="1"/>
    </xf>
    <xf numFmtId="0" fontId="11" fillId="30" borderId="5" xfId="0" applyFont="1" applyFill="1" applyBorder="1" applyAlignment="1">
      <alignment horizontal="left" vertical="top" wrapText="1"/>
    </xf>
    <xf numFmtId="0" fontId="7" fillId="35" borderId="34" xfId="0" applyFont="1" applyFill="1" applyBorder="1" applyAlignment="1">
      <alignment horizontal="left" vertical="top" wrapText="1"/>
    </xf>
    <xf numFmtId="0" fontId="7" fillId="35" borderId="2" xfId="0" applyFont="1" applyFill="1" applyBorder="1" applyAlignment="1">
      <alignment horizontal="right" vertical="top" wrapText="1"/>
    </xf>
    <xf numFmtId="0" fontId="7" fillId="35" borderId="2" xfId="0" applyFont="1" applyFill="1" applyBorder="1" applyAlignment="1">
      <alignment horizontal="left" vertical="top" wrapText="1"/>
    </xf>
    <xf numFmtId="0" fontId="7" fillId="35" borderId="2" xfId="0" applyFont="1" applyFill="1" applyBorder="1" applyAlignment="1">
      <alignment horizontal="center" vertical="top" wrapText="1"/>
    </xf>
    <xf numFmtId="0" fontId="7" fillId="35" borderId="35" xfId="0" applyFont="1" applyFill="1" applyBorder="1" applyAlignment="1">
      <alignment horizontal="right" vertical="top" wrapText="1"/>
    </xf>
    <xf numFmtId="44" fontId="7" fillId="35" borderId="6" xfId="1" applyFont="1" applyFill="1" applyBorder="1" applyAlignment="1">
      <alignment horizontal="center" vertical="top" wrapText="1"/>
    </xf>
    <xf numFmtId="0" fontId="6" fillId="24" borderId="0" xfId="0" applyFont="1" applyFill="1" applyAlignment="1">
      <alignment horizontal="left" vertical="top" wrapText="1"/>
    </xf>
    <xf numFmtId="0" fontId="6" fillId="24" borderId="15" xfId="0" applyFont="1" applyFill="1" applyBorder="1" applyAlignment="1">
      <alignment horizontal="left" vertical="top" wrapText="1"/>
    </xf>
    <xf numFmtId="0" fontId="16" fillId="35" borderId="10" xfId="0" applyFont="1" applyFill="1" applyBorder="1" applyAlignment="1">
      <alignment horizontal="center" vertical="center" wrapText="1"/>
    </xf>
    <xf numFmtId="0" fontId="16" fillId="35" borderId="5" xfId="0" applyFont="1" applyFill="1" applyBorder="1" applyAlignment="1">
      <alignment horizontal="center" vertical="center" wrapText="1"/>
    </xf>
    <xf numFmtId="0" fontId="16" fillId="35" borderId="6" xfId="0" applyFont="1" applyFill="1" applyBorder="1" applyAlignment="1">
      <alignment horizontal="center" vertical="center" wrapText="1"/>
    </xf>
    <xf numFmtId="0" fontId="11" fillId="30" borderId="0" xfId="0" applyFont="1" applyFill="1" applyAlignment="1">
      <alignment horizontal="left" vertical="top" wrapText="1"/>
    </xf>
    <xf numFmtId="0" fontId="11" fillId="30" borderId="16" xfId="0" applyFont="1" applyFill="1" applyBorder="1" applyAlignment="1">
      <alignment horizontal="left" vertical="top" wrapText="1"/>
    </xf>
    <xf numFmtId="0" fontId="6" fillId="30" borderId="0" xfId="0" applyFont="1" applyFill="1" applyAlignment="1">
      <alignment horizontal="left" vertical="top" wrapText="1"/>
    </xf>
    <xf numFmtId="0" fontId="6" fillId="26" borderId="16" xfId="0" applyFont="1" applyFill="1" applyBorder="1" applyAlignment="1">
      <alignment horizontal="right" vertical="top" wrapText="1"/>
    </xf>
    <xf numFmtId="0" fontId="6" fillId="26" borderId="0" xfId="0" applyFont="1" applyFill="1" applyAlignment="1">
      <alignment horizontal="right" vertical="top" wrapText="1"/>
    </xf>
    <xf numFmtId="4" fontId="6" fillId="27" borderId="0" xfId="0" applyNumberFormat="1" applyFont="1" applyFill="1" applyAlignment="1">
      <alignment horizontal="right" vertical="top" wrapText="1"/>
    </xf>
    <xf numFmtId="0" fontId="6" fillId="26" borderId="15" xfId="0" applyFont="1" applyFill="1" applyBorder="1" applyAlignment="1">
      <alignment horizontal="right" vertical="top" wrapText="1"/>
    </xf>
    <xf numFmtId="0" fontId="4" fillId="31" borderId="0" xfId="0" applyFont="1" applyFill="1" applyAlignment="1">
      <alignment horizontal="center" vertical="top" wrapText="1"/>
    </xf>
    <xf numFmtId="0" fontId="0" fillId="0" borderId="0" xfId="0"/>
    <xf numFmtId="0" fontId="6" fillId="26" borderId="10" xfId="0" applyFont="1" applyFill="1" applyBorder="1" applyAlignment="1">
      <alignment horizontal="right" vertical="top" wrapText="1"/>
    </xf>
    <xf numFmtId="0" fontId="6" fillId="26" borderId="5" xfId="0" applyFont="1" applyFill="1" applyBorder="1" applyAlignment="1">
      <alignment horizontal="right" vertical="top" wrapText="1"/>
    </xf>
    <xf numFmtId="0" fontId="6" fillId="24" borderId="5" xfId="0" applyFont="1" applyFill="1" applyBorder="1" applyAlignment="1">
      <alignment horizontal="left" vertical="top" wrapText="1"/>
    </xf>
    <xf numFmtId="4" fontId="6" fillId="27" borderId="5" xfId="0" applyNumberFormat="1" applyFont="1" applyFill="1" applyBorder="1" applyAlignment="1">
      <alignment horizontal="right" vertical="top" wrapText="1"/>
    </xf>
    <xf numFmtId="0" fontId="6" fillId="26" borderId="6" xfId="0" applyFont="1" applyFill="1" applyBorder="1" applyAlignment="1">
      <alignment horizontal="right" vertical="top" wrapText="1"/>
    </xf>
    <xf numFmtId="0" fontId="16" fillId="35" borderId="12" xfId="0" applyFont="1" applyFill="1" applyBorder="1" applyAlignment="1">
      <alignment horizontal="center" vertical="center" wrapText="1"/>
    </xf>
    <xf numFmtId="0" fontId="16" fillId="35" borderId="13" xfId="0" applyFont="1" applyFill="1" applyBorder="1" applyAlignment="1">
      <alignment horizontal="center" vertical="center" wrapText="1"/>
    </xf>
    <xf numFmtId="0" fontId="16" fillId="35" borderId="14" xfId="0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left" vertical="top" wrapText="1"/>
    </xf>
    <xf numFmtId="0" fontId="14" fillId="7" borderId="2" xfId="0" applyFont="1" applyFill="1" applyBorder="1" applyAlignment="1">
      <alignment horizontal="left" vertical="top" wrapText="1"/>
    </xf>
    <xf numFmtId="0" fontId="11" fillId="14" borderId="2" xfId="0" applyFont="1" applyFill="1" applyBorder="1" applyAlignment="1">
      <alignment horizontal="left" vertical="top" wrapText="1"/>
    </xf>
    <xf numFmtId="0" fontId="11" fillId="19" borderId="2" xfId="0" applyFont="1" applyFill="1" applyBorder="1" applyAlignment="1">
      <alignment horizontal="left" vertical="top" wrapText="1"/>
    </xf>
    <xf numFmtId="0" fontId="11" fillId="32" borderId="0" xfId="0" applyFont="1" applyFill="1" applyAlignment="1">
      <alignment horizontal="right" vertical="top" wrapText="1"/>
    </xf>
    <xf numFmtId="0" fontId="13" fillId="4" borderId="2" xfId="0" applyFont="1" applyFill="1" applyBorder="1" applyAlignment="1">
      <alignment horizontal="left" vertical="top" wrapText="1"/>
    </xf>
    <xf numFmtId="0" fontId="13" fillId="3" borderId="16" xfId="0" applyFont="1" applyFill="1" applyBorder="1" applyAlignment="1">
      <alignment horizontal="center" wrapText="1"/>
    </xf>
    <xf numFmtId="0" fontId="10" fillId="0" borderId="0" xfId="0" applyFont="1"/>
    <xf numFmtId="0" fontId="10" fillId="0" borderId="15" xfId="0" applyFont="1" applyBorder="1"/>
    <xf numFmtId="0" fontId="12" fillId="35" borderId="10" xfId="0" applyFont="1" applyFill="1" applyBorder="1" applyAlignment="1">
      <alignment horizontal="center" vertical="center" wrapText="1"/>
    </xf>
    <xf numFmtId="0" fontId="12" fillId="35" borderId="5" xfId="0" applyFont="1" applyFill="1" applyBorder="1" applyAlignment="1">
      <alignment horizontal="center" vertical="center" wrapText="1"/>
    </xf>
    <xf numFmtId="0" fontId="12" fillId="35" borderId="6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34" borderId="10" xfId="0" applyFont="1" applyFill="1" applyBorder="1" applyAlignment="1">
      <alignment horizontal="center" vertical="center" wrapText="1"/>
    </xf>
    <xf numFmtId="0" fontId="9" fillId="34" borderId="11" xfId="0" applyFont="1" applyFill="1" applyBorder="1" applyAlignment="1">
      <alignment horizontal="center" vertical="center" wrapText="1"/>
    </xf>
    <xf numFmtId="0" fontId="9" fillId="34" borderId="5" xfId="0" applyFont="1" applyFill="1" applyBorder="1" applyAlignment="1">
      <alignment horizontal="center" vertical="center" wrapText="1"/>
    </xf>
    <xf numFmtId="0" fontId="9" fillId="34" borderId="8" xfId="0" applyFont="1" applyFill="1" applyBorder="1" applyAlignment="1">
      <alignment horizontal="center" vertical="center" wrapText="1"/>
    </xf>
    <xf numFmtId="0" fontId="13" fillId="24" borderId="0" xfId="0" applyFont="1" applyFill="1" applyAlignment="1">
      <alignment horizontal="left" vertical="top" wrapText="1"/>
    </xf>
    <xf numFmtId="0" fontId="13" fillId="24" borderId="15" xfId="0" applyFont="1" applyFill="1" applyBorder="1" applyAlignment="1">
      <alignment horizontal="left" vertical="top" wrapText="1"/>
    </xf>
    <xf numFmtId="0" fontId="16" fillId="35" borderId="12" xfId="0" applyFont="1" applyFill="1" applyBorder="1" applyAlignment="1">
      <alignment horizontal="center" vertical="top" wrapText="1"/>
    </xf>
    <xf numFmtId="0" fontId="16" fillId="35" borderId="13" xfId="0" applyFont="1" applyFill="1" applyBorder="1" applyAlignment="1">
      <alignment horizontal="center" vertical="top" wrapText="1"/>
    </xf>
    <xf numFmtId="0" fontId="16" fillId="35" borderId="14" xfId="0" applyFont="1" applyFill="1" applyBorder="1" applyAlignment="1">
      <alignment horizontal="center" vertical="top" wrapText="1"/>
    </xf>
    <xf numFmtId="0" fontId="7" fillId="37" borderId="31" xfId="0" applyFont="1" applyFill="1" applyBorder="1" applyAlignment="1">
      <alignment horizontal="center" vertical="center" wrapText="1"/>
    </xf>
    <xf numFmtId="0" fontId="7" fillId="34" borderId="14" xfId="0" applyFont="1" applyFill="1" applyBorder="1" applyAlignment="1">
      <alignment horizontal="center" vertical="center"/>
    </xf>
    <xf numFmtId="0" fontId="10" fillId="30" borderId="0" xfId="0" applyFont="1" applyFill="1" applyAlignment="1">
      <alignment horizontal="left" vertical="top" wrapText="1"/>
    </xf>
    <xf numFmtId="0" fontId="13" fillId="26" borderId="0" xfId="0" applyFont="1" applyFill="1" applyAlignment="1">
      <alignment horizontal="right" vertical="top" wrapText="1"/>
    </xf>
    <xf numFmtId="0" fontId="7" fillId="35" borderId="16" xfId="0" applyFont="1" applyFill="1" applyBorder="1" applyAlignment="1">
      <alignment horizontal="right" vertical="top" wrapText="1"/>
    </xf>
    <xf numFmtId="0" fontId="7" fillId="35" borderId="0" xfId="0" applyFont="1" applyFill="1" applyAlignment="1">
      <alignment horizontal="right" vertical="top" wrapText="1"/>
    </xf>
    <xf numFmtId="0" fontId="10" fillId="30" borderId="16" xfId="0" applyFont="1" applyFill="1" applyBorder="1" applyAlignment="1">
      <alignment horizontal="left" vertical="top" wrapText="1"/>
    </xf>
    <xf numFmtId="0" fontId="7" fillId="37" borderId="17" xfId="0" applyFont="1" applyFill="1" applyBorder="1" applyAlignment="1">
      <alignment horizontal="center" vertical="center" wrapText="1"/>
    </xf>
    <xf numFmtId="0" fontId="7" fillId="35" borderId="10" xfId="0" applyFont="1" applyFill="1" applyBorder="1" applyAlignment="1">
      <alignment horizontal="right" vertical="top" wrapText="1"/>
    </xf>
    <xf numFmtId="0" fontId="17" fillId="35" borderId="5" xfId="0" applyFont="1" applyFill="1" applyBorder="1" applyAlignment="1">
      <alignment horizontal="right" vertical="top" wrapText="1"/>
    </xf>
    <xf numFmtId="0" fontId="7" fillId="35" borderId="12" xfId="0" applyFont="1" applyFill="1" applyBorder="1" applyAlignment="1">
      <alignment horizontal="center" vertical="center" wrapText="1"/>
    </xf>
    <xf numFmtId="0" fontId="7" fillId="35" borderId="13" xfId="0" applyFont="1" applyFill="1" applyBorder="1" applyAlignment="1">
      <alignment horizontal="center" vertical="center" wrapText="1"/>
    </xf>
    <xf numFmtId="0" fontId="7" fillId="35" borderId="14" xfId="0" applyFont="1" applyFill="1" applyBorder="1" applyAlignment="1">
      <alignment horizontal="center" vertical="center" wrapText="1"/>
    </xf>
    <xf numFmtId="0" fontId="13" fillId="26" borderId="16" xfId="0" applyFont="1" applyFill="1" applyBorder="1" applyAlignment="1">
      <alignment horizontal="right" vertical="top" wrapText="1"/>
    </xf>
    <xf numFmtId="4" fontId="13" fillId="27" borderId="0" xfId="0" applyNumberFormat="1" applyFont="1" applyFill="1" applyAlignment="1">
      <alignment horizontal="right" vertical="top" wrapText="1"/>
    </xf>
    <xf numFmtId="0" fontId="13" fillId="26" borderId="15" xfId="0" applyFont="1" applyFill="1" applyBorder="1" applyAlignment="1">
      <alignment horizontal="right" vertical="top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  <colors>
    <mruColors>
      <color rgb="FF0136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1152525</xdr:colOff>
      <xdr:row>40</xdr:row>
      <xdr:rowOff>142875</xdr:rowOff>
    </xdr:from>
    <xdr:to>
      <xdr:col>4</xdr:col>
      <xdr:colOff>457200</xdr:colOff>
      <xdr:row>41</xdr:row>
      <xdr:rowOff>581025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686175" y="13839825"/>
          <a:ext cx="3876675" cy="619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pt-BR" sz="1100"/>
            <a:t>_____________________________________________________</a:t>
          </a:r>
        </a:p>
        <a:p>
          <a:pPr algn="ctr"/>
          <a:r>
            <a:rPr lang="pt-BR" sz="1100"/>
            <a:t>Engº Marco Aurélio Martins Borges CREA 81.295/D</a:t>
          </a:r>
        </a:p>
        <a:p>
          <a:pPr algn="ctr"/>
          <a:r>
            <a:rPr lang="pt-BR" sz="1100"/>
            <a:t>SAAE</a:t>
          </a:r>
          <a:r>
            <a:rPr lang="pt-BR" sz="1100" baseline="0"/>
            <a:t> - Serço Autônomo de Água e Esgoto 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1162050</xdr:colOff>
      <xdr:row>928</xdr:row>
      <xdr:rowOff>9525</xdr:rowOff>
    </xdr:from>
    <xdr:to>
      <xdr:col>4</xdr:col>
      <xdr:colOff>466725</xdr:colOff>
      <xdr:row>930</xdr:row>
      <xdr:rowOff>266700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752850" y="283549725"/>
          <a:ext cx="3876675" cy="619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pt-BR" sz="1100"/>
            <a:t>_____________________________________________________</a:t>
          </a:r>
        </a:p>
        <a:p>
          <a:pPr algn="ctr"/>
          <a:r>
            <a:rPr lang="pt-BR" sz="1100"/>
            <a:t>Engº Marco Aurélio Martins Borges CREA 81.295/D</a:t>
          </a:r>
        </a:p>
        <a:p>
          <a:pPr algn="ctr"/>
          <a:r>
            <a:rPr lang="pt-BR" sz="1100"/>
            <a:t>SAAE</a:t>
          </a:r>
          <a:r>
            <a:rPr lang="pt-BR" sz="1100" baseline="0"/>
            <a:t> - Serço Autônomo de Água e Esgoto </a:t>
          </a:r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1485900</xdr:colOff>
      <xdr:row>15</xdr:row>
      <xdr:rowOff>123825</xdr:rowOff>
    </xdr:from>
    <xdr:to>
      <xdr:col>5</xdr:col>
      <xdr:colOff>152400</xdr:colOff>
      <xdr:row>17</xdr:row>
      <xdr:rowOff>371475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743200" y="4248150"/>
          <a:ext cx="4667250" cy="619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pt-BR" sz="1100"/>
            <a:t>_____________________________________________________</a:t>
          </a:r>
        </a:p>
        <a:p>
          <a:pPr algn="ctr"/>
          <a:r>
            <a:rPr lang="pt-BR" sz="1100"/>
            <a:t>Engº Marco Aurélio Martins Borges CREA 81.295/D</a:t>
          </a:r>
        </a:p>
        <a:p>
          <a:pPr algn="ctr"/>
          <a:r>
            <a:rPr lang="pt-BR" sz="1100"/>
            <a:t>SAAE</a:t>
          </a:r>
          <a:r>
            <a:rPr lang="pt-BR" sz="1100" baseline="0"/>
            <a:t> - Serço Autônomo de Água e Esgoto </a:t>
          </a:r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1990725</xdr:colOff>
      <xdr:row>28</xdr:row>
      <xdr:rowOff>419100</xdr:rowOff>
    </xdr:from>
    <xdr:to>
      <xdr:col>7</xdr:col>
      <xdr:colOff>180975</xdr:colOff>
      <xdr:row>28</xdr:row>
      <xdr:rowOff>1038225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4276725" y="7962900"/>
          <a:ext cx="4667250" cy="619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pt-BR" sz="1100"/>
            <a:t>_____________________________________________________</a:t>
          </a:r>
        </a:p>
        <a:p>
          <a:pPr algn="ctr"/>
          <a:r>
            <a:rPr lang="pt-BR" sz="1100"/>
            <a:t>Engº Marco Aurélio Martins Borges CREA 81.295/D</a:t>
          </a:r>
        </a:p>
        <a:p>
          <a:pPr algn="ctr"/>
          <a:r>
            <a:rPr lang="pt-BR" sz="1100"/>
            <a:t>SAAE</a:t>
          </a:r>
          <a:r>
            <a:rPr lang="pt-BR" sz="1100" baseline="0"/>
            <a:t> - Serço Autônomo de Água e Esgoto </a:t>
          </a:r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1076325</xdr:colOff>
      <xdr:row>19</xdr:row>
      <xdr:rowOff>171450</xdr:rowOff>
    </xdr:from>
    <xdr:to>
      <xdr:col>5</xdr:col>
      <xdr:colOff>657225</xdr:colOff>
      <xdr:row>21</xdr:row>
      <xdr:rowOff>628650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4067175" y="8001000"/>
          <a:ext cx="4762500" cy="838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pt-BR" sz="1100"/>
            <a:t>_____________________________________________________</a:t>
          </a:r>
        </a:p>
        <a:p>
          <a:pPr algn="ctr"/>
          <a:r>
            <a:rPr lang="pt-BR" sz="1100"/>
            <a:t>Engº Marco Aurélio Martins Borges CREA 81.295/D</a:t>
          </a:r>
        </a:p>
        <a:p>
          <a:pPr algn="ctr"/>
          <a:r>
            <a:rPr lang="pt-BR" sz="1100"/>
            <a:t>SAAE</a:t>
          </a:r>
          <a:r>
            <a:rPr lang="pt-BR" sz="1100" baseline="0"/>
            <a:t> - Serço Autônomo de Água e Esgoto </a:t>
          </a:r>
          <a:endParaRPr lang="pt-B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3"/>
  <sheetViews>
    <sheetView showWhiteSpace="0" topLeftCell="A22" workbookViewId="0">
      <selection activeCell="P29" sqref="P29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9" width="13" bestFit="1" customWidth="1"/>
    <col min="10" max="10" width="15.25" bestFit="1" customWidth="1"/>
  </cols>
  <sheetData>
    <row r="1" spans="1:10" ht="27" customHeight="1" x14ac:dyDescent="0.2">
      <c r="A1" s="187" t="s">
        <v>516</v>
      </c>
      <c r="B1" s="188"/>
      <c r="C1" s="188"/>
      <c r="D1" s="188"/>
      <c r="E1" s="188"/>
      <c r="F1" s="188"/>
      <c r="G1" s="188"/>
      <c r="H1" s="188"/>
      <c r="I1" s="188"/>
      <c r="J1" s="189"/>
    </row>
    <row r="2" spans="1:10" ht="15" x14ac:dyDescent="0.2">
      <c r="A2" s="55" t="s">
        <v>490</v>
      </c>
      <c r="B2" s="60" t="s">
        <v>492</v>
      </c>
      <c r="C2" s="6"/>
      <c r="D2" s="6"/>
      <c r="E2" s="185"/>
      <c r="F2" s="185"/>
      <c r="G2" s="185"/>
      <c r="H2" s="185"/>
      <c r="I2" s="185"/>
      <c r="J2" s="186"/>
    </row>
    <row r="3" spans="1:10" ht="15" x14ac:dyDescent="0.25">
      <c r="A3" s="59" t="s">
        <v>491</v>
      </c>
      <c r="B3" s="36" t="s">
        <v>493</v>
      </c>
      <c r="C3" s="6"/>
      <c r="D3" s="6"/>
      <c r="E3" s="6"/>
      <c r="F3" s="6"/>
      <c r="G3" s="6"/>
      <c r="H3" s="6"/>
      <c r="I3" s="6"/>
      <c r="J3" s="8"/>
    </row>
    <row r="4" spans="1:10" ht="15" x14ac:dyDescent="0.25">
      <c r="A4" s="57" t="s">
        <v>0</v>
      </c>
      <c r="B4" s="154" t="s">
        <v>494</v>
      </c>
      <c r="C4" s="36"/>
      <c r="D4" s="36"/>
      <c r="E4" s="36"/>
      <c r="F4" s="36"/>
      <c r="G4" s="98" t="s">
        <v>478</v>
      </c>
      <c r="H4" s="99">
        <v>0.20849999999999999</v>
      </c>
      <c r="I4" s="101" t="s">
        <v>495</v>
      </c>
      <c r="J4" s="100">
        <f>'Orçamento Sintético'!J4</f>
        <v>898894.57000000007</v>
      </c>
    </row>
    <row r="5" spans="1:10" ht="30" customHeight="1" x14ac:dyDescent="0.2">
      <c r="A5" s="179" t="s">
        <v>1</v>
      </c>
      <c r="B5" s="180" t="s">
        <v>9</v>
      </c>
      <c r="C5" s="181" t="s">
        <v>10</v>
      </c>
      <c r="D5" s="181" t="s">
        <v>2</v>
      </c>
      <c r="E5" s="182" t="s">
        <v>11</v>
      </c>
      <c r="F5" s="180" t="s">
        <v>3</v>
      </c>
      <c r="G5" s="180" t="s">
        <v>12</v>
      </c>
      <c r="H5" s="180" t="s">
        <v>13</v>
      </c>
      <c r="I5" s="180" t="s">
        <v>4</v>
      </c>
      <c r="J5" s="183" t="s">
        <v>5</v>
      </c>
    </row>
    <row r="6" spans="1:10" ht="24" customHeight="1" x14ac:dyDescent="0.2">
      <c r="A6" s="163" t="s">
        <v>6</v>
      </c>
      <c r="B6" s="164" t="s">
        <v>14</v>
      </c>
      <c r="C6" s="164"/>
      <c r="D6" s="164" t="s">
        <v>7</v>
      </c>
      <c r="E6" s="165"/>
      <c r="F6" s="166">
        <v>1</v>
      </c>
      <c r="G6" s="166" t="s">
        <v>15</v>
      </c>
      <c r="H6" s="167">
        <v>71193.88</v>
      </c>
      <c r="I6" s="167">
        <v>71193.88</v>
      </c>
      <c r="J6" s="168">
        <v>7.9202278169029014E-2</v>
      </c>
    </row>
    <row r="7" spans="1:10" ht="39" customHeight="1" x14ac:dyDescent="0.2">
      <c r="A7" s="113" t="s">
        <v>16</v>
      </c>
      <c r="B7" s="115" t="s">
        <v>17</v>
      </c>
      <c r="C7" s="115" t="s">
        <v>18</v>
      </c>
      <c r="D7" s="115" t="s">
        <v>19</v>
      </c>
      <c r="E7" s="116" t="s">
        <v>20</v>
      </c>
      <c r="F7" s="114">
        <v>6.48</v>
      </c>
      <c r="G7" s="118">
        <v>362.93</v>
      </c>
      <c r="H7" s="118">
        <v>438.6</v>
      </c>
      <c r="I7" s="118">
        <v>2842.12</v>
      </c>
      <c r="J7" s="169">
        <v>3.1618220390539288E-3</v>
      </c>
    </row>
    <row r="8" spans="1:10" ht="20.100000000000001" customHeight="1" x14ac:dyDescent="0.2">
      <c r="A8" s="155" t="s">
        <v>21</v>
      </c>
      <c r="B8" s="190"/>
      <c r="C8" s="190"/>
      <c r="D8" s="149" t="s">
        <v>2</v>
      </c>
      <c r="E8" s="190" t="s">
        <v>22</v>
      </c>
      <c r="F8" s="190"/>
      <c r="G8" s="190"/>
      <c r="H8" s="149"/>
      <c r="I8" s="135" t="s">
        <v>23</v>
      </c>
      <c r="J8" s="170"/>
    </row>
    <row r="9" spans="1:10" ht="51" customHeight="1" x14ac:dyDescent="0.2">
      <c r="A9" s="191" t="s">
        <v>7</v>
      </c>
      <c r="B9" s="190"/>
      <c r="C9" s="190"/>
      <c r="D9" s="149" t="s">
        <v>15</v>
      </c>
      <c r="E9" s="190" t="s">
        <v>507</v>
      </c>
      <c r="F9" s="190"/>
      <c r="G9" s="190"/>
      <c r="H9" s="190"/>
      <c r="I9" s="171">
        <v>6.48</v>
      </c>
      <c r="J9" s="170" t="s">
        <v>15</v>
      </c>
    </row>
    <row r="10" spans="1:10" ht="24" customHeight="1" x14ac:dyDescent="0.2">
      <c r="A10" s="113" t="s">
        <v>24</v>
      </c>
      <c r="B10" s="115" t="s">
        <v>25</v>
      </c>
      <c r="C10" s="115" t="s">
        <v>26</v>
      </c>
      <c r="D10" s="115" t="s">
        <v>27</v>
      </c>
      <c r="E10" s="116" t="s">
        <v>28</v>
      </c>
      <c r="F10" s="114">
        <v>3</v>
      </c>
      <c r="G10" s="118">
        <v>18853.060000000001</v>
      </c>
      <c r="H10" s="118">
        <v>22783.919999999998</v>
      </c>
      <c r="I10" s="118">
        <v>68351.759999999995</v>
      </c>
      <c r="J10" s="169">
        <v>7.6040456129975079E-2</v>
      </c>
    </row>
    <row r="11" spans="1:10" ht="20.100000000000001" customHeight="1" x14ac:dyDescent="0.2">
      <c r="A11" s="155" t="s">
        <v>21</v>
      </c>
      <c r="B11" s="190"/>
      <c r="C11" s="190"/>
      <c r="D11" s="149" t="s">
        <v>2</v>
      </c>
      <c r="E11" s="190" t="s">
        <v>22</v>
      </c>
      <c r="F11" s="190"/>
      <c r="G11" s="190"/>
      <c r="H11" s="149"/>
      <c r="I11" s="135" t="s">
        <v>23</v>
      </c>
      <c r="J11" s="170"/>
    </row>
    <row r="12" spans="1:10" x14ac:dyDescent="0.2">
      <c r="A12" s="191" t="s">
        <v>7</v>
      </c>
      <c r="B12" s="190"/>
      <c r="C12" s="190"/>
      <c r="D12" s="149" t="s">
        <v>15</v>
      </c>
      <c r="E12" s="192" t="s">
        <v>508</v>
      </c>
      <c r="F12" s="192"/>
      <c r="G12" s="192"/>
      <c r="H12" s="192"/>
      <c r="I12" s="171">
        <v>3</v>
      </c>
      <c r="J12" s="170" t="s">
        <v>15</v>
      </c>
    </row>
    <row r="13" spans="1:10" x14ac:dyDescent="0.2">
      <c r="A13" s="155"/>
      <c r="B13" s="149"/>
      <c r="C13" s="149"/>
      <c r="D13" s="149"/>
      <c r="E13" s="173" t="s">
        <v>509</v>
      </c>
      <c r="F13" s="172"/>
      <c r="G13" s="172"/>
      <c r="H13" s="172"/>
      <c r="I13" s="171"/>
      <c r="J13" s="170"/>
    </row>
    <row r="14" spans="1:10" x14ac:dyDescent="0.2">
      <c r="A14" s="155"/>
      <c r="B14" s="149"/>
      <c r="C14" s="149"/>
      <c r="D14" s="149"/>
      <c r="E14" s="173" t="s">
        <v>510</v>
      </c>
      <c r="F14" s="172"/>
      <c r="G14" s="172"/>
      <c r="H14" s="172"/>
      <c r="I14" s="171"/>
      <c r="J14" s="170"/>
    </row>
    <row r="15" spans="1:10" x14ac:dyDescent="0.2">
      <c r="A15" s="155"/>
      <c r="B15" s="149"/>
      <c r="C15" s="149"/>
      <c r="D15" s="149"/>
      <c r="E15" s="174" t="s">
        <v>511</v>
      </c>
      <c r="F15" s="172"/>
      <c r="G15" s="172"/>
      <c r="H15" s="172"/>
      <c r="I15" s="171"/>
      <c r="J15" s="170"/>
    </row>
    <row r="16" spans="1:10" ht="24" customHeight="1" x14ac:dyDescent="0.2">
      <c r="A16" s="163">
        <v>2</v>
      </c>
      <c r="B16" s="164" t="s">
        <v>14</v>
      </c>
      <c r="C16" s="164"/>
      <c r="D16" s="164" t="s">
        <v>8</v>
      </c>
      <c r="E16" s="165"/>
      <c r="F16" s="166">
        <v>1</v>
      </c>
      <c r="G16" s="166" t="s">
        <v>15</v>
      </c>
      <c r="H16" s="167">
        <v>827692.89</v>
      </c>
      <c r="I16" s="167">
        <v>827692.89</v>
      </c>
      <c r="J16" s="168">
        <v>0.92079772183097097</v>
      </c>
    </row>
    <row r="17" spans="1:10" ht="65.099999999999994" customHeight="1" x14ac:dyDescent="0.2">
      <c r="A17" s="113" t="s">
        <v>496</v>
      </c>
      <c r="B17" s="115" t="s">
        <v>29</v>
      </c>
      <c r="C17" s="115" t="s">
        <v>18</v>
      </c>
      <c r="D17" s="115" t="s">
        <v>30</v>
      </c>
      <c r="E17" s="116" t="s">
        <v>31</v>
      </c>
      <c r="F17" s="114">
        <v>2592.36</v>
      </c>
      <c r="G17" s="118">
        <v>21.7</v>
      </c>
      <c r="H17" s="118">
        <v>26.22</v>
      </c>
      <c r="I17" s="118">
        <v>67971.67</v>
      </c>
      <c r="J17" s="169">
        <v>7.5617610881067929E-2</v>
      </c>
    </row>
    <row r="18" spans="1:10" ht="20.100000000000001" customHeight="1" x14ac:dyDescent="0.2">
      <c r="A18" s="155" t="s">
        <v>21</v>
      </c>
      <c r="B18" s="190"/>
      <c r="C18" s="190"/>
      <c r="D18" s="149" t="s">
        <v>2</v>
      </c>
      <c r="E18" s="190" t="s">
        <v>22</v>
      </c>
      <c r="F18" s="190"/>
      <c r="G18" s="190"/>
      <c r="H18" s="149"/>
      <c r="I18" s="135" t="s">
        <v>23</v>
      </c>
      <c r="J18" s="170"/>
    </row>
    <row r="19" spans="1:10" ht="61.5" customHeight="1" x14ac:dyDescent="0.2">
      <c r="A19" s="191" t="s">
        <v>8</v>
      </c>
      <c r="B19" s="190"/>
      <c r="C19" s="190"/>
      <c r="D19" s="149" t="s">
        <v>15</v>
      </c>
      <c r="E19" s="192" t="s">
        <v>512</v>
      </c>
      <c r="F19" s="192"/>
      <c r="G19" s="192"/>
      <c r="H19" s="192"/>
      <c r="I19" s="171">
        <v>2592.36</v>
      </c>
      <c r="J19" s="170" t="s">
        <v>15</v>
      </c>
    </row>
    <row r="20" spans="1:10" ht="39" customHeight="1" x14ac:dyDescent="0.2">
      <c r="A20" s="113" t="s">
        <v>497</v>
      </c>
      <c r="B20" s="115" t="s">
        <v>32</v>
      </c>
      <c r="C20" s="115" t="s">
        <v>18</v>
      </c>
      <c r="D20" s="115" t="s">
        <v>33</v>
      </c>
      <c r="E20" s="116" t="s">
        <v>20</v>
      </c>
      <c r="F20" s="114">
        <v>768</v>
      </c>
      <c r="G20" s="118">
        <v>8.33</v>
      </c>
      <c r="H20" s="118">
        <v>10.06</v>
      </c>
      <c r="I20" s="118">
        <v>7726.08</v>
      </c>
      <c r="J20" s="169">
        <v>8.5951648837817463E-3</v>
      </c>
    </row>
    <row r="21" spans="1:10" ht="20.100000000000001" customHeight="1" x14ac:dyDescent="0.2">
      <c r="A21" s="155" t="s">
        <v>21</v>
      </c>
      <c r="B21" s="190"/>
      <c r="C21" s="190"/>
      <c r="D21" s="149" t="s">
        <v>2</v>
      </c>
      <c r="E21" s="190" t="s">
        <v>22</v>
      </c>
      <c r="F21" s="190"/>
      <c r="G21" s="190"/>
      <c r="H21" s="149"/>
      <c r="I21" s="135" t="s">
        <v>23</v>
      </c>
      <c r="J21" s="170"/>
    </row>
    <row r="22" spans="1:10" ht="20.100000000000001" customHeight="1" x14ac:dyDescent="0.2">
      <c r="A22" s="191" t="s">
        <v>8</v>
      </c>
      <c r="B22" s="190"/>
      <c r="C22" s="190"/>
      <c r="D22" s="149" t="s">
        <v>15</v>
      </c>
      <c r="E22" s="192" t="s">
        <v>513</v>
      </c>
      <c r="F22" s="192"/>
      <c r="G22" s="192"/>
      <c r="H22" s="192"/>
      <c r="I22" s="171">
        <v>768</v>
      </c>
      <c r="J22" s="170" t="s">
        <v>15</v>
      </c>
    </row>
    <row r="23" spans="1:10" ht="65.099999999999994" customHeight="1" x14ac:dyDescent="0.2">
      <c r="A23" s="113" t="s">
        <v>498</v>
      </c>
      <c r="B23" s="115" t="s">
        <v>34</v>
      </c>
      <c r="C23" s="115" t="s">
        <v>18</v>
      </c>
      <c r="D23" s="115" t="s">
        <v>35</v>
      </c>
      <c r="E23" s="116" t="s">
        <v>31</v>
      </c>
      <c r="F23" s="114">
        <v>2411.5</v>
      </c>
      <c r="G23" s="118">
        <v>27.77</v>
      </c>
      <c r="H23" s="118">
        <v>33.56</v>
      </c>
      <c r="I23" s="118">
        <v>80929.94</v>
      </c>
      <c r="J23" s="169">
        <v>9.0033520017209726E-2</v>
      </c>
    </row>
    <row r="24" spans="1:10" ht="20.100000000000001" customHeight="1" x14ac:dyDescent="0.2">
      <c r="A24" s="155" t="s">
        <v>21</v>
      </c>
      <c r="B24" s="190"/>
      <c r="C24" s="190"/>
      <c r="D24" s="149" t="s">
        <v>2</v>
      </c>
      <c r="E24" s="190" t="s">
        <v>22</v>
      </c>
      <c r="F24" s="190"/>
      <c r="G24" s="190"/>
      <c r="H24" s="149"/>
      <c r="I24" s="135" t="s">
        <v>23</v>
      </c>
      <c r="J24" s="170"/>
    </row>
    <row r="25" spans="1:10" ht="20.100000000000001" customHeight="1" x14ac:dyDescent="0.2">
      <c r="A25" s="191" t="s">
        <v>8</v>
      </c>
      <c r="B25" s="190"/>
      <c r="C25" s="190"/>
      <c r="D25" s="149" t="s">
        <v>15</v>
      </c>
      <c r="E25" s="192" t="s">
        <v>514</v>
      </c>
      <c r="F25" s="192"/>
      <c r="G25" s="192"/>
      <c r="H25" s="192"/>
      <c r="I25" s="171">
        <v>2411.5</v>
      </c>
      <c r="J25" s="170" t="s">
        <v>15</v>
      </c>
    </row>
    <row r="26" spans="1:10" ht="39" customHeight="1" x14ac:dyDescent="0.2">
      <c r="A26" s="113" t="s">
        <v>499</v>
      </c>
      <c r="B26" s="115" t="s">
        <v>36</v>
      </c>
      <c r="C26" s="115" t="s">
        <v>18</v>
      </c>
      <c r="D26" s="115" t="s">
        <v>37</v>
      </c>
      <c r="E26" s="116" t="s">
        <v>38</v>
      </c>
      <c r="F26" s="114">
        <v>640</v>
      </c>
      <c r="G26" s="118">
        <v>777.32</v>
      </c>
      <c r="H26" s="118">
        <v>939.39</v>
      </c>
      <c r="I26" s="118">
        <v>601209.59999999998</v>
      </c>
      <c r="J26" s="169">
        <v>0.66883796721137634</v>
      </c>
    </row>
    <row r="27" spans="1:10" ht="20.100000000000001" customHeight="1" x14ac:dyDescent="0.2">
      <c r="A27" s="155" t="s">
        <v>21</v>
      </c>
      <c r="B27" s="190"/>
      <c r="C27" s="190"/>
      <c r="D27" s="149" t="s">
        <v>2</v>
      </c>
      <c r="E27" s="190" t="s">
        <v>22</v>
      </c>
      <c r="F27" s="190"/>
      <c r="G27" s="190"/>
      <c r="H27" s="149"/>
      <c r="I27" s="135" t="s">
        <v>23</v>
      </c>
      <c r="J27" s="170"/>
    </row>
    <row r="28" spans="1:10" ht="20.100000000000001" customHeight="1" x14ac:dyDescent="0.2">
      <c r="A28" s="191" t="s">
        <v>8</v>
      </c>
      <c r="B28" s="190"/>
      <c r="C28" s="190"/>
      <c r="D28" s="149" t="s">
        <v>15</v>
      </c>
      <c r="E28" s="192" t="s">
        <v>515</v>
      </c>
      <c r="F28" s="192"/>
      <c r="G28" s="192"/>
      <c r="H28" s="192"/>
      <c r="I28" s="171">
        <v>640</v>
      </c>
      <c r="J28" s="170" t="s">
        <v>15</v>
      </c>
    </row>
    <row r="29" spans="1:10" ht="51.95" customHeight="1" x14ac:dyDescent="0.2">
      <c r="A29" s="113" t="s">
        <v>500</v>
      </c>
      <c r="B29" s="115" t="s">
        <v>39</v>
      </c>
      <c r="C29" s="115" t="s">
        <v>18</v>
      </c>
      <c r="D29" s="115" t="s">
        <v>40</v>
      </c>
      <c r="E29" s="116" t="s">
        <v>41</v>
      </c>
      <c r="F29" s="114">
        <v>10</v>
      </c>
      <c r="G29" s="118">
        <v>4569.95</v>
      </c>
      <c r="H29" s="118">
        <v>5522.78</v>
      </c>
      <c r="I29" s="118">
        <v>55227.8</v>
      </c>
      <c r="J29" s="169">
        <v>6.1440218994434637E-2</v>
      </c>
    </row>
    <row r="30" spans="1:10" ht="20.100000000000001" customHeight="1" x14ac:dyDescent="0.2">
      <c r="A30" s="155" t="s">
        <v>21</v>
      </c>
      <c r="B30" s="190"/>
      <c r="C30" s="190"/>
      <c r="D30" s="149" t="s">
        <v>2</v>
      </c>
      <c r="E30" s="190" t="s">
        <v>22</v>
      </c>
      <c r="F30" s="190"/>
      <c r="G30" s="190"/>
      <c r="H30" s="149"/>
      <c r="I30" s="135" t="s">
        <v>23</v>
      </c>
      <c r="J30" s="170"/>
    </row>
    <row r="31" spans="1:10" ht="20.100000000000001" customHeight="1" x14ac:dyDescent="0.2">
      <c r="A31" s="191" t="s">
        <v>8</v>
      </c>
      <c r="B31" s="190"/>
      <c r="C31" s="190"/>
      <c r="D31" s="149" t="s">
        <v>15</v>
      </c>
      <c r="E31" s="192">
        <v>10</v>
      </c>
      <c r="F31" s="192"/>
      <c r="G31" s="192"/>
      <c r="H31" s="192"/>
      <c r="I31" s="171">
        <v>10</v>
      </c>
      <c r="J31" s="170" t="s">
        <v>15</v>
      </c>
    </row>
    <row r="32" spans="1:10" ht="39" customHeight="1" x14ac:dyDescent="0.2">
      <c r="A32" s="113" t="s">
        <v>501</v>
      </c>
      <c r="B32" s="115" t="s">
        <v>42</v>
      </c>
      <c r="C32" s="115" t="s">
        <v>18</v>
      </c>
      <c r="D32" s="115" t="s">
        <v>43</v>
      </c>
      <c r="E32" s="116" t="s">
        <v>41</v>
      </c>
      <c r="F32" s="114">
        <v>10</v>
      </c>
      <c r="G32" s="118">
        <v>680.09</v>
      </c>
      <c r="H32" s="118">
        <v>821.88</v>
      </c>
      <c r="I32" s="118">
        <v>8218.7999999999993</v>
      </c>
      <c r="J32" s="169">
        <v>9.1433095627828625E-3</v>
      </c>
    </row>
    <row r="33" spans="1:10" ht="20.100000000000001" customHeight="1" x14ac:dyDescent="0.2">
      <c r="A33" s="155" t="s">
        <v>21</v>
      </c>
      <c r="B33" s="190"/>
      <c r="C33" s="190"/>
      <c r="D33" s="149" t="s">
        <v>2</v>
      </c>
      <c r="E33" s="190" t="s">
        <v>22</v>
      </c>
      <c r="F33" s="190"/>
      <c r="G33" s="190"/>
      <c r="H33" s="149"/>
      <c r="I33" s="135" t="s">
        <v>23</v>
      </c>
      <c r="J33" s="170"/>
    </row>
    <row r="34" spans="1:10" ht="20.100000000000001" customHeight="1" x14ac:dyDescent="0.2">
      <c r="A34" s="191" t="s">
        <v>8</v>
      </c>
      <c r="B34" s="190"/>
      <c r="C34" s="190"/>
      <c r="D34" s="149" t="s">
        <v>15</v>
      </c>
      <c r="E34" s="192">
        <v>10</v>
      </c>
      <c r="F34" s="192"/>
      <c r="G34" s="192"/>
      <c r="H34" s="192"/>
      <c r="I34" s="171">
        <v>10</v>
      </c>
      <c r="J34" s="170" t="s">
        <v>15</v>
      </c>
    </row>
    <row r="35" spans="1:10" ht="26.1" customHeight="1" x14ac:dyDescent="0.2">
      <c r="A35" s="113" t="s">
        <v>502</v>
      </c>
      <c r="B35" s="115" t="s">
        <v>44</v>
      </c>
      <c r="C35" s="115" t="s">
        <v>18</v>
      </c>
      <c r="D35" s="115" t="s">
        <v>45</v>
      </c>
      <c r="E35" s="116" t="s">
        <v>41</v>
      </c>
      <c r="F35" s="114">
        <v>10</v>
      </c>
      <c r="G35" s="118">
        <v>530.33000000000004</v>
      </c>
      <c r="H35" s="118">
        <v>640.9</v>
      </c>
      <c r="I35" s="118">
        <v>6409</v>
      </c>
      <c r="J35" s="169">
        <v>7.1299302803177313E-3</v>
      </c>
    </row>
    <row r="36" spans="1:10" ht="20.100000000000001" customHeight="1" x14ac:dyDescent="0.2">
      <c r="A36" s="155" t="s">
        <v>21</v>
      </c>
      <c r="B36" s="190"/>
      <c r="C36" s="190"/>
      <c r="D36" s="149" t="s">
        <v>2</v>
      </c>
      <c r="E36" s="190" t="s">
        <v>22</v>
      </c>
      <c r="F36" s="190"/>
      <c r="G36" s="190"/>
      <c r="H36" s="149"/>
      <c r="I36" s="135" t="s">
        <v>23</v>
      </c>
      <c r="J36" s="170"/>
    </row>
    <row r="37" spans="1:10" ht="20.100000000000001" customHeight="1" x14ac:dyDescent="0.2">
      <c r="A37" s="191" t="s">
        <v>8</v>
      </c>
      <c r="B37" s="190"/>
      <c r="C37" s="190"/>
      <c r="D37" s="149" t="s">
        <v>15</v>
      </c>
      <c r="E37" s="192">
        <v>10</v>
      </c>
      <c r="F37" s="192"/>
      <c r="G37" s="192"/>
      <c r="H37" s="192"/>
      <c r="I37" s="171">
        <v>10</v>
      </c>
      <c r="J37" s="170" t="s">
        <v>15</v>
      </c>
    </row>
    <row r="38" spans="1:10" x14ac:dyDescent="0.2">
      <c r="A38" s="175"/>
      <c r="B38" s="176"/>
      <c r="C38" s="176"/>
      <c r="D38" s="176"/>
      <c r="E38" s="176"/>
      <c r="F38" s="176"/>
      <c r="G38" s="176"/>
      <c r="H38" s="176"/>
      <c r="I38" s="176"/>
      <c r="J38" s="177"/>
    </row>
    <row r="39" spans="1:10" x14ac:dyDescent="0.2">
      <c r="A39" s="199"/>
      <c r="B39" s="200"/>
      <c r="C39" s="200"/>
      <c r="D39" s="178"/>
      <c r="E39" s="32"/>
      <c r="F39" s="201"/>
      <c r="G39" s="200"/>
      <c r="H39" s="202"/>
      <c r="I39" s="200"/>
      <c r="J39" s="203"/>
    </row>
    <row r="40" spans="1:10" x14ac:dyDescent="0.2">
      <c r="A40" s="193"/>
      <c r="B40" s="194"/>
      <c r="C40" s="194"/>
      <c r="D40" s="149"/>
      <c r="E40" s="35"/>
      <c r="F40" s="185"/>
      <c r="G40" s="194"/>
      <c r="H40" s="195"/>
      <c r="I40" s="194"/>
      <c r="J40" s="196"/>
    </row>
    <row r="41" spans="1:10" x14ac:dyDescent="0.2">
      <c r="A41" s="193"/>
      <c r="B41" s="194"/>
      <c r="C41" s="194"/>
      <c r="D41" s="149"/>
      <c r="E41" s="35"/>
      <c r="F41" s="185"/>
      <c r="G41" s="194"/>
      <c r="H41" s="195"/>
      <c r="I41" s="194"/>
      <c r="J41" s="196"/>
    </row>
    <row r="42" spans="1:10" ht="60" customHeight="1" x14ac:dyDescent="0.2">
      <c r="A42" s="41"/>
      <c r="B42" s="42"/>
      <c r="C42" s="42"/>
      <c r="D42" s="42"/>
      <c r="E42" s="42"/>
      <c r="F42" s="42"/>
      <c r="G42" s="42"/>
      <c r="H42" s="42"/>
      <c r="I42" s="42"/>
      <c r="J42" s="43"/>
    </row>
    <row r="43" spans="1:10" x14ac:dyDescent="0.2">
      <c r="A43" s="197"/>
      <c r="B43" s="198"/>
      <c r="C43" s="198"/>
      <c r="D43" s="198"/>
      <c r="E43" s="198"/>
      <c r="F43" s="198"/>
      <c r="G43" s="198"/>
      <c r="H43" s="198"/>
      <c r="I43" s="198"/>
      <c r="J43" s="198"/>
    </row>
  </sheetData>
  <mergeCells count="50">
    <mergeCell ref="A43:J43"/>
    <mergeCell ref="A39:C39"/>
    <mergeCell ref="F39:G39"/>
    <mergeCell ref="H39:J39"/>
    <mergeCell ref="A40:C40"/>
    <mergeCell ref="F40:G40"/>
    <mergeCell ref="H40:J40"/>
    <mergeCell ref="B36:C36"/>
    <mergeCell ref="E36:G36"/>
    <mergeCell ref="A37:C37"/>
    <mergeCell ref="E37:H37"/>
    <mergeCell ref="A41:C41"/>
    <mergeCell ref="F41:G41"/>
    <mergeCell ref="H41:J41"/>
    <mergeCell ref="A31:C31"/>
    <mergeCell ref="E31:H31"/>
    <mergeCell ref="B33:C33"/>
    <mergeCell ref="E33:G33"/>
    <mergeCell ref="A34:C34"/>
    <mergeCell ref="E34:H34"/>
    <mergeCell ref="B27:C27"/>
    <mergeCell ref="E27:G27"/>
    <mergeCell ref="A28:C28"/>
    <mergeCell ref="E28:H28"/>
    <mergeCell ref="B30:C30"/>
    <mergeCell ref="E30:G30"/>
    <mergeCell ref="A22:C22"/>
    <mergeCell ref="E22:H22"/>
    <mergeCell ref="B24:C24"/>
    <mergeCell ref="E24:G24"/>
    <mergeCell ref="A25:C25"/>
    <mergeCell ref="E25:H25"/>
    <mergeCell ref="B18:C18"/>
    <mergeCell ref="E18:G18"/>
    <mergeCell ref="A19:C19"/>
    <mergeCell ref="E19:H19"/>
    <mergeCell ref="B21:C21"/>
    <mergeCell ref="E21:G21"/>
    <mergeCell ref="A9:C9"/>
    <mergeCell ref="E9:H9"/>
    <mergeCell ref="B11:C11"/>
    <mergeCell ref="E11:G11"/>
    <mergeCell ref="A12:C12"/>
    <mergeCell ref="E12:H12"/>
    <mergeCell ref="E2:F2"/>
    <mergeCell ref="G2:H2"/>
    <mergeCell ref="I2:J2"/>
    <mergeCell ref="A1:J1"/>
    <mergeCell ref="B8:C8"/>
    <mergeCell ref="E8:G8"/>
  </mergeCells>
  <pageMargins left="0.5" right="0.5" top="1" bottom="1" header="0.5" footer="0.5"/>
  <pageSetup paperSize="9" scale="74" fitToHeight="0" orientation="landscape" r:id="rId1"/>
  <headerFooter>
    <oddHeader>&amp;L &amp;C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931"/>
  <sheetViews>
    <sheetView showWhiteSpace="0" workbookViewId="0">
      <selection activeCell="N7" sqref="N7"/>
    </sheetView>
  </sheetViews>
  <sheetFormatPr defaultRowHeight="14.25" x14ac:dyDescent="0.2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4" bestFit="1" customWidth="1"/>
    <col min="10" max="10" width="15.25" bestFit="1" customWidth="1"/>
    <col min="11" max="11" width="14" bestFit="1" customWidth="1"/>
  </cols>
  <sheetData>
    <row r="1" spans="1:10" ht="22.5" customHeight="1" x14ac:dyDescent="0.2">
      <c r="A1" s="204" t="s">
        <v>505</v>
      </c>
      <c r="B1" s="205"/>
      <c r="C1" s="205"/>
      <c r="D1" s="205"/>
      <c r="E1" s="205"/>
      <c r="F1" s="205"/>
      <c r="G1" s="205"/>
      <c r="H1" s="205"/>
      <c r="I1" s="205"/>
      <c r="J1" s="206"/>
    </row>
    <row r="2" spans="1:10" ht="15" x14ac:dyDescent="0.2">
      <c r="A2" s="55" t="s">
        <v>490</v>
      </c>
      <c r="B2" s="60" t="s">
        <v>492</v>
      </c>
      <c r="C2" s="7"/>
      <c r="D2" s="7"/>
      <c r="E2" s="7"/>
      <c r="F2" s="7"/>
      <c r="G2" s="7"/>
      <c r="H2" s="7"/>
      <c r="I2" s="7"/>
      <c r="J2" s="110"/>
    </row>
    <row r="3" spans="1:10" ht="15" x14ac:dyDescent="0.25">
      <c r="A3" s="59" t="s">
        <v>491</v>
      </c>
      <c r="B3" s="36" t="s">
        <v>493</v>
      </c>
      <c r="C3" s="36"/>
      <c r="D3" s="36"/>
      <c r="E3" s="36"/>
      <c r="F3" s="36"/>
      <c r="G3" s="36"/>
      <c r="H3" s="36"/>
      <c r="I3" s="36"/>
      <c r="J3" s="37"/>
    </row>
    <row r="4" spans="1:10" ht="15" x14ac:dyDescent="0.25">
      <c r="A4" s="57" t="s">
        <v>0</v>
      </c>
      <c r="B4" s="154" t="s">
        <v>494</v>
      </c>
      <c r="C4" s="82"/>
      <c r="D4" s="82"/>
      <c r="E4" s="82"/>
      <c r="F4" s="82"/>
      <c r="G4" s="98" t="s">
        <v>478</v>
      </c>
      <c r="H4" s="99">
        <v>0.20849999999999999</v>
      </c>
      <c r="I4" s="101" t="s">
        <v>495</v>
      </c>
      <c r="J4" s="100">
        <f>'Orçamento Sintético'!J4</f>
        <v>898894.57000000007</v>
      </c>
    </row>
    <row r="5" spans="1:10" ht="18" customHeight="1" x14ac:dyDescent="0.2">
      <c r="A5" s="111" t="s">
        <v>16</v>
      </c>
      <c r="B5" s="52" t="s">
        <v>9</v>
      </c>
      <c r="C5" s="51" t="s">
        <v>10</v>
      </c>
      <c r="D5" s="51" t="s">
        <v>2</v>
      </c>
      <c r="E5" s="207" t="s">
        <v>46</v>
      </c>
      <c r="F5" s="207"/>
      <c r="G5" s="53" t="s">
        <v>11</v>
      </c>
      <c r="H5" s="52" t="s">
        <v>3</v>
      </c>
      <c r="I5" s="52" t="s">
        <v>12</v>
      </c>
      <c r="J5" s="112" t="s">
        <v>4</v>
      </c>
    </row>
    <row r="6" spans="1:10" ht="39" customHeight="1" x14ac:dyDescent="0.2">
      <c r="A6" s="113" t="s">
        <v>55</v>
      </c>
      <c r="B6" s="114" t="s">
        <v>17</v>
      </c>
      <c r="C6" s="115" t="s">
        <v>18</v>
      </c>
      <c r="D6" s="115" t="s">
        <v>19</v>
      </c>
      <c r="E6" s="208" t="s">
        <v>48</v>
      </c>
      <c r="F6" s="208"/>
      <c r="G6" s="116" t="s">
        <v>20</v>
      </c>
      <c r="H6" s="117">
        <v>1</v>
      </c>
      <c r="I6" s="118">
        <v>362.93</v>
      </c>
      <c r="J6" s="119">
        <v>362.93</v>
      </c>
    </row>
    <row r="7" spans="1:10" ht="26.1" customHeight="1" x14ac:dyDescent="0.2">
      <c r="A7" s="120" t="s">
        <v>56</v>
      </c>
      <c r="B7" s="121" t="s">
        <v>57</v>
      </c>
      <c r="C7" s="122" t="s">
        <v>18</v>
      </c>
      <c r="D7" s="122" t="s">
        <v>58</v>
      </c>
      <c r="E7" s="209" t="s">
        <v>59</v>
      </c>
      <c r="F7" s="209"/>
      <c r="G7" s="123" t="s">
        <v>20</v>
      </c>
      <c r="H7" s="124">
        <v>0.5</v>
      </c>
      <c r="I7" s="125">
        <v>23.33</v>
      </c>
      <c r="J7" s="126">
        <v>11.66</v>
      </c>
    </row>
    <row r="8" spans="1:10" ht="24" customHeight="1" x14ac:dyDescent="0.2">
      <c r="A8" s="120" t="s">
        <v>56</v>
      </c>
      <c r="B8" s="121" t="s">
        <v>60</v>
      </c>
      <c r="C8" s="122" t="s">
        <v>18</v>
      </c>
      <c r="D8" s="122" t="s">
        <v>61</v>
      </c>
      <c r="E8" s="209" t="s">
        <v>62</v>
      </c>
      <c r="F8" s="209"/>
      <c r="G8" s="123" t="s">
        <v>63</v>
      </c>
      <c r="H8" s="124">
        <v>1.1186</v>
      </c>
      <c r="I8" s="125">
        <v>23.58</v>
      </c>
      <c r="J8" s="126">
        <v>26.37</v>
      </c>
    </row>
    <row r="9" spans="1:10" ht="24" customHeight="1" x14ac:dyDescent="0.2">
      <c r="A9" s="120" t="s">
        <v>56</v>
      </c>
      <c r="B9" s="121" t="s">
        <v>64</v>
      </c>
      <c r="C9" s="122" t="s">
        <v>18</v>
      </c>
      <c r="D9" s="122" t="s">
        <v>65</v>
      </c>
      <c r="E9" s="209" t="s">
        <v>62</v>
      </c>
      <c r="F9" s="209"/>
      <c r="G9" s="123" t="s">
        <v>63</v>
      </c>
      <c r="H9" s="124">
        <v>0.37290000000000001</v>
      </c>
      <c r="I9" s="125">
        <v>30.96</v>
      </c>
      <c r="J9" s="126">
        <v>11.54</v>
      </c>
    </row>
    <row r="10" spans="1:10" ht="24" customHeight="1" x14ac:dyDescent="0.2">
      <c r="A10" s="127" t="s">
        <v>66</v>
      </c>
      <c r="B10" s="128" t="s">
        <v>67</v>
      </c>
      <c r="C10" s="129" t="s">
        <v>18</v>
      </c>
      <c r="D10" s="129" t="s">
        <v>68</v>
      </c>
      <c r="E10" s="210" t="s">
        <v>69</v>
      </c>
      <c r="F10" s="210"/>
      <c r="G10" s="130" t="s">
        <v>70</v>
      </c>
      <c r="H10" s="131">
        <v>1.1299999999999999E-2</v>
      </c>
      <c r="I10" s="132">
        <v>33.42</v>
      </c>
      <c r="J10" s="133">
        <v>0.37</v>
      </c>
    </row>
    <row r="11" spans="1:10" ht="26.1" customHeight="1" x14ac:dyDescent="0.2">
      <c r="A11" s="127" t="s">
        <v>66</v>
      </c>
      <c r="B11" s="128" t="s">
        <v>71</v>
      </c>
      <c r="C11" s="129" t="s">
        <v>18</v>
      </c>
      <c r="D11" s="129" t="s">
        <v>72</v>
      </c>
      <c r="E11" s="210" t="s">
        <v>69</v>
      </c>
      <c r="F11" s="210"/>
      <c r="G11" s="130" t="s">
        <v>70</v>
      </c>
      <c r="H11" s="131">
        <v>1.32E-2</v>
      </c>
      <c r="I11" s="132">
        <v>17.899999999999999</v>
      </c>
      <c r="J11" s="133">
        <v>0.23</v>
      </c>
    </row>
    <row r="12" spans="1:10" ht="26.1" customHeight="1" x14ac:dyDescent="0.2">
      <c r="A12" s="127" t="s">
        <v>66</v>
      </c>
      <c r="B12" s="128" t="s">
        <v>73</v>
      </c>
      <c r="C12" s="129" t="s">
        <v>18</v>
      </c>
      <c r="D12" s="129" t="s">
        <v>74</v>
      </c>
      <c r="E12" s="210" t="s">
        <v>69</v>
      </c>
      <c r="F12" s="210"/>
      <c r="G12" s="130" t="s">
        <v>38</v>
      </c>
      <c r="H12" s="131">
        <v>3.2082999999999999</v>
      </c>
      <c r="I12" s="132">
        <v>3.98</v>
      </c>
      <c r="J12" s="133">
        <v>12.76</v>
      </c>
    </row>
    <row r="13" spans="1:10" ht="39" customHeight="1" x14ac:dyDescent="0.2">
      <c r="A13" s="127" t="s">
        <v>66</v>
      </c>
      <c r="B13" s="128" t="s">
        <v>75</v>
      </c>
      <c r="C13" s="129" t="s">
        <v>18</v>
      </c>
      <c r="D13" s="129" t="s">
        <v>76</v>
      </c>
      <c r="E13" s="210" t="s">
        <v>69</v>
      </c>
      <c r="F13" s="210"/>
      <c r="G13" s="130" t="s">
        <v>20</v>
      </c>
      <c r="H13" s="131">
        <v>1</v>
      </c>
      <c r="I13" s="132">
        <v>300</v>
      </c>
      <c r="J13" s="133">
        <v>300</v>
      </c>
    </row>
    <row r="14" spans="1:10" x14ac:dyDescent="0.2">
      <c r="A14" s="134"/>
      <c r="B14" s="135"/>
      <c r="C14" s="135"/>
      <c r="D14" s="135"/>
      <c r="E14" s="135" t="s">
        <v>77</v>
      </c>
      <c r="F14" s="136">
        <v>32.89</v>
      </c>
      <c r="G14" s="135" t="s">
        <v>78</v>
      </c>
      <c r="H14" s="136">
        <v>0</v>
      </c>
      <c r="I14" s="135" t="s">
        <v>79</v>
      </c>
      <c r="J14" s="137">
        <v>32.89</v>
      </c>
    </row>
    <row r="15" spans="1:10" x14ac:dyDescent="0.2">
      <c r="A15" s="134"/>
      <c r="B15" s="135"/>
      <c r="C15" s="135"/>
      <c r="D15" s="135"/>
      <c r="E15" s="135" t="s">
        <v>80</v>
      </c>
      <c r="F15" s="136">
        <v>75.67</v>
      </c>
      <c r="G15" s="135"/>
      <c r="H15" s="211" t="s">
        <v>81</v>
      </c>
      <c r="I15" s="211"/>
      <c r="J15" s="137">
        <v>438.6</v>
      </c>
    </row>
    <row r="16" spans="1:10" ht="0.95" customHeight="1" x14ac:dyDescent="0.2">
      <c r="A16" s="138"/>
      <c r="B16" s="139"/>
      <c r="C16" s="139"/>
      <c r="D16" s="139"/>
      <c r="E16" s="139"/>
      <c r="F16" s="139"/>
      <c r="G16" s="139"/>
      <c r="H16" s="139"/>
      <c r="I16" s="139"/>
      <c r="J16" s="140"/>
    </row>
    <row r="17" spans="1:10" ht="18" customHeight="1" x14ac:dyDescent="0.2">
      <c r="A17" s="141" t="s">
        <v>24</v>
      </c>
      <c r="B17" s="142" t="s">
        <v>9</v>
      </c>
      <c r="C17" s="143" t="s">
        <v>10</v>
      </c>
      <c r="D17" s="143" t="s">
        <v>2</v>
      </c>
      <c r="E17" s="212" t="s">
        <v>46</v>
      </c>
      <c r="F17" s="212"/>
      <c r="G17" s="144" t="s">
        <v>11</v>
      </c>
      <c r="H17" s="142" t="s">
        <v>3</v>
      </c>
      <c r="I17" s="142" t="s">
        <v>12</v>
      </c>
      <c r="J17" s="145" t="s">
        <v>4</v>
      </c>
    </row>
    <row r="18" spans="1:10" ht="24" customHeight="1" x14ac:dyDescent="0.2">
      <c r="A18" s="113" t="s">
        <v>55</v>
      </c>
      <c r="B18" s="114" t="s">
        <v>25</v>
      </c>
      <c r="C18" s="115" t="s">
        <v>26</v>
      </c>
      <c r="D18" s="115" t="s">
        <v>27</v>
      </c>
      <c r="E18" s="208" t="s">
        <v>15</v>
      </c>
      <c r="F18" s="208"/>
      <c r="G18" s="116" t="s">
        <v>28</v>
      </c>
      <c r="H18" s="117">
        <v>1</v>
      </c>
      <c r="I18" s="118">
        <v>18853.060000000001</v>
      </c>
      <c r="J18" s="119">
        <v>18853.060000000001</v>
      </c>
    </row>
    <row r="19" spans="1:10" ht="26.1" customHeight="1" x14ac:dyDescent="0.2">
      <c r="A19" s="120" t="s">
        <v>56</v>
      </c>
      <c r="B19" s="121" t="s">
        <v>82</v>
      </c>
      <c r="C19" s="122" t="s">
        <v>18</v>
      </c>
      <c r="D19" s="122" t="s">
        <v>83</v>
      </c>
      <c r="E19" s="209" t="s">
        <v>62</v>
      </c>
      <c r="F19" s="209"/>
      <c r="G19" s="123" t="s">
        <v>84</v>
      </c>
      <c r="H19" s="124">
        <v>0.14499999999999999</v>
      </c>
      <c r="I19" s="125">
        <v>23029.46</v>
      </c>
      <c r="J19" s="126">
        <v>3339.27</v>
      </c>
    </row>
    <row r="20" spans="1:10" ht="24" customHeight="1" x14ac:dyDescent="0.2">
      <c r="A20" s="120" t="s">
        <v>56</v>
      </c>
      <c r="B20" s="121" t="s">
        <v>85</v>
      </c>
      <c r="C20" s="122" t="s">
        <v>18</v>
      </c>
      <c r="D20" s="122" t="s">
        <v>86</v>
      </c>
      <c r="E20" s="209" t="s">
        <v>62</v>
      </c>
      <c r="F20" s="209"/>
      <c r="G20" s="123" t="s">
        <v>84</v>
      </c>
      <c r="H20" s="124">
        <v>1</v>
      </c>
      <c r="I20" s="125">
        <v>15513.79</v>
      </c>
      <c r="J20" s="126">
        <v>15513.79</v>
      </c>
    </row>
    <row r="21" spans="1:10" x14ac:dyDescent="0.2">
      <c r="A21" s="134"/>
      <c r="B21" s="135"/>
      <c r="C21" s="135"/>
      <c r="D21" s="135"/>
      <c r="E21" s="135" t="s">
        <v>77</v>
      </c>
      <c r="F21" s="136">
        <v>17667.830000000002</v>
      </c>
      <c r="G21" s="135" t="s">
        <v>78</v>
      </c>
      <c r="H21" s="136">
        <v>0</v>
      </c>
      <c r="I21" s="135" t="s">
        <v>79</v>
      </c>
      <c r="J21" s="137">
        <v>17667.830000000002</v>
      </c>
    </row>
    <row r="22" spans="1:10" x14ac:dyDescent="0.2">
      <c r="A22" s="134"/>
      <c r="B22" s="135"/>
      <c r="C22" s="135"/>
      <c r="D22" s="135"/>
      <c r="E22" s="135" t="s">
        <v>80</v>
      </c>
      <c r="F22" s="136">
        <v>3930.86</v>
      </c>
      <c r="G22" s="135"/>
      <c r="H22" s="211" t="s">
        <v>81</v>
      </c>
      <c r="I22" s="211"/>
      <c r="J22" s="137">
        <v>22783.919999999998</v>
      </c>
    </row>
    <row r="23" spans="1:10" ht="0.95" customHeight="1" thickTop="1" thickBot="1" x14ac:dyDescent="0.25">
      <c r="A23" s="138"/>
      <c r="B23" s="139"/>
      <c r="C23" s="139"/>
      <c r="D23" s="139"/>
      <c r="E23" s="139"/>
      <c r="F23" s="139"/>
      <c r="G23" s="139"/>
      <c r="H23" s="139"/>
      <c r="I23" s="139"/>
      <c r="J23" s="140"/>
    </row>
    <row r="24" spans="1:10" ht="0.95" customHeight="1" thickTop="1" x14ac:dyDescent="0.2">
      <c r="A24" s="138"/>
      <c r="B24" s="139"/>
      <c r="C24" s="139"/>
      <c r="D24" s="139"/>
      <c r="E24" s="139"/>
      <c r="F24" s="139"/>
      <c r="G24" s="139"/>
      <c r="H24" s="139"/>
      <c r="I24" s="139"/>
      <c r="J24" s="140"/>
    </row>
    <row r="25" spans="1:10" ht="18" customHeight="1" x14ac:dyDescent="0.2">
      <c r="A25" s="141" t="s">
        <v>496</v>
      </c>
      <c r="B25" s="142" t="s">
        <v>9</v>
      </c>
      <c r="C25" s="143" t="s">
        <v>10</v>
      </c>
      <c r="D25" s="143" t="s">
        <v>2</v>
      </c>
      <c r="E25" s="212" t="s">
        <v>46</v>
      </c>
      <c r="F25" s="212"/>
      <c r="G25" s="144" t="s">
        <v>11</v>
      </c>
      <c r="H25" s="142" t="s">
        <v>3</v>
      </c>
      <c r="I25" s="142" t="s">
        <v>12</v>
      </c>
      <c r="J25" s="145" t="s">
        <v>4</v>
      </c>
    </row>
    <row r="26" spans="1:10" ht="65.099999999999994" customHeight="1" x14ac:dyDescent="0.2">
      <c r="A26" s="113" t="s">
        <v>55</v>
      </c>
      <c r="B26" s="114" t="s">
        <v>29</v>
      </c>
      <c r="C26" s="115" t="s">
        <v>18</v>
      </c>
      <c r="D26" s="115" t="s">
        <v>30</v>
      </c>
      <c r="E26" s="208" t="s">
        <v>49</v>
      </c>
      <c r="F26" s="208"/>
      <c r="G26" s="116" t="s">
        <v>31</v>
      </c>
      <c r="H26" s="117">
        <v>1</v>
      </c>
      <c r="I26" s="118">
        <v>21.7</v>
      </c>
      <c r="J26" s="119">
        <v>21.7</v>
      </c>
    </row>
    <row r="27" spans="1:10" ht="65.099999999999994" customHeight="1" x14ac:dyDescent="0.2">
      <c r="A27" s="120" t="s">
        <v>56</v>
      </c>
      <c r="B27" s="121" t="s">
        <v>87</v>
      </c>
      <c r="C27" s="122" t="s">
        <v>18</v>
      </c>
      <c r="D27" s="122" t="s">
        <v>88</v>
      </c>
      <c r="E27" s="209" t="s">
        <v>89</v>
      </c>
      <c r="F27" s="209"/>
      <c r="G27" s="123" t="s">
        <v>90</v>
      </c>
      <c r="H27" s="124">
        <v>7.1025699999999997E-2</v>
      </c>
      <c r="I27" s="125">
        <v>170.74</v>
      </c>
      <c r="J27" s="126">
        <v>12.12</v>
      </c>
    </row>
    <row r="28" spans="1:10" ht="24" customHeight="1" x14ac:dyDescent="0.2">
      <c r="A28" s="120" t="s">
        <v>56</v>
      </c>
      <c r="B28" s="121" t="s">
        <v>60</v>
      </c>
      <c r="C28" s="122" t="s">
        <v>18</v>
      </c>
      <c r="D28" s="122" t="s">
        <v>61</v>
      </c>
      <c r="E28" s="209" t="s">
        <v>62</v>
      </c>
      <c r="F28" s="209"/>
      <c r="G28" s="123" t="s">
        <v>63</v>
      </c>
      <c r="H28" s="124">
        <v>0.15114179999999999</v>
      </c>
      <c r="I28" s="125">
        <v>23.58</v>
      </c>
      <c r="J28" s="126">
        <v>3.56</v>
      </c>
    </row>
    <row r="29" spans="1:10" ht="65.099999999999994" customHeight="1" x14ac:dyDescent="0.2">
      <c r="A29" s="120" t="s">
        <v>56</v>
      </c>
      <c r="B29" s="121" t="s">
        <v>91</v>
      </c>
      <c r="C29" s="122" t="s">
        <v>18</v>
      </c>
      <c r="D29" s="122" t="s">
        <v>92</v>
      </c>
      <c r="E29" s="209" t="s">
        <v>89</v>
      </c>
      <c r="F29" s="209"/>
      <c r="G29" s="123" t="s">
        <v>93</v>
      </c>
      <c r="H29" s="124">
        <v>8.0116199999999999E-2</v>
      </c>
      <c r="I29" s="125">
        <v>75.23</v>
      </c>
      <c r="J29" s="126">
        <v>6.02</v>
      </c>
    </row>
    <row r="30" spans="1:10" x14ac:dyDescent="0.2">
      <c r="A30" s="134"/>
      <c r="B30" s="135"/>
      <c r="C30" s="135"/>
      <c r="D30" s="135"/>
      <c r="E30" s="135" t="s">
        <v>77</v>
      </c>
      <c r="F30" s="136">
        <v>7.73</v>
      </c>
      <c r="G30" s="135" t="s">
        <v>78</v>
      </c>
      <c r="H30" s="136">
        <v>0</v>
      </c>
      <c r="I30" s="135" t="s">
        <v>79</v>
      </c>
      <c r="J30" s="137">
        <v>7.73</v>
      </c>
    </row>
    <row r="31" spans="1:10" x14ac:dyDescent="0.2">
      <c r="A31" s="134"/>
      <c r="B31" s="135"/>
      <c r="C31" s="135"/>
      <c r="D31" s="135"/>
      <c r="E31" s="135" t="s">
        <v>80</v>
      </c>
      <c r="F31" s="136">
        <v>4.5199999999999996</v>
      </c>
      <c r="G31" s="135"/>
      <c r="H31" s="211" t="s">
        <v>81</v>
      </c>
      <c r="I31" s="211"/>
      <c r="J31" s="137">
        <v>26.22</v>
      </c>
    </row>
    <row r="32" spans="1:10" ht="0.95" customHeight="1" x14ac:dyDescent="0.2">
      <c r="A32" s="138"/>
      <c r="B32" s="139"/>
      <c r="C32" s="139"/>
      <c r="D32" s="139"/>
      <c r="E32" s="139"/>
      <c r="F32" s="139"/>
      <c r="G32" s="139"/>
      <c r="H32" s="139"/>
      <c r="I32" s="139"/>
      <c r="J32" s="140"/>
    </row>
    <row r="33" spans="1:10" ht="18" customHeight="1" x14ac:dyDescent="0.2">
      <c r="A33" s="141" t="s">
        <v>497</v>
      </c>
      <c r="B33" s="142" t="s">
        <v>9</v>
      </c>
      <c r="C33" s="143" t="s">
        <v>10</v>
      </c>
      <c r="D33" s="143" t="s">
        <v>2</v>
      </c>
      <c r="E33" s="212" t="s">
        <v>46</v>
      </c>
      <c r="F33" s="212"/>
      <c r="G33" s="144" t="s">
        <v>11</v>
      </c>
      <c r="H33" s="142" t="s">
        <v>3</v>
      </c>
      <c r="I33" s="142" t="s">
        <v>12</v>
      </c>
      <c r="J33" s="145" t="s">
        <v>4</v>
      </c>
    </row>
    <row r="34" spans="1:10" ht="39" customHeight="1" x14ac:dyDescent="0.2">
      <c r="A34" s="113" t="s">
        <v>55</v>
      </c>
      <c r="B34" s="114" t="s">
        <v>32</v>
      </c>
      <c r="C34" s="115" t="s">
        <v>18</v>
      </c>
      <c r="D34" s="115" t="s">
        <v>33</v>
      </c>
      <c r="E34" s="208" t="s">
        <v>50</v>
      </c>
      <c r="F34" s="208"/>
      <c r="G34" s="116" t="s">
        <v>20</v>
      </c>
      <c r="H34" s="117">
        <v>1</v>
      </c>
      <c r="I34" s="118">
        <v>8.33</v>
      </c>
      <c r="J34" s="119">
        <v>8.33</v>
      </c>
    </row>
    <row r="35" spans="1:10" ht="24" customHeight="1" x14ac:dyDescent="0.2">
      <c r="A35" s="120" t="s">
        <v>56</v>
      </c>
      <c r="B35" s="121" t="s">
        <v>60</v>
      </c>
      <c r="C35" s="122" t="s">
        <v>18</v>
      </c>
      <c r="D35" s="122" t="s">
        <v>61</v>
      </c>
      <c r="E35" s="209" t="s">
        <v>62</v>
      </c>
      <c r="F35" s="209"/>
      <c r="G35" s="123" t="s">
        <v>63</v>
      </c>
      <c r="H35" s="124">
        <v>0.19158700000000001</v>
      </c>
      <c r="I35" s="125">
        <v>23.58</v>
      </c>
      <c r="J35" s="126">
        <v>4.51</v>
      </c>
    </row>
    <row r="36" spans="1:10" ht="24" customHeight="1" x14ac:dyDescent="0.2">
      <c r="A36" s="120" t="s">
        <v>56</v>
      </c>
      <c r="B36" s="121" t="s">
        <v>94</v>
      </c>
      <c r="C36" s="122" t="s">
        <v>18</v>
      </c>
      <c r="D36" s="122" t="s">
        <v>95</v>
      </c>
      <c r="E36" s="209" t="s">
        <v>62</v>
      </c>
      <c r="F36" s="209"/>
      <c r="G36" s="123" t="s">
        <v>63</v>
      </c>
      <c r="H36" s="124">
        <v>0.110919</v>
      </c>
      <c r="I36" s="125">
        <v>31.67</v>
      </c>
      <c r="J36" s="126">
        <v>3.51</v>
      </c>
    </row>
    <row r="37" spans="1:10" ht="39" customHeight="1" x14ac:dyDescent="0.2">
      <c r="A37" s="120" t="s">
        <v>56</v>
      </c>
      <c r="B37" s="121" t="s">
        <v>96</v>
      </c>
      <c r="C37" s="122" t="s">
        <v>18</v>
      </c>
      <c r="D37" s="122" t="s">
        <v>97</v>
      </c>
      <c r="E37" s="209" t="s">
        <v>89</v>
      </c>
      <c r="F37" s="209"/>
      <c r="G37" s="123" t="s">
        <v>90</v>
      </c>
      <c r="H37" s="124">
        <v>6.7530000000000003E-3</v>
      </c>
      <c r="I37" s="125">
        <v>46.05</v>
      </c>
      <c r="J37" s="126">
        <v>0.31</v>
      </c>
    </row>
    <row r="38" spans="1:10" x14ac:dyDescent="0.2">
      <c r="A38" s="134"/>
      <c r="B38" s="135"/>
      <c r="C38" s="135"/>
      <c r="D38" s="135"/>
      <c r="E38" s="135" t="s">
        <v>77</v>
      </c>
      <c r="F38" s="136">
        <v>6.06</v>
      </c>
      <c r="G38" s="135" t="s">
        <v>78</v>
      </c>
      <c r="H38" s="136">
        <v>0</v>
      </c>
      <c r="I38" s="135" t="s">
        <v>79</v>
      </c>
      <c r="J38" s="137">
        <v>6.06</v>
      </c>
    </row>
    <row r="39" spans="1:10" x14ac:dyDescent="0.2">
      <c r="A39" s="134"/>
      <c r="B39" s="135"/>
      <c r="C39" s="135"/>
      <c r="D39" s="135"/>
      <c r="E39" s="135" t="s">
        <v>80</v>
      </c>
      <c r="F39" s="136">
        <v>1.73</v>
      </c>
      <c r="G39" s="135"/>
      <c r="H39" s="211" t="s">
        <v>81</v>
      </c>
      <c r="I39" s="211"/>
      <c r="J39" s="137">
        <v>10.06</v>
      </c>
    </row>
    <row r="40" spans="1:10" ht="0.95" customHeight="1" x14ac:dyDescent="0.2">
      <c r="A40" s="138"/>
      <c r="B40" s="139"/>
      <c r="C40" s="139"/>
      <c r="D40" s="139"/>
      <c r="E40" s="139"/>
      <c r="F40" s="139"/>
      <c r="G40" s="139"/>
      <c r="H40" s="139"/>
      <c r="I40" s="139"/>
      <c r="J40" s="140"/>
    </row>
    <row r="41" spans="1:10" ht="18" customHeight="1" x14ac:dyDescent="0.2">
      <c r="A41" s="141" t="s">
        <v>498</v>
      </c>
      <c r="B41" s="142" t="s">
        <v>9</v>
      </c>
      <c r="C41" s="143" t="s">
        <v>10</v>
      </c>
      <c r="D41" s="143" t="s">
        <v>2</v>
      </c>
      <c r="E41" s="212" t="s">
        <v>46</v>
      </c>
      <c r="F41" s="212"/>
      <c r="G41" s="144" t="s">
        <v>11</v>
      </c>
      <c r="H41" s="142" t="s">
        <v>3</v>
      </c>
      <c r="I41" s="142" t="s">
        <v>12</v>
      </c>
      <c r="J41" s="145" t="s">
        <v>4</v>
      </c>
    </row>
    <row r="42" spans="1:10" ht="65.099999999999994" customHeight="1" x14ac:dyDescent="0.2">
      <c r="A42" s="113" t="s">
        <v>55</v>
      </c>
      <c r="B42" s="114" t="s">
        <v>34</v>
      </c>
      <c r="C42" s="115" t="s">
        <v>18</v>
      </c>
      <c r="D42" s="115" t="s">
        <v>35</v>
      </c>
      <c r="E42" s="208" t="s">
        <v>51</v>
      </c>
      <c r="F42" s="208"/>
      <c r="G42" s="116" t="s">
        <v>31</v>
      </c>
      <c r="H42" s="117">
        <v>1</v>
      </c>
      <c r="I42" s="118">
        <v>27.77</v>
      </c>
      <c r="J42" s="119">
        <v>27.77</v>
      </c>
    </row>
    <row r="43" spans="1:10" ht="24" customHeight="1" x14ac:dyDescent="0.2">
      <c r="A43" s="120" t="s">
        <v>56</v>
      </c>
      <c r="B43" s="121" t="s">
        <v>60</v>
      </c>
      <c r="C43" s="122" t="s">
        <v>18</v>
      </c>
      <c r="D43" s="122" t="s">
        <v>61</v>
      </c>
      <c r="E43" s="209" t="s">
        <v>62</v>
      </c>
      <c r="F43" s="209"/>
      <c r="G43" s="123" t="s">
        <v>63</v>
      </c>
      <c r="H43" s="124">
        <v>7.3400000000000007E-2</v>
      </c>
      <c r="I43" s="125">
        <v>23.58</v>
      </c>
      <c r="J43" s="126">
        <v>1.73</v>
      </c>
    </row>
    <row r="44" spans="1:10" ht="65.099999999999994" customHeight="1" x14ac:dyDescent="0.2">
      <c r="A44" s="120" t="s">
        <v>56</v>
      </c>
      <c r="B44" s="121" t="s">
        <v>98</v>
      </c>
      <c r="C44" s="122" t="s">
        <v>18</v>
      </c>
      <c r="D44" s="122" t="s">
        <v>99</v>
      </c>
      <c r="E44" s="209" t="s">
        <v>89</v>
      </c>
      <c r="F44" s="209"/>
      <c r="G44" s="123" t="s">
        <v>90</v>
      </c>
      <c r="H44" s="124">
        <v>5.4000000000000003E-3</v>
      </c>
      <c r="I44" s="125">
        <v>361.39</v>
      </c>
      <c r="J44" s="126">
        <v>1.95</v>
      </c>
    </row>
    <row r="45" spans="1:10" ht="65.099999999999994" customHeight="1" x14ac:dyDescent="0.2">
      <c r="A45" s="120" t="s">
        <v>56</v>
      </c>
      <c r="B45" s="121" t="s">
        <v>87</v>
      </c>
      <c r="C45" s="122" t="s">
        <v>18</v>
      </c>
      <c r="D45" s="122" t="s">
        <v>88</v>
      </c>
      <c r="E45" s="209" t="s">
        <v>89</v>
      </c>
      <c r="F45" s="209"/>
      <c r="G45" s="123" t="s">
        <v>90</v>
      </c>
      <c r="H45" s="124">
        <v>5.3800000000000001E-2</v>
      </c>
      <c r="I45" s="125">
        <v>170.74</v>
      </c>
      <c r="J45" s="126">
        <v>9.18</v>
      </c>
    </row>
    <row r="46" spans="1:10" ht="65.099999999999994" customHeight="1" x14ac:dyDescent="0.2">
      <c r="A46" s="120" t="s">
        <v>56</v>
      </c>
      <c r="B46" s="121" t="s">
        <v>91</v>
      </c>
      <c r="C46" s="122" t="s">
        <v>18</v>
      </c>
      <c r="D46" s="122" t="s">
        <v>92</v>
      </c>
      <c r="E46" s="209" t="s">
        <v>89</v>
      </c>
      <c r="F46" s="209"/>
      <c r="G46" s="123" t="s">
        <v>93</v>
      </c>
      <c r="H46" s="124">
        <v>7.7700000000000005E-2</v>
      </c>
      <c r="I46" s="125">
        <v>75.23</v>
      </c>
      <c r="J46" s="126">
        <v>5.84</v>
      </c>
    </row>
    <row r="47" spans="1:10" ht="39" customHeight="1" x14ac:dyDescent="0.2">
      <c r="A47" s="120" t="s">
        <v>56</v>
      </c>
      <c r="B47" s="121" t="s">
        <v>96</v>
      </c>
      <c r="C47" s="122" t="s">
        <v>18</v>
      </c>
      <c r="D47" s="122" t="s">
        <v>97</v>
      </c>
      <c r="E47" s="209" t="s">
        <v>89</v>
      </c>
      <c r="F47" s="209"/>
      <c r="G47" s="123" t="s">
        <v>90</v>
      </c>
      <c r="H47" s="124">
        <v>0.19620000000000001</v>
      </c>
      <c r="I47" s="125">
        <v>46.05</v>
      </c>
      <c r="J47" s="126">
        <v>9.0299999999999994</v>
      </c>
    </row>
    <row r="48" spans="1:10" ht="65.099999999999994" customHeight="1" x14ac:dyDescent="0.2">
      <c r="A48" s="120" t="s">
        <v>56</v>
      </c>
      <c r="B48" s="121" t="s">
        <v>100</v>
      </c>
      <c r="C48" s="122" t="s">
        <v>18</v>
      </c>
      <c r="D48" s="122" t="s">
        <v>101</v>
      </c>
      <c r="E48" s="209" t="s">
        <v>89</v>
      </c>
      <c r="F48" s="209"/>
      <c r="G48" s="123" t="s">
        <v>93</v>
      </c>
      <c r="H48" s="124">
        <v>5.9999999999999995E-4</v>
      </c>
      <c r="I48" s="125">
        <v>78.31</v>
      </c>
      <c r="J48" s="126">
        <v>0.04</v>
      </c>
    </row>
    <row r="49" spans="1:10" x14ac:dyDescent="0.2">
      <c r="A49" s="134"/>
      <c r="B49" s="135"/>
      <c r="C49" s="135"/>
      <c r="D49" s="135"/>
      <c r="E49" s="135" t="s">
        <v>77</v>
      </c>
      <c r="F49" s="136">
        <v>12.17</v>
      </c>
      <c r="G49" s="135" t="s">
        <v>78</v>
      </c>
      <c r="H49" s="136">
        <v>0</v>
      </c>
      <c r="I49" s="135" t="s">
        <v>79</v>
      </c>
      <c r="J49" s="137">
        <v>12.17</v>
      </c>
    </row>
    <row r="50" spans="1:10" x14ac:dyDescent="0.2">
      <c r="A50" s="134"/>
      <c r="B50" s="135"/>
      <c r="C50" s="135"/>
      <c r="D50" s="135"/>
      <c r="E50" s="135" t="s">
        <v>80</v>
      </c>
      <c r="F50" s="136">
        <v>5.79</v>
      </c>
      <c r="G50" s="135"/>
      <c r="H50" s="211" t="s">
        <v>81</v>
      </c>
      <c r="I50" s="211"/>
      <c r="J50" s="137">
        <v>33.56</v>
      </c>
    </row>
    <row r="51" spans="1:10" ht="0.95" customHeight="1" x14ac:dyDescent="0.2">
      <c r="A51" s="138"/>
      <c r="B51" s="139"/>
      <c r="C51" s="139"/>
      <c r="D51" s="139"/>
      <c r="E51" s="139"/>
      <c r="F51" s="139"/>
      <c r="G51" s="139"/>
      <c r="H51" s="139"/>
      <c r="I51" s="139"/>
      <c r="J51" s="140"/>
    </row>
    <row r="52" spans="1:10" ht="18" customHeight="1" x14ac:dyDescent="0.2">
      <c r="A52" s="141" t="s">
        <v>499</v>
      </c>
      <c r="B52" s="142" t="s">
        <v>9</v>
      </c>
      <c r="C52" s="143" t="s">
        <v>10</v>
      </c>
      <c r="D52" s="143" t="s">
        <v>2</v>
      </c>
      <c r="E52" s="212" t="s">
        <v>46</v>
      </c>
      <c r="F52" s="212"/>
      <c r="G52" s="144" t="s">
        <v>11</v>
      </c>
      <c r="H52" s="142" t="s">
        <v>3</v>
      </c>
      <c r="I52" s="142" t="s">
        <v>12</v>
      </c>
      <c r="J52" s="145" t="s">
        <v>4</v>
      </c>
    </row>
    <row r="53" spans="1:10" ht="39" customHeight="1" x14ac:dyDescent="0.2">
      <c r="A53" s="113" t="s">
        <v>55</v>
      </c>
      <c r="B53" s="114" t="s">
        <v>36</v>
      </c>
      <c r="C53" s="115" t="s">
        <v>18</v>
      </c>
      <c r="D53" s="115" t="s">
        <v>37</v>
      </c>
      <c r="E53" s="208" t="s">
        <v>52</v>
      </c>
      <c r="F53" s="208"/>
      <c r="G53" s="116" t="s">
        <v>38</v>
      </c>
      <c r="H53" s="117">
        <v>1</v>
      </c>
      <c r="I53" s="118">
        <v>777.32</v>
      </c>
      <c r="J53" s="119">
        <v>777.32</v>
      </c>
    </row>
    <row r="54" spans="1:10" ht="39" customHeight="1" x14ac:dyDescent="0.2">
      <c r="A54" s="120" t="s">
        <v>56</v>
      </c>
      <c r="B54" s="121" t="s">
        <v>102</v>
      </c>
      <c r="C54" s="122" t="s">
        <v>18</v>
      </c>
      <c r="D54" s="122" t="s">
        <v>103</v>
      </c>
      <c r="E54" s="209" t="s">
        <v>89</v>
      </c>
      <c r="F54" s="209"/>
      <c r="G54" s="123" t="s">
        <v>90</v>
      </c>
      <c r="H54" s="124">
        <v>4.2200000000000001E-2</v>
      </c>
      <c r="I54" s="125">
        <v>227.32</v>
      </c>
      <c r="J54" s="126">
        <v>9.59</v>
      </c>
    </row>
    <row r="55" spans="1:10" ht="39" customHeight="1" x14ac:dyDescent="0.2">
      <c r="A55" s="120" t="s">
        <v>56</v>
      </c>
      <c r="B55" s="121" t="s">
        <v>104</v>
      </c>
      <c r="C55" s="122" t="s">
        <v>18</v>
      </c>
      <c r="D55" s="122" t="s">
        <v>105</v>
      </c>
      <c r="E55" s="209" t="s">
        <v>89</v>
      </c>
      <c r="F55" s="209"/>
      <c r="G55" s="123" t="s">
        <v>93</v>
      </c>
      <c r="H55" s="124">
        <v>2.6200000000000001E-2</v>
      </c>
      <c r="I55" s="125">
        <v>95.57</v>
      </c>
      <c r="J55" s="126">
        <v>2.5</v>
      </c>
    </row>
    <row r="56" spans="1:10" ht="24" customHeight="1" x14ac:dyDescent="0.2">
      <c r="A56" s="120" t="s">
        <v>56</v>
      </c>
      <c r="B56" s="121" t="s">
        <v>60</v>
      </c>
      <c r="C56" s="122" t="s">
        <v>18</v>
      </c>
      <c r="D56" s="122" t="s">
        <v>61</v>
      </c>
      <c r="E56" s="209" t="s">
        <v>62</v>
      </c>
      <c r="F56" s="209"/>
      <c r="G56" s="123" t="s">
        <v>63</v>
      </c>
      <c r="H56" s="124">
        <v>0.13009999999999999</v>
      </c>
      <c r="I56" s="125">
        <v>23.58</v>
      </c>
      <c r="J56" s="126">
        <v>3.06</v>
      </c>
    </row>
    <row r="57" spans="1:10" ht="24" customHeight="1" x14ac:dyDescent="0.2">
      <c r="A57" s="120" t="s">
        <v>56</v>
      </c>
      <c r="B57" s="121" t="s">
        <v>106</v>
      </c>
      <c r="C57" s="122" t="s">
        <v>18</v>
      </c>
      <c r="D57" s="122" t="s">
        <v>107</v>
      </c>
      <c r="E57" s="209" t="s">
        <v>62</v>
      </c>
      <c r="F57" s="209"/>
      <c r="G57" s="123" t="s">
        <v>63</v>
      </c>
      <c r="H57" s="124">
        <v>0.13009999999999999</v>
      </c>
      <c r="I57" s="125">
        <v>24.68</v>
      </c>
      <c r="J57" s="126">
        <v>3.21</v>
      </c>
    </row>
    <row r="58" spans="1:10" ht="39" customHeight="1" x14ac:dyDescent="0.2">
      <c r="A58" s="127" t="s">
        <v>66</v>
      </c>
      <c r="B58" s="128" t="s">
        <v>108</v>
      </c>
      <c r="C58" s="129" t="s">
        <v>18</v>
      </c>
      <c r="D58" s="129" t="s">
        <v>109</v>
      </c>
      <c r="E58" s="210" t="s">
        <v>69</v>
      </c>
      <c r="F58" s="210"/>
      <c r="G58" s="130" t="s">
        <v>41</v>
      </c>
      <c r="H58" s="131">
        <v>6.9400000000000003E-2</v>
      </c>
      <c r="I58" s="132">
        <v>30.17</v>
      </c>
      <c r="J58" s="133">
        <v>2.09</v>
      </c>
    </row>
    <row r="59" spans="1:10" ht="39" customHeight="1" x14ac:dyDescent="0.2">
      <c r="A59" s="127" t="s">
        <v>66</v>
      </c>
      <c r="B59" s="128" t="s">
        <v>110</v>
      </c>
      <c r="C59" s="129" t="s">
        <v>18</v>
      </c>
      <c r="D59" s="129" t="s">
        <v>111</v>
      </c>
      <c r="E59" s="210" t="s">
        <v>69</v>
      </c>
      <c r="F59" s="210"/>
      <c r="G59" s="130" t="s">
        <v>38</v>
      </c>
      <c r="H59" s="131">
        <v>1.05</v>
      </c>
      <c r="I59" s="132">
        <v>720.83</v>
      </c>
      <c r="J59" s="133">
        <v>756.87</v>
      </c>
    </row>
    <row r="60" spans="1:10" x14ac:dyDescent="0.2">
      <c r="A60" s="134"/>
      <c r="B60" s="135"/>
      <c r="C60" s="135"/>
      <c r="D60" s="135"/>
      <c r="E60" s="135" t="s">
        <v>77</v>
      </c>
      <c r="F60" s="136">
        <v>6.94</v>
      </c>
      <c r="G60" s="135" t="s">
        <v>78</v>
      </c>
      <c r="H60" s="136">
        <v>0</v>
      </c>
      <c r="I60" s="135" t="s">
        <v>79</v>
      </c>
      <c r="J60" s="137">
        <v>6.94</v>
      </c>
    </row>
    <row r="61" spans="1:10" x14ac:dyDescent="0.2">
      <c r="A61" s="134"/>
      <c r="B61" s="135"/>
      <c r="C61" s="135"/>
      <c r="D61" s="135"/>
      <c r="E61" s="135" t="s">
        <v>80</v>
      </c>
      <c r="F61" s="136">
        <v>162.07</v>
      </c>
      <c r="G61" s="135"/>
      <c r="H61" s="211" t="s">
        <v>81</v>
      </c>
      <c r="I61" s="211"/>
      <c r="J61" s="137">
        <v>939.39</v>
      </c>
    </row>
    <row r="62" spans="1:10" ht="0.95" customHeight="1" x14ac:dyDescent="0.2">
      <c r="A62" s="138"/>
      <c r="B62" s="139"/>
      <c r="C62" s="139"/>
      <c r="D62" s="139"/>
      <c r="E62" s="139"/>
      <c r="F62" s="139"/>
      <c r="G62" s="139"/>
      <c r="H62" s="139"/>
      <c r="I62" s="139"/>
      <c r="J62" s="140"/>
    </row>
    <row r="63" spans="1:10" ht="18" customHeight="1" x14ac:dyDescent="0.2">
      <c r="A63" s="141" t="s">
        <v>500</v>
      </c>
      <c r="B63" s="142" t="s">
        <v>9</v>
      </c>
      <c r="C63" s="143" t="s">
        <v>10</v>
      </c>
      <c r="D63" s="143" t="s">
        <v>2</v>
      </c>
      <c r="E63" s="212" t="s">
        <v>46</v>
      </c>
      <c r="F63" s="212"/>
      <c r="G63" s="144" t="s">
        <v>11</v>
      </c>
      <c r="H63" s="142" t="s">
        <v>3</v>
      </c>
      <c r="I63" s="142" t="s">
        <v>12</v>
      </c>
      <c r="J63" s="145" t="s">
        <v>4</v>
      </c>
    </row>
    <row r="64" spans="1:10" ht="51.95" customHeight="1" x14ac:dyDescent="0.2">
      <c r="A64" s="113" t="s">
        <v>55</v>
      </c>
      <c r="B64" s="114" t="s">
        <v>39</v>
      </c>
      <c r="C64" s="115" t="s">
        <v>18</v>
      </c>
      <c r="D64" s="115" t="s">
        <v>40</v>
      </c>
      <c r="E64" s="208" t="s">
        <v>53</v>
      </c>
      <c r="F64" s="208"/>
      <c r="G64" s="116" t="s">
        <v>41</v>
      </c>
      <c r="H64" s="117">
        <v>1</v>
      </c>
      <c r="I64" s="118">
        <v>4569.95</v>
      </c>
      <c r="J64" s="119">
        <v>4569.95</v>
      </c>
    </row>
    <row r="65" spans="1:10" ht="26.1" customHeight="1" x14ac:dyDescent="0.2">
      <c r="A65" s="120" t="s">
        <v>56</v>
      </c>
      <c r="B65" s="121" t="s">
        <v>112</v>
      </c>
      <c r="C65" s="122" t="s">
        <v>18</v>
      </c>
      <c r="D65" s="122" t="s">
        <v>113</v>
      </c>
      <c r="E65" s="209" t="s">
        <v>114</v>
      </c>
      <c r="F65" s="209"/>
      <c r="G65" s="123" t="s">
        <v>31</v>
      </c>
      <c r="H65" s="124">
        <v>5.9799999999999999E-2</v>
      </c>
      <c r="I65" s="125">
        <v>1181.73</v>
      </c>
      <c r="J65" s="126">
        <v>70.66</v>
      </c>
    </row>
    <row r="66" spans="1:10" ht="39" customHeight="1" x14ac:dyDescent="0.2">
      <c r="A66" s="120" t="s">
        <v>56</v>
      </c>
      <c r="B66" s="121" t="s">
        <v>115</v>
      </c>
      <c r="C66" s="122" t="s">
        <v>18</v>
      </c>
      <c r="D66" s="122" t="s">
        <v>116</v>
      </c>
      <c r="E66" s="209" t="s">
        <v>117</v>
      </c>
      <c r="F66" s="209"/>
      <c r="G66" s="123" t="s">
        <v>70</v>
      </c>
      <c r="H66" s="124">
        <v>21.102399999999999</v>
      </c>
      <c r="I66" s="125">
        <v>15.41</v>
      </c>
      <c r="J66" s="126">
        <v>325.18</v>
      </c>
    </row>
    <row r="67" spans="1:10" ht="26.1" customHeight="1" x14ac:dyDescent="0.2">
      <c r="A67" s="120" t="s">
        <v>56</v>
      </c>
      <c r="B67" s="121" t="s">
        <v>118</v>
      </c>
      <c r="C67" s="122" t="s">
        <v>18</v>
      </c>
      <c r="D67" s="122" t="s">
        <v>119</v>
      </c>
      <c r="E67" s="209" t="s">
        <v>114</v>
      </c>
      <c r="F67" s="209"/>
      <c r="G67" s="123" t="s">
        <v>70</v>
      </c>
      <c r="H67" s="124">
        <v>4.1955999999999998</v>
      </c>
      <c r="I67" s="125">
        <v>9.5299999999999994</v>
      </c>
      <c r="J67" s="126">
        <v>39.979999999999997</v>
      </c>
    </row>
    <row r="68" spans="1:10" ht="26.1" customHeight="1" x14ac:dyDescent="0.2">
      <c r="A68" s="120" t="s">
        <v>56</v>
      </c>
      <c r="B68" s="121" t="s">
        <v>120</v>
      </c>
      <c r="C68" s="122" t="s">
        <v>18</v>
      </c>
      <c r="D68" s="122" t="s">
        <v>121</v>
      </c>
      <c r="E68" s="209" t="s">
        <v>114</v>
      </c>
      <c r="F68" s="209"/>
      <c r="G68" s="123" t="s">
        <v>70</v>
      </c>
      <c r="H68" s="124">
        <v>1.9743999999999999</v>
      </c>
      <c r="I68" s="125">
        <v>10.15</v>
      </c>
      <c r="J68" s="126">
        <v>20.04</v>
      </c>
    </row>
    <row r="69" spans="1:10" ht="39" customHeight="1" x14ac:dyDescent="0.2">
      <c r="A69" s="120" t="s">
        <v>56</v>
      </c>
      <c r="B69" s="121" t="s">
        <v>122</v>
      </c>
      <c r="C69" s="122" t="s">
        <v>18</v>
      </c>
      <c r="D69" s="122" t="s">
        <v>123</v>
      </c>
      <c r="E69" s="209" t="s">
        <v>124</v>
      </c>
      <c r="F69" s="209"/>
      <c r="G69" s="123" t="s">
        <v>31</v>
      </c>
      <c r="H69" s="124">
        <v>2.2100000000000002E-2</v>
      </c>
      <c r="I69" s="125">
        <v>4389.5</v>
      </c>
      <c r="J69" s="126">
        <v>97</v>
      </c>
    </row>
    <row r="70" spans="1:10" ht="24" customHeight="1" x14ac:dyDescent="0.2">
      <c r="A70" s="120" t="s">
        <v>56</v>
      </c>
      <c r="B70" s="121" t="s">
        <v>60</v>
      </c>
      <c r="C70" s="122" t="s">
        <v>18</v>
      </c>
      <c r="D70" s="122" t="s">
        <v>61</v>
      </c>
      <c r="E70" s="209" t="s">
        <v>62</v>
      </c>
      <c r="F70" s="209"/>
      <c r="G70" s="123" t="s">
        <v>63</v>
      </c>
      <c r="H70" s="124">
        <v>16.811399999999999</v>
      </c>
      <c r="I70" s="125">
        <v>23.58</v>
      </c>
      <c r="J70" s="126">
        <v>396.41</v>
      </c>
    </row>
    <row r="71" spans="1:10" ht="39" customHeight="1" x14ac:dyDescent="0.2">
      <c r="A71" s="120" t="s">
        <v>56</v>
      </c>
      <c r="B71" s="121" t="s">
        <v>125</v>
      </c>
      <c r="C71" s="122" t="s">
        <v>18</v>
      </c>
      <c r="D71" s="122" t="s">
        <v>126</v>
      </c>
      <c r="E71" s="209" t="s">
        <v>127</v>
      </c>
      <c r="F71" s="209"/>
      <c r="G71" s="123" t="s">
        <v>31</v>
      </c>
      <c r="H71" s="124">
        <v>0.63790000000000002</v>
      </c>
      <c r="I71" s="125">
        <v>798.93</v>
      </c>
      <c r="J71" s="126">
        <v>509.63</v>
      </c>
    </row>
    <row r="72" spans="1:10" ht="26.1" customHeight="1" x14ac:dyDescent="0.2">
      <c r="A72" s="120" t="s">
        <v>56</v>
      </c>
      <c r="B72" s="121" t="s">
        <v>128</v>
      </c>
      <c r="C72" s="122" t="s">
        <v>18</v>
      </c>
      <c r="D72" s="122" t="s">
        <v>129</v>
      </c>
      <c r="E72" s="209" t="s">
        <v>114</v>
      </c>
      <c r="F72" s="209"/>
      <c r="G72" s="123" t="s">
        <v>31</v>
      </c>
      <c r="H72" s="124">
        <v>0.1046</v>
      </c>
      <c r="I72" s="125">
        <v>1139.9100000000001</v>
      </c>
      <c r="J72" s="126">
        <v>119.23</v>
      </c>
    </row>
    <row r="73" spans="1:10" ht="39" customHeight="1" x14ac:dyDescent="0.2">
      <c r="A73" s="120" t="s">
        <v>56</v>
      </c>
      <c r="B73" s="121" t="s">
        <v>130</v>
      </c>
      <c r="C73" s="122" t="s">
        <v>18</v>
      </c>
      <c r="D73" s="122" t="s">
        <v>131</v>
      </c>
      <c r="E73" s="209" t="s">
        <v>132</v>
      </c>
      <c r="F73" s="209"/>
      <c r="G73" s="123" t="s">
        <v>31</v>
      </c>
      <c r="H73" s="124">
        <v>0.79500000000000004</v>
      </c>
      <c r="I73" s="125">
        <v>551.72</v>
      </c>
      <c r="J73" s="126">
        <v>438.61</v>
      </c>
    </row>
    <row r="74" spans="1:10" ht="24" customHeight="1" x14ac:dyDescent="0.2">
      <c r="A74" s="120" t="s">
        <v>56</v>
      </c>
      <c r="B74" s="121" t="s">
        <v>94</v>
      </c>
      <c r="C74" s="122" t="s">
        <v>18</v>
      </c>
      <c r="D74" s="122" t="s">
        <v>95</v>
      </c>
      <c r="E74" s="209" t="s">
        <v>62</v>
      </c>
      <c r="F74" s="209"/>
      <c r="G74" s="123" t="s">
        <v>63</v>
      </c>
      <c r="H74" s="124">
        <v>21.3964</v>
      </c>
      <c r="I74" s="125">
        <v>31.67</v>
      </c>
      <c r="J74" s="126">
        <v>677.62</v>
      </c>
    </row>
    <row r="75" spans="1:10" ht="39" customHeight="1" x14ac:dyDescent="0.2">
      <c r="A75" s="120" t="s">
        <v>56</v>
      </c>
      <c r="B75" s="121" t="s">
        <v>133</v>
      </c>
      <c r="C75" s="122" t="s">
        <v>18</v>
      </c>
      <c r="D75" s="122" t="s">
        <v>134</v>
      </c>
      <c r="E75" s="209" t="s">
        <v>50</v>
      </c>
      <c r="F75" s="209"/>
      <c r="G75" s="123" t="s">
        <v>31</v>
      </c>
      <c r="H75" s="124">
        <v>0.94079999999999997</v>
      </c>
      <c r="I75" s="125">
        <v>281.06</v>
      </c>
      <c r="J75" s="126">
        <v>264.42</v>
      </c>
    </row>
    <row r="76" spans="1:10" ht="39" customHeight="1" x14ac:dyDescent="0.2">
      <c r="A76" s="120" t="s">
        <v>56</v>
      </c>
      <c r="B76" s="121" t="s">
        <v>135</v>
      </c>
      <c r="C76" s="122" t="s">
        <v>18</v>
      </c>
      <c r="D76" s="122" t="s">
        <v>136</v>
      </c>
      <c r="E76" s="209" t="s">
        <v>127</v>
      </c>
      <c r="F76" s="209"/>
      <c r="G76" s="123" t="s">
        <v>31</v>
      </c>
      <c r="H76" s="124">
        <v>0.05</v>
      </c>
      <c r="I76" s="125">
        <v>580.57000000000005</v>
      </c>
      <c r="J76" s="126">
        <v>29.02</v>
      </c>
    </row>
    <row r="77" spans="1:10" ht="39" customHeight="1" x14ac:dyDescent="0.2">
      <c r="A77" s="120" t="s">
        <v>56</v>
      </c>
      <c r="B77" s="121" t="s">
        <v>137</v>
      </c>
      <c r="C77" s="122" t="s">
        <v>18</v>
      </c>
      <c r="D77" s="122" t="s">
        <v>138</v>
      </c>
      <c r="E77" s="209" t="s">
        <v>124</v>
      </c>
      <c r="F77" s="209"/>
      <c r="G77" s="123" t="s">
        <v>31</v>
      </c>
      <c r="H77" s="124">
        <v>0.49909999999999999</v>
      </c>
      <c r="I77" s="125">
        <v>1596.56</v>
      </c>
      <c r="J77" s="126">
        <v>796.84</v>
      </c>
    </row>
    <row r="78" spans="1:10" ht="65.099999999999994" customHeight="1" x14ac:dyDescent="0.2">
      <c r="A78" s="120" t="s">
        <v>56</v>
      </c>
      <c r="B78" s="121" t="s">
        <v>87</v>
      </c>
      <c r="C78" s="122" t="s">
        <v>18</v>
      </c>
      <c r="D78" s="122" t="s">
        <v>88</v>
      </c>
      <c r="E78" s="209" t="s">
        <v>89</v>
      </c>
      <c r="F78" s="209"/>
      <c r="G78" s="123" t="s">
        <v>90</v>
      </c>
      <c r="H78" s="124">
        <v>0.16009999999999999</v>
      </c>
      <c r="I78" s="125">
        <v>170.74</v>
      </c>
      <c r="J78" s="126">
        <v>27.33</v>
      </c>
    </row>
    <row r="79" spans="1:10" ht="65.099999999999994" customHeight="1" x14ac:dyDescent="0.2">
      <c r="A79" s="120" t="s">
        <v>56</v>
      </c>
      <c r="B79" s="121" t="s">
        <v>91</v>
      </c>
      <c r="C79" s="122" t="s">
        <v>18</v>
      </c>
      <c r="D79" s="122" t="s">
        <v>92</v>
      </c>
      <c r="E79" s="209" t="s">
        <v>89</v>
      </c>
      <c r="F79" s="209"/>
      <c r="G79" s="123" t="s">
        <v>93</v>
      </c>
      <c r="H79" s="124">
        <v>0.32629999999999998</v>
      </c>
      <c r="I79" s="125">
        <v>75.23</v>
      </c>
      <c r="J79" s="126">
        <v>24.54</v>
      </c>
    </row>
    <row r="80" spans="1:10" ht="39" customHeight="1" x14ac:dyDescent="0.2">
      <c r="A80" s="127" t="s">
        <v>66</v>
      </c>
      <c r="B80" s="128" t="s">
        <v>139</v>
      </c>
      <c r="C80" s="129" t="s">
        <v>18</v>
      </c>
      <c r="D80" s="129" t="s">
        <v>140</v>
      </c>
      <c r="E80" s="210" t="s">
        <v>69</v>
      </c>
      <c r="F80" s="210"/>
      <c r="G80" s="130" t="s">
        <v>38</v>
      </c>
      <c r="H80" s="131">
        <v>1.5731999999999999</v>
      </c>
      <c r="I80" s="132">
        <v>26.85</v>
      </c>
      <c r="J80" s="133">
        <v>42.24</v>
      </c>
    </row>
    <row r="81" spans="1:10" ht="26.1" customHeight="1" x14ac:dyDescent="0.2">
      <c r="A81" s="127" t="s">
        <v>66</v>
      </c>
      <c r="B81" s="128" t="s">
        <v>141</v>
      </c>
      <c r="C81" s="129" t="s">
        <v>18</v>
      </c>
      <c r="D81" s="129" t="s">
        <v>142</v>
      </c>
      <c r="E81" s="210" t="s">
        <v>69</v>
      </c>
      <c r="F81" s="210"/>
      <c r="G81" s="130" t="s">
        <v>41</v>
      </c>
      <c r="H81" s="131">
        <v>92.506500000000003</v>
      </c>
      <c r="I81" s="132">
        <v>5.98</v>
      </c>
      <c r="J81" s="133">
        <v>553.17999999999995</v>
      </c>
    </row>
    <row r="82" spans="1:10" ht="26.1" customHeight="1" x14ac:dyDescent="0.2">
      <c r="A82" s="127" t="s">
        <v>66</v>
      </c>
      <c r="B82" s="128" t="s">
        <v>143</v>
      </c>
      <c r="C82" s="129" t="s">
        <v>18</v>
      </c>
      <c r="D82" s="129" t="s">
        <v>144</v>
      </c>
      <c r="E82" s="210" t="s">
        <v>69</v>
      </c>
      <c r="F82" s="210"/>
      <c r="G82" s="130" t="s">
        <v>145</v>
      </c>
      <c r="H82" s="131">
        <v>1.9400000000000001E-2</v>
      </c>
      <c r="I82" s="132">
        <v>6.19</v>
      </c>
      <c r="J82" s="133">
        <v>0.12</v>
      </c>
    </row>
    <row r="83" spans="1:10" ht="26.1" customHeight="1" x14ac:dyDescent="0.2">
      <c r="A83" s="127" t="s">
        <v>66</v>
      </c>
      <c r="B83" s="128" t="s">
        <v>71</v>
      </c>
      <c r="C83" s="129" t="s">
        <v>18</v>
      </c>
      <c r="D83" s="129" t="s">
        <v>72</v>
      </c>
      <c r="E83" s="210" t="s">
        <v>69</v>
      </c>
      <c r="F83" s="210"/>
      <c r="G83" s="130" t="s">
        <v>70</v>
      </c>
      <c r="H83" s="131">
        <v>4.4499999999999998E-2</v>
      </c>
      <c r="I83" s="132">
        <v>17.899999999999999</v>
      </c>
      <c r="J83" s="133">
        <v>0.79</v>
      </c>
    </row>
    <row r="84" spans="1:10" ht="26.1" customHeight="1" x14ac:dyDescent="0.2">
      <c r="A84" s="127" t="s">
        <v>66</v>
      </c>
      <c r="B84" s="128" t="s">
        <v>146</v>
      </c>
      <c r="C84" s="129" t="s">
        <v>18</v>
      </c>
      <c r="D84" s="129" t="s">
        <v>147</v>
      </c>
      <c r="E84" s="210" t="s">
        <v>69</v>
      </c>
      <c r="F84" s="210"/>
      <c r="G84" s="130" t="s">
        <v>38</v>
      </c>
      <c r="H84" s="131">
        <v>0.42180000000000001</v>
      </c>
      <c r="I84" s="132">
        <v>7.84</v>
      </c>
      <c r="J84" s="133">
        <v>3.3</v>
      </c>
    </row>
    <row r="85" spans="1:10" ht="26.1" customHeight="1" x14ac:dyDescent="0.2">
      <c r="A85" s="127" t="s">
        <v>66</v>
      </c>
      <c r="B85" s="128" t="s">
        <v>148</v>
      </c>
      <c r="C85" s="129" t="s">
        <v>18</v>
      </c>
      <c r="D85" s="129" t="s">
        <v>149</v>
      </c>
      <c r="E85" s="210" t="s">
        <v>69</v>
      </c>
      <c r="F85" s="210"/>
      <c r="G85" s="130" t="s">
        <v>38</v>
      </c>
      <c r="H85" s="131">
        <v>0.50160000000000005</v>
      </c>
      <c r="I85" s="132">
        <v>2.74</v>
      </c>
      <c r="J85" s="133">
        <v>1.37</v>
      </c>
    </row>
    <row r="86" spans="1:10" ht="26.1" customHeight="1" x14ac:dyDescent="0.2">
      <c r="A86" s="127" t="s">
        <v>66</v>
      </c>
      <c r="B86" s="128" t="s">
        <v>150</v>
      </c>
      <c r="C86" s="129" t="s">
        <v>18</v>
      </c>
      <c r="D86" s="129" t="s">
        <v>151</v>
      </c>
      <c r="E86" s="210" t="s">
        <v>69</v>
      </c>
      <c r="F86" s="210"/>
      <c r="G86" s="130" t="s">
        <v>41</v>
      </c>
      <c r="H86" s="131">
        <v>35.700000000000003</v>
      </c>
      <c r="I86" s="132">
        <v>3.71</v>
      </c>
      <c r="J86" s="133">
        <v>132.44</v>
      </c>
    </row>
    <row r="87" spans="1:10" x14ac:dyDescent="0.2">
      <c r="A87" s="134"/>
      <c r="B87" s="135"/>
      <c r="C87" s="135"/>
      <c r="D87" s="135"/>
      <c r="E87" s="135" t="s">
        <v>77</v>
      </c>
      <c r="F87" s="136">
        <v>1452.07</v>
      </c>
      <c r="G87" s="135" t="s">
        <v>78</v>
      </c>
      <c r="H87" s="136">
        <v>0</v>
      </c>
      <c r="I87" s="135" t="s">
        <v>79</v>
      </c>
      <c r="J87" s="137">
        <v>1452.07</v>
      </c>
    </row>
    <row r="88" spans="1:10" x14ac:dyDescent="0.2">
      <c r="A88" s="134"/>
      <c r="B88" s="135"/>
      <c r="C88" s="135"/>
      <c r="D88" s="135"/>
      <c r="E88" s="135" t="s">
        <v>80</v>
      </c>
      <c r="F88" s="136">
        <v>952.83</v>
      </c>
      <c r="G88" s="135"/>
      <c r="H88" s="211" t="s">
        <v>81</v>
      </c>
      <c r="I88" s="211"/>
      <c r="J88" s="137">
        <v>5522.78</v>
      </c>
    </row>
    <row r="89" spans="1:10" ht="0.95" customHeight="1" x14ac:dyDescent="0.2">
      <c r="A89" s="138"/>
      <c r="B89" s="139"/>
      <c r="C89" s="139"/>
      <c r="D89" s="139"/>
      <c r="E89" s="139"/>
      <c r="F89" s="139"/>
      <c r="G89" s="139"/>
      <c r="H89" s="139"/>
      <c r="I89" s="139"/>
      <c r="J89" s="140"/>
    </row>
    <row r="90" spans="1:10" ht="18" customHeight="1" x14ac:dyDescent="0.2">
      <c r="A90" s="141" t="s">
        <v>501</v>
      </c>
      <c r="B90" s="142" t="s">
        <v>9</v>
      </c>
      <c r="C90" s="143" t="s">
        <v>10</v>
      </c>
      <c r="D90" s="143" t="s">
        <v>2</v>
      </c>
      <c r="E90" s="212" t="s">
        <v>46</v>
      </c>
      <c r="F90" s="212"/>
      <c r="G90" s="144" t="s">
        <v>11</v>
      </c>
      <c r="H90" s="142" t="s">
        <v>3</v>
      </c>
      <c r="I90" s="142" t="s">
        <v>12</v>
      </c>
      <c r="J90" s="145" t="s">
        <v>4</v>
      </c>
    </row>
    <row r="91" spans="1:10" ht="39" customHeight="1" x14ac:dyDescent="0.2">
      <c r="A91" s="113" t="s">
        <v>55</v>
      </c>
      <c r="B91" s="114" t="s">
        <v>42</v>
      </c>
      <c r="C91" s="115" t="s">
        <v>18</v>
      </c>
      <c r="D91" s="115" t="s">
        <v>43</v>
      </c>
      <c r="E91" s="208" t="s">
        <v>53</v>
      </c>
      <c r="F91" s="208"/>
      <c r="G91" s="116" t="s">
        <v>41</v>
      </c>
      <c r="H91" s="117">
        <v>1</v>
      </c>
      <c r="I91" s="118">
        <v>680.09</v>
      </c>
      <c r="J91" s="119">
        <v>680.09</v>
      </c>
    </row>
    <row r="92" spans="1:10" ht="39" customHeight="1" x14ac:dyDescent="0.2">
      <c r="A92" s="120" t="s">
        <v>56</v>
      </c>
      <c r="B92" s="121" t="s">
        <v>122</v>
      </c>
      <c r="C92" s="122" t="s">
        <v>18</v>
      </c>
      <c r="D92" s="122" t="s">
        <v>123</v>
      </c>
      <c r="E92" s="209" t="s">
        <v>124</v>
      </c>
      <c r="F92" s="209"/>
      <c r="G92" s="123" t="s">
        <v>31</v>
      </c>
      <c r="H92" s="124">
        <v>2.2100000000000002E-2</v>
      </c>
      <c r="I92" s="125">
        <v>4389.5</v>
      </c>
      <c r="J92" s="126">
        <v>97</v>
      </c>
    </row>
    <row r="93" spans="1:10" ht="24" customHeight="1" x14ac:dyDescent="0.2">
      <c r="A93" s="120" t="s">
        <v>56</v>
      </c>
      <c r="B93" s="121" t="s">
        <v>60</v>
      </c>
      <c r="C93" s="122" t="s">
        <v>18</v>
      </c>
      <c r="D93" s="122" t="s">
        <v>61</v>
      </c>
      <c r="E93" s="209" t="s">
        <v>62</v>
      </c>
      <c r="F93" s="209"/>
      <c r="G93" s="123" t="s">
        <v>63</v>
      </c>
      <c r="H93" s="124">
        <v>0.5403</v>
      </c>
      <c r="I93" s="125">
        <v>23.58</v>
      </c>
      <c r="J93" s="126">
        <v>12.74</v>
      </c>
    </row>
    <row r="94" spans="1:10" ht="65.099999999999994" customHeight="1" x14ac:dyDescent="0.2">
      <c r="A94" s="120" t="s">
        <v>56</v>
      </c>
      <c r="B94" s="121" t="s">
        <v>91</v>
      </c>
      <c r="C94" s="122" t="s">
        <v>18</v>
      </c>
      <c r="D94" s="122" t="s">
        <v>92</v>
      </c>
      <c r="E94" s="209" t="s">
        <v>89</v>
      </c>
      <c r="F94" s="209"/>
      <c r="G94" s="123" t="s">
        <v>93</v>
      </c>
      <c r="H94" s="124">
        <v>0.23980000000000001</v>
      </c>
      <c r="I94" s="125">
        <v>75.23</v>
      </c>
      <c r="J94" s="126">
        <v>18.04</v>
      </c>
    </row>
    <row r="95" spans="1:10" ht="65.099999999999994" customHeight="1" x14ac:dyDescent="0.2">
      <c r="A95" s="120" t="s">
        <v>56</v>
      </c>
      <c r="B95" s="121" t="s">
        <v>87</v>
      </c>
      <c r="C95" s="122" t="s">
        <v>18</v>
      </c>
      <c r="D95" s="122" t="s">
        <v>88</v>
      </c>
      <c r="E95" s="209" t="s">
        <v>89</v>
      </c>
      <c r="F95" s="209"/>
      <c r="G95" s="123" t="s">
        <v>90</v>
      </c>
      <c r="H95" s="124">
        <v>0.1177</v>
      </c>
      <c r="I95" s="125">
        <v>170.74</v>
      </c>
      <c r="J95" s="126">
        <v>20.09</v>
      </c>
    </row>
    <row r="96" spans="1:10" ht="39" customHeight="1" x14ac:dyDescent="0.2">
      <c r="A96" s="120" t="s">
        <v>56</v>
      </c>
      <c r="B96" s="121" t="s">
        <v>125</v>
      </c>
      <c r="C96" s="122" t="s">
        <v>18</v>
      </c>
      <c r="D96" s="122" t="s">
        <v>126</v>
      </c>
      <c r="E96" s="209" t="s">
        <v>127</v>
      </c>
      <c r="F96" s="209"/>
      <c r="G96" s="123" t="s">
        <v>31</v>
      </c>
      <c r="H96" s="124">
        <v>3.39E-2</v>
      </c>
      <c r="I96" s="125">
        <v>798.93</v>
      </c>
      <c r="J96" s="126">
        <v>27.08</v>
      </c>
    </row>
    <row r="97" spans="1:10" ht="39" customHeight="1" x14ac:dyDescent="0.2">
      <c r="A97" s="120" t="s">
        <v>56</v>
      </c>
      <c r="B97" s="121" t="s">
        <v>152</v>
      </c>
      <c r="C97" s="122" t="s">
        <v>18</v>
      </c>
      <c r="D97" s="122" t="s">
        <v>153</v>
      </c>
      <c r="E97" s="209" t="s">
        <v>50</v>
      </c>
      <c r="F97" s="209"/>
      <c r="G97" s="123" t="s">
        <v>31</v>
      </c>
      <c r="H97" s="124">
        <v>0.2535</v>
      </c>
      <c r="I97" s="125">
        <v>345.61</v>
      </c>
      <c r="J97" s="126">
        <v>87.61</v>
      </c>
    </row>
    <row r="98" spans="1:10" ht="24" customHeight="1" x14ac:dyDescent="0.2">
      <c r="A98" s="120" t="s">
        <v>56</v>
      </c>
      <c r="B98" s="121" t="s">
        <v>94</v>
      </c>
      <c r="C98" s="122" t="s">
        <v>18</v>
      </c>
      <c r="D98" s="122" t="s">
        <v>95</v>
      </c>
      <c r="E98" s="209" t="s">
        <v>62</v>
      </c>
      <c r="F98" s="209"/>
      <c r="G98" s="123" t="s">
        <v>63</v>
      </c>
      <c r="H98" s="124">
        <v>0.68759999999999999</v>
      </c>
      <c r="I98" s="125">
        <v>31.67</v>
      </c>
      <c r="J98" s="126">
        <v>21.77</v>
      </c>
    </row>
    <row r="99" spans="1:10" ht="39" customHeight="1" x14ac:dyDescent="0.2">
      <c r="A99" s="127" t="s">
        <v>66</v>
      </c>
      <c r="B99" s="128" t="s">
        <v>154</v>
      </c>
      <c r="C99" s="129" t="s">
        <v>18</v>
      </c>
      <c r="D99" s="129" t="s">
        <v>155</v>
      </c>
      <c r="E99" s="210" t="s">
        <v>69</v>
      </c>
      <c r="F99" s="210"/>
      <c r="G99" s="130" t="s">
        <v>41</v>
      </c>
      <c r="H99" s="131">
        <v>1</v>
      </c>
      <c r="I99" s="132">
        <v>177.73</v>
      </c>
      <c r="J99" s="133">
        <v>177.73</v>
      </c>
    </row>
    <row r="100" spans="1:10" ht="39" customHeight="1" x14ac:dyDescent="0.2">
      <c r="A100" s="127" t="s">
        <v>66</v>
      </c>
      <c r="B100" s="128" t="s">
        <v>156</v>
      </c>
      <c r="C100" s="129" t="s">
        <v>18</v>
      </c>
      <c r="D100" s="129" t="s">
        <v>157</v>
      </c>
      <c r="E100" s="210" t="s">
        <v>69</v>
      </c>
      <c r="F100" s="210"/>
      <c r="G100" s="130" t="s">
        <v>41</v>
      </c>
      <c r="H100" s="131">
        <v>1</v>
      </c>
      <c r="I100" s="132">
        <v>127.91</v>
      </c>
      <c r="J100" s="133">
        <v>127.91</v>
      </c>
    </row>
    <row r="101" spans="1:10" ht="26.1" customHeight="1" x14ac:dyDescent="0.2">
      <c r="A101" s="127" t="s">
        <v>66</v>
      </c>
      <c r="B101" s="128" t="s">
        <v>158</v>
      </c>
      <c r="C101" s="129" t="s">
        <v>18</v>
      </c>
      <c r="D101" s="129" t="s">
        <v>159</v>
      </c>
      <c r="E101" s="210" t="s">
        <v>69</v>
      </c>
      <c r="F101" s="210"/>
      <c r="G101" s="130" t="s">
        <v>41</v>
      </c>
      <c r="H101" s="131">
        <v>11.780200000000001</v>
      </c>
      <c r="I101" s="132">
        <v>0.61</v>
      </c>
      <c r="J101" s="133">
        <v>7.18</v>
      </c>
    </row>
    <row r="102" spans="1:10" ht="39" customHeight="1" x14ac:dyDescent="0.2">
      <c r="A102" s="127" t="s">
        <v>66</v>
      </c>
      <c r="B102" s="128" t="s">
        <v>160</v>
      </c>
      <c r="C102" s="129" t="s">
        <v>18</v>
      </c>
      <c r="D102" s="129" t="s">
        <v>161</v>
      </c>
      <c r="E102" s="210" t="s">
        <v>69</v>
      </c>
      <c r="F102" s="210"/>
      <c r="G102" s="130" t="s">
        <v>41</v>
      </c>
      <c r="H102" s="131">
        <v>1</v>
      </c>
      <c r="I102" s="132">
        <v>82.94</v>
      </c>
      <c r="J102" s="133">
        <v>82.94</v>
      </c>
    </row>
    <row r="103" spans="1:10" x14ac:dyDescent="0.2">
      <c r="A103" s="134"/>
      <c r="B103" s="135"/>
      <c r="C103" s="135"/>
      <c r="D103" s="135"/>
      <c r="E103" s="135" t="s">
        <v>77</v>
      </c>
      <c r="F103" s="136">
        <v>111.71</v>
      </c>
      <c r="G103" s="135" t="s">
        <v>78</v>
      </c>
      <c r="H103" s="136">
        <v>0</v>
      </c>
      <c r="I103" s="135" t="s">
        <v>79</v>
      </c>
      <c r="J103" s="137">
        <v>111.71</v>
      </c>
    </row>
    <row r="104" spans="1:10" x14ac:dyDescent="0.2">
      <c r="A104" s="134"/>
      <c r="B104" s="135"/>
      <c r="C104" s="135"/>
      <c r="D104" s="135"/>
      <c r="E104" s="135" t="s">
        <v>80</v>
      </c>
      <c r="F104" s="136">
        <v>141.79</v>
      </c>
      <c r="G104" s="135"/>
      <c r="H104" s="211" t="s">
        <v>81</v>
      </c>
      <c r="I104" s="211"/>
      <c r="J104" s="137">
        <v>821.88</v>
      </c>
    </row>
    <row r="105" spans="1:10" ht="0.95" customHeight="1" x14ac:dyDescent="0.2">
      <c r="A105" s="138"/>
      <c r="B105" s="139"/>
      <c r="C105" s="139"/>
      <c r="D105" s="139"/>
      <c r="E105" s="139"/>
      <c r="F105" s="139"/>
      <c r="G105" s="139"/>
      <c r="H105" s="139"/>
      <c r="I105" s="139"/>
      <c r="J105" s="140"/>
    </row>
    <row r="106" spans="1:10" ht="18" customHeight="1" x14ac:dyDescent="0.2">
      <c r="A106" s="141" t="s">
        <v>502</v>
      </c>
      <c r="B106" s="142" t="s">
        <v>9</v>
      </c>
      <c r="C106" s="143" t="s">
        <v>10</v>
      </c>
      <c r="D106" s="143" t="s">
        <v>2</v>
      </c>
      <c r="E106" s="212" t="s">
        <v>46</v>
      </c>
      <c r="F106" s="212"/>
      <c r="G106" s="144" t="s">
        <v>11</v>
      </c>
      <c r="H106" s="142" t="s">
        <v>3</v>
      </c>
      <c r="I106" s="142" t="s">
        <v>12</v>
      </c>
      <c r="J106" s="145" t="s">
        <v>4</v>
      </c>
    </row>
    <row r="107" spans="1:10" ht="26.1" customHeight="1" x14ac:dyDescent="0.2">
      <c r="A107" s="113" t="s">
        <v>55</v>
      </c>
      <c r="B107" s="114" t="s">
        <v>44</v>
      </c>
      <c r="C107" s="115" t="s">
        <v>18</v>
      </c>
      <c r="D107" s="115" t="s">
        <v>45</v>
      </c>
      <c r="E107" s="208" t="s">
        <v>54</v>
      </c>
      <c r="F107" s="208"/>
      <c r="G107" s="116" t="s">
        <v>41</v>
      </c>
      <c r="H107" s="117">
        <v>1</v>
      </c>
      <c r="I107" s="118">
        <v>530.33000000000004</v>
      </c>
      <c r="J107" s="119">
        <v>530.33000000000004</v>
      </c>
    </row>
    <row r="108" spans="1:10" ht="24" customHeight="1" x14ac:dyDescent="0.2">
      <c r="A108" s="120" t="s">
        <v>56</v>
      </c>
      <c r="B108" s="121" t="s">
        <v>60</v>
      </c>
      <c r="C108" s="122" t="s">
        <v>18</v>
      </c>
      <c r="D108" s="122" t="s">
        <v>61</v>
      </c>
      <c r="E108" s="209" t="s">
        <v>62</v>
      </c>
      <c r="F108" s="209"/>
      <c r="G108" s="123" t="s">
        <v>63</v>
      </c>
      <c r="H108" s="124">
        <v>0.90229999999999999</v>
      </c>
      <c r="I108" s="125">
        <v>23.58</v>
      </c>
      <c r="J108" s="126">
        <v>21.27</v>
      </c>
    </row>
    <row r="109" spans="1:10" ht="24" customHeight="1" x14ac:dyDescent="0.2">
      <c r="A109" s="120" t="s">
        <v>56</v>
      </c>
      <c r="B109" s="121" t="s">
        <v>94</v>
      </c>
      <c r="C109" s="122" t="s">
        <v>18</v>
      </c>
      <c r="D109" s="122" t="s">
        <v>95</v>
      </c>
      <c r="E109" s="209" t="s">
        <v>62</v>
      </c>
      <c r="F109" s="209"/>
      <c r="G109" s="123" t="s">
        <v>63</v>
      </c>
      <c r="H109" s="124">
        <v>1.1484000000000001</v>
      </c>
      <c r="I109" s="125">
        <v>31.67</v>
      </c>
      <c r="J109" s="126">
        <v>36.36</v>
      </c>
    </row>
    <row r="110" spans="1:10" ht="39" customHeight="1" x14ac:dyDescent="0.2">
      <c r="A110" s="120" t="s">
        <v>56</v>
      </c>
      <c r="B110" s="121" t="s">
        <v>130</v>
      </c>
      <c r="C110" s="122" t="s">
        <v>18</v>
      </c>
      <c r="D110" s="122" t="s">
        <v>131</v>
      </c>
      <c r="E110" s="209" t="s">
        <v>132</v>
      </c>
      <c r="F110" s="209"/>
      <c r="G110" s="123" t="s">
        <v>31</v>
      </c>
      <c r="H110" s="124">
        <v>2.81E-2</v>
      </c>
      <c r="I110" s="125">
        <v>551.72</v>
      </c>
      <c r="J110" s="126">
        <v>15.5</v>
      </c>
    </row>
    <row r="111" spans="1:10" ht="39" customHeight="1" x14ac:dyDescent="0.2">
      <c r="A111" s="127" t="s">
        <v>66</v>
      </c>
      <c r="B111" s="128" t="s">
        <v>162</v>
      </c>
      <c r="C111" s="129" t="s">
        <v>18</v>
      </c>
      <c r="D111" s="129" t="s">
        <v>163</v>
      </c>
      <c r="E111" s="210" t="s">
        <v>69</v>
      </c>
      <c r="F111" s="210"/>
      <c r="G111" s="130" t="s">
        <v>41</v>
      </c>
      <c r="H111" s="131">
        <v>1</v>
      </c>
      <c r="I111" s="132">
        <v>457.2</v>
      </c>
      <c r="J111" s="133">
        <v>457.2</v>
      </c>
    </row>
    <row r="112" spans="1:10" x14ac:dyDescent="0.2">
      <c r="A112" s="134"/>
      <c r="B112" s="135"/>
      <c r="C112" s="135"/>
      <c r="D112" s="135"/>
      <c r="E112" s="135" t="s">
        <v>77</v>
      </c>
      <c r="F112" s="136">
        <v>44.61</v>
      </c>
      <c r="G112" s="135" t="s">
        <v>78</v>
      </c>
      <c r="H112" s="136">
        <v>0</v>
      </c>
      <c r="I112" s="135" t="s">
        <v>79</v>
      </c>
      <c r="J112" s="137">
        <v>44.61</v>
      </c>
    </row>
    <row r="113" spans="1:10" x14ac:dyDescent="0.2">
      <c r="A113" s="134"/>
      <c r="B113" s="135"/>
      <c r="C113" s="135"/>
      <c r="D113" s="135"/>
      <c r="E113" s="135" t="s">
        <v>80</v>
      </c>
      <c r="F113" s="136">
        <v>110.57</v>
      </c>
      <c r="G113" s="135"/>
      <c r="H113" s="211" t="s">
        <v>81</v>
      </c>
      <c r="I113" s="211"/>
      <c r="J113" s="137">
        <v>640.9</v>
      </c>
    </row>
    <row r="114" spans="1:10" ht="0.95" customHeight="1" x14ac:dyDescent="0.2">
      <c r="A114" s="138"/>
      <c r="B114" s="139"/>
      <c r="C114" s="139"/>
      <c r="D114" s="139"/>
      <c r="E114" s="139"/>
      <c r="F114" s="139"/>
      <c r="G114" s="139"/>
      <c r="H114" s="139"/>
      <c r="I114" s="139"/>
      <c r="J114" s="140"/>
    </row>
    <row r="115" spans="1:10" ht="50.1" customHeight="1" x14ac:dyDescent="0.25">
      <c r="A115" s="213" t="s">
        <v>164</v>
      </c>
      <c r="B115" s="214"/>
      <c r="C115" s="214"/>
      <c r="D115" s="214"/>
      <c r="E115" s="214"/>
      <c r="F115" s="214"/>
      <c r="G115" s="214"/>
      <c r="H115" s="214"/>
      <c r="I115" s="214"/>
      <c r="J115" s="215"/>
    </row>
    <row r="116" spans="1:10" ht="18" customHeight="1" x14ac:dyDescent="0.2">
      <c r="A116" s="141"/>
      <c r="B116" s="142" t="s">
        <v>9</v>
      </c>
      <c r="C116" s="143" t="s">
        <v>10</v>
      </c>
      <c r="D116" s="143" t="s">
        <v>2</v>
      </c>
      <c r="E116" s="212" t="s">
        <v>46</v>
      </c>
      <c r="F116" s="212"/>
      <c r="G116" s="144" t="s">
        <v>11</v>
      </c>
      <c r="H116" s="142" t="s">
        <v>3</v>
      </c>
      <c r="I116" s="142" t="s">
        <v>12</v>
      </c>
      <c r="J116" s="145" t="s">
        <v>4</v>
      </c>
    </row>
    <row r="117" spans="1:10" ht="24" customHeight="1" x14ac:dyDescent="0.2">
      <c r="A117" s="113" t="s">
        <v>55</v>
      </c>
      <c r="B117" s="114" t="s">
        <v>165</v>
      </c>
      <c r="C117" s="115" t="s">
        <v>18</v>
      </c>
      <c r="D117" s="115" t="s">
        <v>166</v>
      </c>
      <c r="E117" s="208" t="s">
        <v>62</v>
      </c>
      <c r="F117" s="208"/>
      <c r="G117" s="116" t="s">
        <v>63</v>
      </c>
      <c r="H117" s="117">
        <v>1</v>
      </c>
      <c r="I117" s="118">
        <v>25.96</v>
      </c>
      <c r="J117" s="119">
        <v>25.96</v>
      </c>
    </row>
    <row r="118" spans="1:10" ht="26.1" customHeight="1" x14ac:dyDescent="0.2">
      <c r="A118" s="120" t="s">
        <v>56</v>
      </c>
      <c r="B118" s="121" t="s">
        <v>167</v>
      </c>
      <c r="C118" s="122" t="s">
        <v>18</v>
      </c>
      <c r="D118" s="122" t="s">
        <v>168</v>
      </c>
      <c r="E118" s="209" t="s">
        <v>62</v>
      </c>
      <c r="F118" s="209"/>
      <c r="G118" s="123" t="s">
        <v>63</v>
      </c>
      <c r="H118" s="124">
        <v>1</v>
      </c>
      <c r="I118" s="125">
        <v>0.21</v>
      </c>
      <c r="J118" s="126">
        <v>0.21</v>
      </c>
    </row>
    <row r="119" spans="1:10" ht="26.1" customHeight="1" x14ac:dyDescent="0.2">
      <c r="A119" s="127" t="s">
        <v>66</v>
      </c>
      <c r="B119" s="128" t="s">
        <v>169</v>
      </c>
      <c r="C119" s="129" t="s">
        <v>18</v>
      </c>
      <c r="D119" s="129" t="s">
        <v>170</v>
      </c>
      <c r="E119" s="210" t="s">
        <v>171</v>
      </c>
      <c r="F119" s="210"/>
      <c r="G119" s="130" t="s">
        <v>63</v>
      </c>
      <c r="H119" s="131">
        <v>1</v>
      </c>
      <c r="I119" s="132">
        <v>1.57</v>
      </c>
      <c r="J119" s="133">
        <v>1.57</v>
      </c>
    </row>
    <row r="120" spans="1:10" ht="26.1" customHeight="1" x14ac:dyDescent="0.2">
      <c r="A120" s="127" t="s">
        <v>66</v>
      </c>
      <c r="B120" s="128" t="s">
        <v>172</v>
      </c>
      <c r="C120" s="129" t="s">
        <v>18</v>
      </c>
      <c r="D120" s="129" t="s">
        <v>173</v>
      </c>
      <c r="E120" s="210" t="s">
        <v>171</v>
      </c>
      <c r="F120" s="210"/>
      <c r="G120" s="130" t="s">
        <v>63</v>
      </c>
      <c r="H120" s="131">
        <v>1</v>
      </c>
      <c r="I120" s="132">
        <v>2.41</v>
      </c>
      <c r="J120" s="133">
        <v>2.41</v>
      </c>
    </row>
    <row r="121" spans="1:10" ht="26.1" customHeight="1" x14ac:dyDescent="0.2">
      <c r="A121" s="127" t="s">
        <v>66</v>
      </c>
      <c r="B121" s="128" t="s">
        <v>174</v>
      </c>
      <c r="C121" s="129" t="s">
        <v>18</v>
      </c>
      <c r="D121" s="129" t="s">
        <v>175</v>
      </c>
      <c r="E121" s="210" t="s">
        <v>171</v>
      </c>
      <c r="F121" s="210"/>
      <c r="G121" s="130" t="s">
        <v>63</v>
      </c>
      <c r="H121" s="131">
        <v>1</v>
      </c>
      <c r="I121" s="132">
        <v>1.43</v>
      </c>
      <c r="J121" s="133">
        <v>1.43</v>
      </c>
    </row>
    <row r="122" spans="1:10" ht="26.1" customHeight="1" x14ac:dyDescent="0.2">
      <c r="A122" s="127" t="s">
        <v>66</v>
      </c>
      <c r="B122" s="128" t="s">
        <v>176</v>
      </c>
      <c r="C122" s="129" t="s">
        <v>18</v>
      </c>
      <c r="D122" s="129" t="s">
        <v>177</v>
      </c>
      <c r="E122" s="210" t="s">
        <v>171</v>
      </c>
      <c r="F122" s="210"/>
      <c r="G122" s="130" t="s">
        <v>63</v>
      </c>
      <c r="H122" s="131">
        <v>1</v>
      </c>
      <c r="I122" s="132">
        <v>0.11</v>
      </c>
      <c r="J122" s="133">
        <v>0.11</v>
      </c>
    </row>
    <row r="123" spans="1:10" ht="24" customHeight="1" x14ac:dyDescent="0.2">
      <c r="A123" s="127" t="s">
        <v>66</v>
      </c>
      <c r="B123" s="128" t="s">
        <v>178</v>
      </c>
      <c r="C123" s="129" t="s">
        <v>18</v>
      </c>
      <c r="D123" s="129" t="s">
        <v>179</v>
      </c>
      <c r="E123" s="210" t="s">
        <v>47</v>
      </c>
      <c r="F123" s="210"/>
      <c r="G123" s="130" t="s">
        <v>63</v>
      </c>
      <c r="H123" s="131">
        <v>1</v>
      </c>
      <c r="I123" s="132">
        <v>18.53</v>
      </c>
      <c r="J123" s="133">
        <v>18.53</v>
      </c>
    </row>
    <row r="124" spans="1:10" ht="26.1" customHeight="1" x14ac:dyDescent="0.2">
      <c r="A124" s="127" t="s">
        <v>66</v>
      </c>
      <c r="B124" s="128" t="s">
        <v>180</v>
      </c>
      <c r="C124" s="129" t="s">
        <v>18</v>
      </c>
      <c r="D124" s="129" t="s">
        <v>181</v>
      </c>
      <c r="E124" s="210" t="s">
        <v>171</v>
      </c>
      <c r="F124" s="210"/>
      <c r="G124" s="130" t="s">
        <v>63</v>
      </c>
      <c r="H124" s="131">
        <v>1</v>
      </c>
      <c r="I124" s="132">
        <v>0.8</v>
      </c>
      <c r="J124" s="133">
        <v>0.8</v>
      </c>
    </row>
    <row r="125" spans="1:10" ht="26.1" customHeight="1" x14ac:dyDescent="0.2">
      <c r="A125" s="127" t="s">
        <v>66</v>
      </c>
      <c r="B125" s="128" t="s">
        <v>182</v>
      </c>
      <c r="C125" s="129" t="s">
        <v>18</v>
      </c>
      <c r="D125" s="129" t="s">
        <v>183</v>
      </c>
      <c r="E125" s="210" t="s">
        <v>171</v>
      </c>
      <c r="F125" s="210"/>
      <c r="G125" s="130" t="s">
        <v>63</v>
      </c>
      <c r="H125" s="131">
        <v>1</v>
      </c>
      <c r="I125" s="132">
        <v>0.9</v>
      </c>
      <c r="J125" s="133">
        <v>0.9</v>
      </c>
    </row>
    <row r="126" spans="1:10" x14ac:dyDescent="0.2">
      <c r="A126" s="134"/>
      <c r="B126" s="135"/>
      <c r="C126" s="135"/>
      <c r="D126" s="135"/>
      <c r="E126" s="135" t="s">
        <v>77</v>
      </c>
      <c r="F126" s="136">
        <v>18.739999999999998</v>
      </c>
      <c r="G126" s="135" t="s">
        <v>78</v>
      </c>
      <c r="H126" s="136">
        <v>0</v>
      </c>
      <c r="I126" s="135" t="s">
        <v>79</v>
      </c>
      <c r="J126" s="137">
        <v>18.739999999999998</v>
      </c>
    </row>
    <row r="127" spans="1:10" x14ac:dyDescent="0.2">
      <c r="A127" s="134"/>
      <c r="B127" s="135"/>
      <c r="C127" s="135"/>
      <c r="D127" s="135"/>
      <c r="E127" s="135" t="s">
        <v>80</v>
      </c>
      <c r="F127" s="136">
        <v>5.41</v>
      </c>
      <c r="G127" s="135"/>
      <c r="H127" s="211" t="s">
        <v>81</v>
      </c>
      <c r="I127" s="211"/>
      <c r="J127" s="137">
        <v>31.37</v>
      </c>
    </row>
    <row r="128" spans="1:10" ht="0.95" customHeight="1" x14ac:dyDescent="0.2">
      <c r="A128" s="138"/>
      <c r="B128" s="139"/>
      <c r="C128" s="139"/>
      <c r="D128" s="139"/>
      <c r="E128" s="139"/>
      <c r="F128" s="139"/>
      <c r="G128" s="139"/>
      <c r="H128" s="139"/>
      <c r="I128" s="139"/>
      <c r="J128" s="140"/>
    </row>
    <row r="129" spans="1:10" ht="18" customHeight="1" x14ac:dyDescent="0.2">
      <c r="A129" s="141"/>
      <c r="B129" s="142" t="s">
        <v>9</v>
      </c>
      <c r="C129" s="143" t="s">
        <v>10</v>
      </c>
      <c r="D129" s="143" t="s">
        <v>2</v>
      </c>
      <c r="E129" s="212" t="s">
        <v>46</v>
      </c>
      <c r="F129" s="212"/>
      <c r="G129" s="144" t="s">
        <v>11</v>
      </c>
      <c r="H129" s="142" t="s">
        <v>3</v>
      </c>
      <c r="I129" s="142" t="s">
        <v>12</v>
      </c>
      <c r="J129" s="145" t="s">
        <v>4</v>
      </c>
    </row>
    <row r="130" spans="1:10" ht="26.1" customHeight="1" x14ac:dyDescent="0.2">
      <c r="A130" s="113" t="s">
        <v>55</v>
      </c>
      <c r="B130" s="114" t="s">
        <v>184</v>
      </c>
      <c r="C130" s="115" t="s">
        <v>18</v>
      </c>
      <c r="D130" s="115" t="s">
        <v>185</v>
      </c>
      <c r="E130" s="208" t="s">
        <v>62</v>
      </c>
      <c r="F130" s="208"/>
      <c r="G130" s="116" t="s">
        <v>63</v>
      </c>
      <c r="H130" s="117">
        <v>1</v>
      </c>
      <c r="I130" s="118">
        <v>25.54</v>
      </c>
      <c r="J130" s="119">
        <v>25.54</v>
      </c>
    </row>
    <row r="131" spans="1:10" ht="26.1" customHeight="1" x14ac:dyDescent="0.2">
      <c r="A131" s="120" t="s">
        <v>56</v>
      </c>
      <c r="B131" s="121" t="s">
        <v>186</v>
      </c>
      <c r="C131" s="122" t="s">
        <v>18</v>
      </c>
      <c r="D131" s="122" t="s">
        <v>187</v>
      </c>
      <c r="E131" s="209" t="s">
        <v>62</v>
      </c>
      <c r="F131" s="209"/>
      <c r="G131" s="123" t="s">
        <v>63</v>
      </c>
      <c r="H131" s="124">
        <v>1</v>
      </c>
      <c r="I131" s="125">
        <v>0.27</v>
      </c>
      <c r="J131" s="126">
        <v>0.27</v>
      </c>
    </row>
    <row r="132" spans="1:10" ht="26.1" customHeight="1" x14ac:dyDescent="0.2">
      <c r="A132" s="127" t="s">
        <v>66</v>
      </c>
      <c r="B132" s="128" t="s">
        <v>188</v>
      </c>
      <c r="C132" s="129" t="s">
        <v>18</v>
      </c>
      <c r="D132" s="129" t="s">
        <v>189</v>
      </c>
      <c r="E132" s="210" t="s">
        <v>171</v>
      </c>
      <c r="F132" s="210"/>
      <c r="G132" s="130" t="s">
        <v>63</v>
      </c>
      <c r="H132" s="131">
        <v>1</v>
      </c>
      <c r="I132" s="132">
        <v>0.34</v>
      </c>
      <c r="J132" s="133">
        <v>0.34</v>
      </c>
    </row>
    <row r="133" spans="1:10" ht="26.1" customHeight="1" x14ac:dyDescent="0.2">
      <c r="A133" s="127" t="s">
        <v>66</v>
      </c>
      <c r="B133" s="128" t="s">
        <v>169</v>
      </c>
      <c r="C133" s="129" t="s">
        <v>18</v>
      </c>
      <c r="D133" s="129" t="s">
        <v>170</v>
      </c>
      <c r="E133" s="210" t="s">
        <v>171</v>
      </c>
      <c r="F133" s="210"/>
      <c r="G133" s="130" t="s">
        <v>63</v>
      </c>
      <c r="H133" s="131">
        <v>1</v>
      </c>
      <c r="I133" s="132">
        <v>1.57</v>
      </c>
      <c r="J133" s="133">
        <v>1.57</v>
      </c>
    </row>
    <row r="134" spans="1:10" ht="26.1" customHeight="1" x14ac:dyDescent="0.2">
      <c r="A134" s="127" t="s">
        <v>66</v>
      </c>
      <c r="B134" s="128" t="s">
        <v>190</v>
      </c>
      <c r="C134" s="129" t="s">
        <v>18</v>
      </c>
      <c r="D134" s="129" t="s">
        <v>191</v>
      </c>
      <c r="E134" s="210" t="s">
        <v>171</v>
      </c>
      <c r="F134" s="210"/>
      <c r="G134" s="130" t="s">
        <v>63</v>
      </c>
      <c r="H134" s="131">
        <v>1</v>
      </c>
      <c r="I134" s="132">
        <v>1.41</v>
      </c>
      <c r="J134" s="133">
        <v>1.41</v>
      </c>
    </row>
    <row r="135" spans="1:10" ht="24" customHeight="1" x14ac:dyDescent="0.2">
      <c r="A135" s="127" t="s">
        <v>66</v>
      </c>
      <c r="B135" s="128" t="s">
        <v>192</v>
      </c>
      <c r="C135" s="129" t="s">
        <v>18</v>
      </c>
      <c r="D135" s="129" t="s">
        <v>193</v>
      </c>
      <c r="E135" s="210" t="s">
        <v>47</v>
      </c>
      <c r="F135" s="210"/>
      <c r="G135" s="130" t="s">
        <v>63</v>
      </c>
      <c r="H135" s="131">
        <v>1</v>
      </c>
      <c r="I135" s="132">
        <v>18.53</v>
      </c>
      <c r="J135" s="133">
        <v>18.53</v>
      </c>
    </row>
    <row r="136" spans="1:10" ht="26.1" customHeight="1" x14ac:dyDescent="0.2">
      <c r="A136" s="127" t="s">
        <v>66</v>
      </c>
      <c r="B136" s="128" t="s">
        <v>172</v>
      </c>
      <c r="C136" s="129" t="s">
        <v>18</v>
      </c>
      <c r="D136" s="129" t="s">
        <v>173</v>
      </c>
      <c r="E136" s="210" t="s">
        <v>171</v>
      </c>
      <c r="F136" s="210"/>
      <c r="G136" s="130" t="s">
        <v>63</v>
      </c>
      <c r="H136" s="131">
        <v>1</v>
      </c>
      <c r="I136" s="132">
        <v>2.41</v>
      </c>
      <c r="J136" s="133">
        <v>2.41</v>
      </c>
    </row>
    <row r="137" spans="1:10" ht="26.1" customHeight="1" x14ac:dyDescent="0.2">
      <c r="A137" s="127" t="s">
        <v>66</v>
      </c>
      <c r="B137" s="128" t="s">
        <v>176</v>
      </c>
      <c r="C137" s="129" t="s">
        <v>18</v>
      </c>
      <c r="D137" s="129" t="s">
        <v>177</v>
      </c>
      <c r="E137" s="210" t="s">
        <v>171</v>
      </c>
      <c r="F137" s="210"/>
      <c r="G137" s="130" t="s">
        <v>63</v>
      </c>
      <c r="H137" s="131">
        <v>1</v>
      </c>
      <c r="I137" s="132">
        <v>0.11</v>
      </c>
      <c r="J137" s="133">
        <v>0.11</v>
      </c>
    </row>
    <row r="138" spans="1:10" ht="26.1" customHeight="1" x14ac:dyDescent="0.2">
      <c r="A138" s="127" t="s">
        <v>66</v>
      </c>
      <c r="B138" s="128" t="s">
        <v>182</v>
      </c>
      <c r="C138" s="129" t="s">
        <v>18</v>
      </c>
      <c r="D138" s="129" t="s">
        <v>183</v>
      </c>
      <c r="E138" s="210" t="s">
        <v>171</v>
      </c>
      <c r="F138" s="210"/>
      <c r="G138" s="130" t="s">
        <v>63</v>
      </c>
      <c r="H138" s="131">
        <v>1</v>
      </c>
      <c r="I138" s="132">
        <v>0.9</v>
      </c>
      <c r="J138" s="133">
        <v>0.9</v>
      </c>
    </row>
    <row r="139" spans="1:10" x14ac:dyDescent="0.2">
      <c r="A139" s="134"/>
      <c r="B139" s="135"/>
      <c r="C139" s="135"/>
      <c r="D139" s="135"/>
      <c r="E139" s="135" t="s">
        <v>77</v>
      </c>
      <c r="F139" s="136">
        <v>18.8</v>
      </c>
      <c r="G139" s="135" t="s">
        <v>78</v>
      </c>
      <c r="H139" s="136">
        <v>0</v>
      </c>
      <c r="I139" s="135" t="s">
        <v>79</v>
      </c>
      <c r="J139" s="137">
        <v>18.8</v>
      </c>
    </row>
    <row r="140" spans="1:10" x14ac:dyDescent="0.2">
      <c r="A140" s="134"/>
      <c r="B140" s="135"/>
      <c r="C140" s="135"/>
      <c r="D140" s="135"/>
      <c r="E140" s="135" t="s">
        <v>80</v>
      </c>
      <c r="F140" s="136">
        <v>5.32</v>
      </c>
      <c r="G140" s="135"/>
      <c r="H140" s="211" t="s">
        <v>81</v>
      </c>
      <c r="I140" s="211"/>
      <c r="J140" s="137">
        <v>30.86</v>
      </c>
    </row>
    <row r="141" spans="1:10" ht="0.95" customHeight="1" x14ac:dyDescent="0.2">
      <c r="A141" s="138"/>
      <c r="B141" s="139"/>
      <c r="C141" s="139"/>
      <c r="D141" s="139"/>
      <c r="E141" s="139"/>
      <c r="F141" s="139"/>
      <c r="G141" s="139"/>
      <c r="H141" s="139"/>
      <c r="I141" s="139"/>
      <c r="J141" s="140"/>
    </row>
    <row r="142" spans="1:10" ht="18" customHeight="1" x14ac:dyDescent="0.2">
      <c r="A142" s="141"/>
      <c r="B142" s="142" t="s">
        <v>9</v>
      </c>
      <c r="C142" s="143" t="s">
        <v>10</v>
      </c>
      <c r="D142" s="143" t="s">
        <v>2</v>
      </c>
      <c r="E142" s="212" t="s">
        <v>46</v>
      </c>
      <c r="F142" s="212"/>
      <c r="G142" s="144" t="s">
        <v>11</v>
      </c>
      <c r="H142" s="142" t="s">
        <v>3</v>
      </c>
      <c r="I142" s="142" t="s">
        <v>12</v>
      </c>
      <c r="J142" s="145" t="s">
        <v>4</v>
      </c>
    </row>
    <row r="143" spans="1:10" ht="39" customHeight="1" x14ac:dyDescent="0.2">
      <c r="A143" s="113" t="s">
        <v>55</v>
      </c>
      <c r="B143" s="114" t="s">
        <v>125</v>
      </c>
      <c r="C143" s="115" t="s">
        <v>18</v>
      </c>
      <c r="D143" s="115" t="s">
        <v>126</v>
      </c>
      <c r="E143" s="208" t="s">
        <v>127</v>
      </c>
      <c r="F143" s="208"/>
      <c r="G143" s="116" t="s">
        <v>31</v>
      </c>
      <c r="H143" s="117">
        <v>1</v>
      </c>
      <c r="I143" s="118">
        <v>798.93</v>
      </c>
      <c r="J143" s="119">
        <v>798.93</v>
      </c>
    </row>
    <row r="144" spans="1:10" ht="51.95" customHeight="1" x14ac:dyDescent="0.2">
      <c r="A144" s="120" t="s">
        <v>56</v>
      </c>
      <c r="B144" s="121" t="s">
        <v>194</v>
      </c>
      <c r="C144" s="122" t="s">
        <v>18</v>
      </c>
      <c r="D144" s="122" t="s">
        <v>195</v>
      </c>
      <c r="E144" s="209" t="s">
        <v>89</v>
      </c>
      <c r="F144" s="209"/>
      <c r="G144" s="123" t="s">
        <v>90</v>
      </c>
      <c r="H144" s="124">
        <v>0.87</v>
      </c>
      <c r="I144" s="125">
        <v>2.2799999999999998</v>
      </c>
      <c r="J144" s="126">
        <v>1.98</v>
      </c>
    </row>
    <row r="145" spans="1:10" ht="26.1" customHeight="1" x14ac:dyDescent="0.2">
      <c r="A145" s="120" t="s">
        <v>56</v>
      </c>
      <c r="B145" s="121" t="s">
        <v>196</v>
      </c>
      <c r="C145" s="122" t="s">
        <v>18</v>
      </c>
      <c r="D145" s="122" t="s">
        <v>197</v>
      </c>
      <c r="E145" s="209" t="s">
        <v>62</v>
      </c>
      <c r="F145" s="209"/>
      <c r="G145" s="123" t="s">
        <v>63</v>
      </c>
      <c r="H145" s="124">
        <v>3.75</v>
      </c>
      <c r="I145" s="125">
        <v>28.29</v>
      </c>
      <c r="J145" s="126">
        <v>106.08</v>
      </c>
    </row>
    <row r="146" spans="1:10" ht="51.95" customHeight="1" x14ac:dyDescent="0.2">
      <c r="A146" s="120" t="s">
        <v>56</v>
      </c>
      <c r="B146" s="121" t="s">
        <v>198</v>
      </c>
      <c r="C146" s="122" t="s">
        <v>18</v>
      </c>
      <c r="D146" s="122" t="s">
        <v>199</v>
      </c>
      <c r="E146" s="209" t="s">
        <v>89</v>
      </c>
      <c r="F146" s="209"/>
      <c r="G146" s="123" t="s">
        <v>93</v>
      </c>
      <c r="H146" s="124">
        <v>2.88</v>
      </c>
      <c r="I146" s="125">
        <v>0.48</v>
      </c>
      <c r="J146" s="126">
        <v>1.38</v>
      </c>
    </row>
    <row r="147" spans="1:10" ht="26.1" customHeight="1" x14ac:dyDescent="0.2">
      <c r="A147" s="127" t="s">
        <v>66</v>
      </c>
      <c r="B147" s="128" t="s">
        <v>200</v>
      </c>
      <c r="C147" s="129" t="s">
        <v>18</v>
      </c>
      <c r="D147" s="129" t="s">
        <v>201</v>
      </c>
      <c r="E147" s="210" t="s">
        <v>69</v>
      </c>
      <c r="F147" s="210"/>
      <c r="G147" s="130" t="s">
        <v>31</v>
      </c>
      <c r="H147" s="131">
        <v>1.08</v>
      </c>
      <c r="I147" s="132">
        <v>171.5</v>
      </c>
      <c r="J147" s="133">
        <v>185.22</v>
      </c>
    </row>
    <row r="148" spans="1:10" ht="24" customHeight="1" x14ac:dyDescent="0.2">
      <c r="A148" s="127" t="s">
        <v>66</v>
      </c>
      <c r="B148" s="128" t="s">
        <v>202</v>
      </c>
      <c r="C148" s="129" t="s">
        <v>18</v>
      </c>
      <c r="D148" s="129" t="s">
        <v>203</v>
      </c>
      <c r="E148" s="210" t="s">
        <v>69</v>
      </c>
      <c r="F148" s="210"/>
      <c r="G148" s="130" t="s">
        <v>70</v>
      </c>
      <c r="H148" s="131">
        <v>486</v>
      </c>
      <c r="I148" s="132">
        <v>0.78</v>
      </c>
      <c r="J148" s="133">
        <v>379.08</v>
      </c>
    </row>
    <row r="149" spans="1:10" ht="39" customHeight="1" x14ac:dyDescent="0.2">
      <c r="A149" s="127" t="s">
        <v>66</v>
      </c>
      <c r="B149" s="128" t="s">
        <v>204</v>
      </c>
      <c r="C149" s="129" t="s">
        <v>18</v>
      </c>
      <c r="D149" s="129" t="s">
        <v>205</v>
      </c>
      <c r="E149" s="210" t="s">
        <v>69</v>
      </c>
      <c r="F149" s="210"/>
      <c r="G149" s="130" t="s">
        <v>145</v>
      </c>
      <c r="H149" s="131">
        <v>19.440000000000001</v>
      </c>
      <c r="I149" s="132">
        <v>6.44</v>
      </c>
      <c r="J149" s="133">
        <v>125.19</v>
      </c>
    </row>
    <row r="150" spans="1:10" x14ac:dyDescent="0.2">
      <c r="A150" s="134"/>
      <c r="B150" s="135"/>
      <c r="C150" s="135"/>
      <c r="D150" s="135"/>
      <c r="E150" s="135" t="s">
        <v>77</v>
      </c>
      <c r="F150" s="136">
        <v>83.88</v>
      </c>
      <c r="G150" s="135" t="s">
        <v>78</v>
      </c>
      <c r="H150" s="136">
        <v>0</v>
      </c>
      <c r="I150" s="135" t="s">
        <v>79</v>
      </c>
      <c r="J150" s="137">
        <v>83.88</v>
      </c>
    </row>
    <row r="151" spans="1:10" x14ac:dyDescent="0.2">
      <c r="A151" s="134"/>
      <c r="B151" s="135"/>
      <c r="C151" s="135"/>
      <c r="D151" s="135"/>
      <c r="E151" s="135" t="s">
        <v>80</v>
      </c>
      <c r="F151" s="136">
        <v>166.57</v>
      </c>
      <c r="G151" s="135"/>
      <c r="H151" s="211" t="s">
        <v>81</v>
      </c>
      <c r="I151" s="211"/>
      <c r="J151" s="137">
        <v>965.5</v>
      </c>
    </row>
    <row r="152" spans="1:10" ht="0.95" customHeight="1" x14ac:dyDescent="0.2">
      <c r="A152" s="138"/>
      <c r="B152" s="139"/>
      <c r="C152" s="139"/>
      <c r="D152" s="139"/>
      <c r="E152" s="139"/>
      <c r="F152" s="139"/>
      <c r="G152" s="139"/>
      <c r="H152" s="139"/>
      <c r="I152" s="139"/>
      <c r="J152" s="140"/>
    </row>
    <row r="153" spans="1:10" ht="18" customHeight="1" x14ac:dyDescent="0.2">
      <c r="A153" s="141"/>
      <c r="B153" s="142" t="s">
        <v>9</v>
      </c>
      <c r="C153" s="143" t="s">
        <v>10</v>
      </c>
      <c r="D153" s="143" t="s">
        <v>2</v>
      </c>
      <c r="E153" s="212" t="s">
        <v>46</v>
      </c>
      <c r="F153" s="212"/>
      <c r="G153" s="144" t="s">
        <v>11</v>
      </c>
      <c r="H153" s="142" t="s">
        <v>3</v>
      </c>
      <c r="I153" s="142" t="s">
        <v>12</v>
      </c>
      <c r="J153" s="145" t="s">
        <v>4</v>
      </c>
    </row>
    <row r="154" spans="1:10" ht="39" customHeight="1" x14ac:dyDescent="0.2">
      <c r="A154" s="113" t="s">
        <v>55</v>
      </c>
      <c r="B154" s="114" t="s">
        <v>135</v>
      </c>
      <c r="C154" s="115" t="s">
        <v>18</v>
      </c>
      <c r="D154" s="115" t="s">
        <v>136</v>
      </c>
      <c r="E154" s="208" t="s">
        <v>127</v>
      </c>
      <c r="F154" s="208"/>
      <c r="G154" s="116" t="s">
        <v>31</v>
      </c>
      <c r="H154" s="117">
        <v>1</v>
      </c>
      <c r="I154" s="118">
        <v>580.57000000000005</v>
      </c>
      <c r="J154" s="119">
        <v>580.57000000000005</v>
      </c>
    </row>
    <row r="155" spans="1:10" ht="26.1" customHeight="1" x14ac:dyDescent="0.2">
      <c r="A155" s="120" t="s">
        <v>56</v>
      </c>
      <c r="B155" s="121" t="s">
        <v>196</v>
      </c>
      <c r="C155" s="122" t="s">
        <v>18</v>
      </c>
      <c r="D155" s="122" t="s">
        <v>197</v>
      </c>
      <c r="E155" s="209" t="s">
        <v>62</v>
      </c>
      <c r="F155" s="209"/>
      <c r="G155" s="123" t="s">
        <v>63</v>
      </c>
      <c r="H155" s="124">
        <v>4.6399999999999997</v>
      </c>
      <c r="I155" s="125">
        <v>28.29</v>
      </c>
      <c r="J155" s="126">
        <v>131.26</v>
      </c>
    </row>
    <row r="156" spans="1:10" ht="51.95" customHeight="1" x14ac:dyDescent="0.2">
      <c r="A156" s="120" t="s">
        <v>56</v>
      </c>
      <c r="B156" s="121" t="s">
        <v>194</v>
      </c>
      <c r="C156" s="122" t="s">
        <v>18</v>
      </c>
      <c r="D156" s="122" t="s">
        <v>195</v>
      </c>
      <c r="E156" s="209" t="s">
        <v>89</v>
      </c>
      <c r="F156" s="209"/>
      <c r="G156" s="123" t="s">
        <v>90</v>
      </c>
      <c r="H156" s="124">
        <v>1.08</v>
      </c>
      <c r="I156" s="125">
        <v>2.2799999999999998</v>
      </c>
      <c r="J156" s="126">
        <v>2.46</v>
      </c>
    </row>
    <row r="157" spans="1:10" ht="51.95" customHeight="1" x14ac:dyDescent="0.2">
      <c r="A157" s="120" t="s">
        <v>56</v>
      </c>
      <c r="B157" s="121" t="s">
        <v>198</v>
      </c>
      <c r="C157" s="122" t="s">
        <v>18</v>
      </c>
      <c r="D157" s="122" t="s">
        <v>199</v>
      </c>
      <c r="E157" s="209" t="s">
        <v>89</v>
      </c>
      <c r="F157" s="209"/>
      <c r="G157" s="123" t="s">
        <v>93</v>
      </c>
      <c r="H157" s="124">
        <v>3.56</v>
      </c>
      <c r="I157" s="125">
        <v>0.48</v>
      </c>
      <c r="J157" s="126">
        <v>1.7</v>
      </c>
    </row>
    <row r="158" spans="1:10" ht="26.1" customHeight="1" x14ac:dyDescent="0.2">
      <c r="A158" s="127" t="s">
        <v>66</v>
      </c>
      <c r="B158" s="128" t="s">
        <v>206</v>
      </c>
      <c r="C158" s="129" t="s">
        <v>18</v>
      </c>
      <c r="D158" s="129" t="s">
        <v>207</v>
      </c>
      <c r="E158" s="210" t="s">
        <v>69</v>
      </c>
      <c r="F158" s="210"/>
      <c r="G158" s="130" t="s">
        <v>31</v>
      </c>
      <c r="H158" s="131">
        <v>1.02</v>
      </c>
      <c r="I158" s="132">
        <v>173.74</v>
      </c>
      <c r="J158" s="133">
        <v>177.21</v>
      </c>
    </row>
    <row r="159" spans="1:10" ht="24" customHeight="1" x14ac:dyDescent="0.2">
      <c r="A159" s="127" t="s">
        <v>66</v>
      </c>
      <c r="B159" s="128" t="s">
        <v>202</v>
      </c>
      <c r="C159" s="129" t="s">
        <v>18</v>
      </c>
      <c r="D159" s="129" t="s">
        <v>203</v>
      </c>
      <c r="E159" s="210" t="s">
        <v>69</v>
      </c>
      <c r="F159" s="210"/>
      <c r="G159" s="130" t="s">
        <v>70</v>
      </c>
      <c r="H159" s="131">
        <v>343.52</v>
      </c>
      <c r="I159" s="132">
        <v>0.78</v>
      </c>
      <c r="J159" s="133">
        <v>267.94</v>
      </c>
    </row>
    <row r="160" spans="1:10" x14ac:dyDescent="0.2">
      <c r="A160" s="134"/>
      <c r="B160" s="135"/>
      <c r="C160" s="135"/>
      <c r="D160" s="135"/>
      <c r="E160" s="135" t="s">
        <v>77</v>
      </c>
      <c r="F160" s="136">
        <v>103.79</v>
      </c>
      <c r="G160" s="135" t="s">
        <v>78</v>
      </c>
      <c r="H160" s="136">
        <v>0</v>
      </c>
      <c r="I160" s="135" t="s">
        <v>79</v>
      </c>
      <c r="J160" s="137">
        <v>103.79</v>
      </c>
    </row>
    <row r="161" spans="1:10" x14ac:dyDescent="0.2">
      <c r="A161" s="134"/>
      <c r="B161" s="135"/>
      <c r="C161" s="135"/>
      <c r="D161" s="135"/>
      <c r="E161" s="135" t="s">
        <v>80</v>
      </c>
      <c r="F161" s="136">
        <v>121.04</v>
      </c>
      <c r="G161" s="135"/>
      <c r="H161" s="211" t="s">
        <v>81</v>
      </c>
      <c r="I161" s="211"/>
      <c r="J161" s="137">
        <v>701.61</v>
      </c>
    </row>
    <row r="162" spans="1:10" ht="0.95" customHeight="1" x14ac:dyDescent="0.2">
      <c r="A162" s="138"/>
      <c r="B162" s="139"/>
      <c r="C162" s="139"/>
      <c r="D162" s="139"/>
      <c r="E162" s="139"/>
      <c r="F162" s="139"/>
      <c r="G162" s="139"/>
      <c r="H162" s="139"/>
      <c r="I162" s="139"/>
      <c r="J162" s="140"/>
    </row>
    <row r="163" spans="1:10" ht="18" customHeight="1" x14ac:dyDescent="0.2">
      <c r="A163" s="141"/>
      <c r="B163" s="142" t="s">
        <v>9</v>
      </c>
      <c r="C163" s="143" t="s">
        <v>10</v>
      </c>
      <c r="D163" s="143" t="s">
        <v>2</v>
      </c>
      <c r="E163" s="212" t="s">
        <v>46</v>
      </c>
      <c r="F163" s="212"/>
      <c r="G163" s="144" t="s">
        <v>11</v>
      </c>
      <c r="H163" s="142" t="s">
        <v>3</v>
      </c>
      <c r="I163" s="142" t="s">
        <v>12</v>
      </c>
      <c r="J163" s="145" t="s">
        <v>4</v>
      </c>
    </row>
    <row r="164" spans="1:10" ht="24" customHeight="1" x14ac:dyDescent="0.2">
      <c r="A164" s="113" t="s">
        <v>55</v>
      </c>
      <c r="B164" s="114" t="s">
        <v>208</v>
      </c>
      <c r="C164" s="115" t="s">
        <v>18</v>
      </c>
      <c r="D164" s="115" t="s">
        <v>209</v>
      </c>
      <c r="E164" s="208" t="s">
        <v>62</v>
      </c>
      <c r="F164" s="208"/>
      <c r="G164" s="116" t="s">
        <v>63</v>
      </c>
      <c r="H164" s="117">
        <v>1</v>
      </c>
      <c r="I164" s="118">
        <v>31.44</v>
      </c>
      <c r="J164" s="119">
        <v>31.44</v>
      </c>
    </row>
    <row r="165" spans="1:10" ht="26.1" customHeight="1" x14ac:dyDescent="0.2">
      <c r="A165" s="120" t="s">
        <v>56</v>
      </c>
      <c r="B165" s="121" t="s">
        <v>210</v>
      </c>
      <c r="C165" s="122" t="s">
        <v>18</v>
      </c>
      <c r="D165" s="122" t="s">
        <v>211</v>
      </c>
      <c r="E165" s="209" t="s">
        <v>62</v>
      </c>
      <c r="F165" s="209"/>
      <c r="G165" s="123" t="s">
        <v>63</v>
      </c>
      <c r="H165" s="124">
        <v>1</v>
      </c>
      <c r="I165" s="125">
        <v>0.27</v>
      </c>
      <c r="J165" s="126">
        <v>0.27</v>
      </c>
    </row>
    <row r="166" spans="1:10" ht="26.1" customHeight="1" x14ac:dyDescent="0.2">
      <c r="A166" s="127" t="s">
        <v>66</v>
      </c>
      <c r="B166" s="128" t="s">
        <v>174</v>
      </c>
      <c r="C166" s="129" t="s">
        <v>18</v>
      </c>
      <c r="D166" s="129" t="s">
        <v>175</v>
      </c>
      <c r="E166" s="210" t="s">
        <v>171</v>
      </c>
      <c r="F166" s="210"/>
      <c r="G166" s="130" t="s">
        <v>63</v>
      </c>
      <c r="H166" s="131">
        <v>1</v>
      </c>
      <c r="I166" s="132">
        <v>1.43</v>
      </c>
      <c r="J166" s="133">
        <v>1.43</v>
      </c>
    </row>
    <row r="167" spans="1:10" ht="24" customHeight="1" x14ac:dyDescent="0.2">
      <c r="A167" s="127" t="s">
        <v>66</v>
      </c>
      <c r="B167" s="128" t="s">
        <v>212</v>
      </c>
      <c r="C167" s="129" t="s">
        <v>18</v>
      </c>
      <c r="D167" s="129" t="s">
        <v>213</v>
      </c>
      <c r="E167" s="210" t="s">
        <v>47</v>
      </c>
      <c r="F167" s="210"/>
      <c r="G167" s="130" t="s">
        <v>63</v>
      </c>
      <c r="H167" s="131">
        <v>1</v>
      </c>
      <c r="I167" s="132">
        <v>23.95</v>
      </c>
      <c r="J167" s="133">
        <v>23.95</v>
      </c>
    </row>
    <row r="168" spans="1:10" ht="26.1" customHeight="1" x14ac:dyDescent="0.2">
      <c r="A168" s="127" t="s">
        <v>66</v>
      </c>
      <c r="B168" s="128" t="s">
        <v>169</v>
      </c>
      <c r="C168" s="129" t="s">
        <v>18</v>
      </c>
      <c r="D168" s="129" t="s">
        <v>170</v>
      </c>
      <c r="E168" s="210" t="s">
        <v>171</v>
      </c>
      <c r="F168" s="210"/>
      <c r="G168" s="130" t="s">
        <v>63</v>
      </c>
      <c r="H168" s="131">
        <v>1</v>
      </c>
      <c r="I168" s="132">
        <v>1.57</v>
      </c>
      <c r="J168" s="133">
        <v>1.57</v>
      </c>
    </row>
    <row r="169" spans="1:10" ht="26.1" customHeight="1" x14ac:dyDescent="0.2">
      <c r="A169" s="127" t="s">
        <v>66</v>
      </c>
      <c r="B169" s="128" t="s">
        <v>176</v>
      </c>
      <c r="C169" s="129" t="s">
        <v>18</v>
      </c>
      <c r="D169" s="129" t="s">
        <v>177</v>
      </c>
      <c r="E169" s="210" t="s">
        <v>171</v>
      </c>
      <c r="F169" s="210"/>
      <c r="G169" s="130" t="s">
        <v>63</v>
      </c>
      <c r="H169" s="131">
        <v>1</v>
      </c>
      <c r="I169" s="132">
        <v>0.11</v>
      </c>
      <c r="J169" s="133">
        <v>0.11</v>
      </c>
    </row>
    <row r="170" spans="1:10" ht="26.1" customHeight="1" x14ac:dyDescent="0.2">
      <c r="A170" s="127" t="s">
        <v>66</v>
      </c>
      <c r="B170" s="128" t="s">
        <v>172</v>
      </c>
      <c r="C170" s="129" t="s">
        <v>18</v>
      </c>
      <c r="D170" s="129" t="s">
        <v>173</v>
      </c>
      <c r="E170" s="210" t="s">
        <v>171</v>
      </c>
      <c r="F170" s="210"/>
      <c r="G170" s="130" t="s">
        <v>63</v>
      </c>
      <c r="H170" s="131">
        <v>1</v>
      </c>
      <c r="I170" s="132">
        <v>2.41</v>
      </c>
      <c r="J170" s="133">
        <v>2.41</v>
      </c>
    </row>
    <row r="171" spans="1:10" ht="26.1" customHeight="1" x14ac:dyDescent="0.2">
      <c r="A171" s="127" t="s">
        <v>66</v>
      </c>
      <c r="B171" s="128" t="s">
        <v>182</v>
      </c>
      <c r="C171" s="129" t="s">
        <v>18</v>
      </c>
      <c r="D171" s="129" t="s">
        <v>183</v>
      </c>
      <c r="E171" s="210" t="s">
        <v>171</v>
      </c>
      <c r="F171" s="210"/>
      <c r="G171" s="130" t="s">
        <v>63</v>
      </c>
      <c r="H171" s="131">
        <v>1</v>
      </c>
      <c r="I171" s="132">
        <v>0.9</v>
      </c>
      <c r="J171" s="133">
        <v>0.9</v>
      </c>
    </row>
    <row r="172" spans="1:10" ht="26.1" customHeight="1" x14ac:dyDescent="0.2">
      <c r="A172" s="127" t="s">
        <v>66</v>
      </c>
      <c r="B172" s="128" t="s">
        <v>180</v>
      </c>
      <c r="C172" s="129" t="s">
        <v>18</v>
      </c>
      <c r="D172" s="129" t="s">
        <v>181</v>
      </c>
      <c r="E172" s="210" t="s">
        <v>171</v>
      </c>
      <c r="F172" s="210"/>
      <c r="G172" s="130" t="s">
        <v>63</v>
      </c>
      <c r="H172" s="131">
        <v>1</v>
      </c>
      <c r="I172" s="132">
        <v>0.8</v>
      </c>
      <c r="J172" s="133">
        <v>0.8</v>
      </c>
    </row>
    <row r="173" spans="1:10" x14ac:dyDescent="0.2">
      <c r="A173" s="134"/>
      <c r="B173" s="135"/>
      <c r="C173" s="135"/>
      <c r="D173" s="135"/>
      <c r="E173" s="135" t="s">
        <v>77</v>
      </c>
      <c r="F173" s="136">
        <v>24.22</v>
      </c>
      <c r="G173" s="135" t="s">
        <v>78</v>
      </c>
      <c r="H173" s="136">
        <v>0</v>
      </c>
      <c r="I173" s="135" t="s">
        <v>79</v>
      </c>
      <c r="J173" s="137">
        <v>24.22</v>
      </c>
    </row>
    <row r="174" spans="1:10" x14ac:dyDescent="0.2">
      <c r="A174" s="134"/>
      <c r="B174" s="135"/>
      <c r="C174" s="135"/>
      <c r="D174" s="135"/>
      <c r="E174" s="135" t="s">
        <v>80</v>
      </c>
      <c r="F174" s="136">
        <v>6.55</v>
      </c>
      <c r="G174" s="135"/>
      <c r="H174" s="211" t="s">
        <v>81</v>
      </c>
      <c r="I174" s="211"/>
      <c r="J174" s="137">
        <v>37.99</v>
      </c>
    </row>
    <row r="175" spans="1:10" ht="0.95" customHeight="1" x14ac:dyDescent="0.2">
      <c r="A175" s="138"/>
      <c r="B175" s="139"/>
      <c r="C175" s="139"/>
      <c r="D175" s="139"/>
      <c r="E175" s="139"/>
      <c r="F175" s="139"/>
      <c r="G175" s="139"/>
      <c r="H175" s="139"/>
      <c r="I175" s="139"/>
      <c r="J175" s="140"/>
    </row>
    <row r="176" spans="1:10" ht="18" customHeight="1" x14ac:dyDescent="0.2">
      <c r="A176" s="141"/>
      <c r="B176" s="142" t="s">
        <v>9</v>
      </c>
      <c r="C176" s="143" t="s">
        <v>10</v>
      </c>
      <c r="D176" s="143" t="s">
        <v>2</v>
      </c>
      <c r="E176" s="212" t="s">
        <v>46</v>
      </c>
      <c r="F176" s="212"/>
      <c r="G176" s="144" t="s">
        <v>11</v>
      </c>
      <c r="H176" s="142" t="s">
        <v>3</v>
      </c>
      <c r="I176" s="142" t="s">
        <v>12</v>
      </c>
      <c r="J176" s="145" t="s">
        <v>4</v>
      </c>
    </row>
    <row r="177" spans="1:10" ht="26.1" customHeight="1" x14ac:dyDescent="0.2">
      <c r="A177" s="113" t="s">
        <v>55</v>
      </c>
      <c r="B177" s="114" t="s">
        <v>118</v>
      </c>
      <c r="C177" s="115" t="s">
        <v>18</v>
      </c>
      <c r="D177" s="115" t="s">
        <v>119</v>
      </c>
      <c r="E177" s="208" t="s">
        <v>114</v>
      </c>
      <c r="F177" s="208"/>
      <c r="G177" s="116" t="s">
        <v>70</v>
      </c>
      <c r="H177" s="117">
        <v>1</v>
      </c>
      <c r="I177" s="118">
        <v>9.5299999999999994</v>
      </c>
      <c r="J177" s="119">
        <v>9.5299999999999994</v>
      </c>
    </row>
    <row r="178" spans="1:10" ht="24" customHeight="1" x14ac:dyDescent="0.2">
      <c r="A178" s="120" t="s">
        <v>56</v>
      </c>
      <c r="B178" s="121" t="s">
        <v>208</v>
      </c>
      <c r="C178" s="122" t="s">
        <v>18</v>
      </c>
      <c r="D178" s="122" t="s">
        <v>209</v>
      </c>
      <c r="E178" s="209" t="s">
        <v>62</v>
      </c>
      <c r="F178" s="209"/>
      <c r="G178" s="123" t="s">
        <v>63</v>
      </c>
      <c r="H178" s="124">
        <v>4.8800000000000003E-2</v>
      </c>
      <c r="I178" s="125">
        <v>31.44</v>
      </c>
      <c r="J178" s="126">
        <v>1.53</v>
      </c>
    </row>
    <row r="179" spans="1:10" ht="24" customHeight="1" x14ac:dyDescent="0.2">
      <c r="A179" s="120" t="s">
        <v>56</v>
      </c>
      <c r="B179" s="121" t="s">
        <v>165</v>
      </c>
      <c r="C179" s="122" t="s">
        <v>18</v>
      </c>
      <c r="D179" s="122" t="s">
        <v>166</v>
      </c>
      <c r="E179" s="209" t="s">
        <v>62</v>
      </c>
      <c r="F179" s="209"/>
      <c r="G179" s="123" t="s">
        <v>63</v>
      </c>
      <c r="H179" s="124">
        <v>3.2500000000000001E-2</v>
      </c>
      <c r="I179" s="125">
        <v>25.96</v>
      </c>
      <c r="J179" s="126">
        <v>0.84</v>
      </c>
    </row>
    <row r="180" spans="1:10" ht="24" customHeight="1" x14ac:dyDescent="0.2">
      <c r="A180" s="127" t="s">
        <v>66</v>
      </c>
      <c r="B180" s="128" t="s">
        <v>214</v>
      </c>
      <c r="C180" s="129" t="s">
        <v>18</v>
      </c>
      <c r="D180" s="129" t="s">
        <v>215</v>
      </c>
      <c r="E180" s="210" t="s">
        <v>69</v>
      </c>
      <c r="F180" s="210"/>
      <c r="G180" s="130" t="s">
        <v>70</v>
      </c>
      <c r="H180" s="131">
        <v>1</v>
      </c>
      <c r="I180" s="132">
        <v>7.16</v>
      </c>
      <c r="J180" s="133">
        <v>7.16</v>
      </c>
    </row>
    <row r="181" spans="1:10" x14ac:dyDescent="0.2">
      <c r="A181" s="134"/>
      <c r="B181" s="135"/>
      <c r="C181" s="135"/>
      <c r="D181" s="135"/>
      <c r="E181" s="135" t="s">
        <v>77</v>
      </c>
      <c r="F181" s="136">
        <v>1.78</v>
      </c>
      <c r="G181" s="135" t="s">
        <v>78</v>
      </c>
      <c r="H181" s="136">
        <v>0</v>
      </c>
      <c r="I181" s="135" t="s">
        <v>79</v>
      </c>
      <c r="J181" s="137">
        <v>1.78</v>
      </c>
    </row>
    <row r="182" spans="1:10" x14ac:dyDescent="0.2">
      <c r="A182" s="134"/>
      <c r="B182" s="135"/>
      <c r="C182" s="135"/>
      <c r="D182" s="135"/>
      <c r="E182" s="135" t="s">
        <v>80</v>
      </c>
      <c r="F182" s="136">
        <v>1.98</v>
      </c>
      <c r="G182" s="135"/>
      <c r="H182" s="211" t="s">
        <v>81</v>
      </c>
      <c r="I182" s="211"/>
      <c r="J182" s="137">
        <v>11.51</v>
      </c>
    </row>
    <row r="183" spans="1:10" ht="0.95" customHeight="1" x14ac:dyDescent="0.2">
      <c r="A183" s="138"/>
      <c r="B183" s="139"/>
      <c r="C183" s="139"/>
      <c r="D183" s="139"/>
      <c r="E183" s="139"/>
      <c r="F183" s="139"/>
      <c r="G183" s="139"/>
      <c r="H183" s="139"/>
      <c r="I183" s="139"/>
      <c r="J183" s="140"/>
    </row>
    <row r="184" spans="1:10" ht="18" customHeight="1" x14ac:dyDescent="0.2">
      <c r="A184" s="141"/>
      <c r="B184" s="142" t="s">
        <v>9</v>
      </c>
      <c r="C184" s="143" t="s">
        <v>10</v>
      </c>
      <c r="D184" s="143" t="s">
        <v>2</v>
      </c>
      <c r="E184" s="212" t="s">
        <v>46</v>
      </c>
      <c r="F184" s="212"/>
      <c r="G184" s="144" t="s">
        <v>11</v>
      </c>
      <c r="H184" s="142" t="s">
        <v>3</v>
      </c>
      <c r="I184" s="142" t="s">
        <v>12</v>
      </c>
      <c r="J184" s="145" t="s">
        <v>4</v>
      </c>
    </row>
    <row r="185" spans="1:10" ht="39" customHeight="1" x14ac:dyDescent="0.2">
      <c r="A185" s="113" t="s">
        <v>55</v>
      </c>
      <c r="B185" s="114" t="s">
        <v>115</v>
      </c>
      <c r="C185" s="115" t="s">
        <v>18</v>
      </c>
      <c r="D185" s="115" t="s">
        <v>116</v>
      </c>
      <c r="E185" s="208" t="s">
        <v>117</v>
      </c>
      <c r="F185" s="208"/>
      <c r="G185" s="116" t="s">
        <v>70</v>
      </c>
      <c r="H185" s="117">
        <v>1</v>
      </c>
      <c r="I185" s="118">
        <v>15.41</v>
      </c>
      <c r="J185" s="119">
        <v>15.41</v>
      </c>
    </row>
    <row r="186" spans="1:10" ht="24" customHeight="1" x14ac:dyDescent="0.2">
      <c r="A186" s="120" t="s">
        <v>56</v>
      </c>
      <c r="B186" s="121" t="s">
        <v>208</v>
      </c>
      <c r="C186" s="122" t="s">
        <v>18</v>
      </c>
      <c r="D186" s="122" t="s">
        <v>209</v>
      </c>
      <c r="E186" s="209" t="s">
        <v>62</v>
      </c>
      <c r="F186" s="209"/>
      <c r="G186" s="123" t="s">
        <v>63</v>
      </c>
      <c r="H186" s="124">
        <v>0.1055</v>
      </c>
      <c r="I186" s="125">
        <v>31.44</v>
      </c>
      <c r="J186" s="126">
        <v>3.31</v>
      </c>
    </row>
    <row r="187" spans="1:10" ht="26.1" customHeight="1" x14ac:dyDescent="0.2">
      <c r="A187" s="120" t="s">
        <v>56</v>
      </c>
      <c r="B187" s="121" t="s">
        <v>216</v>
      </c>
      <c r="C187" s="122" t="s">
        <v>18</v>
      </c>
      <c r="D187" s="122" t="s">
        <v>217</v>
      </c>
      <c r="E187" s="209" t="s">
        <v>117</v>
      </c>
      <c r="F187" s="209"/>
      <c r="G187" s="123" t="s">
        <v>70</v>
      </c>
      <c r="H187" s="124">
        <v>1</v>
      </c>
      <c r="I187" s="125">
        <v>10.56</v>
      </c>
      <c r="J187" s="126">
        <v>10.56</v>
      </c>
    </row>
    <row r="188" spans="1:10" ht="24" customHeight="1" x14ac:dyDescent="0.2">
      <c r="A188" s="120" t="s">
        <v>56</v>
      </c>
      <c r="B188" s="121" t="s">
        <v>165</v>
      </c>
      <c r="C188" s="122" t="s">
        <v>18</v>
      </c>
      <c r="D188" s="122" t="s">
        <v>166</v>
      </c>
      <c r="E188" s="209" t="s">
        <v>62</v>
      </c>
      <c r="F188" s="209"/>
      <c r="G188" s="123" t="s">
        <v>63</v>
      </c>
      <c r="H188" s="124">
        <v>1.72E-2</v>
      </c>
      <c r="I188" s="125">
        <v>25.96</v>
      </c>
      <c r="J188" s="126">
        <v>0.44</v>
      </c>
    </row>
    <row r="189" spans="1:10" ht="26.1" customHeight="1" x14ac:dyDescent="0.2">
      <c r="A189" s="127" t="s">
        <v>66</v>
      </c>
      <c r="B189" s="128" t="s">
        <v>218</v>
      </c>
      <c r="C189" s="129" t="s">
        <v>18</v>
      </c>
      <c r="D189" s="129" t="s">
        <v>219</v>
      </c>
      <c r="E189" s="210" t="s">
        <v>69</v>
      </c>
      <c r="F189" s="210"/>
      <c r="G189" s="130" t="s">
        <v>70</v>
      </c>
      <c r="H189" s="131">
        <v>2.5000000000000001E-2</v>
      </c>
      <c r="I189" s="132">
        <v>19.920000000000002</v>
      </c>
      <c r="J189" s="133">
        <v>0.49</v>
      </c>
    </row>
    <row r="190" spans="1:10" ht="39" customHeight="1" x14ac:dyDescent="0.2">
      <c r="A190" s="127" t="s">
        <v>66</v>
      </c>
      <c r="B190" s="128" t="s">
        <v>220</v>
      </c>
      <c r="C190" s="129" t="s">
        <v>18</v>
      </c>
      <c r="D190" s="129" t="s">
        <v>221</v>
      </c>
      <c r="E190" s="210" t="s">
        <v>69</v>
      </c>
      <c r="F190" s="210"/>
      <c r="G190" s="130" t="s">
        <v>41</v>
      </c>
      <c r="H190" s="131">
        <v>2.8159999999999998</v>
      </c>
      <c r="I190" s="132">
        <v>0.22</v>
      </c>
      <c r="J190" s="133">
        <v>0.61</v>
      </c>
    </row>
    <row r="191" spans="1:10" x14ac:dyDescent="0.2">
      <c r="A191" s="134"/>
      <c r="B191" s="135"/>
      <c r="C191" s="135"/>
      <c r="D191" s="135"/>
      <c r="E191" s="135" t="s">
        <v>77</v>
      </c>
      <c r="F191" s="136">
        <v>5.4</v>
      </c>
      <c r="G191" s="135" t="s">
        <v>78</v>
      </c>
      <c r="H191" s="136">
        <v>0</v>
      </c>
      <c r="I191" s="135" t="s">
        <v>79</v>
      </c>
      <c r="J191" s="137">
        <v>5.4</v>
      </c>
    </row>
    <row r="192" spans="1:10" x14ac:dyDescent="0.2">
      <c r="A192" s="134"/>
      <c r="B192" s="135"/>
      <c r="C192" s="135"/>
      <c r="D192" s="135"/>
      <c r="E192" s="135" t="s">
        <v>80</v>
      </c>
      <c r="F192" s="136">
        <v>3.21</v>
      </c>
      <c r="G192" s="135"/>
      <c r="H192" s="211" t="s">
        <v>81</v>
      </c>
      <c r="I192" s="211"/>
      <c r="J192" s="137">
        <v>18.62</v>
      </c>
    </row>
    <row r="193" spans="1:10" ht="0.95" customHeight="1" x14ac:dyDescent="0.2">
      <c r="A193" s="138"/>
      <c r="B193" s="139"/>
      <c r="C193" s="139"/>
      <c r="D193" s="139"/>
      <c r="E193" s="139"/>
      <c r="F193" s="139"/>
      <c r="G193" s="139"/>
      <c r="H193" s="139"/>
      <c r="I193" s="139"/>
      <c r="J193" s="140"/>
    </row>
    <row r="194" spans="1:10" ht="18" customHeight="1" x14ac:dyDescent="0.2">
      <c r="A194" s="141"/>
      <c r="B194" s="142" t="s">
        <v>9</v>
      </c>
      <c r="C194" s="143" t="s">
        <v>10</v>
      </c>
      <c r="D194" s="143" t="s">
        <v>2</v>
      </c>
      <c r="E194" s="212" t="s">
        <v>46</v>
      </c>
      <c r="F194" s="212"/>
      <c r="G194" s="144" t="s">
        <v>11</v>
      </c>
      <c r="H194" s="142" t="s">
        <v>3</v>
      </c>
      <c r="I194" s="142" t="s">
        <v>12</v>
      </c>
      <c r="J194" s="145" t="s">
        <v>4</v>
      </c>
    </row>
    <row r="195" spans="1:10" ht="39" customHeight="1" x14ac:dyDescent="0.2">
      <c r="A195" s="113" t="s">
        <v>55</v>
      </c>
      <c r="B195" s="114" t="s">
        <v>222</v>
      </c>
      <c r="C195" s="115" t="s">
        <v>18</v>
      </c>
      <c r="D195" s="115" t="s">
        <v>223</v>
      </c>
      <c r="E195" s="208" t="s">
        <v>117</v>
      </c>
      <c r="F195" s="208"/>
      <c r="G195" s="116" t="s">
        <v>70</v>
      </c>
      <c r="H195" s="117">
        <v>1</v>
      </c>
      <c r="I195" s="118">
        <v>13.22</v>
      </c>
      <c r="J195" s="119">
        <v>13.22</v>
      </c>
    </row>
    <row r="196" spans="1:10" ht="26.1" customHeight="1" x14ac:dyDescent="0.2">
      <c r="A196" s="120" t="s">
        <v>56</v>
      </c>
      <c r="B196" s="121" t="s">
        <v>224</v>
      </c>
      <c r="C196" s="122" t="s">
        <v>18</v>
      </c>
      <c r="D196" s="122" t="s">
        <v>225</v>
      </c>
      <c r="E196" s="209" t="s">
        <v>117</v>
      </c>
      <c r="F196" s="209"/>
      <c r="G196" s="123" t="s">
        <v>70</v>
      </c>
      <c r="H196" s="124">
        <v>1</v>
      </c>
      <c r="I196" s="125">
        <v>9.3000000000000007</v>
      </c>
      <c r="J196" s="126">
        <v>9.3000000000000007</v>
      </c>
    </row>
    <row r="197" spans="1:10" ht="24" customHeight="1" x14ac:dyDescent="0.2">
      <c r="A197" s="120" t="s">
        <v>56</v>
      </c>
      <c r="B197" s="121" t="s">
        <v>208</v>
      </c>
      <c r="C197" s="122" t="s">
        <v>18</v>
      </c>
      <c r="D197" s="122" t="s">
        <v>209</v>
      </c>
      <c r="E197" s="209" t="s">
        <v>62</v>
      </c>
      <c r="F197" s="209"/>
      <c r="G197" s="123" t="s">
        <v>63</v>
      </c>
      <c r="H197" s="124">
        <v>8.3599999999999994E-2</v>
      </c>
      <c r="I197" s="125">
        <v>31.44</v>
      </c>
      <c r="J197" s="126">
        <v>2.62</v>
      </c>
    </row>
    <row r="198" spans="1:10" ht="24" customHeight="1" x14ac:dyDescent="0.2">
      <c r="A198" s="120" t="s">
        <v>56</v>
      </c>
      <c r="B198" s="121" t="s">
        <v>165</v>
      </c>
      <c r="C198" s="122" t="s">
        <v>18</v>
      </c>
      <c r="D198" s="122" t="s">
        <v>166</v>
      </c>
      <c r="E198" s="209" t="s">
        <v>62</v>
      </c>
      <c r="F198" s="209"/>
      <c r="G198" s="123" t="s">
        <v>63</v>
      </c>
      <c r="H198" s="124">
        <v>1.3599999999999999E-2</v>
      </c>
      <c r="I198" s="125">
        <v>25.96</v>
      </c>
      <c r="J198" s="126">
        <v>0.35</v>
      </c>
    </row>
    <row r="199" spans="1:10" ht="39" customHeight="1" x14ac:dyDescent="0.2">
      <c r="A199" s="127" t="s">
        <v>66</v>
      </c>
      <c r="B199" s="128" t="s">
        <v>220</v>
      </c>
      <c r="C199" s="129" t="s">
        <v>18</v>
      </c>
      <c r="D199" s="129" t="s">
        <v>221</v>
      </c>
      <c r="E199" s="210" t="s">
        <v>69</v>
      </c>
      <c r="F199" s="210"/>
      <c r="G199" s="130" t="s">
        <v>41</v>
      </c>
      <c r="H199" s="131">
        <v>2.1179999999999999</v>
      </c>
      <c r="I199" s="132">
        <v>0.22</v>
      </c>
      <c r="J199" s="133">
        <v>0.46</v>
      </c>
    </row>
    <row r="200" spans="1:10" ht="26.1" customHeight="1" x14ac:dyDescent="0.2">
      <c r="A200" s="127" t="s">
        <v>66</v>
      </c>
      <c r="B200" s="128" t="s">
        <v>218</v>
      </c>
      <c r="C200" s="129" t="s">
        <v>18</v>
      </c>
      <c r="D200" s="129" t="s">
        <v>219</v>
      </c>
      <c r="E200" s="210" t="s">
        <v>69</v>
      </c>
      <c r="F200" s="210"/>
      <c r="G200" s="130" t="s">
        <v>70</v>
      </c>
      <c r="H200" s="131">
        <v>2.5000000000000001E-2</v>
      </c>
      <c r="I200" s="132">
        <v>19.920000000000002</v>
      </c>
      <c r="J200" s="133">
        <v>0.49</v>
      </c>
    </row>
    <row r="201" spans="1:10" x14ac:dyDescent="0.2">
      <c r="A201" s="134"/>
      <c r="B201" s="135"/>
      <c r="C201" s="135"/>
      <c r="D201" s="135"/>
      <c r="E201" s="135" t="s">
        <v>77</v>
      </c>
      <c r="F201" s="136">
        <v>3.84</v>
      </c>
      <c r="G201" s="135" t="s">
        <v>78</v>
      </c>
      <c r="H201" s="136">
        <v>0</v>
      </c>
      <c r="I201" s="135" t="s">
        <v>79</v>
      </c>
      <c r="J201" s="137">
        <v>3.84</v>
      </c>
    </row>
    <row r="202" spans="1:10" x14ac:dyDescent="0.2">
      <c r="A202" s="134"/>
      <c r="B202" s="135"/>
      <c r="C202" s="135"/>
      <c r="D202" s="135"/>
      <c r="E202" s="135" t="s">
        <v>80</v>
      </c>
      <c r="F202" s="136">
        <v>2.75</v>
      </c>
      <c r="G202" s="135"/>
      <c r="H202" s="211" t="s">
        <v>81</v>
      </c>
      <c r="I202" s="211"/>
      <c r="J202" s="137">
        <v>15.97</v>
      </c>
    </row>
    <row r="203" spans="1:10" ht="0.95" customHeight="1" x14ac:dyDescent="0.2">
      <c r="A203" s="138"/>
      <c r="B203" s="139"/>
      <c r="C203" s="139"/>
      <c r="D203" s="139"/>
      <c r="E203" s="139"/>
      <c r="F203" s="139"/>
      <c r="G203" s="139"/>
      <c r="H203" s="139"/>
      <c r="I203" s="139"/>
      <c r="J203" s="140"/>
    </row>
    <row r="204" spans="1:10" ht="18" customHeight="1" x14ac:dyDescent="0.2">
      <c r="A204" s="141"/>
      <c r="B204" s="142" t="s">
        <v>9</v>
      </c>
      <c r="C204" s="143" t="s">
        <v>10</v>
      </c>
      <c r="D204" s="143" t="s">
        <v>2</v>
      </c>
      <c r="E204" s="212" t="s">
        <v>46</v>
      </c>
      <c r="F204" s="212"/>
      <c r="G204" s="144" t="s">
        <v>11</v>
      </c>
      <c r="H204" s="142" t="s">
        <v>3</v>
      </c>
      <c r="I204" s="142" t="s">
        <v>12</v>
      </c>
      <c r="J204" s="145" t="s">
        <v>4</v>
      </c>
    </row>
    <row r="205" spans="1:10" ht="26.1" customHeight="1" x14ac:dyDescent="0.2">
      <c r="A205" s="113" t="s">
        <v>55</v>
      </c>
      <c r="B205" s="114" t="s">
        <v>120</v>
      </c>
      <c r="C205" s="115" t="s">
        <v>18</v>
      </c>
      <c r="D205" s="115" t="s">
        <v>121</v>
      </c>
      <c r="E205" s="208" t="s">
        <v>114</v>
      </c>
      <c r="F205" s="208"/>
      <c r="G205" s="116" t="s">
        <v>70</v>
      </c>
      <c r="H205" s="117">
        <v>1</v>
      </c>
      <c r="I205" s="118">
        <v>10.15</v>
      </c>
      <c r="J205" s="119">
        <v>10.15</v>
      </c>
    </row>
    <row r="206" spans="1:10" ht="24" customHeight="1" x14ac:dyDescent="0.2">
      <c r="A206" s="120" t="s">
        <v>56</v>
      </c>
      <c r="B206" s="121" t="s">
        <v>165</v>
      </c>
      <c r="C206" s="122" t="s">
        <v>18</v>
      </c>
      <c r="D206" s="122" t="s">
        <v>166</v>
      </c>
      <c r="E206" s="209" t="s">
        <v>62</v>
      </c>
      <c r="F206" s="209"/>
      <c r="G206" s="123" t="s">
        <v>63</v>
      </c>
      <c r="H206" s="124">
        <v>4.1000000000000002E-2</v>
      </c>
      <c r="I206" s="125">
        <v>25.96</v>
      </c>
      <c r="J206" s="126">
        <v>1.06</v>
      </c>
    </row>
    <row r="207" spans="1:10" ht="24" customHeight="1" x14ac:dyDescent="0.2">
      <c r="A207" s="120" t="s">
        <v>56</v>
      </c>
      <c r="B207" s="121" t="s">
        <v>208</v>
      </c>
      <c r="C207" s="122" t="s">
        <v>18</v>
      </c>
      <c r="D207" s="122" t="s">
        <v>209</v>
      </c>
      <c r="E207" s="209" t="s">
        <v>62</v>
      </c>
      <c r="F207" s="209"/>
      <c r="G207" s="123" t="s">
        <v>63</v>
      </c>
      <c r="H207" s="124">
        <v>6.1499999999999999E-2</v>
      </c>
      <c r="I207" s="125">
        <v>31.44</v>
      </c>
      <c r="J207" s="126">
        <v>1.93</v>
      </c>
    </row>
    <row r="208" spans="1:10" ht="24" customHeight="1" x14ac:dyDescent="0.2">
      <c r="A208" s="127" t="s">
        <v>66</v>
      </c>
      <c r="B208" s="128" t="s">
        <v>214</v>
      </c>
      <c r="C208" s="129" t="s">
        <v>18</v>
      </c>
      <c r="D208" s="129" t="s">
        <v>215</v>
      </c>
      <c r="E208" s="210" t="s">
        <v>69</v>
      </c>
      <c r="F208" s="210"/>
      <c r="G208" s="130" t="s">
        <v>70</v>
      </c>
      <c r="H208" s="131">
        <v>1</v>
      </c>
      <c r="I208" s="132">
        <v>7.16</v>
      </c>
      <c r="J208" s="133">
        <v>7.16</v>
      </c>
    </row>
    <row r="209" spans="1:10" x14ac:dyDescent="0.2">
      <c r="A209" s="134"/>
      <c r="B209" s="135"/>
      <c r="C209" s="135"/>
      <c r="D209" s="135"/>
      <c r="E209" s="135" t="s">
        <v>77</v>
      </c>
      <c r="F209" s="136">
        <v>2.2400000000000002</v>
      </c>
      <c r="G209" s="135" t="s">
        <v>78</v>
      </c>
      <c r="H209" s="136">
        <v>0</v>
      </c>
      <c r="I209" s="135" t="s">
        <v>79</v>
      </c>
      <c r="J209" s="137">
        <v>2.2400000000000002</v>
      </c>
    </row>
    <row r="210" spans="1:10" x14ac:dyDescent="0.2">
      <c r="A210" s="134"/>
      <c r="B210" s="135"/>
      <c r="C210" s="135"/>
      <c r="D210" s="135"/>
      <c r="E210" s="135" t="s">
        <v>80</v>
      </c>
      <c r="F210" s="136">
        <v>2.11</v>
      </c>
      <c r="G210" s="135"/>
      <c r="H210" s="211" t="s">
        <v>81</v>
      </c>
      <c r="I210" s="211"/>
      <c r="J210" s="137">
        <v>12.26</v>
      </c>
    </row>
    <row r="211" spans="1:10" ht="0.95" customHeight="1" x14ac:dyDescent="0.2">
      <c r="A211" s="138"/>
      <c r="B211" s="139"/>
      <c r="C211" s="139"/>
      <c r="D211" s="139"/>
      <c r="E211" s="139"/>
      <c r="F211" s="139"/>
      <c r="G211" s="139"/>
      <c r="H211" s="139"/>
      <c r="I211" s="139"/>
      <c r="J211" s="140"/>
    </row>
    <row r="212" spans="1:10" ht="18" customHeight="1" x14ac:dyDescent="0.2">
      <c r="A212" s="141"/>
      <c r="B212" s="142" t="s">
        <v>9</v>
      </c>
      <c r="C212" s="143" t="s">
        <v>10</v>
      </c>
      <c r="D212" s="143" t="s">
        <v>2</v>
      </c>
      <c r="E212" s="212" t="s">
        <v>46</v>
      </c>
      <c r="F212" s="212"/>
      <c r="G212" s="144" t="s">
        <v>11</v>
      </c>
      <c r="H212" s="142" t="s">
        <v>3</v>
      </c>
      <c r="I212" s="142" t="s">
        <v>12</v>
      </c>
      <c r="J212" s="145" t="s">
        <v>4</v>
      </c>
    </row>
    <row r="213" spans="1:10" ht="24" customHeight="1" x14ac:dyDescent="0.2">
      <c r="A213" s="113" t="s">
        <v>55</v>
      </c>
      <c r="B213" s="114" t="s">
        <v>106</v>
      </c>
      <c r="C213" s="115" t="s">
        <v>18</v>
      </c>
      <c r="D213" s="115" t="s">
        <v>107</v>
      </c>
      <c r="E213" s="208" t="s">
        <v>62</v>
      </c>
      <c r="F213" s="208"/>
      <c r="G213" s="116" t="s">
        <v>63</v>
      </c>
      <c r="H213" s="117">
        <v>1</v>
      </c>
      <c r="I213" s="118">
        <v>24.68</v>
      </c>
      <c r="J213" s="119">
        <v>24.68</v>
      </c>
    </row>
    <row r="214" spans="1:10" ht="26.1" customHeight="1" x14ac:dyDescent="0.2">
      <c r="A214" s="120" t="s">
        <v>56</v>
      </c>
      <c r="B214" s="121" t="s">
        <v>226</v>
      </c>
      <c r="C214" s="122" t="s">
        <v>18</v>
      </c>
      <c r="D214" s="122" t="s">
        <v>227</v>
      </c>
      <c r="E214" s="209" t="s">
        <v>62</v>
      </c>
      <c r="F214" s="209"/>
      <c r="G214" s="123" t="s">
        <v>63</v>
      </c>
      <c r="H214" s="124">
        <v>1</v>
      </c>
      <c r="I214" s="125">
        <v>0.27</v>
      </c>
      <c r="J214" s="126">
        <v>0.27</v>
      </c>
    </row>
    <row r="215" spans="1:10" ht="26.1" customHeight="1" x14ac:dyDescent="0.2">
      <c r="A215" s="127" t="s">
        <v>66</v>
      </c>
      <c r="B215" s="128" t="s">
        <v>169</v>
      </c>
      <c r="C215" s="129" t="s">
        <v>18</v>
      </c>
      <c r="D215" s="129" t="s">
        <v>170</v>
      </c>
      <c r="E215" s="210" t="s">
        <v>171</v>
      </c>
      <c r="F215" s="210"/>
      <c r="G215" s="130" t="s">
        <v>63</v>
      </c>
      <c r="H215" s="131">
        <v>1</v>
      </c>
      <c r="I215" s="132">
        <v>1.57</v>
      </c>
      <c r="J215" s="133">
        <v>1.57</v>
      </c>
    </row>
    <row r="216" spans="1:10" ht="26.1" customHeight="1" x14ac:dyDescent="0.2">
      <c r="A216" s="127" t="s">
        <v>66</v>
      </c>
      <c r="B216" s="128" t="s">
        <v>228</v>
      </c>
      <c r="C216" s="129" t="s">
        <v>18</v>
      </c>
      <c r="D216" s="129" t="s">
        <v>229</v>
      </c>
      <c r="E216" s="210" t="s">
        <v>171</v>
      </c>
      <c r="F216" s="210"/>
      <c r="G216" s="130" t="s">
        <v>63</v>
      </c>
      <c r="H216" s="131">
        <v>1</v>
      </c>
      <c r="I216" s="132">
        <v>0.9</v>
      </c>
      <c r="J216" s="133">
        <v>0.9</v>
      </c>
    </row>
    <row r="217" spans="1:10" ht="26.1" customHeight="1" x14ac:dyDescent="0.2">
      <c r="A217" s="127" t="s">
        <v>66</v>
      </c>
      <c r="B217" s="128" t="s">
        <v>230</v>
      </c>
      <c r="C217" s="129" t="s">
        <v>18</v>
      </c>
      <c r="D217" s="129" t="s">
        <v>231</v>
      </c>
      <c r="E217" s="210" t="s">
        <v>171</v>
      </c>
      <c r="F217" s="210"/>
      <c r="G217" s="130" t="s">
        <v>63</v>
      </c>
      <c r="H217" s="131">
        <v>1</v>
      </c>
      <c r="I217" s="132">
        <v>0.03</v>
      </c>
      <c r="J217" s="133">
        <v>0.03</v>
      </c>
    </row>
    <row r="218" spans="1:10" ht="24" customHeight="1" x14ac:dyDescent="0.2">
      <c r="A218" s="127" t="s">
        <v>66</v>
      </c>
      <c r="B218" s="128" t="s">
        <v>232</v>
      </c>
      <c r="C218" s="129" t="s">
        <v>18</v>
      </c>
      <c r="D218" s="129" t="s">
        <v>233</v>
      </c>
      <c r="E218" s="210" t="s">
        <v>47</v>
      </c>
      <c r="F218" s="210"/>
      <c r="G218" s="130" t="s">
        <v>63</v>
      </c>
      <c r="H218" s="131">
        <v>1</v>
      </c>
      <c r="I218" s="132">
        <v>18.489999999999998</v>
      </c>
      <c r="J218" s="133">
        <v>18.489999999999998</v>
      </c>
    </row>
    <row r="219" spans="1:10" ht="26.1" customHeight="1" x14ac:dyDescent="0.2">
      <c r="A219" s="127" t="s">
        <v>66</v>
      </c>
      <c r="B219" s="128" t="s">
        <v>176</v>
      </c>
      <c r="C219" s="129" t="s">
        <v>18</v>
      </c>
      <c r="D219" s="129" t="s">
        <v>177</v>
      </c>
      <c r="E219" s="210" t="s">
        <v>171</v>
      </c>
      <c r="F219" s="210"/>
      <c r="G219" s="130" t="s">
        <v>63</v>
      </c>
      <c r="H219" s="131">
        <v>1</v>
      </c>
      <c r="I219" s="132">
        <v>0.11</v>
      </c>
      <c r="J219" s="133">
        <v>0.11</v>
      </c>
    </row>
    <row r="220" spans="1:10" ht="26.1" customHeight="1" x14ac:dyDescent="0.2">
      <c r="A220" s="127" t="s">
        <v>66</v>
      </c>
      <c r="B220" s="128" t="s">
        <v>182</v>
      </c>
      <c r="C220" s="129" t="s">
        <v>18</v>
      </c>
      <c r="D220" s="129" t="s">
        <v>183</v>
      </c>
      <c r="E220" s="210" t="s">
        <v>171</v>
      </c>
      <c r="F220" s="210"/>
      <c r="G220" s="130" t="s">
        <v>63</v>
      </c>
      <c r="H220" s="131">
        <v>1</v>
      </c>
      <c r="I220" s="132">
        <v>0.9</v>
      </c>
      <c r="J220" s="133">
        <v>0.9</v>
      </c>
    </row>
    <row r="221" spans="1:10" ht="26.1" customHeight="1" x14ac:dyDescent="0.2">
      <c r="A221" s="127" t="s">
        <v>66</v>
      </c>
      <c r="B221" s="128" t="s">
        <v>172</v>
      </c>
      <c r="C221" s="129" t="s">
        <v>18</v>
      </c>
      <c r="D221" s="129" t="s">
        <v>173</v>
      </c>
      <c r="E221" s="210" t="s">
        <v>171</v>
      </c>
      <c r="F221" s="210"/>
      <c r="G221" s="130" t="s">
        <v>63</v>
      </c>
      <c r="H221" s="131">
        <v>1</v>
      </c>
      <c r="I221" s="132">
        <v>2.41</v>
      </c>
      <c r="J221" s="133">
        <v>2.41</v>
      </c>
    </row>
    <row r="222" spans="1:10" x14ac:dyDescent="0.2">
      <c r="A222" s="134"/>
      <c r="B222" s="135"/>
      <c r="C222" s="135"/>
      <c r="D222" s="135"/>
      <c r="E222" s="135" t="s">
        <v>77</v>
      </c>
      <c r="F222" s="136">
        <v>18.760000000000002</v>
      </c>
      <c r="G222" s="135" t="s">
        <v>78</v>
      </c>
      <c r="H222" s="136">
        <v>0</v>
      </c>
      <c r="I222" s="135" t="s">
        <v>79</v>
      </c>
      <c r="J222" s="137">
        <v>18.760000000000002</v>
      </c>
    </row>
    <row r="223" spans="1:10" x14ac:dyDescent="0.2">
      <c r="A223" s="134"/>
      <c r="B223" s="135"/>
      <c r="C223" s="135"/>
      <c r="D223" s="135"/>
      <c r="E223" s="135" t="s">
        <v>80</v>
      </c>
      <c r="F223" s="136">
        <v>5.14</v>
      </c>
      <c r="G223" s="135"/>
      <c r="H223" s="211" t="s">
        <v>81</v>
      </c>
      <c r="I223" s="211"/>
      <c r="J223" s="137">
        <v>29.82</v>
      </c>
    </row>
    <row r="224" spans="1:10" ht="0.95" customHeight="1" x14ac:dyDescent="0.2">
      <c r="A224" s="138"/>
      <c r="B224" s="139"/>
      <c r="C224" s="139"/>
      <c r="D224" s="139"/>
      <c r="E224" s="139"/>
      <c r="F224" s="139"/>
      <c r="G224" s="139"/>
      <c r="H224" s="139"/>
      <c r="I224" s="139"/>
      <c r="J224" s="140"/>
    </row>
    <row r="225" spans="1:10" ht="18" customHeight="1" x14ac:dyDescent="0.2">
      <c r="A225" s="141"/>
      <c r="B225" s="142" t="s">
        <v>9</v>
      </c>
      <c r="C225" s="143" t="s">
        <v>10</v>
      </c>
      <c r="D225" s="143" t="s">
        <v>2</v>
      </c>
      <c r="E225" s="212" t="s">
        <v>46</v>
      </c>
      <c r="F225" s="212"/>
      <c r="G225" s="144" t="s">
        <v>11</v>
      </c>
      <c r="H225" s="142" t="s">
        <v>3</v>
      </c>
      <c r="I225" s="142" t="s">
        <v>12</v>
      </c>
      <c r="J225" s="145" t="s">
        <v>4</v>
      </c>
    </row>
    <row r="226" spans="1:10" ht="51.95" customHeight="1" x14ac:dyDescent="0.2">
      <c r="A226" s="113" t="s">
        <v>55</v>
      </c>
      <c r="B226" s="114" t="s">
        <v>198</v>
      </c>
      <c r="C226" s="115" t="s">
        <v>18</v>
      </c>
      <c r="D226" s="115" t="s">
        <v>199</v>
      </c>
      <c r="E226" s="208" t="s">
        <v>89</v>
      </c>
      <c r="F226" s="208"/>
      <c r="G226" s="116" t="s">
        <v>93</v>
      </c>
      <c r="H226" s="117">
        <v>1</v>
      </c>
      <c r="I226" s="118">
        <v>0.48</v>
      </c>
      <c r="J226" s="119">
        <v>0.48</v>
      </c>
    </row>
    <row r="227" spans="1:10" ht="39" customHeight="1" x14ac:dyDescent="0.2">
      <c r="A227" s="120" t="s">
        <v>56</v>
      </c>
      <c r="B227" s="121" t="s">
        <v>234</v>
      </c>
      <c r="C227" s="122" t="s">
        <v>18</v>
      </c>
      <c r="D227" s="122" t="s">
        <v>235</v>
      </c>
      <c r="E227" s="209" t="s">
        <v>236</v>
      </c>
      <c r="F227" s="209"/>
      <c r="G227" s="123" t="s">
        <v>63</v>
      </c>
      <c r="H227" s="124">
        <v>1</v>
      </c>
      <c r="I227" s="125">
        <v>0.09</v>
      </c>
      <c r="J227" s="126">
        <v>0.09</v>
      </c>
    </row>
    <row r="228" spans="1:10" ht="51.95" customHeight="1" x14ac:dyDescent="0.2">
      <c r="A228" s="120" t="s">
        <v>56</v>
      </c>
      <c r="B228" s="121" t="s">
        <v>237</v>
      </c>
      <c r="C228" s="122" t="s">
        <v>18</v>
      </c>
      <c r="D228" s="122" t="s">
        <v>238</v>
      </c>
      <c r="E228" s="209" t="s">
        <v>236</v>
      </c>
      <c r="F228" s="209"/>
      <c r="G228" s="123" t="s">
        <v>63</v>
      </c>
      <c r="H228" s="124">
        <v>1</v>
      </c>
      <c r="I228" s="125">
        <v>0.39</v>
      </c>
      <c r="J228" s="126">
        <v>0.39</v>
      </c>
    </row>
    <row r="229" spans="1:10" x14ac:dyDescent="0.2">
      <c r="A229" s="134"/>
      <c r="B229" s="135"/>
      <c r="C229" s="135"/>
      <c r="D229" s="135"/>
      <c r="E229" s="135" t="s">
        <v>77</v>
      </c>
      <c r="F229" s="136">
        <v>0</v>
      </c>
      <c r="G229" s="135" t="s">
        <v>78</v>
      </c>
      <c r="H229" s="136">
        <v>0</v>
      </c>
      <c r="I229" s="135" t="s">
        <v>79</v>
      </c>
      <c r="J229" s="137">
        <v>0</v>
      </c>
    </row>
    <row r="230" spans="1:10" x14ac:dyDescent="0.2">
      <c r="A230" s="134"/>
      <c r="B230" s="135"/>
      <c r="C230" s="135"/>
      <c r="D230" s="135"/>
      <c r="E230" s="135" t="s">
        <v>80</v>
      </c>
      <c r="F230" s="136">
        <v>0.1</v>
      </c>
      <c r="G230" s="135"/>
      <c r="H230" s="211" t="s">
        <v>81</v>
      </c>
      <c r="I230" s="211"/>
      <c r="J230" s="137">
        <v>0.57999999999999996</v>
      </c>
    </row>
    <row r="231" spans="1:10" ht="0.95" customHeight="1" x14ac:dyDescent="0.2">
      <c r="A231" s="138"/>
      <c r="B231" s="139"/>
      <c r="C231" s="139"/>
      <c r="D231" s="139"/>
      <c r="E231" s="139"/>
      <c r="F231" s="139"/>
      <c r="G231" s="139"/>
      <c r="H231" s="139"/>
      <c r="I231" s="139"/>
      <c r="J231" s="140"/>
    </row>
    <row r="232" spans="1:10" ht="18" customHeight="1" x14ac:dyDescent="0.2">
      <c r="A232" s="141"/>
      <c r="B232" s="142" t="s">
        <v>9</v>
      </c>
      <c r="C232" s="143" t="s">
        <v>10</v>
      </c>
      <c r="D232" s="143" t="s">
        <v>2</v>
      </c>
      <c r="E232" s="212" t="s">
        <v>46</v>
      </c>
      <c r="F232" s="212"/>
      <c r="G232" s="144" t="s">
        <v>11</v>
      </c>
      <c r="H232" s="142" t="s">
        <v>3</v>
      </c>
      <c r="I232" s="142" t="s">
        <v>12</v>
      </c>
      <c r="J232" s="145" t="s">
        <v>4</v>
      </c>
    </row>
    <row r="233" spans="1:10" ht="51.95" customHeight="1" x14ac:dyDescent="0.2">
      <c r="A233" s="113" t="s">
        <v>55</v>
      </c>
      <c r="B233" s="114" t="s">
        <v>194</v>
      </c>
      <c r="C233" s="115" t="s">
        <v>18</v>
      </c>
      <c r="D233" s="115" t="s">
        <v>195</v>
      </c>
      <c r="E233" s="208" t="s">
        <v>89</v>
      </c>
      <c r="F233" s="208"/>
      <c r="G233" s="116" t="s">
        <v>90</v>
      </c>
      <c r="H233" s="117">
        <v>1</v>
      </c>
      <c r="I233" s="118">
        <v>2.2799999999999998</v>
      </c>
      <c r="J233" s="119">
        <v>2.2799999999999998</v>
      </c>
    </row>
    <row r="234" spans="1:10" ht="39" customHeight="1" x14ac:dyDescent="0.2">
      <c r="A234" s="120" t="s">
        <v>56</v>
      </c>
      <c r="B234" s="121" t="s">
        <v>234</v>
      </c>
      <c r="C234" s="122" t="s">
        <v>18</v>
      </c>
      <c r="D234" s="122" t="s">
        <v>235</v>
      </c>
      <c r="E234" s="209" t="s">
        <v>236</v>
      </c>
      <c r="F234" s="209"/>
      <c r="G234" s="123" t="s">
        <v>63</v>
      </c>
      <c r="H234" s="124">
        <v>1</v>
      </c>
      <c r="I234" s="125">
        <v>0.09</v>
      </c>
      <c r="J234" s="126">
        <v>0.09</v>
      </c>
    </row>
    <row r="235" spans="1:10" ht="51.95" customHeight="1" x14ac:dyDescent="0.2">
      <c r="A235" s="120" t="s">
        <v>56</v>
      </c>
      <c r="B235" s="121" t="s">
        <v>239</v>
      </c>
      <c r="C235" s="122" t="s">
        <v>18</v>
      </c>
      <c r="D235" s="122" t="s">
        <v>240</v>
      </c>
      <c r="E235" s="209" t="s">
        <v>236</v>
      </c>
      <c r="F235" s="209"/>
      <c r="G235" s="123" t="s">
        <v>63</v>
      </c>
      <c r="H235" s="124">
        <v>1</v>
      </c>
      <c r="I235" s="125">
        <v>1.37</v>
      </c>
      <c r="J235" s="126">
        <v>1.37</v>
      </c>
    </row>
    <row r="236" spans="1:10" ht="51.95" customHeight="1" x14ac:dyDescent="0.2">
      <c r="A236" s="120" t="s">
        <v>56</v>
      </c>
      <c r="B236" s="121" t="s">
        <v>237</v>
      </c>
      <c r="C236" s="122" t="s">
        <v>18</v>
      </c>
      <c r="D236" s="122" t="s">
        <v>238</v>
      </c>
      <c r="E236" s="209" t="s">
        <v>236</v>
      </c>
      <c r="F236" s="209"/>
      <c r="G236" s="123" t="s">
        <v>63</v>
      </c>
      <c r="H236" s="124">
        <v>1</v>
      </c>
      <c r="I236" s="125">
        <v>0.39</v>
      </c>
      <c r="J236" s="126">
        <v>0.39</v>
      </c>
    </row>
    <row r="237" spans="1:10" ht="51.95" customHeight="1" x14ac:dyDescent="0.2">
      <c r="A237" s="120" t="s">
        <v>56</v>
      </c>
      <c r="B237" s="121" t="s">
        <v>241</v>
      </c>
      <c r="C237" s="122" t="s">
        <v>18</v>
      </c>
      <c r="D237" s="122" t="s">
        <v>242</v>
      </c>
      <c r="E237" s="209" t="s">
        <v>236</v>
      </c>
      <c r="F237" s="209"/>
      <c r="G237" s="123" t="s">
        <v>63</v>
      </c>
      <c r="H237" s="124">
        <v>1</v>
      </c>
      <c r="I237" s="125">
        <v>0.43</v>
      </c>
      <c r="J237" s="126">
        <v>0.43</v>
      </c>
    </row>
    <row r="238" spans="1:10" x14ac:dyDescent="0.2">
      <c r="A238" s="134"/>
      <c r="B238" s="135"/>
      <c r="C238" s="135"/>
      <c r="D238" s="135"/>
      <c r="E238" s="135" t="s">
        <v>77</v>
      </c>
      <c r="F238" s="136">
        <v>0</v>
      </c>
      <c r="G238" s="135" t="s">
        <v>78</v>
      </c>
      <c r="H238" s="136">
        <v>0</v>
      </c>
      <c r="I238" s="135" t="s">
        <v>79</v>
      </c>
      <c r="J238" s="137">
        <v>0</v>
      </c>
    </row>
    <row r="239" spans="1:10" x14ac:dyDescent="0.2">
      <c r="A239" s="134"/>
      <c r="B239" s="135"/>
      <c r="C239" s="135"/>
      <c r="D239" s="135"/>
      <c r="E239" s="135" t="s">
        <v>80</v>
      </c>
      <c r="F239" s="136">
        <v>0.47</v>
      </c>
      <c r="G239" s="135"/>
      <c r="H239" s="211" t="s">
        <v>81</v>
      </c>
      <c r="I239" s="211"/>
      <c r="J239" s="137">
        <v>2.75</v>
      </c>
    </row>
    <row r="240" spans="1:10" ht="0.95" customHeight="1" x14ac:dyDescent="0.2">
      <c r="A240" s="138"/>
      <c r="B240" s="139"/>
      <c r="C240" s="139"/>
      <c r="D240" s="139"/>
      <c r="E240" s="139"/>
      <c r="F240" s="139"/>
      <c r="G240" s="139"/>
      <c r="H240" s="139"/>
      <c r="I240" s="139"/>
      <c r="J240" s="140"/>
    </row>
    <row r="241" spans="1:10" ht="18" customHeight="1" x14ac:dyDescent="0.2">
      <c r="A241" s="141"/>
      <c r="B241" s="142" t="s">
        <v>9</v>
      </c>
      <c r="C241" s="143" t="s">
        <v>10</v>
      </c>
      <c r="D241" s="143" t="s">
        <v>2</v>
      </c>
      <c r="E241" s="212" t="s">
        <v>46</v>
      </c>
      <c r="F241" s="212"/>
      <c r="G241" s="144" t="s">
        <v>11</v>
      </c>
      <c r="H241" s="142" t="s">
        <v>3</v>
      </c>
      <c r="I241" s="142" t="s">
        <v>12</v>
      </c>
      <c r="J241" s="145" t="s">
        <v>4</v>
      </c>
    </row>
    <row r="242" spans="1:10" ht="51.95" customHeight="1" x14ac:dyDescent="0.2">
      <c r="A242" s="113" t="s">
        <v>55</v>
      </c>
      <c r="B242" s="114" t="s">
        <v>237</v>
      </c>
      <c r="C242" s="115" t="s">
        <v>18</v>
      </c>
      <c r="D242" s="115" t="s">
        <v>238</v>
      </c>
      <c r="E242" s="208" t="s">
        <v>236</v>
      </c>
      <c r="F242" s="208"/>
      <c r="G242" s="116" t="s">
        <v>63</v>
      </c>
      <c r="H242" s="117">
        <v>1</v>
      </c>
      <c r="I242" s="118">
        <v>0.39</v>
      </c>
      <c r="J242" s="119">
        <v>0.39</v>
      </c>
    </row>
    <row r="243" spans="1:10" ht="39" customHeight="1" x14ac:dyDescent="0.2">
      <c r="A243" s="127" t="s">
        <v>66</v>
      </c>
      <c r="B243" s="128" t="s">
        <v>243</v>
      </c>
      <c r="C243" s="129" t="s">
        <v>18</v>
      </c>
      <c r="D243" s="129" t="s">
        <v>244</v>
      </c>
      <c r="E243" s="210" t="s">
        <v>245</v>
      </c>
      <c r="F243" s="210"/>
      <c r="G243" s="130" t="s">
        <v>41</v>
      </c>
      <c r="H243" s="131">
        <v>6.3999999999999997E-5</v>
      </c>
      <c r="I243" s="132">
        <v>6225</v>
      </c>
      <c r="J243" s="133">
        <v>0.39</v>
      </c>
    </row>
    <row r="244" spans="1:10" x14ac:dyDescent="0.2">
      <c r="A244" s="134"/>
      <c r="B244" s="135"/>
      <c r="C244" s="135"/>
      <c r="D244" s="135"/>
      <c r="E244" s="135" t="s">
        <v>77</v>
      </c>
      <c r="F244" s="136">
        <v>0</v>
      </c>
      <c r="G244" s="135" t="s">
        <v>78</v>
      </c>
      <c r="H244" s="136">
        <v>0</v>
      </c>
      <c r="I244" s="135" t="s">
        <v>79</v>
      </c>
      <c r="J244" s="137">
        <v>0</v>
      </c>
    </row>
    <row r="245" spans="1:10" x14ac:dyDescent="0.2">
      <c r="A245" s="134"/>
      <c r="B245" s="135"/>
      <c r="C245" s="135"/>
      <c r="D245" s="135"/>
      <c r="E245" s="135" t="s">
        <v>80</v>
      </c>
      <c r="F245" s="136">
        <v>0.08</v>
      </c>
      <c r="G245" s="135"/>
      <c r="H245" s="211" t="s">
        <v>81</v>
      </c>
      <c r="I245" s="211"/>
      <c r="J245" s="137">
        <v>0.47</v>
      </c>
    </row>
    <row r="246" spans="1:10" ht="0.95" customHeight="1" x14ac:dyDescent="0.2">
      <c r="A246" s="138"/>
      <c r="B246" s="139"/>
      <c r="C246" s="139"/>
      <c r="D246" s="139"/>
      <c r="E246" s="139"/>
      <c r="F246" s="139"/>
      <c r="G246" s="139"/>
      <c r="H246" s="139"/>
      <c r="I246" s="139"/>
      <c r="J246" s="140"/>
    </row>
    <row r="247" spans="1:10" ht="18" customHeight="1" x14ac:dyDescent="0.2">
      <c r="A247" s="141"/>
      <c r="B247" s="142" t="s">
        <v>9</v>
      </c>
      <c r="C247" s="143" t="s">
        <v>10</v>
      </c>
      <c r="D247" s="143" t="s">
        <v>2</v>
      </c>
      <c r="E247" s="212" t="s">
        <v>46</v>
      </c>
      <c r="F247" s="212"/>
      <c r="G247" s="144" t="s">
        <v>11</v>
      </c>
      <c r="H247" s="142" t="s">
        <v>3</v>
      </c>
      <c r="I247" s="142" t="s">
        <v>12</v>
      </c>
      <c r="J247" s="145" t="s">
        <v>4</v>
      </c>
    </row>
    <row r="248" spans="1:10" ht="39" customHeight="1" x14ac:dyDescent="0.2">
      <c r="A248" s="113" t="s">
        <v>55</v>
      </c>
      <c r="B248" s="114" t="s">
        <v>234</v>
      </c>
      <c r="C248" s="115" t="s">
        <v>18</v>
      </c>
      <c r="D248" s="115" t="s">
        <v>235</v>
      </c>
      <c r="E248" s="208" t="s">
        <v>236</v>
      </c>
      <c r="F248" s="208"/>
      <c r="G248" s="116" t="s">
        <v>63</v>
      </c>
      <c r="H248" s="117">
        <v>1</v>
      </c>
      <c r="I248" s="118">
        <v>0.09</v>
      </c>
      <c r="J248" s="119">
        <v>0.09</v>
      </c>
    </row>
    <row r="249" spans="1:10" ht="39" customHeight="1" x14ac:dyDescent="0.2">
      <c r="A249" s="127" t="s">
        <v>66</v>
      </c>
      <c r="B249" s="128" t="s">
        <v>243</v>
      </c>
      <c r="C249" s="129" t="s">
        <v>18</v>
      </c>
      <c r="D249" s="129" t="s">
        <v>244</v>
      </c>
      <c r="E249" s="210" t="s">
        <v>245</v>
      </c>
      <c r="F249" s="210"/>
      <c r="G249" s="130" t="s">
        <v>41</v>
      </c>
      <c r="H249" s="131">
        <v>1.4800000000000001E-5</v>
      </c>
      <c r="I249" s="132">
        <v>6225</v>
      </c>
      <c r="J249" s="133">
        <v>0.09</v>
      </c>
    </row>
    <row r="250" spans="1:10" x14ac:dyDescent="0.2">
      <c r="A250" s="134"/>
      <c r="B250" s="135"/>
      <c r="C250" s="135"/>
      <c r="D250" s="135"/>
      <c r="E250" s="135" t="s">
        <v>77</v>
      </c>
      <c r="F250" s="136">
        <v>0</v>
      </c>
      <c r="G250" s="135" t="s">
        <v>78</v>
      </c>
      <c r="H250" s="136">
        <v>0</v>
      </c>
      <c r="I250" s="135" t="s">
        <v>79</v>
      </c>
      <c r="J250" s="137">
        <v>0</v>
      </c>
    </row>
    <row r="251" spans="1:10" x14ac:dyDescent="0.2">
      <c r="A251" s="134"/>
      <c r="B251" s="135"/>
      <c r="C251" s="135"/>
      <c r="D251" s="135"/>
      <c r="E251" s="135" t="s">
        <v>80</v>
      </c>
      <c r="F251" s="136">
        <v>0.01</v>
      </c>
      <c r="G251" s="135"/>
      <c r="H251" s="211" t="s">
        <v>81</v>
      </c>
      <c r="I251" s="211"/>
      <c r="J251" s="137">
        <v>0.1</v>
      </c>
    </row>
    <row r="252" spans="1:10" ht="0.95" customHeight="1" x14ac:dyDescent="0.2">
      <c r="A252" s="138"/>
      <c r="B252" s="139"/>
      <c r="C252" s="139"/>
      <c r="D252" s="139"/>
      <c r="E252" s="139"/>
      <c r="F252" s="139"/>
      <c r="G252" s="139"/>
      <c r="H252" s="139"/>
      <c r="I252" s="139"/>
      <c r="J252" s="140"/>
    </row>
    <row r="253" spans="1:10" ht="18" customHeight="1" x14ac:dyDescent="0.2">
      <c r="A253" s="141"/>
      <c r="B253" s="142" t="s">
        <v>9</v>
      </c>
      <c r="C253" s="143" t="s">
        <v>10</v>
      </c>
      <c r="D253" s="143" t="s">
        <v>2</v>
      </c>
      <c r="E253" s="212" t="s">
        <v>46</v>
      </c>
      <c r="F253" s="212"/>
      <c r="G253" s="144" t="s">
        <v>11</v>
      </c>
      <c r="H253" s="142" t="s">
        <v>3</v>
      </c>
      <c r="I253" s="142" t="s">
        <v>12</v>
      </c>
      <c r="J253" s="145" t="s">
        <v>4</v>
      </c>
    </row>
    <row r="254" spans="1:10" ht="51.95" customHeight="1" x14ac:dyDescent="0.2">
      <c r="A254" s="113" t="s">
        <v>55</v>
      </c>
      <c r="B254" s="114" t="s">
        <v>241</v>
      </c>
      <c r="C254" s="115" t="s">
        <v>18</v>
      </c>
      <c r="D254" s="115" t="s">
        <v>242</v>
      </c>
      <c r="E254" s="208" t="s">
        <v>236</v>
      </c>
      <c r="F254" s="208"/>
      <c r="G254" s="116" t="s">
        <v>63</v>
      </c>
      <c r="H254" s="117">
        <v>1</v>
      </c>
      <c r="I254" s="118">
        <v>0.43</v>
      </c>
      <c r="J254" s="119">
        <v>0.43</v>
      </c>
    </row>
    <row r="255" spans="1:10" ht="39" customHeight="1" x14ac:dyDescent="0.2">
      <c r="A255" s="127" t="s">
        <v>66</v>
      </c>
      <c r="B255" s="128" t="s">
        <v>243</v>
      </c>
      <c r="C255" s="129" t="s">
        <v>18</v>
      </c>
      <c r="D255" s="129" t="s">
        <v>244</v>
      </c>
      <c r="E255" s="210" t="s">
        <v>245</v>
      </c>
      <c r="F255" s="210"/>
      <c r="G255" s="130" t="s">
        <v>41</v>
      </c>
      <c r="H255" s="131">
        <v>6.9999999999999994E-5</v>
      </c>
      <c r="I255" s="132">
        <v>6225</v>
      </c>
      <c r="J255" s="133">
        <v>0.43</v>
      </c>
    </row>
    <row r="256" spans="1:10" x14ac:dyDescent="0.2">
      <c r="A256" s="134"/>
      <c r="B256" s="135"/>
      <c r="C256" s="135"/>
      <c r="D256" s="135"/>
      <c r="E256" s="135" t="s">
        <v>77</v>
      </c>
      <c r="F256" s="136">
        <v>0</v>
      </c>
      <c r="G256" s="135" t="s">
        <v>78</v>
      </c>
      <c r="H256" s="136">
        <v>0</v>
      </c>
      <c r="I256" s="135" t="s">
        <v>79</v>
      </c>
      <c r="J256" s="137">
        <v>0</v>
      </c>
    </row>
    <row r="257" spans="1:10" x14ac:dyDescent="0.2">
      <c r="A257" s="134"/>
      <c r="B257" s="135"/>
      <c r="C257" s="135"/>
      <c r="D257" s="135"/>
      <c r="E257" s="135" t="s">
        <v>80</v>
      </c>
      <c r="F257" s="136">
        <v>0.08</v>
      </c>
      <c r="G257" s="135"/>
      <c r="H257" s="211" t="s">
        <v>81</v>
      </c>
      <c r="I257" s="211"/>
      <c r="J257" s="137">
        <v>0.51</v>
      </c>
    </row>
    <row r="258" spans="1:10" ht="0.95" customHeight="1" x14ac:dyDescent="0.2">
      <c r="A258" s="138"/>
      <c r="B258" s="139"/>
      <c r="C258" s="139"/>
      <c r="D258" s="139"/>
      <c r="E258" s="139"/>
      <c r="F258" s="139"/>
      <c r="G258" s="139"/>
      <c r="H258" s="139"/>
      <c r="I258" s="139"/>
      <c r="J258" s="140"/>
    </row>
    <row r="259" spans="1:10" ht="18" customHeight="1" x14ac:dyDescent="0.2">
      <c r="A259" s="141"/>
      <c r="B259" s="142" t="s">
        <v>9</v>
      </c>
      <c r="C259" s="143" t="s">
        <v>10</v>
      </c>
      <c r="D259" s="143" t="s">
        <v>2</v>
      </c>
      <c r="E259" s="212" t="s">
        <v>46</v>
      </c>
      <c r="F259" s="212"/>
      <c r="G259" s="144" t="s">
        <v>11</v>
      </c>
      <c r="H259" s="142" t="s">
        <v>3</v>
      </c>
      <c r="I259" s="142" t="s">
        <v>12</v>
      </c>
      <c r="J259" s="145" t="s">
        <v>4</v>
      </c>
    </row>
    <row r="260" spans="1:10" ht="51.95" customHeight="1" x14ac:dyDescent="0.2">
      <c r="A260" s="113" t="s">
        <v>55</v>
      </c>
      <c r="B260" s="114" t="s">
        <v>239</v>
      </c>
      <c r="C260" s="115" t="s">
        <v>18</v>
      </c>
      <c r="D260" s="115" t="s">
        <v>240</v>
      </c>
      <c r="E260" s="208" t="s">
        <v>236</v>
      </c>
      <c r="F260" s="208"/>
      <c r="G260" s="116" t="s">
        <v>63</v>
      </c>
      <c r="H260" s="117">
        <v>1</v>
      </c>
      <c r="I260" s="118">
        <v>1.37</v>
      </c>
      <c r="J260" s="119">
        <v>1.37</v>
      </c>
    </row>
    <row r="261" spans="1:10" ht="26.1" customHeight="1" x14ac:dyDescent="0.2">
      <c r="A261" s="127" t="s">
        <v>66</v>
      </c>
      <c r="B261" s="128" t="s">
        <v>246</v>
      </c>
      <c r="C261" s="129" t="s">
        <v>18</v>
      </c>
      <c r="D261" s="129" t="s">
        <v>247</v>
      </c>
      <c r="E261" s="210" t="s">
        <v>248</v>
      </c>
      <c r="F261" s="210"/>
      <c r="G261" s="130" t="s">
        <v>249</v>
      </c>
      <c r="H261" s="131">
        <v>1.25</v>
      </c>
      <c r="I261" s="132">
        <v>1.1000000000000001</v>
      </c>
      <c r="J261" s="133">
        <v>1.37</v>
      </c>
    </row>
    <row r="262" spans="1:10" x14ac:dyDescent="0.2">
      <c r="A262" s="134"/>
      <c r="B262" s="135"/>
      <c r="C262" s="135"/>
      <c r="D262" s="135"/>
      <c r="E262" s="135" t="s">
        <v>77</v>
      </c>
      <c r="F262" s="136">
        <v>0</v>
      </c>
      <c r="G262" s="135" t="s">
        <v>78</v>
      </c>
      <c r="H262" s="136">
        <v>0</v>
      </c>
      <c r="I262" s="135" t="s">
        <v>79</v>
      </c>
      <c r="J262" s="137">
        <v>0</v>
      </c>
    </row>
    <row r="263" spans="1:10" x14ac:dyDescent="0.2">
      <c r="A263" s="134"/>
      <c r="B263" s="135"/>
      <c r="C263" s="135"/>
      <c r="D263" s="135"/>
      <c r="E263" s="135" t="s">
        <v>80</v>
      </c>
      <c r="F263" s="136">
        <v>0.28000000000000003</v>
      </c>
      <c r="G263" s="135"/>
      <c r="H263" s="211" t="s">
        <v>81</v>
      </c>
      <c r="I263" s="211"/>
      <c r="J263" s="137">
        <v>1.65</v>
      </c>
    </row>
    <row r="264" spans="1:10" ht="0.95" customHeight="1" x14ac:dyDescent="0.2">
      <c r="A264" s="138"/>
      <c r="B264" s="139"/>
      <c r="C264" s="139"/>
      <c r="D264" s="139"/>
      <c r="E264" s="139"/>
      <c r="F264" s="139"/>
      <c r="G264" s="139"/>
      <c r="H264" s="139"/>
      <c r="I264" s="139"/>
      <c r="J264" s="140"/>
    </row>
    <row r="265" spans="1:10" ht="18" customHeight="1" x14ac:dyDescent="0.2">
      <c r="A265" s="141"/>
      <c r="B265" s="142" t="s">
        <v>9</v>
      </c>
      <c r="C265" s="143" t="s">
        <v>10</v>
      </c>
      <c r="D265" s="143" t="s">
        <v>2</v>
      </c>
      <c r="E265" s="212" t="s">
        <v>46</v>
      </c>
      <c r="F265" s="212"/>
      <c r="G265" s="144" t="s">
        <v>11</v>
      </c>
      <c r="H265" s="142" t="s">
        <v>3</v>
      </c>
      <c r="I265" s="142" t="s">
        <v>12</v>
      </c>
      <c r="J265" s="145" t="s">
        <v>4</v>
      </c>
    </row>
    <row r="266" spans="1:10" ht="51.95" customHeight="1" x14ac:dyDescent="0.2">
      <c r="A266" s="113" t="s">
        <v>55</v>
      </c>
      <c r="B266" s="114" t="s">
        <v>250</v>
      </c>
      <c r="C266" s="115" t="s">
        <v>18</v>
      </c>
      <c r="D266" s="115" t="s">
        <v>251</v>
      </c>
      <c r="E266" s="208" t="s">
        <v>89</v>
      </c>
      <c r="F266" s="208"/>
      <c r="G266" s="116" t="s">
        <v>93</v>
      </c>
      <c r="H266" s="117">
        <v>1</v>
      </c>
      <c r="I266" s="118">
        <v>1.99</v>
      </c>
      <c r="J266" s="119">
        <v>1.99</v>
      </c>
    </row>
    <row r="267" spans="1:10" ht="39" customHeight="1" x14ac:dyDescent="0.2">
      <c r="A267" s="120" t="s">
        <v>56</v>
      </c>
      <c r="B267" s="121" t="s">
        <v>252</v>
      </c>
      <c r="C267" s="122" t="s">
        <v>18</v>
      </c>
      <c r="D267" s="122" t="s">
        <v>253</v>
      </c>
      <c r="E267" s="209" t="s">
        <v>236</v>
      </c>
      <c r="F267" s="209"/>
      <c r="G267" s="123" t="s">
        <v>63</v>
      </c>
      <c r="H267" s="124">
        <v>1</v>
      </c>
      <c r="I267" s="125">
        <v>0.37</v>
      </c>
      <c r="J267" s="126">
        <v>0.37</v>
      </c>
    </row>
    <row r="268" spans="1:10" ht="51.95" customHeight="1" x14ac:dyDescent="0.2">
      <c r="A268" s="120" t="s">
        <v>56</v>
      </c>
      <c r="B268" s="121" t="s">
        <v>254</v>
      </c>
      <c r="C268" s="122" t="s">
        <v>18</v>
      </c>
      <c r="D268" s="122" t="s">
        <v>255</v>
      </c>
      <c r="E268" s="209" t="s">
        <v>236</v>
      </c>
      <c r="F268" s="209"/>
      <c r="G268" s="123" t="s">
        <v>63</v>
      </c>
      <c r="H268" s="124">
        <v>1</v>
      </c>
      <c r="I268" s="125">
        <v>1.62</v>
      </c>
      <c r="J268" s="126">
        <v>1.62</v>
      </c>
    </row>
    <row r="269" spans="1:10" x14ac:dyDescent="0.2">
      <c r="A269" s="134"/>
      <c r="B269" s="135"/>
      <c r="C269" s="135"/>
      <c r="D269" s="135"/>
      <c r="E269" s="135" t="s">
        <v>77</v>
      </c>
      <c r="F269" s="136">
        <v>0</v>
      </c>
      <c r="G269" s="135" t="s">
        <v>78</v>
      </c>
      <c r="H269" s="136">
        <v>0</v>
      </c>
      <c r="I269" s="135" t="s">
        <v>79</v>
      </c>
      <c r="J269" s="137">
        <v>0</v>
      </c>
    </row>
    <row r="270" spans="1:10" x14ac:dyDescent="0.2">
      <c r="A270" s="134"/>
      <c r="B270" s="135"/>
      <c r="C270" s="135"/>
      <c r="D270" s="135"/>
      <c r="E270" s="135" t="s">
        <v>80</v>
      </c>
      <c r="F270" s="136">
        <v>0.41</v>
      </c>
      <c r="G270" s="135"/>
      <c r="H270" s="211" t="s">
        <v>81</v>
      </c>
      <c r="I270" s="211"/>
      <c r="J270" s="137">
        <v>2.4</v>
      </c>
    </row>
    <row r="271" spans="1:10" ht="0.95" customHeight="1" x14ac:dyDescent="0.2">
      <c r="A271" s="138"/>
      <c r="B271" s="139"/>
      <c r="C271" s="139"/>
      <c r="D271" s="139"/>
      <c r="E271" s="139"/>
      <c r="F271" s="139"/>
      <c r="G271" s="139"/>
      <c r="H271" s="139"/>
      <c r="I271" s="139"/>
      <c r="J271" s="140"/>
    </row>
    <row r="272" spans="1:10" ht="18" customHeight="1" x14ac:dyDescent="0.2">
      <c r="A272" s="141"/>
      <c r="B272" s="142" t="s">
        <v>9</v>
      </c>
      <c r="C272" s="143" t="s">
        <v>10</v>
      </c>
      <c r="D272" s="143" t="s">
        <v>2</v>
      </c>
      <c r="E272" s="212" t="s">
        <v>46</v>
      </c>
      <c r="F272" s="212"/>
      <c r="G272" s="144" t="s">
        <v>11</v>
      </c>
      <c r="H272" s="142" t="s">
        <v>3</v>
      </c>
      <c r="I272" s="142" t="s">
        <v>12</v>
      </c>
      <c r="J272" s="145" t="s">
        <v>4</v>
      </c>
    </row>
    <row r="273" spans="1:10" ht="51.95" customHeight="1" x14ac:dyDescent="0.2">
      <c r="A273" s="113" t="s">
        <v>55</v>
      </c>
      <c r="B273" s="114" t="s">
        <v>256</v>
      </c>
      <c r="C273" s="115" t="s">
        <v>18</v>
      </c>
      <c r="D273" s="115" t="s">
        <v>257</v>
      </c>
      <c r="E273" s="208" t="s">
        <v>89</v>
      </c>
      <c r="F273" s="208"/>
      <c r="G273" s="116" t="s">
        <v>90</v>
      </c>
      <c r="H273" s="117">
        <v>1</v>
      </c>
      <c r="I273" s="118">
        <v>6.51</v>
      </c>
      <c r="J273" s="119">
        <v>6.51</v>
      </c>
    </row>
    <row r="274" spans="1:10" ht="51.95" customHeight="1" x14ac:dyDescent="0.2">
      <c r="A274" s="120" t="s">
        <v>56</v>
      </c>
      <c r="B274" s="121" t="s">
        <v>254</v>
      </c>
      <c r="C274" s="122" t="s">
        <v>18</v>
      </c>
      <c r="D274" s="122" t="s">
        <v>255</v>
      </c>
      <c r="E274" s="209" t="s">
        <v>236</v>
      </c>
      <c r="F274" s="209"/>
      <c r="G274" s="123" t="s">
        <v>63</v>
      </c>
      <c r="H274" s="124">
        <v>1</v>
      </c>
      <c r="I274" s="125">
        <v>1.62</v>
      </c>
      <c r="J274" s="126">
        <v>1.62</v>
      </c>
    </row>
    <row r="275" spans="1:10" ht="51.95" customHeight="1" x14ac:dyDescent="0.2">
      <c r="A275" s="120" t="s">
        <v>56</v>
      </c>
      <c r="B275" s="121" t="s">
        <v>258</v>
      </c>
      <c r="C275" s="122" t="s">
        <v>18</v>
      </c>
      <c r="D275" s="122" t="s">
        <v>259</v>
      </c>
      <c r="E275" s="209" t="s">
        <v>236</v>
      </c>
      <c r="F275" s="209"/>
      <c r="G275" s="123" t="s">
        <v>63</v>
      </c>
      <c r="H275" s="124">
        <v>1</v>
      </c>
      <c r="I275" s="125">
        <v>1.77</v>
      </c>
      <c r="J275" s="126">
        <v>1.77</v>
      </c>
    </row>
    <row r="276" spans="1:10" ht="51.95" customHeight="1" x14ac:dyDescent="0.2">
      <c r="A276" s="120" t="s">
        <v>56</v>
      </c>
      <c r="B276" s="121" t="s">
        <v>260</v>
      </c>
      <c r="C276" s="122" t="s">
        <v>18</v>
      </c>
      <c r="D276" s="122" t="s">
        <v>261</v>
      </c>
      <c r="E276" s="209" t="s">
        <v>236</v>
      </c>
      <c r="F276" s="209"/>
      <c r="G276" s="123" t="s">
        <v>63</v>
      </c>
      <c r="H276" s="124">
        <v>1</v>
      </c>
      <c r="I276" s="125">
        <v>2.75</v>
      </c>
      <c r="J276" s="126">
        <v>2.75</v>
      </c>
    </row>
    <row r="277" spans="1:10" ht="39" customHeight="1" x14ac:dyDescent="0.2">
      <c r="A277" s="120" t="s">
        <v>56</v>
      </c>
      <c r="B277" s="121" t="s">
        <v>252</v>
      </c>
      <c r="C277" s="122" t="s">
        <v>18</v>
      </c>
      <c r="D277" s="122" t="s">
        <v>253</v>
      </c>
      <c r="E277" s="209" t="s">
        <v>236</v>
      </c>
      <c r="F277" s="209"/>
      <c r="G277" s="123" t="s">
        <v>63</v>
      </c>
      <c r="H277" s="124">
        <v>1</v>
      </c>
      <c r="I277" s="125">
        <v>0.37</v>
      </c>
      <c r="J277" s="126">
        <v>0.37</v>
      </c>
    </row>
    <row r="278" spans="1:10" x14ac:dyDescent="0.2">
      <c r="A278" s="134"/>
      <c r="B278" s="135"/>
      <c r="C278" s="135"/>
      <c r="D278" s="135"/>
      <c r="E278" s="135" t="s">
        <v>77</v>
      </c>
      <c r="F278" s="136">
        <v>0</v>
      </c>
      <c r="G278" s="135" t="s">
        <v>78</v>
      </c>
      <c r="H278" s="136">
        <v>0</v>
      </c>
      <c r="I278" s="135" t="s">
        <v>79</v>
      </c>
      <c r="J278" s="137">
        <v>0</v>
      </c>
    </row>
    <row r="279" spans="1:10" x14ac:dyDescent="0.2">
      <c r="A279" s="134"/>
      <c r="B279" s="135"/>
      <c r="C279" s="135"/>
      <c r="D279" s="135"/>
      <c r="E279" s="135" t="s">
        <v>80</v>
      </c>
      <c r="F279" s="136">
        <v>1.35</v>
      </c>
      <c r="G279" s="135"/>
      <c r="H279" s="211" t="s">
        <v>81</v>
      </c>
      <c r="I279" s="211"/>
      <c r="J279" s="137">
        <v>7.86</v>
      </c>
    </row>
    <row r="280" spans="1:10" ht="0.95" customHeight="1" x14ac:dyDescent="0.2">
      <c r="A280" s="138"/>
      <c r="B280" s="139"/>
      <c r="C280" s="139"/>
      <c r="D280" s="139"/>
      <c r="E280" s="139"/>
      <c r="F280" s="139"/>
      <c r="G280" s="139"/>
      <c r="H280" s="139"/>
      <c r="I280" s="139"/>
      <c r="J280" s="140"/>
    </row>
    <row r="281" spans="1:10" ht="18" customHeight="1" x14ac:dyDescent="0.2">
      <c r="A281" s="141"/>
      <c r="B281" s="142" t="s">
        <v>9</v>
      </c>
      <c r="C281" s="143" t="s">
        <v>10</v>
      </c>
      <c r="D281" s="143" t="s">
        <v>2</v>
      </c>
      <c r="E281" s="212" t="s">
        <v>46</v>
      </c>
      <c r="F281" s="212"/>
      <c r="G281" s="144" t="s">
        <v>11</v>
      </c>
      <c r="H281" s="142" t="s">
        <v>3</v>
      </c>
      <c r="I281" s="142" t="s">
        <v>12</v>
      </c>
      <c r="J281" s="145" t="s">
        <v>4</v>
      </c>
    </row>
    <row r="282" spans="1:10" ht="51.95" customHeight="1" x14ac:dyDescent="0.2">
      <c r="A282" s="113" t="s">
        <v>55</v>
      </c>
      <c r="B282" s="114" t="s">
        <v>254</v>
      </c>
      <c r="C282" s="115" t="s">
        <v>18</v>
      </c>
      <c r="D282" s="115" t="s">
        <v>255</v>
      </c>
      <c r="E282" s="208" t="s">
        <v>236</v>
      </c>
      <c r="F282" s="208"/>
      <c r="G282" s="116" t="s">
        <v>63</v>
      </c>
      <c r="H282" s="117">
        <v>1</v>
      </c>
      <c r="I282" s="118">
        <v>1.62</v>
      </c>
      <c r="J282" s="119">
        <v>1.62</v>
      </c>
    </row>
    <row r="283" spans="1:10" ht="39" customHeight="1" x14ac:dyDescent="0.2">
      <c r="A283" s="127" t="s">
        <v>66</v>
      </c>
      <c r="B283" s="128" t="s">
        <v>262</v>
      </c>
      <c r="C283" s="129" t="s">
        <v>18</v>
      </c>
      <c r="D283" s="129" t="s">
        <v>263</v>
      </c>
      <c r="E283" s="210" t="s">
        <v>245</v>
      </c>
      <c r="F283" s="210"/>
      <c r="G283" s="130" t="s">
        <v>41</v>
      </c>
      <c r="H283" s="131">
        <v>6.3999999999999997E-5</v>
      </c>
      <c r="I283" s="132">
        <v>25322.03</v>
      </c>
      <c r="J283" s="133">
        <v>1.62</v>
      </c>
    </row>
    <row r="284" spans="1:10" x14ac:dyDescent="0.2">
      <c r="A284" s="134"/>
      <c r="B284" s="135"/>
      <c r="C284" s="135"/>
      <c r="D284" s="135"/>
      <c r="E284" s="135" t="s">
        <v>77</v>
      </c>
      <c r="F284" s="136">
        <v>0</v>
      </c>
      <c r="G284" s="135" t="s">
        <v>78</v>
      </c>
      <c r="H284" s="136">
        <v>0</v>
      </c>
      <c r="I284" s="135" t="s">
        <v>79</v>
      </c>
      <c r="J284" s="137">
        <v>0</v>
      </c>
    </row>
    <row r="285" spans="1:10" x14ac:dyDescent="0.2">
      <c r="A285" s="134"/>
      <c r="B285" s="135"/>
      <c r="C285" s="135"/>
      <c r="D285" s="135"/>
      <c r="E285" s="135" t="s">
        <v>80</v>
      </c>
      <c r="F285" s="136">
        <v>0.33</v>
      </c>
      <c r="G285" s="135"/>
      <c r="H285" s="211" t="s">
        <v>81</v>
      </c>
      <c r="I285" s="211"/>
      <c r="J285" s="137">
        <v>1.95</v>
      </c>
    </row>
    <row r="286" spans="1:10" ht="0.95" customHeight="1" x14ac:dyDescent="0.2">
      <c r="A286" s="138"/>
      <c r="B286" s="139"/>
      <c r="C286" s="139"/>
      <c r="D286" s="139"/>
      <c r="E286" s="139"/>
      <c r="F286" s="139"/>
      <c r="G286" s="139"/>
      <c r="H286" s="139"/>
      <c r="I286" s="139"/>
      <c r="J286" s="140"/>
    </row>
    <row r="287" spans="1:10" ht="18" customHeight="1" x14ac:dyDescent="0.2">
      <c r="A287" s="141"/>
      <c r="B287" s="142" t="s">
        <v>9</v>
      </c>
      <c r="C287" s="143" t="s">
        <v>10</v>
      </c>
      <c r="D287" s="143" t="s">
        <v>2</v>
      </c>
      <c r="E287" s="212" t="s">
        <v>46</v>
      </c>
      <c r="F287" s="212"/>
      <c r="G287" s="144" t="s">
        <v>11</v>
      </c>
      <c r="H287" s="142" t="s">
        <v>3</v>
      </c>
      <c r="I287" s="142" t="s">
        <v>12</v>
      </c>
      <c r="J287" s="145" t="s">
        <v>4</v>
      </c>
    </row>
    <row r="288" spans="1:10" ht="39" customHeight="1" x14ac:dyDescent="0.2">
      <c r="A288" s="113" t="s">
        <v>55</v>
      </c>
      <c r="B288" s="114" t="s">
        <v>252</v>
      </c>
      <c r="C288" s="115" t="s">
        <v>18</v>
      </c>
      <c r="D288" s="115" t="s">
        <v>253</v>
      </c>
      <c r="E288" s="208" t="s">
        <v>236</v>
      </c>
      <c r="F288" s="208"/>
      <c r="G288" s="116" t="s">
        <v>63</v>
      </c>
      <c r="H288" s="117">
        <v>1</v>
      </c>
      <c r="I288" s="118">
        <v>0.37</v>
      </c>
      <c r="J288" s="119">
        <v>0.37</v>
      </c>
    </row>
    <row r="289" spans="1:10" ht="39" customHeight="1" x14ac:dyDescent="0.2">
      <c r="A289" s="127" t="s">
        <v>66</v>
      </c>
      <c r="B289" s="128" t="s">
        <v>262</v>
      </c>
      <c r="C289" s="129" t="s">
        <v>18</v>
      </c>
      <c r="D289" s="129" t="s">
        <v>263</v>
      </c>
      <c r="E289" s="210" t="s">
        <v>245</v>
      </c>
      <c r="F289" s="210"/>
      <c r="G289" s="130" t="s">
        <v>41</v>
      </c>
      <c r="H289" s="131">
        <v>1.4800000000000001E-5</v>
      </c>
      <c r="I289" s="132">
        <v>25322.03</v>
      </c>
      <c r="J289" s="133">
        <v>0.37</v>
      </c>
    </row>
    <row r="290" spans="1:10" x14ac:dyDescent="0.2">
      <c r="A290" s="134"/>
      <c r="B290" s="135"/>
      <c r="C290" s="135"/>
      <c r="D290" s="135"/>
      <c r="E290" s="135" t="s">
        <v>77</v>
      </c>
      <c r="F290" s="136">
        <v>0</v>
      </c>
      <c r="G290" s="135" t="s">
        <v>78</v>
      </c>
      <c r="H290" s="136">
        <v>0</v>
      </c>
      <c r="I290" s="135" t="s">
        <v>79</v>
      </c>
      <c r="J290" s="137">
        <v>0</v>
      </c>
    </row>
    <row r="291" spans="1:10" x14ac:dyDescent="0.2">
      <c r="A291" s="134"/>
      <c r="B291" s="135"/>
      <c r="C291" s="135"/>
      <c r="D291" s="135"/>
      <c r="E291" s="135" t="s">
        <v>80</v>
      </c>
      <c r="F291" s="136">
        <v>7.0000000000000007E-2</v>
      </c>
      <c r="G291" s="135"/>
      <c r="H291" s="211" t="s">
        <v>81</v>
      </c>
      <c r="I291" s="211"/>
      <c r="J291" s="137">
        <v>0.44</v>
      </c>
    </row>
    <row r="292" spans="1:10" ht="0.95" customHeight="1" x14ac:dyDescent="0.2">
      <c r="A292" s="138"/>
      <c r="B292" s="139"/>
      <c r="C292" s="139"/>
      <c r="D292" s="139"/>
      <c r="E292" s="139"/>
      <c r="F292" s="139"/>
      <c r="G292" s="139"/>
      <c r="H292" s="139"/>
      <c r="I292" s="139"/>
      <c r="J292" s="140"/>
    </row>
    <row r="293" spans="1:10" ht="18" customHeight="1" x14ac:dyDescent="0.2">
      <c r="A293" s="141"/>
      <c r="B293" s="142" t="s">
        <v>9</v>
      </c>
      <c r="C293" s="143" t="s">
        <v>10</v>
      </c>
      <c r="D293" s="143" t="s">
        <v>2</v>
      </c>
      <c r="E293" s="212" t="s">
        <v>46</v>
      </c>
      <c r="F293" s="212"/>
      <c r="G293" s="144" t="s">
        <v>11</v>
      </c>
      <c r="H293" s="142" t="s">
        <v>3</v>
      </c>
      <c r="I293" s="142" t="s">
        <v>12</v>
      </c>
      <c r="J293" s="145" t="s">
        <v>4</v>
      </c>
    </row>
    <row r="294" spans="1:10" ht="51.95" customHeight="1" x14ac:dyDescent="0.2">
      <c r="A294" s="113" t="s">
        <v>55</v>
      </c>
      <c r="B294" s="114" t="s">
        <v>258</v>
      </c>
      <c r="C294" s="115" t="s">
        <v>18</v>
      </c>
      <c r="D294" s="115" t="s">
        <v>259</v>
      </c>
      <c r="E294" s="208" t="s">
        <v>236</v>
      </c>
      <c r="F294" s="208"/>
      <c r="G294" s="116" t="s">
        <v>63</v>
      </c>
      <c r="H294" s="117">
        <v>1</v>
      </c>
      <c r="I294" s="118">
        <v>1.77</v>
      </c>
      <c r="J294" s="119">
        <v>1.77</v>
      </c>
    </row>
    <row r="295" spans="1:10" ht="39" customHeight="1" x14ac:dyDescent="0.2">
      <c r="A295" s="127" t="s">
        <v>66</v>
      </c>
      <c r="B295" s="128" t="s">
        <v>262</v>
      </c>
      <c r="C295" s="129" t="s">
        <v>18</v>
      </c>
      <c r="D295" s="129" t="s">
        <v>263</v>
      </c>
      <c r="E295" s="210" t="s">
        <v>245</v>
      </c>
      <c r="F295" s="210"/>
      <c r="G295" s="130" t="s">
        <v>41</v>
      </c>
      <c r="H295" s="131">
        <v>6.9999999999999994E-5</v>
      </c>
      <c r="I295" s="132">
        <v>25322.03</v>
      </c>
      <c r="J295" s="133">
        <v>1.77</v>
      </c>
    </row>
    <row r="296" spans="1:10" x14ac:dyDescent="0.2">
      <c r="A296" s="134"/>
      <c r="B296" s="135"/>
      <c r="C296" s="135"/>
      <c r="D296" s="135"/>
      <c r="E296" s="135" t="s">
        <v>77</v>
      </c>
      <c r="F296" s="136">
        <v>0</v>
      </c>
      <c r="G296" s="135" t="s">
        <v>78</v>
      </c>
      <c r="H296" s="136">
        <v>0</v>
      </c>
      <c r="I296" s="135" t="s">
        <v>79</v>
      </c>
      <c r="J296" s="137">
        <v>0</v>
      </c>
    </row>
    <row r="297" spans="1:10" x14ac:dyDescent="0.2">
      <c r="A297" s="134"/>
      <c r="B297" s="135"/>
      <c r="C297" s="135"/>
      <c r="D297" s="135"/>
      <c r="E297" s="135" t="s">
        <v>80</v>
      </c>
      <c r="F297" s="136">
        <v>0.36</v>
      </c>
      <c r="G297" s="135"/>
      <c r="H297" s="211" t="s">
        <v>81</v>
      </c>
      <c r="I297" s="211"/>
      <c r="J297" s="137">
        <v>2.13</v>
      </c>
    </row>
    <row r="298" spans="1:10" ht="0.95" customHeight="1" x14ac:dyDescent="0.2">
      <c r="A298" s="138"/>
      <c r="B298" s="139"/>
      <c r="C298" s="139"/>
      <c r="D298" s="139"/>
      <c r="E298" s="139"/>
      <c r="F298" s="139"/>
      <c r="G298" s="139"/>
      <c r="H298" s="139"/>
      <c r="I298" s="139"/>
      <c r="J298" s="140"/>
    </row>
    <row r="299" spans="1:10" ht="18" customHeight="1" x14ac:dyDescent="0.2">
      <c r="A299" s="141"/>
      <c r="B299" s="142" t="s">
        <v>9</v>
      </c>
      <c r="C299" s="143" t="s">
        <v>10</v>
      </c>
      <c r="D299" s="143" t="s">
        <v>2</v>
      </c>
      <c r="E299" s="212" t="s">
        <v>46</v>
      </c>
      <c r="F299" s="212"/>
      <c r="G299" s="144" t="s">
        <v>11</v>
      </c>
      <c r="H299" s="142" t="s">
        <v>3</v>
      </c>
      <c r="I299" s="142" t="s">
        <v>12</v>
      </c>
      <c r="J299" s="145" t="s">
        <v>4</v>
      </c>
    </row>
    <row r="300" spans="1:10" ht="51.95" customHeight="1" x14ac:dyDescent="0.2">
      <c r="A300" s="113" t="s">
        <v>55</v>
      </c>
      <c r="B300" s="114" t="s">
        <v>260</v>
      </c>
      <c r="C300" s="115" t="s">
        <v>18</v>
      </c>
      <c r="D300" s="115" t="s">
        <v>261</v>
      </c>
      <c r="E300" s="208" t="s">
        <v>236</v>
      </c>
      <c r="F300" s="208"/>
      <c r="G300" s="116" t="s">
        <v>63</v>
      </c>
      <c r="H300" s="117">
        <v>1</v>
      </c>
      <c r="I300" s="118">
        <v>2.75</v>
      </c>
      <c r="J300" s="119">
        <v>2.75</v>
      </c>
    </row>
    <row r="301" spans="1:10" ht="26.1" customHeight="1" x14ac:dyDescent="0.2">
      <c r="A301" s="127" t="s">
        <v>66</v>
      </c>
      <c r="B301" s="128" t="s">
        <v>246</v>
      </c>
      <c r="C301" s="129" t="s">
        <v>18</v>
      </c>
      <c r="D301" s="129" t="s">
        <v>247</v>
      </c>
      <c r="E301" s="210" t="s">
        <v>248</v>
      </c>
      <c r="F301" s="210"/>
      <c r="G301" s="130" t="s">
        <v>249</v>
      </c>
      <c r="H301" s="131">
        <v>2.5</v>
      </c>
      <c r="I301" s="132">
        <v>1.1000000000000001</v>
      </c>
      <c r="J301" s="133">
        <v>2.75</v>
      </c>
    </row>
    <row r="302" spans="1:10" x14ac:dyDescent="0.2">
      <c r="A302" s="134"/>
      <c r="B302" s="135"/>
      <c r="C302" s="135"/>
      <c r="D302" s="135"/>
      <c r="E302" s="135" t="s">
        <v>77</v>
      </c>
      <c r="F302" s="136">
        <v>0</v>
      </c>
      <c r="G302" s="135" t="s">
        <v>78</v>
      </c>
      <c r="H302" s="136">
        <v>0</v>
      </c>
      <c r="I302" s="135" t="s">
        <v>79</v>
      </c>
      <c r="J302" s="137">
        <v>0</v>
      </c>
    </row>
    <row r="303" spans="1:10" x14ac:dyDescent="0.2">
      <c r="A303" s="134"/>
      <c r="B303" s="135"/>
      <c r="C303" s="135"/>
      <c r="D303" s="135"/>
      <c r="E303" s="135" t="s">
        <v>80</v>
      </c>
      <c r="F303" s="136">
        <v>0.56999999999999995</v>
      </c>
      <c r="G303" s="135"/>
      <c r="H303" s="211" t="s">
        <v>81</v>
      </c>
      <c r="I303" s="211"/>
      <c r="J303" s="137">
        <v>3.32</v>
      </c>
    </row>
    <row r="304" spans="1:10" ht="0.95" customHeight="1" x14ac:dyDescent="0.2">
      <c r="A304" s="138"/>
      <c r="B304" s="139"/>
      <c r="C304" s="139"/>
      <c r="D304" s="139"/>
      <c r="E304" s="139"/>
      <c r="F304" s="139"/>
      <c r="G304" s="139"/>
      <c r="H304" s="139"/>
      <c r="I304" s="139"/>
      <c r="J304" s="140"/>
    </row>
    <row r="305" spans="1:10" ht="18" customHeight="1" x14ac:dyDescent="0.2">
      <c r="A305" s="141"/>
      <c r="B305" s="142" t="s">
        <v>9</v>
      </c>
      <c r="C305" s="143" t="s">
        <v>10</v>
      </c>
      <c r="D305" s="143" t="s">
        <v>2</v>
      </c>
      <c r="E305" s="212" t="s">
        <v>46</v>
      </c>
      <c r="F305" s="212"/>
      <c r="G305" s="144" t="s">
        <v>11</v>
      </c>
      <c r="H305" s="142" t="s">
        <v>3</v>
      </c>
      <c r="I305" s="142" t="s">
        <v>12</v>
      </c>
      <c r="J305" s="145" t="s">
        <v>4</v>
      </c>
    </row>
    <row r="306" spans="1:10" ht="65.099999999999994" customHeight="1" x14ac:dyDescent="0.2">
      <c r="A306" s="113" t="s">
        <v>55</v>
      </c>
      <c r="B306" s="114" t="s">
        <v>100</v>
      </c>
      <c r="C306" s="115" t="s">
        <v>18</v>
      </c>
      <c r="D306" s="115" t="s">
        <v>101</v>
      </c>
      <c r="E306" s="208" t="s">
        <v>89</v>
      </c>
      <c r="F306" s="208"/>
      <c r="G306" s="116" t="s">
        <v>93</v>
      </c>
      <c r="H306" s="117">
        <v>1</v>
      </c>
      <c r="I306" s="118">
        <v>78.31</v>
      </c>
      <c r="J306" s="119">
        <v>78.31</v>
      </c>
    </row>
    <row r="307" spans="1:10" ht="65.099999999999994" customHeight="1" x14ac:dyDescent="0.2">
      <c r="A307" s="120" t="s">
        <v>56</v>
      </c>
      <c r="B307" s="121" t="s">
        <v>264</v>
      </c>
      <c r="C307" s="122" t="s">
        <v>18</v>
      </c>
      <c r="D307" s="122" t="s">
        <v>265</v>
      </c>
      <c r="E307" s="209" t="s">
        <v>236</v>
      </c>
      <c r="F307" s="209"/>
      <c r="G307" s="123" t="s">
        <v>63</v>
      </c>
      <c r="H307" s="124">
        <v>1</v>
      </c>
      <c r="I307" s="125">
        <v>29.12</v>
      </c>
      <c r="J307" s="126">
        <v>29.12</v>
      </c>
    </row>
    <row r="308" spans="1:10" ht="24" customHeight="1" x14ac:dyDescent="0.2">
      <c r="A308" s="120" t="s">
        <v>56</v>
      </c>
      <c r="B308" s="121" t="s">
        <v>266</v>
      </c>
      <c r="C308" s="122" t="s">
        <v>18</v>
      </c>
      <c r="D308" s="122" t="s">
        <v>267</v>
      </c>
      <c r="E308" s="209" t="s">
        <v>62</v>
      </c>
      <c r="F308" s="209"/>
      <c r="G308" s="123" t="s">
        <v>63</v>
      </c>
      <c r="H308" s="124">
        <v>1</v>
      </c>
      <c r="I308" s="125">
        <v>33.43</v>
      </c>
      <c r="J308" s="126">
        <v>33.43</v>
      </c>
    </row>
    <row r="309" spans="1:10" ht="65.099999999999994" customHeight="1" x14ac:dyDescent="0.2">
      <c r="A309" s="120" t="s">
        <v>56</v>
      </c>
      <c r="B309" s="121" t="s">
        <v>268</v>
      </c>
      <c r="C309" s="122" t="s">
        <v>18</v>
      </c>
      <c r="D309" s="122" t="s">
        <v>269</v>
      </c>
      <c r="E309" s="209" t="s">
        <v>236</v>
      </c>
      <c r="F309" s="209"/>
      <c r="G309" s="123" t="s">
        <v>63</v>
      </c>
      <c r="H309" s="124">
        <v>1</v>
      </c>
      <c r="I309" s="125">
        <v>4.53</v>
      </c>
      <c r="J309" s="126">
        <v>4.53</v>
      </c>
    </row>
    <row r="310" spans="1:10" ht="65.099999999999994" customHeight="1" x14ac:dyDescent="0.2">
      <c r="A310" s="120" t="s">
        <v>56</v>
      </c>
      <c r="B310" s="121" t="s">
        <v>270</v>
      </c>
      <c r="C310" s="122" t="s">
        <v>18</v>
      </c>
      <c r="D310" s="122" t="s">
        <v>271</v>
      </c>
      <c r="E310" s="209" t="s">
        <v>236</v>
      </c>
      <c r="F310" s="209"/>
      <c r="G310" s="123" t="s">
        <v>63</v>
      </c>
      <c r="H310" s="124">
        <v>1</v>
      </c>
      <c r="I310" s="125">
        <v>11.23</v>
      </c>
      <c r="J310" s="126">
        <v>11.23</v>
      </c>
    </row>
    <row r="311" spans="1:10" x14ac:dyDescent="0.2">
      <c r="A311" s="134"/>
      <c r="B311" s="135"/>
      <c r="C311" s="135"/>
      <c r="D311" s="135"/>
      <c r="E311" s="135" t="s">
        <v>77</v>
      </c>
      <c r="F311" s="136">
        <v>27.51</v>
      </c>
      <c r="G311" s="135" t="s">
        <v>78</v>
      </c>
      <c r="H311" s="136">
        <v>0</v>
      </c>
      <c r="I311" s="135" t="s">
        <v>79</v>
      </c>
      <c r="J311" s="137">
        <v>27.51</v>
      </c>
    </row>
    <row r="312" spans="1:10" x14ac:dyDescent="0.2">
      <c r="A312" s="134"/>
      <c r="B312" s="135"/>
      <c r="C312" s="135"/>
      <c r="D312" s="135"/>
      <c r="E312" s="135" t="s">
        <v>80</v>
      </c>
      <c r="F312" s="136">
        <v>16.32</v>
      </c>
      <c r="G312" s="135"/>
      <c r="H312" s="211" t="s">
        <v>81</v>
      </c>
      <c r="I312" s="211"/>
      <c r="J312" s="137">
        <v>94.63</v>
      </c>
    </row>
    <row r="313" spans="1:10" ht="0.95" customHeight="1" x14ac:dyDescent="0.2">
      <c r="A313" s="138"/>
      <c r="B313" s="139"/>
      <c r="C313" s="139"/>
      <c r="D313" s="139"/>
      <c r="E313" s="139"/>
      <c r="F313" s="139"/>
      <c r="G313" s="139"/>
      <c r="H313" s="139"/>
      <c r="I313" s="139"/>
      <c r="J313" s="140"/>
    </row>
    <row r="314" spans="1:10" ht="18" customHeight="1" x14ac:dyDescent="0.2">
      <c r="A314" s="141"/>
      <c r="B314" s="142" t="s">
        <v>9</v>
      </c>
      <c r="C314" s="143" t="s">
        <v>10</v>
      </c>
      <c r="D314" s="143" t="s">
        <v>2</v>
      </c>
      <c r="E314" s="212" t="s">
        <v>46</v>
      </c>
      <c r="F314" s="212"/>
      <c r="G314" s="144" t="s">
        <v>11</v>
      </c>
      <c r="H314" s="142" t="s">
        <v>3</v>
      </c>
      <c r="I314" s="142" t="s">
        <v>12</v>
      </c>
      <c r="J314" s="145" t="s">
        <v>4</v>
      </c>
    </row>
    <row r="315" spans="1:10" ht="65.099999999999994" customHeight="1" x14ac:dyDescent="0.2">
      <c r="A315" s="113" t="s">
        <v>55</v>
      </c>
      <c r="B315" s="114" t="s">
        <v>98</v>
      </c>
      <c r="C315" s="115" t="s">
        <v>18</v>
      </c>
      <c r="D315" s="115" t="s">
        <v>99</v>
      </c>
      <c r="E315" s="208" t="s">
        <v>89</v>
      </c>
      <c r="F315" s="208"/>
      <c r="G315" s="116" t="s">
        <v>90</v>
      </c>
      <c r="H315" s="117">
        <v>1</v>
      </c>
      <c r="I315" s="118">
        <v>361.39</v>
      </c>
      <c r="J315" s="119">
        <v>361.39</v>
      </c>
    </row>
    <row r="316" spans="1:10" ht="65.099999999999994" customHeight="1" x14ac:dyDescent="0.2">
      <c r="A316" s="120" t="s">
        <v>56</v>
      </c>
      <c r="B316" s="121" t="s">
        <v>272</v>
      </c>
      <c r="C316" s="122" t="s">
        <v>18</v>
      </c>
      <c r="D316" s="122" t="s">
        <v>273</v>
      </c>
      <c r="E316" s="209" t="s">
        <v>236</v>
      </c>
      <c r="F316" s="209"/>
      <c r="G316" s="123" t="s">
        <v>63</v>
      </c>
      <c r="H316" s="124">
        <v>1</v>
      </c>
      <c r="I316" s="125">
        <v>231.55</v>
      </c>
      <c r="J316" s="126">
        <v>231.55</v>
      </c>
    </row>
    <row r="317" spans="1:10" ht="65.099999999999994" customHeight="1" x14ac:dyDescent="0.2">
      <c r="A317" s="120" t="s">
        <v>56</v>
      </c>
      <c r="B317" s="121" t="s">
        <v>268</v>
      </c>
      <c r="C317" s="122" t="s">
        <v>18</v>
      </c>
      <c r="D317" s="122" t="s">
        <v>269</v>
      </c>
      <c r="E317" s="209" t="s">
        <v>236</v>
      </c>
      <c r="F317" s="209"/>
      <c r="G317" s="123" t="s">
        <v>63</v>
      </c>
      <c r="H317" s="124">
        <v>1</v>
      </c>
      <c r="I317" s="125">
        <v>4.53</v>
      </c>
      <c r="J317" s="126">
        <v>4.53</v>
      </c>
    </row>
    <row r="318" spans="1:10" ht="65.099999999999994" customHeight="1" x14ac:dyDescent="0.2">
      <c r="A318" s="120" t="s">
        <v>56</v>
      </c>
      <c r="B318" s="121" t="s">
        <v>270</v>
      </c>
      <c r="C318" s="122" t="s">
        <v>18</v>
      </c>
      <c r="D318" s="122" t="s">
        <v>271</v>
      </c>
      <c r="E318" s="209" t="s">
        <v>236</v>
      </c>
      <c r="F318" s="209"/>
      <c r="G318" s="123" t="s">
        <v>63</v>
      </c>
      <c r="H318" s="124">
        <v>1</v>
      </c>
      <c r="I318" s="125">
        <v>11.23</v>
      </c>
      <c r="J318" s="126">
        <v>11.23</v>
      </c>
    </row>
    <row r="319" spans="1:10" ht="24" customHeight="1" x14ac:dyDescent="0.2">
      <c r="A319" s="120" t="s">
        <v>56</v>
      </c>
      <c r="B319" s="121" t="s">
        <v>266</v>
      </c>
      <c r="C319" s="122" t="s">
        <v>18</v>
      </c>
      <c r="D319" s="122" t="s">
        <v>267</v>
      </c>
      <c r="E319" s="209" t="s">
        <v>62</v>
      </c>
      <c r="F319" s="209"/>
      <c r="G319" s="123" t="s">
        <v>63</v>
      </c>
      <c r="H319" s="124">
        <v>1</v>
      </c>
      <c r="I319" s="125">
        <v>33.43</v>
      </c>
      <c r="J319" s="126">
        <v>33.43</v>
      </c>
    </row>
    <row r="320" spans="1:10" ht="65.099999999999994" customHeight="1" x14ac:dyDescent="0.2">
      <c r="A320" s="120" t="s">
        <v>56</v>
      </c>
      <c r="B320" s="121" t="s">
        <v>274</v>
      </c>
      <c r="C320" s="122" t="s">
        <v>18</v>
      </c>
      <c r="D320" s="122" t="s">
        <v>275</v>
      </c>
      <c r="E320" s="209" t="s">
        <v>236</v>
      </c>
      <c r="F320" s="209"/>
      <c r="G320" s="123" t="s">
        <v>63</v>
      </c>
      <c r="H320" s="124">
        <v>1</v>
      </c>
      <c r="I320" s="125">
        <v>51.53</v>
      </c>
      <c r="J320" s="126">
        <v>51.53</v>
      </c>
    </row>
    <row r="321" spans="1:10" ht="65.099999999999994" customHeight="1" x14ac:dyDescent="0.2">
      <c r="A321" s="120" t="s">
        <v>56</v>
      </c>
      <c r="B321" s="121" t="s">
        <v>264</v>
      </c>
      <c r="C321" s="122" t="s">
        <v>18</v>
      </c>
      <c r="D321" s="122" t="s">
        <v>265</v>
      </c>
      <c r="E321" s="209" t="s">
        <v>236</v>
      </c>
      <c r="F321" s="209"/>
      <c r="G321" s="123" t="s">
        <v>63</v>
      </c>
      <c r="H321" s="124">
        <v>1</v>
      </c>
      <c r="I321" s="125">
        <v>29.12</v>
      </c>
      <c r="J321" s="126">
        <v>29.12</v>
      </c>
    </row>
    <row r="322" spans="1:10" x14ac:dyDescent="0.2">
      <c r="A322" s="134"/>
      <c r="B322" s="135"/>
      <c r="C322" s="135"/>
      <c r="D322" s="135"/>
      <c r="E322" s="135" t="s">
        <v>77</v>
      </c>
      <c r="F322" s="136">
        <v>27.51</v>
      </c>
      <c r="G322" s="135" t="s">
        <v>78</v>
      </c>
      <c r="H322" s="136">
        <v>0</v>
      </c>
      <c r="I322" s="135" t="s">
        <v>79</v>
      </c>
      <c r="J322" s="137">
        <v>27.51</v>
      </c>
    </row>
    <row r="323" spans="1:10" x14ac:dyDescent="0.2">
      <c r="A323" s="134"/>
      <c r="B323" s="135"/>
      <c r="C323" s="135"/>
      <c r="D323" s="135"/>
      <c r="E323" s="135" t="s">
        <v>80</v>
      </c>
      <c r="F323" s="136">
        <v>75.34</v>
      </c>
      <c r="G323" s="135"/>
      <c r="H323" s="211" t="s">
        <v>81</v>
      </c>
      <c r="I323" s="211"/>
      <c r="J323" s="137">
        <v>436.73</v>
      </c>
    </row>
    <row r="324" spans="1:10" ht="0.95" customHeight="1" x14ac:dyDescent="0.2">
      <c r="A324" s="138"/>
      <c r="B324" s="139"/>
      <c r="C324" s="139"/>
      <c r="D324" s="139"/>
      <c r="E324" s="139"/>
      <c r="F324" s="139"/>
      <c r="G324" s="139"/>
      <c r="H324" s="139"/>
      <c r="I324" s="139"/>
      <c r="J324" s="140"/>
    </row>
    <row r="325" spans="1:10" ht="18" customHeight="1" x14ac:dyDescent="0.2">
      <c r="A325" s="141"/>
      <c r="B325" s="142" t="s">
        <v>9</v>
      </c>
      <c r="C325" s="143" t="s">
        <v>10</v>
      </c>
      <c r="D325" s="143" t="s">
        <v>2</v>
      </c>
      <c r="E325" s="212" t="s">
        <v>46</v>
      </c>
      <c r="F325" s="212"/>
      <c r="G325" s="144" t="s">
        <v>11</v>
      </c>
      <c r="H325" s="142" t="s">
        <v>3</v>
      </c>
      <c r="I325" s="142" t="s">
        <v>12</v>
      </c>
      <c r="J325" s="145" t="s">
        <v>4</v>
      </c>
    </row>
    <row r="326" spans="1:10" ht="65.099999999999994" customHeight="1" x14ac:dyDescent="0.2">
      <c r="A326" s="113" t="s">
        <v>55</v>
      </c>
      <c r="B326" s="114" t="s">
        <v>264</v>
      </c>
      <c r="C326" s="115" t="s">
        <v>18</v>
      </c>
      <c r="D326" s="115" t="s">
        <v>265</v>
      </c>
      <c r="E326" s="208" t="s">
        <v>236</v>
      </c>
      <c r="F326" s="208"/>
      <c r="G326" s="116" t="s">
        <v>63</v>
      </c>
      <c r="H326" s="117">
        <v>1</v>
      </c>
      <c r="I326" s="118">
        <v>29.12</v>
      </c>
      <c r="J326" s="119">
        <v>29.12</v>
      </c>
    </row>
    <row r="327" spans="1:10" ht="51.95" customHeight="1" x14ac:dyDescent="0.2">
      <c r="A327" s="127" t="s">
        <v>66</v>
      </c>
      <c r="B327" s="128" t="s">
        <v>276</v>
      </c>
      <c r="C327" s="129" t="s">
        <v>18</v>
      </c>
      <c r="D327" s="129" t="s">
        <v>277</v>
      </c>
      <c r="E327" s="210" t="s">
        <v>245</v>
      </c>
      <c r="F327" s="210"/>
      <c r="G327" s="130" t="s">
        <v>41</v>
      </c>
      <c r="H327" s="131">
        <v>3.43E-5</v>
      </c>
      <c r="I327" s="132">
        <v>705941.33</v>
      </c>
      <c r="J327" s="133">
        <v>24.21</v>
      </c>
    </row>
    <row r="328" spans="1:10" ht="51.95" customHeight="1" x14ac:dyDescent="0.2">
      <c r="A328" s="127" t="s">
        <v>66</v>
      </c>
      <c r="B328" s="128" t="s">
        <v>278</v>
      </c>
      <c r="C328" s="129" t="s">
        <v>18</v>
      </c>
      <c r="D328" s="129" t="s">
        <v>279</v>
      </c>
      <c r="E328" s="210" t="s">
        <v>245</v>
      </c>
      <c r="F328" s="210"/>
      <c r="G328" s="130" t="s">
        <v>41</v>
      </c>
      <c r="H328" s="131">
        <v>5.5099999999999998E-5</v>
      </c>
      <c r="I328" s="132">
        <v>89250</v>
      </c>
      <c r="J328" s="133">
        <v>4.91</v>
      </c>
    </row>
    <row r="329" spans="1:10" x14ac:dyDescent="0.2">
      <c r="A329" s="134"/>
      <c r="B329" s="135"/>
      <c r="C329" s="135"/>
      <c r="D329" s="135"/>
      <c r="E329" s="135" t="s">
        <v>77</v>
      </c>
      <c r="F329" s="136">
        <v>0</v>
      </c>
      <c r="G329" s="135" t="s">
        <v>78</v>
      </c>
      <c r="H329" s="136">
        <v>0</v>
      </c>
      <c r="I329" s="135" t="s">
        <v>79</v>
      </c>
      <c r="J329" s="137">
        <v>0</v>
      </c>
    </row>
    <row r="330" spans="1:10" x14ac:dyDescent="0.2">
      <c r="A330" s="134"/>
      <c r="B330" s="135"/>
      <c r="C330" s="135"/>
      <c r="D330" s="135"/>
      <c r="E330" s="135" t="s">
        <v>80</v>
      </c>
      <c r="F330" s="136">
        <v>6.07</v>
      </c>
      <c r="G330" s="135"/>
      <c r="H330" s="211" t="s">
        <v>81</v>
      </c>
      <c r="I330" s="211"/>
      <c r="J330" s="137">
        <v>35.19</v>
      </c>
    </row>
    <row r="331" spans="1:10" ht="0.95" customHeight="1" x14ac:dyDescent="0.2">
      <c r="A331" s="138"/>
      <c r="B331" s="139"/>
      <c r="C331" s="139"/>
      <c r="D331" s="139"/>
      <c r="E331" s="139"/>
      <c r="F331" s="139"/>
      <c r="G331" s="139"/>
      <c r="H331" s="139"/>
      <c r="I331" s="139"/>
      <c r="J331" s="140"/>
    </row>
    <row r="332" spans="1:10" ht="18" customHeight="1" x14ac:dyDescent="0.2">
      <c r="A332" s="141"/>
      <c r="B332" s="142" t="s">
        <v>9</v>
      </c>
      <c r="C332" s="143" t="s">
        <v>10</v>
      </c>
      <c r="D332" s="143" t="s">
        <v>2</v>
      </c>
      <c r="E332" s="212" t="s">
        <v>46</v>
      </c>
      <c r="F332" s="212"/>
      <c r="G332" s="144" t="s">
        <v>11</v>
      </c>
      <c r="H332" s="142" t="s">
        <v>3</v>
      </c>
      <c r="I332" s="142" t="s">
        <v>12</v>
      </c>
      <c r="J332" s="145" t="s">
        <v>4</v>
      </c>
    </row>
    <row r="333" spans="1:10" ht="65.099999999999994" customHeight="1" x14ac:dyDescent="0.2">
      <c r="A333" s="113" t="s">
        <v>55</v>
      </c>
      <c r="B333" s="114" t="s">
        <v>268</v>
      </c>
      <c r="C333" s="115" t="s">
        <v>18</v>
      </c>
      <c r="D333" s="115" t="s">
        <v>269</v>
      </c>
      <c r="E333" s="208" t="s">
        <v>236</v>
      </c>
      <c r="F333" s="208"/>
      <c r="G333" s="116" t="s">
        <v>63</v>
      </c>
      <c r="H333" s="117">
        <v>1</v>
      </c>
      <c r="I333" s="118">
        <v>4.53</v>
      </c>
      <c r="J333" s="119">
        <v>4.53</v>
      </c>
    </row>
    <row r="334" spans="1:10" ht="51.95" customHeight="1" x14ac:dyDescent="0.2">
      <c r="A334" s="127" t="s">
        <v>66</v>
      </c>
      <c r="B334" s="128" t="s">
        <v>276</v>
      </c>
      <c r="C334" s="129" t="s">
        <v>18</v>
      </c>
      <c r="D334" s="129" t="s">
        <v>277</v>
      </c>
      <c r="E334" s="210" t="s">
        <v>245</v>
      </c>
      <c r="F334" s="210"/>
      <c r="G334" s="130" t="s">
        <v>41</v>
      </c>
      <c r="H334" s="131">
        <v>5.6999999999999996E-6</v>
      </c>
      <c r="I334" s="132">
        <v>705941.33</v>
      </c>
      <c r="J334" s="133">
        <v>4.0199999999999996</v>
      </c>
    </row>
    <row r="335" spans="1:10" ht="51.95" customHeight="1" x14ac:dyDescent="0.2">
      <c r="A335" s="127" t="s">
        <v>66</v>
      </c>
      <c r="B335" s="128" t="s">
        <v>278</v>
      </c>
      <c r="C335" s="129" t="s">
        <v>18</v>
      </c>
      <c r="D335" s="129" t="s">
        <v>279</v>
      </c>
      <c r="E335" s="210" t="s">
        <v>245</v>
      </c>
      <c r="F335" s="210"/>
      <c r="G335" s="130" t="s">
        <v>41</v>
      </c>
      <c r="H335" s="131">
        <v>5.8000000000000004E-6</v>
      </c>
      <c r="I335" s="132">
        <v>89250</v>
      </c>
      <c r="J335" s="133">
        <v>0.51</v>
      </c>
    </row>
    <row r="336" spans="1:10" x14ac:dyDescent="0.2">
      <c r="A336" s="134"/>
      <c r="B336" s="135"/>
      <c r="C336" s="135"/>
      <c r="D336" s="135"/>
      <c r="E336" s="135" t="s">
        <v>77</v>
      </c>
      <c r="F336" s="136">
        <v>0</v>
      </c>
      <c r="G336" s="135" t="s">
        <v>78</v>
      </c>
      <c r="H336" s="136">
        <v>0</v>
      </c>
      <c r="I336" s="135" t="s">
        <v>79</v>
      </c>
      <c r="J336" s="137">
        <v>0</v>
      </c>
    </row>
    <row r="337" spans="1:10" x14ac:dyDescent="0.2">
      <c r="A337" s="134"/>
      <c r="B337" s="135"/>
      <c r="C337" s="135"/>
      <c r="D337" s="135"/>
      <c r="E337" s="135" t="s">
        <v>80</v>
      </c>
      <c r="F337" s="136">
        <v>0.94</v>
      </c>
      <c r="G337" s="135"/>
      <c r="H337" s="211" t="s">
        <v>81</v>
      </c>
      <c r="I337" s="211"/>
      <c r="J337" s="137">
        <v>5.47</v>
      </c>
    </row>
    <row r="338" spans="1:10" ht="0.95" customHeight="1" x14ac:dyDescent="0.2">
      <c r="A338" s="138"/>
      <c r="B338" s="139"/>
      <c r="C338" s="139"/>
      <c r="D338" s="139"/>
      <c r="E338" s="139"/>
      <c r="F338" s="139"/>
      <c r="G338" s="139"/>
      <c r="H338" s="139"/>
      <c r="I338" s="139"/>
      <c r="J338" s="140"/>
    </row>
    <row r="339" spans="1:10" ht="18" customHeight="1" x14ac:dyDescent="0.2">
      <c r="A339" s="141"/>
      <c r="B339" s="142" t="s">
        <v>9</v>
      </c>
      <c r="C339" s="143" t="s">
        <v>10</v>
      </c>
      <c r="D339" s="143" t="s">
        <v>2</v>
      </c>
      <c r="E339" s="212" t="s">
        <v>46</v>
      </c>
      <c r="F339" s="212"/>
      <c r="G339" s="144" t="s">
        <v>11</v>
      </c>
      <c r="H339" s="142" t="s">
        <v>3</v>
      </c>
      <c r="I339" s="142" t="s">
        <v>12</v>
      </c>
      <c r="J339" s="145" t="s">
        <v>4</v>
      </c>
    </row>
    <row r="340" spans="1:10" ht="65.099999999999994" customHeight="1" x14ac:dyDescent="0.2">
      <c r="A340" s="113" t="s">
        <v>55</v>
      </c>
      <c r="B340" s="114" t="s">
        <v>270</v>
      </c>
      <c r="C340" s="115" t="s">
        <v>18</v>
      </c>
      <c r="D340" s="115" t="s">
        <v>271</v>
      </c>
      <c r="E340" s="208" t="s">
        <v>236</v>
      </c>
      <c r="F340" s="208"/>
      <c r="G340" s="116" t="s">
        <v>63</v>
      </c>
      <c r="H340" s="117">
        <v>1</v>
      </c>
      <c r="I340" s="118">
        <v>11.23</v>
      </c>
      <c r="J340" s="119">
        <v>11.23</v>
      </c>
    </row>
    <row r="341" spans="1:10" ht="51.95" customHeight="1" x14ac:dyDescent="0.2">
      <c r="A341" s="127" t="s">
        <v>66</v>
      </c>
      <c r="B341" s="128" t="s">
        <v>278</v>
      </c>
      <c r="C341" s="129" t="s">
        <v>18</v>
      </c>
      <c r="D341" s="129" t="s">
        <v>279</v>
      </c>
      <c r="E341" s="210" t="s">
        <v>245</v>
      </c>
      <c r="F341" s="210"/>
      <c r="G341" s="130" t="s">
        <v>41</v>
      </c>
      <c r="H341" s="131">
        <v>1.4399999999999999E-5</v>
      </c>
      <c r="I341" s="132">
        <v>89250</v>
      </c>
      <c r="J341" s="133">
        <v>1.28</v>
      </c>
    </row>
    <row r="342" spans="1:10" ht="51.95" customHeight="1" x14ac:dyDescent="0.2">
      <c r="A342" s="127" t="s">
        <v>66</v>
      </c>
      <c r="B342" s="128" t="s">
        <v>276</v>
      </c>
      <c r="C342" s="129" t="s">
        <v>18</v>
      </c>
      <c r="D342" s="129" t="s">
        <v>277</v>
      </c>
      <c r="E342" s="210" t="s">
        <v>245</v>
      </c>
      <c r="F342" s="210"/>
      <c r="G342" s="130" t="s">
        <v>41</v>
      </c>
      <c r="H342" s="131">
        <v>1.4100000000000001E-5</v>
      </c>
      <c r="I342" s="132">
        <v>705941.33</v>
      </c>
      <c r="J342" s="133">
        <v>9.9499999999999993</v>
      </c>
    </row>
    <row r="343" spans="1:10" x14ac:dyDescent="0.2">
      <c r="A343" s="134"/>
      <c r="B343" s="135"/>
      <c r="C343" s="135"/>
      <c r="D343" s="135"/>
      <c r="E343" s="135" t="s">
        <v>77</v>
      </c>
      <c r="F343" s="136">
        <v>0</v>
      </c>
      <c r="G343" s="135" t="s">
        <v>78</v>
      </c>
      <c r="H343" s="136">
        <v>0</v>
      </c>
      <c r="I343" s="135" t="s">
        <v>79</v>
      </c>
      <c r="J343" s="137">
        <v>0</v>
      </c>
    </row>
    <row r="344" spans="1:10" x14ac:dyDescent="0.2">
      <c r="A344" s="134"/>
      <c r="B344" s="135"/>
      <c r="C344" s="135"/>
      <c r="D344" s="135"/>
      <c r="E344" s="135" t="s">
        <v>80</v>
      </c>
      <c r="F344" s="136">
        <v>2.34</v>
      </c>
      <c r="G344" s="135"/>
      <c r="H344" s="211" t="s">
        <v>81</v>
      </c>
      <c r="I344" s="211"/>
      <c r="J344" s="137">
        <v>13.57</v>
      </c>
    </row>
    <row r="345" spans="1:10" ht="0.95" customHeight="1" x14ac:dyDescent="0.2">
      <c r="A345" s="138"/>
      <c r="B345" s="139"/>
      <c r="C345" s="139"/>
      <c r="D345" s="139"/>
      <c r="E345" s="139"/>
      <c r="F345" s="139"/>
      <c r="G345" s="139"/>
      <c r="H345" s="139"/>
      <c r="I345" s="139"/>
      <c r="J345" s="140"/>
    </row>
    <row r="346" spans="1:10" ht="18" customHeight="1" x14ac:dyDescent="0.2">
      <c r="A346" s="141"/>
      <c r="B346" s="142" t="s">
        <v>9</v>
      </c>
      <c r="C346" s="143" t="s">
        <v>10</v>
      </c>
      <c r="D346" s="143" t="s">
        <v>2</v>
      </c>
      <c r="E346" s="212" t="s">
        <v>46</v>
      </c>
      <c r="F346" s="212"/>
      <c r="G346" s="144" t="s">
        <v>11</v>
      </c>
      <c r="H346" s="142" t="s">
        <v>3</v>
      </c>
      <c r="I346" s="142" t="s">
        <v>12</v>
      </c>
      <c r="J346" s="145" t="s">
        <v>4</v>
      </c>
    </row>
    <row r="347" spans="1:10" ht="65.099999999999994" customHeight="1" x14ac:dyDescent="0.2">
      <c r="A347" s="113" t="s">
        <v>55</v>
      </c>
      <c r="B347" s="114" t="s">
        <v>274</v>
      </c>
      <c r="C347" s="115" t="s">
        <v>18</v>
      </c>
      <c r="D347" s="115" t="s">
        <v>275</v>
      </c>
      <c r="E347" s="208" t="s">
        <v>236</v>
      </c>
      <c r="F347" s="208"/>
      <c r="G347" s="116" t="s">
        <v>63</v>
      </c>
      <c r="H347" s="117">
        <v>1</v>
      </c>
      <c r="I347" s="118">
        <v>51.53</v>
      </c>
      <c r="J347" s="119">
        <v>51.53</v>
      </c>
    </row>
    <row r="348" spans="1:10" ht="51.95" customHeight="1" x14ac:dyDescent="0.2">
      <c r="A348" s="127" t="s">
        <v>66</v>
      </c>
      <c r="B348" s="128" t="s">
        <v>276</v>
      </c>
      <c r="C348" s="129" t="s">
        <v>18</v>
      </c>
      <c r="D348" s="129" t="s">
        <v>277</v>
      </c>
      <c r="E348" s="210" t="s">
        <v>245</v>
      </c>
      <c r="F348" s="210"/>
      <c r="G348" s="130" t="s">
        <v>41</v>
      </c>
      <c r="H348" s="131">
        <v>6.4300000000000004E-5</v>
      </c>
      <c r="I348" s="132">
        <v>705941.33</v>
      </c>
      <c r="J348" s="133">
        <v>45.39</v>
      </c>
    </row>
    <row r="349" spans="1:10" ht="51.95" customHeight="1" x14ac:dyDescent="0.2">
      <c r="A349" s="127" t="s">
        <v>66</v>
      </c>
      <c r="B349" s="128" t="s">
        <v>278</v>
      </c>
      <c r="C349" s="129" t="s">
        <v>18</v>
      </c>
      <c r="D349" s="129" t="s">
        <v>279</v>
      </c>
      <c r="E349" s="210" t="s">
        <v>245</v>
      </c>
      <c r="F349" s="210"/>
      <c r="G349" s="130" t="s">
        <v>41</v>
      </c>
      <c r="H349" s="131">
        <v>6.8899999999999994E-5</v>
      </c>
      <c r="I349" s="132">
        <v>89250</v>
      </c>
      <c r="J349" s="133">
        <v>6.14</v>
      </c>
    </row>
    <row r="350" spans="1:10" x14ac:dyDescent="0.2">
      <c r="A350" s="134"/>
      <c r="B350" s="135"/>
      <c r="C350" s="135"/>
      <c r="D350" s="135"/>
      <c r="E350" s="135" t="s">
        <v>77</v>
      </c>
      <c r="F350" s="136">
        <v>0</v>
      </c>
      <c r="G350" s="135" t="s">
        <v>78</v>
      </c>
      <c r="H350" s="136">
        <v>0</v>
      </c>
      <c r="I350" s="135" t="s">
        <v>79</v>
      </c>
      <c r="J350" s="137">
        <v>0</v>
      </c>
    </row>
    <row r="351" spans="1:10" x14ac:dyDescent="0.2">
      <c r="A351" s="134"/>
      <c r="B351" s="135"/>
      <c r="C351" s="135"/>
      <c r="D351" s="135"/>
      <c r="E351" s="135" t="s">
        <v>80</v>
      </c>
      <c r="F351" s="136">
        <v>10.74</v>
      </c>
      <c r="G351" s="135"/>
      <c r="H351" s="211" t="s">
        <v>81</v>
      </c>
      <c r="I351" s="211"/>
      <c r="J351" s="137">
        <v>62.27</v>
      </c>
    </row>
    <row r="352" spans="1:10" ht="0.95" customHeight="1" x14ac:dyDescent="0.2">
      <c r="A352" s="138"/>
      <c r="B352" s="139"/>
      <c r="C352" s="139"/>
      <c r="D352" s="139"/>
      <c r="E352" s="139"/>
      <c r="F352" s="139"/>
      <c r="G352" s="139"/>
      <c r="H352" s="139"/>
      <c r="I352" s="139"/>
      <c r="J352" s="140"/>
    </row>
    <row r="353" spans="1:10" ht="18" customHeight="1" x14ac:dyDescent="0.2">
      <c r="A353" s="141"/>
      <c r="B353" s="142" t="s">
        <v>9</v>
      </c>
      <c r="C353" s="143" t="s">
        <v>10</v>
      </c>
      <c r="D353" s="143" t="s">
        <v>2</v>
      </c>
      <c r="E353" s="212" t="s">
        <v>46</v>
      </c>
      <c r="F353" s="212"/>
      <c r="G353" s="144" t="s">
        <v>11</v>
      </c>
      <c r="H353" s="142" t="s">
        <v>3</v>
      </c>
      <c r="I353" s="142" t="s">
        <v>12</v>
      </c>
      <c r="J353" s="145" t="s">
        <v>4</v>
      </c>
    </row>
    <row r="354" spans="1:10" ht="65.099999999999994" customHeight="1" x14ac:dyDescent="0.2">
      <c r="A354" s="113" t="s">
        <v>55</v>
      </c>
      <c r="B354" s="114" t="s">
        <v>272</v>
      </c>
      <c r="C354" s="115" t="s">
        <v>18</v>
      </c>
      <c r="D354" s="115" t="s">
        <v>273</v>
      </c>
      <c r="E354" s="208" t="s">
        <v>236</v>
      </c>
      <c r="F354" s="208"/>
      <c r="G354" s="116" t="s">
        <v>63</v>
      </c>
      <c r="H354" s="117">
        <v>1</v>
      </c>
      <c r="I354" s="118">
        <v>231.55</v>
      </c>
      <c r="J354" s="119">
        <v>231.55</v>
      </c>
    </row>
    <row r="355" spans="1:10" ht="26.1" customHeight="1" x14ac:dyDescent="0.2">
      <c r="A355" s="127" t="s">
        <v>66</v>
      </c>
      <c r="B355" s="128" t="s">
        <v>280</v>
      </c>
      <c r="C355" s="129" t="s">
        <v>18</v>
      </c>
      <c r="D355" s="129" t="s">
        <v>281</v>
      </c>
      <c r="E355" s="210" t="s">
        <v>69</v>
      </c>
      <c r="F355" s="210"/>
      <c r="G355" s="130" t="s">
        <v>145</v>
      </c>
      <c r="H355" s="131">
        <v>32.159999999999997</v>
      </c>
      <c r="I355" s="132">
        <v>7.2</v>
      </c>
      <c r="J355" s="133">
        <v>231.55</v>
      </c>
    </row>
    <row r="356" spans="1:10" x14ac:dyDescent="0.2">
      <c r="A356" s="134"/>
      <c r="B356" s="135"/>
      <c r="C356" s="135"/>
      <c r="D356" s="135"/>
      <c r="E356" s="135" t="s">
        <v>77</v>
      </c>
      <c r="F356" s="136">
        <v>0</v>
      </c>
      <c r="G356" s="135" t="s">
        <v>78</v>
      </c>
      <c r="H356" s="136">
        <v>0</v>
      </c>
      <c r="I356" s="135" t="s">
        <v>79</v>
      </c>
      <c r="J356" s="137">
        <v>0</v>
      </c>
    </row>
    <row r="357" spans="1:10" x14ac:dyDescent="0.2">
      <c r="A357" s="134"/>
      <c r="B357" s="135"/>
      <c r="C357" s="135"/>
      <c r="D357" s="135"/>
      <c r="E357" s="135" t="s">
        <v>80</v>
      </c>
      <c r="F357" s="136">
        <v>48.27</v>
      </c>
      <c r="G357" s="135"/>
      <c r="H357" s="211" t="s">
        <v>81</v>
      </c>
      <c r="I357" s="211"/>
      <c r="J357" s="137">
        <v>279.82</v>
      </c>
    </row>
    <row r="358" spans="1:10" ht="0.95" customHeight="1" x14ac:dyDescent="0.2">
      <c r="A358" s="138"/>
      <c r="B358" s="139"/>
      <c r="C358" s="139"/>
      <c r="D358" s="139"/>
      <c r="E358" s="139"/>
      <c r="F358" s="139"/>
      <c r="G358" s="139"/>
      <c r="H358" s="139"/>
      <c r="I358" s="139"/>
      <c r="J358" s="140"/>
    </row>
    <row r="359" spans="1:10" ht="18" customHeight="1" x14ac:dyDescent="0.2">
      <c r="A359" s="141"/>
      <c r="B359" s="142" t="s">
        <v>9</v>
      </c>
      <c r="C359" s="143" t="s">
        <v>10</v>
      </c>
      <c r="D359" s="143" t="s">
        <v>2</v>
      </c>
      <c r="E359" s="212" t="s">
        <v>46</v>
      </c>
      <c r="F359" s="212"/>
      <c r="G359" s="144" t="s">
        <v>11</v>
      </c>
      <c r="H359" s="142" t="s">
        <v>3</v>
      </c>
      <c r="I359" s="142" t="s">
        <v>12</v>
      </c>
      <c r="J359" s="145" t="s">
        <v>4</v>
      </c>
    </row>
    <row r="360" spans="1:10" ht="26.1" customHeight="1" x14ac:dyDescent="0.2">
      <c r="A360" s="113" t="s">
        <v>55</v>
      </c>
      <c r="B360" s="114" t="s">
        <v>282</v>
      </c>
      <c r="C360" s="115" t="s">
        <v>18</v>
      </c>
      <c r="D360" s="115" t="s">
        <v>283</v>
      </c>
      <c r="E360" s="208" t="s">
        <v>62</v>
      </c>
      <c r="F360" s="208"/>
      <c r="G360" s="116" t="s">
        <v>63</v>
      </c>
      <c r="H360" s="117">
        <v>1</v>
      </c>
      <c r="I360" s="118">
        <v>34.9</v>
      </c>
      <c r="J360" s="119">
        <v>34.9</v>
      </c>
    </row>
    <row r="361" spans="1:10" ht="26.1" customHeight="1" x14ac:dyDescent="0.2">
      <c r="A361" s="120" t="s">
        <v>56</v>
      </c>
      <c r="B361" s="121" t="s">
        <v>284</v>
      </c>
      <c r="C361" s="122" t="s">
        <v>18</v>
      </c>
      <c r="D361" s="122" t="s">
        <v>285</v>
      </c>
      <c r="E361" s="209" t="s">
        <v>62</v>
      </c>
      <c r="F361" s="209"/>
      <c r="G361" s="123" t="s">
        <v>63</v>
      </c>
      <c r="H361" s="124">
        <v>1</v>
      </c>
      <c r="I361" s="125">
        <v>0.4</v>
      </c>
      <c r="J361" s="126">
        <v>0.4</v>
      </c>
    </row>
    <row r="362" spans="1:10" ht="26.1" customHeight="1" x14ac:dyDescent="0.2">
      <c r="A362" s="127" t="s">
        <v>66</v>
      </c>
      <c r="B362" s="128" t="s">
        <v>172</v>
      </c>
      <c r="C362" s="129" t="s">
        <v>18</v>
      </c>
      <c r="D362" s="129" t="s">
        <v>173</v>
      </c>
      <c r="E362" s="210" t="s">
        <v>171</v>
      </c>
      <c r="F362" s="210"/>
      <c r="G362" s="130" t="s">
        <v>63</v>
      </c>
      <c r="H362" s="131">
        <v>1</v>
      </c>
      <c r="I362" s="132">
        <v>2.41</v>
      </c>
      <c r="J362" s="133">
        <v>2.41</v>
      </c>
    </row>
    <row r="363" spans="1:10" ht="26.1" customHeight="1" x14ac:dyDescent="0.2">
      <c r="A363" s="127" t="s">
        <v>66</v>
      </c>
      <c r="B363" s="128" t="s">
        <v>188</v>
      </c>
      <c r="C363" s="129" t="s">
        <v>18</v>
      </c>
      <c r="D363" s="129" t="s">
        <v>189</v>
      </c>
      <c r="E363" s="210" t="s">
        <v>171</v>
      </c>
      <c r="F363" s="210"/>
      <c r="G363" s="130" t="s">
        <v>63</v>
      </c>
      <c r="H363" s="131">
        <v>1</v>
      </c>
      <c r="I363" s="132">
        <v>0.34</v>
      </c>
      <c r="J363" s="133">
        <v>0.34</v>
      </c>
    </row>
    <row r="364" spans="1:10" ht="26.1" customHeight="1" x14ac:dyDescent="0.2">
      <c r="A364" s="127" t="s">
        <v>66</v>
      </c>
      <c r="B364" s="128" t="s">
        <v>176</v>
      </c>
      <c r="C364" s="129" t="s">
        <v>18</v>
      </c>
      <c r="D364" s="129" t="s">
        <v>177</v>
      </c>
      <c r="E364" s="210" t="s">
        <v>171</v>
      </c>
      <c r="F364" s="210"/>
      <c r="G364" s="130" t="s">
        <v>63</v>
      </c>
      <c r="H364" s="131">
        <v>1</v>
      </c>
      <c r="I364" s="132">
        <v>0.11</v>
      </c>
      <c r="J364" s="133">
        <v>0.11</v>
      </c>
    </row>
    <row r="365" spans="1:10" ht="26.1" customHeight="1" x14ac:dyDescent="0.2">
      <c r="A365" s="127" t="s">
        <v>66</v>
      </c>
      <c r="B365" s="128" t="s">
        <v>182</v>
      </c>
      <c r="C365" s="129" t="s">
        <v>18</v>
      </c>
      <c r="D365" s="129" t="s">
        <v>183</v>
      </c>
      <c r="E365" s="210" t="s">
        <v>171</v>
      </c>
      <c r="F365" s="210"/>
      <c r="G365" s="130" t="s">
        <v>63</v>
      </c>
      <c r="H365" s="131">
        <v>1</v>
      </c>
      <c r="I365" s="132">
        <v>0.9</v>
      </c>
      <c r="J365" s="133">
        <v>0.9</v>
      </c>
    </row>
    <row r="366" spans="1:10" ht="24" customHeight="1" x14ac:dyDescent="0.2">
      <c r="A366" s="127" t="s">
        <v>66</v>
      </c>
      <c r="B366" s="128" t="s">
        <v>286</v>
      </c>
      <c r="C366" s="129" t="s">
        <v>18</v>
      </c>
      <c r="D366" s="129" t="s">
        <v>287</v>
      </c>
      <c r="E366" s="210" t="s">
        <v>47</v>
      </c>
      <c r="F366" s="210"/>
      <c r="G366" s="130" t="s">
        <v>63</v>
      </c>
      <c r="H366" s="131">
        <v>1</v>
      </c>
      <c r="I366" s="132">
        <v>27.76</v>
      </c>
      <c r="J366" s="133">
        <v>27.76</v>
      </c>
    </row>
    <row r="367" spans="1:10" ht="26.1" customHeight="1" x14ac:dyDescent="0.2">
      <c r="A367" s="127" t="s">
        <v>66</v>
      </c>
      <c r="B367" s="128" t="s">
        <v>190</v>
      </c>
      <c r="C367" s="129" t="s">
        <v>18</v>
      </c>
      <c r="D367" s="129" t="s">
        <v>191</v>
      </c>
      <c r="E367" s="210" t="s">
        <v>171</v>
      </c>
      <c r="F367" s="210"/>
      <c r="G367" s="130" t="s">
        <v>63</v>
      </c>
      <c r="H367" s="131">
        <v>1</v>
      </c>
      <c r="I367" s="132">
        <v>1.41</v>
      </c>
      <c r="J367" s="133">
        <v>1.41</v>
      </c>
    </row>
    <row r="368" spans="1:10" ht="26.1" customHeight="1" x14ac:dyDescent="0.2">
      <c r="A368" s="127" t="s">
        <v>66</v>
      </c>
      <c r="B368" s="128" t="s">
        <v>169</v>
      </c>
      <c r="C368" s="129" t="s">
        <v>18</v>
      </c>
      <c r="D368" s="129" t="s">
        <v>170</v>
      </c>
      <c r="E368" s="210" t="s">
        <v>171</v>
      </c>
      <c r="F368" s="210"/>
      <c r="G368" s="130" t="s">
        <v>63</v>
      </c>
      <c r="H368" s="131">
        <v>1</v>
      </c>
      <c r="I368" s="132">
        <v>1.57</v>
      </c>
      <c r="J368" s="133">
        <v>1.57</v>
      </c>
    </row>
    <row r="369" spans="1:10" x14ac:dyDescent="0.2">
      <c r="A369" s="134"/>
      <c r="B369" s="135"/>
      <c r="C369" s="135"/>
      <c r="D369" s="135"/>
      <c r="E369" s="135" t="s">
        <v>77</v>
      </c>
      <c r="F369" s="136">
        <v>28.16</v>
      </c>
      <c r="G369" s="135" t="s">
        <v>78</v>
      </c>
      <c r="H369" s="136">
        <v>0</v>
      </c>
      <c r="I369" s="135" t="s">
        <v>79</v>
      </c>
      <c r="J369" s="137">
        <v>28.16</v>
      </c>
    </row>
    <row r="370" spans="1:10" x14ac:dyDescent="0.2">
      <c r="A370" s="134"/>
      <c r="B370" s="135"/>
      <c r="C370" s="135"/>
      <c r="D370" s="135"/>
      <c r="E370" s="135" t="s">
        <v>80</v>
      </c>
      <c r="F370" s="136">
        <v>7.27</v>
      </c>
      <c r="G370" s="135"/>
      <c r="H370" s="211" t="s">
        <v>81</v>
      </c>
      <c r="I370" s="211"/>
      <c r="J370" s="137">
        <v>42.17</v>
      </c>
    </row>
    <row r="371" spans="1:10" ht="0.95" customHeight="1" x14ac:dyDescent="0.2">
      <c r="A371" s="138"/>
      <c r="B371" s="139"/>
      <c r="C371" s="139"/>
      <c r="D371" s="139"/>
      <c r="E371" s="139"/>
      <c r="F371" s="139"/>
      <c r="G371" s="139"/>
      <c r="H371" s="139"/>
      <c r="I371" s="139"/>
      <c r="J371" s="140"/>
    </row>
    <row r="372" spans="1:10" ht="18" customHeight="1" x14ac:dyDescent="0.2">
      <c r="A372" s="141"/>
      <c r="B372" s="142" t="s">
        <v>9</v>
      </c>
      <c r="C372" s="143" t="s">
        <v>10</v>
      </c>
      <c r="D372" s="143" t="s">
        <v>2</v>
      </c>
      <c r="E372" s="212" t="s">
        <v>46</v>
      </c>
      <c r="F372" s="212"/>
      <c r="G372" s="144" t="s">
        <v>11</v>
      </c>
      <c r="H372" s="142" t="s">
        <v>3</v>
      </c>
      <c r="I372" s="142" t="s">
        <v>12</v>
      </c>
      <c r="J372" s="145" t="s">
        <v>4</v>
      </c>
    </row>
    <row r="373" spans="1:10" ht="24" customHeight="1" x14ac:dyDescent="0.2">
      <c r="A373" s="113" t="s">
        <v>55</v>
      </c>
      <c r="B373" s="114" t="s">
        <v>64</v>
      </c>
      <c r="C373" s="115" t="s">
        <v>18</v>
      </c>
      <c r="D373" s="115" t="s">
        <v>65</v>
      </c>
      <c r="E373" s="208" t="s">
        <v>62</v>
      </c>
      <c r="F373" s="208"/>
      <c r="G373" s="116" t="s">
        <v>63</v>
      </c>
      <c r="H373" s="117">
        <v>1</v>
      </c>
      <c r="I373" s="118">
        <v>30.96</v>
      </c>
      <c r="J373" s="119">
        <v>30.96</v>
      </c>
    </row>
    <row r="374" spans="1:10" ht="26.1" customHeight="1" x14ac:dyDescent="0.2">
      <c r="A374" s="120" t="s">
        <v>56</v>
      </c>
      <c r="B374" s="121" t="s">
        <v>288</v>
      </c>
      <c r="C374" s="122" t="s">
        <v>18</v>
      </c>
      <c r="D374" s="122" t="s">
        <v>289</v>
      </c>
      <c r="E374" s="209" t="s">
        <v>62</v>
      </c>
      <c r="F374" s="209"/>
      <c r="G374" s="123" t="s">
        <v>63</v>
      </c>
      <c r="H374" s="124">
        <v>1</v>
      </c>
      <c r="I374" s="125">
        <v>0.27</v>
      </c>
      <c r="J374" s="126">
        <v>0.27</v>
      </c>
    </row>
    <row r="375" spans="1:10" ht="26.1" customHeight="1" x14ac:dyDescent="0.2">
      <c r="A375" s="127" t="s">
        <v>66</v>
      </c>
      <c r="B375" s="128" t="s">
        <v>169</v>
      </c>
      <c r="C375" s="129" t="s">
        <v>18</v>
      </c>
      <c r="D375" s="129" t="s">
        <v>170</v>
      </c>
      <c r="E375" s="210" t="s">
        <v>171</v>
      </c>
      <c r="F375" s="210"/>
      <c r="G375" s="130" t="s">
        <v>63</v>
      </c>
      <c r="H375" s="131">
        <v>1</v>
      </c>
      <c r="I375" s="132">
        <v>1.57</v>
      </c>
      <c r="J375" s="133">
        <v>1.57</v>
      </c>
    </row>
    <row r="376" spans="1:10" ht="26.1" customHeight="1" x14ac:dyDescent="0.2">
      <c r="A376" s="127" t="s">
        <v>66</v>
      </c>
      <c r="B376" s="128" t="s">
        <v>190</v>
      </c>
      <c r="C376" s="129" t="s">
        <v>18</v>
      </c>
      <c r="D376" s="129" t="s">
        <v>191</v>
      </c>
      <c r="E376" s="210" t="s">
        <v>171</v>
      </c>
      <c r="F376" s="210"/>
      <c r="G376" s="130" t="s">
        <v>63</v>
      </c>
      <c r="H376" s="131">
        <v>1</v>
      </c>
      <c r="I376" s="132">
        <v>1.41</v>
      </c>
      <c r="J376" s="133">
        <v>1.41</v>
      </c>
    </row>
    <row r="377" spans="1:10" ht="26.1" customHeight="1" x14ac:dyDescent="0.2">
      <c r="A377" s="127" t="s">
        <v>66</v>
      </c>
      <c r="B377" s="128" t="s">
        <v>188</v>
      </c>
      <c r="C377" s="129" t="s">
        <v>18</v>
      </c>
      <c r="D377" s="129" t="s">
        <v>189</v>
      </c>
      <c r="E377" s="210" t="s">
        <v>171</v>
      </c>
      <c r="F377" s="210"/>
      <c r="G377" s="130" t="s">
        <v>63</v>
      </c>
      <c r="H377" s="131">
        <v>1</v>
      </c>
      <c r="I377" s="132">
        <v>0.34</v>
      </c>
      <c r="J377" s="133">
        <v>0.34</v>
      </c>
    </row>
    <row r="378" spans="1:10" ht="26.1" customHeight="1" x14ac:dyDescent="0.2">
      <c r="A378" s="127" t="s">
        <v>66</v>
      </c>
      <c r="B378" s="128" t="s">
        <v>176</v>
      </c>
      <c r="C378" s="129" t="s">
        <v>18</v>
      </c>
      <c r="D378" s="129" t="s">
        <v>177</v>
      </c>
      <c r="E378" s="210" t="s">
        <v>171</v>
      </c>
      <c r="F378" s="210"/>
      <c r="G378" s="130" t="s">
        <v>63</v>
      </c>
      <c r="H378" s="131">
        <v>1</v>
      </c>
      <c r="I378" s="132">
        <v>0.11</v>
      </c>
      <c r="J378" s="133">
        <v>0.11</v>
      </c>
    </row>
    <row r="379" spans="1:10" ht="24" customHeight="1" x14ac:dyDescent="0.2">
      <c r="A379" s="127" t="s">
        <v>66</v>
      </c>
      <c r="B379" s="128" t="s">
        <v>290</v>
      </c>
      <c r="C379" s="129" t="s">
        <v>18</v>
      </c>
      <c r="D379" s="129" t="s">
        <v>291</v>
      </c>
      <c r="E379" s="210" t="s">
        <v>47</v>
      </c>
      <c r="F379" s="210"/>
      <c r="G379" s="130" t="s">
        <v>63</v>
      </c>
      <c r="H379" s="131">
        <v>1</v>
      </c>
      <c r="I379" s="132">
        <v>23.95</v>
      </c>
      <c r="J379" s="133">
        <v>23.95</v>
      </c>
    </row>
    <row r="380" spans="1:10" ht="26.1" customHeight="1" x14ac:dyDescent="0.2">
      <c r="A380" s="127" t="s">
        <v>66</v>
      </c>
      <c r="B380" s="128" t="s">
        <v>172</v>
      </c>
      <c r="C380" s="129" t="s">
        <v>18</v>
      </c>
      <c r="D380" s="129" t="s">
        <v>173</v>
      </c>
      <c r="E380" s="210" t="s">
        <v>171</v>
      </c>
      <c r="F380" s="210"/>
      <c r="G380" s="130" t="s">
        <v>63</v>
      </c>
      <c r="H380" s="131">
        <v>1</v>
      </c>
      <c r="I380" s="132">
        <v>2.41</v>
      </c>
      <c r="J380" s="133">
        <v>2.41</v>
      </c>
    </row>
    <row r="381" spans="1:10" ht="26.1" customHeight="1" x14ac:dyDescent="0.2">
      <c r="A381" s="127" t="s">
        <v>66</v>
      </c>
      <c r="B381" s="128" t="s">
        <v>182</v>
      </c>
      <c r="C381" s="129" t="s">
        <v>18</v>
      </c>
      <c r="D381" s="129" t="s">
        <v>183</v>
      </c>
      <c r="E381" s="210" t="s">
        <v>171</v>
      </c>
      <c r="F381" s="210"/>
      <c r="G381" s="130" t="s">
        <v>63</v>
      </c>
      <c r="H381" s="131">
        <v>1</v>
      </c>
      <c r="I381" s="132">
        <v>0.9</v>
      </c>
      <c r="J381" s="133">
        <v>0.9</v>
      </c>
    </row>
    <row r="382" spans="1:10" x14ac:dyDescent="0.2">
      <c r="A382" s="134"/>
      <c r="B382" s="135"/>
      <c r="C382" s="135"/>
      <c r="D382" s="135"/>
      <c r="E382" s="135" t="s">
        <v>77</v>
      </c>
      <c r="F382" s="136">
        <v>24.22</v>
      </c>
      <c r="G382" s="135" t="s">
        <v>78</v>
      </c>
      <c r="H382" s="136">
        <v>0</v>
      </c>
      <c r="I382" s="135" t="s">
        <v>79</v>
      </c>
      <c r="J382" s="137">
        <v>24.22</v>
      </c>
    </row>
    <row r="383" spans="1:10" x14ac:dyDescent="0.2">
      <c r="A383" s="134"/>
      <c r="B383" s="135"/>
      <c r="C383" s="135"/>
      <c r="D383" s="135"/>
      <c r="E383" s="135" t="s">
        <v>80</v>
      </c>
      <c r="F383" s="136">
        <v>6.45</v>
      </c>
      <c r="G383" s="135"/>
      <c r="H383" s="211" t="s">
        <v>81</v>
      </c>
      <c r="I383" s="211"/>
      <c r="J383" s="137">
        <v>37.409999999999997</v>
      </c>
    </row>
    <row r="384" spans="1:10" ht="0.95" customHeight="1" x14ac:dyDescent="0.2">
      <c r="A384" s="138"/>
      <c r="B384" s="139"/>
      <c r="C384" s="139"/>
      <c r="D384" s="139"/>
      <c r="E384" s="139"/>
      <c r="F384" s="139"/>
      <c r="G384" s="139"/>
      <c r="H384" s="139"/>
      <c r="I384" s="139"/>
      <c r="J384" s="140"/>
    </row>
    <row r="385" spans="1:10" ht="18" customHeight="1" x14ac:dyDescent="0.2">
      <c r="A385" s="141"/>
      <c r="B385" s="142" t="s">
        <v>9</v>
      </c>
      <c r="C385" s="143" t="s">
        <v>10</v>
      </c>
      <c r="D385" s="143" t="s">
        <v>2</v>
      </c>
      <c r="E385" s="212" t="s">
        <v>46</v>
      </c>
      <c r="F385" s="212"/>
      <c r="G385" s="144" t="s">
        <v>11</v>
      </c>
      <c r="H385" s="142" t="s">
        <v>3</v>
      </c>
      <c r="I385" s="142" t="s">
        <v>12</v>
      </c>
      <c r="J385" s="145" t="s">
        <v>4</v>
      </c>
    </row>
    <row r="386" spans="1:10" ht="39" customHeight="1" x14ac:dyDescent="0.2">
      <c r="A386" s="113" t="s">
        <v>55</v>
      </c>
      <c r="B386" s="114" t="s">
        <v>96</v>
      </c>
      <c r="C386" s="115" t="s">
        <v>18</v>
      </c>
      <c r="D386" s="115" t="s">
        <v>97</v>
      </c>
      <c r="E386" s="208" t="s">
        <v>89</v>
      </c>
      <c r="F386" s="208"/>
      <c r="G386" s="116" t="s">
        <v>90</v>
      </c>
      <c r="H386" s="117">
        <v>1</v>
      </c>
      <c r="I386" s="118">
        <v>46.05</v>
      </c>
      <c r="J386" s="119">
        <v>46.05</v>
      </c>
    </row>
    <row r="387" spans="1:10" ht="39" customHeight="1" x14ac:dyDescent="0.2">
      <c r="A387" s="120" t="s">
        <v>56</v>
      </c>
      <c r="B387" s="121" t="s">
        <v>292</v>
      </c>
      <c r="C387" s="122" t="s">
        <v>18</v>
      </c>
      <c r="D387" s="122" t="s">
        <v>293</v>
      </c>
      <c r="E387" s="209" t="s">
        <v>236</v>
      </c>
      <c r="F387" s="209"/>
      <c r="G387" s="123" t="s">
        <v>63</v>
      </c>
      <c r="H387" s="124">
        <v>1</v>
      </c>
      <c r="I387" s="125">
        <v>6.61</v>
      </c>
      <c r="J387" s="126">
        <v>6.61</v>
      </c>
    </row>
    <row r="388" spans="1:10" ht="26.1" customHeight="1" x14ac:dyDescent="0.2">
      <c r="A388" s="120" t="s">
        <v>56</v>
      </c>
      <c r="B388" s="121" t="s">
        <v>294</v>
      </c>
      <c r="C388" s="122" t="s">
        <v>18</v>
      </c>
      <c r="D388" s="122" t="s">
        <v>295</v>
      </c>
      <c r="E388" s="209" t="s">
        <v>62</v>
      </c>
      <c r="F388" s="209"/>
      <c r="G388" s="123" t="s">
        <v>63</v>
      </c>
      <c r="H388" s="124">
        <v>1</v>
      </c>
      <c r="I388" s="125">
        <v>37.81</v>
      </c>
      <c r="J388" s="126">
        <v>37.81</v>
      </c>
    </row>
    <row r="389" spans="1:10" ht="39" customHeight="1" x14ac:dyDescent="0.2">
      <c r="A389" s="120" t="s">
        <v>56</v>
      </c>
      <c r="B389" s="121" t="s">
        <v>296</v>
      </c>
      <c r="C389" s="122" t="s">
        <v>18</v>
      </c>
      <c r="D389" s="122" t="s">
        <v>297</v>
      </c>
      <c r="E389" s="209" t="s">
        <v>236</v>
      </c>
      <c r="F389" s="209"/>
      <c r="G389" s="123" t="s">
        <v>63</v>
      </c>
      <c r="H389" s="124">
        <v>1</v>
      </c>
      <c r="I389" s="125">
        <v>0.81</v>
      </c>
      <c r="J389" s="126">
        <v>0.81</v>
      </c>
    </row>
    <row r="390" spans="1:10" ht="39" customHeight="1" x14ac:dyDescent="0.2">
      <c r="A390" s="120" t="s">
        <v>56</v>
      </c>
      <c r="B390" s="121" t="s">
        <v>298</v>
      </c>
      <c r="C390" s="122" t="s">
        <v>18</v>
      </c>
      <c r="D390" s="122" t="s">
        <v>299</v>
      </c>
      <c r="E390" s="209" t="s">
        <v>236</v>
      </c>
      <c r="F390" s="209"/>
      <c r="G390" s="123" t="s">
        <v>63</v>
      </c>
      <c r="H390" s="124">
        <v>1</v>
      </c>
      <c r="I390" s="125">
        <v>0.65</v>
      </c>
      <c r="J390" s="126">
        <v>0.65</v>
      </c>
    </row>
    <row r="391" spans="1:10" ht="39" customHeight="1" x14ac:dyDescent="0.2">
      <c r="A391" s="120" t="s">
        <v>56</v>
      </c>
      <c r="B391" s="121" t="s">
        <v>300</v>
      </c>
      <c r="C391" s="122" t="s">
        <v>18</v>
      </c>
      <c r="D391" s="122" t="s">
        <v>301</v>
      </c>
      <c r="E391" s="209" t="s">
        <v>236</v>
      </c>
      <c r="F391" s="209"/>
      <c r="G391" s="123" t="s">
        <v>63</v>
      </c>
      <c r="H391" s="124">
        <v>1</v>
      </c>
      <c r="I391" s="125">
        <v>0.17</v>
      </c>
      <c r="J391" s="126">
        <v>0.17</v>
      </c>
    </row>
    <row r="392" spans="1:10" x14ac:dyDescent="0.2">
      <c r="A392" s="134"/>
      <c r="B392" s="135"/>
      <c r="C392" s="135"/>
      <c r="D392" s="135"/>
      <c r="E392" s="135" t="s">
        <v>77</v>
      </c>
      <c r="F392" s="136">
        <v>31.89</v>
      </c>
      <c r="G392" s="135" t="s">
        <v>78</v>
      </c>
      <c r="H392" s="136">
        <v>0</v>
      </c>
      <c r="I392" s="135" t="s">
        <v>79</v>
      </c>
      <c r="J392" s="137">
        <v>31.89</v>
      </c>
    </row>
    <row r="393" spans="1:10" x14ac:dyDescent="0.2">
      <c r="A393" s="134"/>
      <c r="B393" s="135"/>
      <c r="C393" s="135"/>
      <c r="D393" s="135"/>
      <c r="E393" s="135" t="s">
        <v>80</v>
      </c>
      <c r="F393" s="136">
        <v>9.6</v>
      </c>
      <c r="G393" s="135"/>
      <c r="H393" s="211" t="s">
        <v>81</v>
      </c>
      <c r="I393" s="211"/>
      <c r="J393" s="137">
        <v>55.65</v>
      </c>
    </row>
    <row r="394" spans="1:10" ht="0.95" customHeight="1" x14ac:dyDescent="0.2">
      <c r="A394" s="138"/>
      <c r="B394" s="139"/>
      <c r="C394" s="139"/>
      <c r="D394" s="139"/>
      <c r="E394" s="139"/>
      <c r="F394" s="139"/>
      <c r="G394" s="139"/>
      <c r="H394" s="139"/>
      <c r="I394" s="139"/>
      <c r="J394" s="140"/>
    </row>
    <row r="395" spans="1:10" ht="18" customHeight="1" x14ac:dyDescent="0.2">
      <c r="A395" s="141"/>
      <c r="B395" s="142" t="s">
        <v>9</v>
      </c>
      <c r="C395" s="143" t="s">
        <v>10</v>
      </c>
      <c r="D395" s="143" t="s">
        <v>2</v>
      </c>
      <c r="E395" s="212" t="s">
        <v>46</v>
      </c>
      <c r="F395" s="212"/>
      <c r="G395" s="144" t="s">
        <v>11</v>
      </c>
      <c r="H395" s="142" t="s">
        <v>3</v>
      </c>
      <c r="I395" s="142" t="s">
        <v>12</v>
      </c>
      <c r="J395" s="145" t="s">
        <v>4</v>
      </c>
    </row>
    <row r="396" spans="1:10" ht="39" customHeight="1" x14ac:dyDescent="0.2">
      <c r="A396" s="113" t="s">
        <v>55</v>
      </c>
      <c r="B396" s="114" t="s">
        <v>298</v>
      </c>
      <c r="C396" s="115" t="s">
        <v>18</v>
      </c>
      <c r="D396" s="115" t="s">
        <v>299</v>
      </c>
      <c r="E396" s="208" t="s">
        <v>236</v>
      </c>
      <c r="F396" s="208"/>
      <c r="G396" s="116" t="s">
        <v>63</v>
      </c>
      <c r="H396" s="117">
        <v>1</v>
      </c>
      <c r="I396" s="118">
        <v>0.65</v>
      </c>
      <c r="J396" s="119">
        <v>0.65</v>
      </c>
    </row>
    <row r="397" spans="1:10" ht="26.1" customHeight="1" x14ac:dyDescent="0.2">
      <c r="A397" s="127" t="s">
        <v>66</v>
      </c>
      <c r="B397" s="128" t="s">
        <v>302</v>
      </c>
      <c r="C397" s="129" t="s">
        <v>18</v>
      </c>
      <c r="D397" s="129" t="s">
        <v>303</v>
      </c>
      <c r="E397" s="210" t="s">
        <v>245</v>
      </c>
      <c r="F397" s="210"/>
      <c r="G397" s="130" t="s">
        <v>41</v>
      </c>
      <c r="H397" s="131">
        <v>5.3300000000000001E-5</v>
      </c>
      <c r="I397" s="132">
        <v>12267.39</v>
      </c>
      <c r="J397" s="133">
        <v>0.65</v>
      </c>
    </row>
    <row r="398" spans="1:10" x14ac:dyDescent="0.2">
      <c r="A398" s="134"/>
      <c r="B398" s="135"/>
      <c r="C398" s="135"/>
      <c r="D398" s="135"/>
      <c r="E398" s="135" t="s">
        <v>77</v>
      </c>
      <c r="F398" s="136">
        <v>0</v>
      </c>
      <c r="G398" s="135" t="s">
        <v>78</v>
      </c>
      <c r="H398" s="136">
        <v>0</v>
      </c>
      <c r="I398" s="135" t="s">
        <v>79</v>
      </c>
      <c r="J398" s="137">
        <v>0</v>
      </c>
    </row>
    <row r="399" spans="1:10" x14ac:dyDescent="0.2">
      <c r="A399" s="134"/>
      <c r="B399" s="135"/>
      <c r="C399" s="135"/>
      <c r="D399" s="135"/>
      <c r="E399" s="135" t="s">
        <v>80</v>
      </c>
      <c r="F399" s="136">
        <v>0.13</v>
      </c>
      <c r="G399" s="135"/>
      <c r="H399" s="211" t="s">
        <v>81</v>
      </c>
      <c r="I399" s="211"/>
      <c r="J399" s="137">
        <v>0.78</v>
      </c>
    </row>
    <row r="400" spans="1:10" ht="0.95" customHeight="1" x14ac:dyDescent="0.2">
      <c r="A400" s="138"/>
      <c r="B400" s="139"/>
      <c r="C400" s="139"/>
      <c r="D400" s="139"/>
      <c r="E400" s="139"/>
      <c r="F400" s="139"/>
      <c r="G400" s="139"/>
      <c r="H400" s="139"/>
      <c r="I400" s="139"/>
      <c r="J400" s="140"/>
    </row>
    <row r="401" spans="1:10" ht="18" customHeight="1" x14ac:dyDescent="0.2">
      <c r="A401" s="141"/>
      <c r="B401" s="142" t="s">
        <v>9</v>
      </c>
      <c r="C401" s="143" t="s">
        <v>10</v>
      </c>
      <c r="D401" s="143" t="s">
        <v>2</v>
      </c>
      <c r="E401" s="212" t="s">
        <v>46</v>
      </c>
      <c r="F401" s="212"/>
      <c r="G401" s="144" t="s">
        <v>11</v>
      </c>
      <c r="H401" s="142" t="s">
        <v>3</v>
      </c>
      <c r="I401" s="142" t="s">
        <v>12</v>
      </c>
      <c r="J401" s="145" t="s">
        <v>4</v>
      </c>
    </row>
    <row r="402" spans="1:10" ht="39" customHeight="1" x14ac:dyDescent="0.2">
      <c r="A402" s="113" t="s">
        <v>55</v>
      </c>
      <c r="B402" s="114" t="s">
        <v>300</v>
      </c>
      <c r="C402" s="115" t="s">
        <v>18</v>
      </c>
      <c r="D402" s="115" t="s">
        <v>301</v>
      </c>
      <c r="E402" s="208" t="s">
        <v>236</v>
      </c>
      <c r="F402" s="208"/>
      <c r="G402" s="116" t="s">
        <v>63</v>
      </c>
      <c r="H402" s="117">
        <v>1</v>
      </c>
      <c r="I402" s="118">
        <v>0.17</v>
      </c>
      <c r="J402" s="119">
        <v>0.17</v>
      </c>
    </row>
    <row r="403" spans="1:10" ht="26.1" customHeight="1" x14ac:dyDescent="0.2">
      <c r="A403" s="127" t="s">
        <v>66</v>
      </c>
      <c r="B403" s="128" t="s">
        <v>302</v>
      </c>
      <c r="C403" s="129" t="s">
        <v>18</v>
      </c>
      <c r="D403" s="129" t="s">
        <v>303</v>
      </c>
      <c r="E403" s="210" t="s">
        <v>245</v>
      </c>
      <c r="F403" s="210"/>
      <c r="G403" s="130" t="s">
        <v>41</v>
      </c>
      <c r="H403" s="131">
        <v>1.43E-5</v>
      </c>
      <c r="I403" s="132">
        <v>12267.39</v>
      </c>
      <c r="J403" s="133">
        <v>0.17</v>
      </c>
    </row>
    <row r="404" spans="1:10" x14ac:dyDescent="0.2">
      <c r="A404" s="134"/>
      <c r="B404" s="135"/>
      <c r="C404" s="135"/>
      <c r="D404" s="135"/>
      <c r="E404" s="135" t="s">
        <v>77</v>
      </c>
      <c r="F404" s="136">
        <v>0</v>
      </c>
      <c r="G404" s="135" t="s">
        <v>78</v>
      </c>
      <c r="H404" s="136">
        <v>0</v>
      </c>
      <c r="I404" s="135" t="s">
        <v>79</v>
      </c>
      <c r="J404" s="137">
        <v>0</v>
      </c>
    </row>
    <row r="405" spans="1:10" x14ac:dyDescent="0.2">
      <c r="A405" s="134"/>
      <c r="B405" s="135"/>
      <c r="C405" s="135"/>
      <c r="D405" s="135"/>
      <c r="E405" s="135" t="s">
        <v>80</v>
      </c>
      <c r="F405" s="136">
        <v>0.03</v>
      </c>
      <c r="G405" s="135"/>
      <c r="H405" s="211" t="s">
        <v>81</v>
      </c>
      <c r="I405" s="211"/>
      <c r="J405" s="137">
        <v>0.2</v>
      </c>
    </row>
    <row r="406" spans="1:10" ht="0.95" customHeight="1" x14ac:dyDescent="0.2">
      <c r="A406" s="138"/>
      <c r="B406" s="139"/>
      <c r="C406" s="139"/>
      <c r="D406" s="139"/>
      <c r="E406" s="139"/>
      <c r="F406" s="139"/>
      <c r="G406" s="139"/>
      <c r="H406" s="139"/>
      <c r="I406" s="139"/>
      <c r="J406" s="140"/>
    </row>
    <row r="407" spans="1:10" ht="18" customHeight="1" x14ac:dyDescent="0.2">
      <c r="A407" s="141"/>
      <c r="B407" s="142" t="s">
        <v>9</v>
      </c>
      <c r="C407" s="143" t="s">
        <v>10</v>
      </c>
      <c r="D407" s="143" t="s">
        <v>2</v>
      </c>
      <c r="E407" s="212" t="s">
        <v>46</v>
      </c>
      <c r="F407" s="212"/>
      <c r="G407" s="144" t="s">
        <v>11</v>
      </c>
      <c r="H407" s="142" t="s">
        <v>3</v>
      </c>
      <c r="I407" s="142" t="s">
        <v>12</v>
      </c>
      <c r="J407" s="145" t="s">
        <v>4</v>
      </c>
    </row>
    <row r="408" spans="1:10" ht="39" customHeight="1" x14ac:dyDescent="0.2">
      <c r="A408" s="113" t="s">
        <v>55</v>
      </c>
      <c r="B408" s="114" t="s">
        <v>296</v>
      </c>
      <c r="C408" s="115" t="s">
        <v>18</v>
      </c>
      <c r="D408" s="115" t="s">
        <v>297</v>
      </c>
      <c r="E408" s="208" t="s">
        <v>236</v>
      </c>
      <c r="F408" s="208"/>
      <c r="G408" s="116" t="s">
        <v>63</v>
      </c>
      <c r="H408" s="117">
        <v>1</v>
      </c>
      <c r="I408" s="118">
        <v>0.81</v>
      </c>
      <c r="J408" s="119">
        <v>0.81</v>
      </c>
    </row>
    <row r="409" spans="1:10" ht="26.1" customHeight="1" x14ac:dyDescent="0.2">
      <c r="A409" s="127" t="s">
        <v>66</v>
      </c>
      <c r="B409" s="128" t="s">
        <v>302</v>
      </c>
      <c r="C409" s="129" t="s">
        <v>18</v>
      </c>
      <c r="D409" s="129" t="s">
        <v>303</v>
      </c>
      <c r="E409" s="210" t="s">
        <v>245</v>
      </c>
      <c r="F409" s="210"/>
      <c r="G409" s="130" t="s">
        <v>41</v>
      </c>
      <c r="H409" s="131">
        <v>6.6699999999999995E-5</v>
      </c>
      <c r="I409" s="132">
        <v>12267.39</v>
      </c>
      <c r="J409" s="133">
        <v>0.81</v>
      </c>
    </row>
    <row r="410" spans="1:10" x14ac:dyDescent="0.2">
      <c r="A410" s="134"/>
      <c r="B410" s="135"/>
      <c r="C410" s="135"/>
      <c r="D410" s="135"/>
      <c r="E410" s="135" t="s">
        <v>77</v>
      </c>
      <c r="F410" s="136">
        <v>0</v>
      </c>
      <c r="G410" s="135" t="s">
        <v>78</v>
      </c>
      <c r="H410" s="136">
        <v>0</v>
      </c>
      <c r="I410" s="135" t="s">
        <v>79</v>
      </c>
      <c r="J410" s="137">
        <v>0</v>
      </c>
    </row>
    <row r="411" spans="1:10" x14ac:dyDescent="0.2">
      <c r="A411" s="134"/>
      <c r="B411" s="135"/>
      <c r="C411" s="135"/>
      <c r="D411" s="135"/>
      <c r="E411" s="135" t="s">
        <v>80</v>
      </c>
      <c r="F411" s="136">
        <v>0.16</v>
      </c>
      <c r="G411" s="135"/>
      <c r="H411" s="211" t="s">
        <v>81</v>
      </c>
      <c r="I411" s="211"/>
      <c r="J411" s="137">
        <v>0.97</v>
      </c>
    </row>
    <row r="412" spans="1:10" ht="0.95" customHeight="1" x14ac:dyDescent="0.2">
      <c r="A412" s="138"/>
      <c r="B412" s="139"/>
      <c r="C412" s="139"/>
      <c r="D412" s="139"/>
      <c r="E412" s="139"/>
      <c r="F412" s="139"/>
      <c r="G412" s="139"/>
      <c r="H412" s="139"/>
      <c r="I412" s="139"/>
      <c r="J412" s="140"/>
    </row>
    <row r="413" spans="1:10" ht="18" customHeight="1" x14ac:dyDescent="0.2">
      <c r="A413" s="141"/>
      <c r="B413" s="142" t="s">
        <v>9</v>
      </c>
      <c r="C413" s="143" t="s">
        <v>10</v>
      </c>
      <c r="D413" s="143" t="s">
        <v>2</v>
      </c>
      <c r="E413" s="212" t="s">
        <v>46</v>
      </c>
      <c r="F413" s="212"/>
      <c r="G413" s="144" t="s">
        <v>11</v>
      </c>
      <c r="H413" s="142" t="s">
        <v>3</v>
      </c>
      <c r="I413" s="142" t="s">
        <v>12</v>
      </c>
      <c r="J413" s="145" t="s">
        <v>4</v>
      </c>
    </row>
    <row r="414" spans="1:10" ht="39" customHeight="1" x14ac:dyDescent="0.2">
      <c r="A414" s="113" t="s">
        <v>55</v>
      </c>
      <c r="B414" s="114" t="s">
        <v>292</v>
      </c>
      <c r="C414" s="115" t="s">
        <v>18</v>
      </c>
      <c r="D414" s="115" t="s">
        <v>293</v>
      </c>
      <c r="E414" s="208" t="s">
        <v>236</v>
      </c>
      <c r="F414" s="208"/>
      <c r="G414" s="116" t="s">
        <v>63</v>
      </c>
      <c r="H414" s="117">
        <v>1</v>
      </c>
      <c r="I414" s="118">
        <v>6.61</v>
      </c>
      <c r="J414" s="119">
        <v>6.61</v>
      </c>
    </row>
    <row r="415" spans="1:10" ht="24" customHeight="1" x14ac:dyDescent="0.2">
      <c r="A415" s="127" t="s">
        <v>66</v>
      </c>
      <c r="B415" s="128" t="s">
        <v>304</v>
      </c>
      <c r="C415" s="129" t="s">
        <v>18</v>
      </c>
      <c r="D415" s="129" t="s">
        <v>305</v>
      </c>
      <c r="E415" s="210" t="s">
        <v>69</v>
      </c>
      <c r="F415" s="210"/>
      <c r="G415" s="130" t="s">
        <v>145</v>
      </c>
      <c r="H415" s="131">
        <v>1.03</v>
      </c>
      <c r="I415" s="132">
        <v>6.42</v>
      </c>
      <c r="J415" s="133">
        <v>6.61</v>
      </c>
    </row>
    <row r="416" spans="1:10" x14ac:dyDescent="0.2">
      <c r="A416" s="134"/>
      <c r="B416" s="135"/>
      <c r="C416" s="135"/>
      <c r="D416" s="135"/>
      <c r="E416" s="135" t="s">
        <v>77</v>
      </c>
      <c r="F416" s="136">
        <v>0</v>
      </c>
      <c r="G416" s="135" t="s">
        <v>78</v>
      </c>
      <c r="H416" s="136">
        <v>0</v>
      </c>
      <c r="I416" s="135" t="s">
        <v>79</v>
      </c>
      <c r="J416" s="137">
        <v>0</v>
      </c>
    </row>
    <row r="417" spans="1:10" x14ac:dyDescent="0.2">
      <c r="A417" s="134"/>
      <c r="B417" s="135"/>
      <c r="C417" s="135"/>
      <c r="D417" s="135"/>
      <c r="E417" s="135" t="s">
        <v>80</v>
      </c>
      <c r="F417" s="136">
        <v>1.37</v>
      </c>
      <c r="G417" s="135"/>
      <c r="H417" s="211" t="s">
        <v>81</v>
      </c>
      <c r="I417" s="211"/>
      <c r="J417" s="137">
        <v>7.98</v>
      </c>
    </row>
    <row r="418" spans="1:10" ht="0.95" customHeight="1" x14ac:dyDescent="0.2">
      <c r="A418" s="138"/>
      <c r="B418" s="139"/>
      <c r="C418" s="139"/>
      <c r="D418" s="139"/>
      <c r="E418" s="139"/>
      <c r="F418" s="139"/>
      <c r="G418" s="139"/>
      <c r="H418" s="139"/>
      <c r="I418" s="139"/>
      <c r="J418" s="140"/>
    </row>
    <row r="419" spans="1:10" ht="18" customHeight="1" x14ac:dyDescent="0.2">
      <c r="A419" s="141"/>
      <c r="B419" s="142" t="s">
        <v>9</v>
      </c>
      <c r="C419" s="143" t="s">
        <v>10</v>
      </c>
      <c r="D419" s="143" t="s">
        <v>2</v>
      </c>
      <c r="E419" s="212" t="s">
        <v>46</v>
      </c>
      <c r="F419" s="212"/>
      <c r="G419" s="144" t="s">
        <v>11</v>
      </c>
      <c r="H419" s="142" t="s">
        <v>3</v>
      </c>
      <c r="I419" s="142" t="s">
        <v>12</v>
      </c>
      <c r="J419" s="145" t="s">
        <v>4</v>
      </c>
    </row>
    <row r="420" spans="1:10" ht="39" customHeight="1" x14ac:dyDescent="0.2">
      <c r="A420" s="113" t="s">
        <v>55</v>
      </c>
      <c r="B420" s="114" t="s">
        <v>130</v>
      </c>
      <c r="C420" s="115" t="s">
        <v>18</v>
      </c>
      <c r="D420" s="115" t="s">
        <v>131</v>
      </c>
      <c r="E420" s="208" t="s">
        <v>132</v>
      </c>
      <c r="F420" s="208"/>
      <c r="G420" s="116" t="s">
        <v>31</v>
      </c>
      <c r="H420" s="117">
        <v>1</v>
      </c>
      <c r="I420" s="118">
        <v>551.72</v>
      </c>
      <c r="J420" s="119">
        <v>551.72</v>
      </c>
    </row>
    <row r="421" spans="1:10" ht="51.95" customHeight="1" x14ac:dyDescent="0.2">
      <c r="A421" s="120" t="s">
        <v>56</v>
      </c>
      <c r="B421" s="121" t="s">
        <v>256</v>
      </c>
      <c r="C421" s="122" t="s">
        <v>18</v>
      </c>
      <c r="D421" s="122" t="s">
        <v>257</v>
      </c>
      <c r="E421" s="209" t="s">
        <v>89</v>
      </c>
      <c r="F421" s="209"/>
      <c r="G421" s="123" t="s">
        <v>90</v>
      </c>
      <c r="H421" s="124">
        <v>0.65720000000000001</v>
      </c>
      <c r="I421" s="125">
        <v>6.51</v>
      </c>
      <c r="J421" s="126">
        <v>4.2699999999999996</v>
      </c>
    </row>
    <row r="422" spans="1:10" ht="26.1" customHeight="1" x14ac:dyDescent="0.2">
      <c r="A422" s="120" t="s">
        <v>56</v>
      </c>
      <c r="B422" s="121" t="s">
        <v>196</v>
      </c>
      <c r="C422" s="122" t="s">
        <v>18</v>
      </c>
      <c r="D422" s="122" t="s">
        <v>197</v>
      </c>
      <c r="E422" s="209" t="s">
        <v>62</v>
      </c>
      <c r="F422" s="209"/>
      <c r="G422" s="123" t="s">
        <v>63</v>
      </c>
      <c r="H422" s="124">
        <v>1.2767999999999999</v>
      </c>
      <c r="I422" s="125">
        <v>28.29</v>
      </c>
      <c r="J422" s="126">
        <v>36.119999999999997</v>
      </c>
    </row>
    <row r="423" spans="1:10" ht="51.95" customHeight="1" x14ac:dyDescent="0.2">
      <c r="A423" s="120" t="s">
        <v>56</v>
      </c>
      <c r="B423" s="121" t="s">
        <v>250</v>
      </c>
      <c r="C423" s="122" t="s">
        <v>18</v>
      </c>
      <c r="D423" s="122" t="s">
        <v>251</v>
      </c>
      <c r="E423" s="209" t="s">
        <v>89</v>
      </c>
      <c r="F423" s="209"/>
      <c r="G423" s="123" t="s">
        <v>93</v>
      </c>
      <c r="H423" s="124">
        <v>0.61970000000000003</v>
      </c>
      <c r="I423" s="125">
        <v>1.99</v>
      </c>
      <c r="J423" s="126">
        <v>1.23</v>
      </c>
    </row>
    <row r="424" spans="1:10" ht="24" customHeight="1" x14ac:dyDescent="0.2">
      <c r="A424" s="120" t="s">
        <v>56</v>
      </c>
      <c r="B424" s="121" t="s">
        <v>60</v>
      </c>
      <c r="C424" s="122" t="s">
        <v>18</v>
      </c>
      <c r="D424" s="122" t="s">
        <v>61</v>
      </c>
      <c r="E424" s="209" t="s">
        <v>62</v>
      </c>
      <c r="F424" s="209"/>
      <c r="G424" s="123" t="s">
        <v>63</v>
      </c>
      <c r="H424" s="124">
        <v>2.0266999999999999</v>
      </c>
      <c r="I424" s="125">
        <v>23.58</v>
      </c>
      <c r="J424" s="126">
        <v>47.78</v>
      </c>
    </row>
    <row r="425" spans="1:10" ht="24" customHeight="1" x14ac:dyDescent="0.2">
      <c r="A425" s="127" t="s">
        <v>66</v>
      </c>
      <c r="B425" s="128" t="s">
        <v>202</v>
      </c>
      <c r="C425" s="129" t="s">
        <v>18</v>
      </c>
      <c r="D425" s="129" t="s">
        <v>203</v>
      </c>
      <c r="E425" s="210" t="s">
        <v>69</v>
      </c>
      <c r="F425" s="210"/>
      <c r="G425" s="130" t="s">
        <v>70</v>
      </c>
      <c r="H425" s="131">
        <v>325.15890000000002</v>
      </c>
      <c r="I425" s="132">
        <v>0.78</v>
      </c>
      <c r="J425" s="133">
        <v>253.62</v>
      </c>
    </row>
    <row r="426" spans="1:10" ht="26.1" customHeight="1" x14ac:dyDescent="0.2">
      <c r="A426" s="127" t="s">
        <v>66</v>
      </c>
      <c r="B426" s="128" t="s">
        <v>306</v>
      </c>
      <c r="C426" s="129" t="s">
        <v>18</v>
      </c>
      <c r="D426" s="129" t="s">
        <v>307</v>
      </c>
      <c r="E426" s="210" t="s">
        <v>69</v>
      </c>
      <c r="F426" s="210"/>
      <c r="G426" s="130" t="s">
        <v>31</v>
      </c>
      <c r="H426" s="131">
        <v>0.59119999999999995</v>
      </c>
      <c r="I426" s="132">
        <v>132.30000000000001</v>
      </c>
      <c r="J426" s="133">
        <v>78.209999999999994</v>
      </c>
    </row>
    <row r="427" spans="1:10" ht="26.1" customHeight="1" x14ac:dyDescent="0.2">
      <c r="A427" s="127" t="s">
        <v>66</v>
      </c>
      <c r="B427" s="128" t="s">
        <v>200</v>
      </c>
      <c r="C427" s="129" t="s">
        <v>18</v>
      </c>
      <c r="D427" s="129" t="s">
        <v>201</v>
      </c>
      <c r="E427" s="210" t="s">
        <v>69</v>
      </c>
      <c r="F427" s="210"/>
      <c r="G427" s="130" t="s">
        <v>31</v>
      </c>
      <c r="H427" s="131">
        <v>0.76090000000000002</v>
      </c>
      <c r="I427" s="132">
        <v>171.5</v>
      </c>
      <c r="J427" s="133">
        <v>130.49</v>
      </c>
    </row>
    <row r="428" spans="1:10" x14ac:dyDescent="0.2">
      <c r="A428" s="134"/>
      <c r="B428" s="135"/>
      <c r="C428" s="135"/>
      <c r="D428" s="135"/>
      <c r="E428" s="135" t="s">
        <v>77</v>
      </c>
      <c r="F428" s="136">
        <v>61.83</v>
      </c>
      <c r="G428" s="135" t="s">
        <v>78</v>
      </c>
      <c r="H428" s="136">
        <v>0</v>
      </c>
      <c r="I428" s="135" t="s">
        <v>79</v>
      </c>
      <c r="J428" s="137">
        <v>61.83</v>
      </c>
    </row>
    <row r="429" spans="1:10" x14ac:dyDescent="0.2">
      <c r="A429" s="134"/>
      <c r="B429" s="135"/>
      <c r="C429" s="135"/>
      <c r="D429" s="135"/>
      <c r="E429" s="135" t="s">
        <v>80</v>
      </c>
      <c r="F429" s="136">
        <v>115.03</v>
      </c>
      <c r="G429" s="135"/>
      <c r="H429" s="211" t="s">
        <v>81</v>
      </c>
      <c r="I429" s="211"/>
      <c r="J429" s="137">
        <v>666.75</v>
      </c>
    </row>
    <row r="430" spans="1:10" ht="0.95" customHeight="1" x14ac:dyDescent="0.2">
      <c r="A430" s="138"/>
      <c r="B430" s="139"/>
      <c r="C430" s="139"/>
      <c r="D430" s="139"/>
      <c r="E430" s="139"/>
      <c r="F430" s="139"/>
      <c r="G430" s="139"/>
      <c r="H430" s="139"/>
      <c r="I430" s="139"/>
      <c r="J430" s="140"/>
    </row>
    <row r="431" spans="1:10" ht="18" customHeight="1" x14ac:dyDescent="0.2">
      <c r="A431" s="141"/>
      <c r="B431" s="142" t="s">
        <v>9</v>
      </c>
      <c r="C431" s="143" t="s">
        <v>10</v>
      </c>
      <c r="D431" s="143" t="s">
        <v>2</v>
      </c>
      <c r="E431" s="212" t="s">
        <v>46</v>
      </c>
      <c r="F431" s="212"/>
      <c r="G431" s="144" t="s">
        <v>11</v>
      </c>
      <c r="H431" s="142" t="s">
        <v>3</v>
      </c>
      <c r="I431" s="142" t="s">
        <v>12</v>
      </c>
      <c r="J431" s="145" t="s">
        <v>4</v>
      </c>
    </row>
    <row r="432" spans="1:10" ht="39" customHeight="1" x14ac:dyDescent="0.2">
      <c r="A432" s="113" t="s">
        <v>55</v>
      </c>
      <c r="B432" s="114" t="s">
        <v>308</v>
      </c>
      <c r="C432" s="115" t="s">
        <v>18</v>
      </c>
      <c r="D432" s="115" t="s">
        <v>309</v>
      </c>
      <c r="E432" s="208" t="s">
        <v>132</v>
      </c>
      <c r="F432" s="208"/>
      <c r="G432" s="116" t="s">
        <v>31</v>
      </c>
      <c r="H432" s="117">
        <v>1</v>
      </c>
      <c r="I432" s="118">
        <v>575.80999999999995</v>
      </c>
      <c r="J432" s="119">
        <v>575.80999999999995</v>
      </c>
    </row>
    <row r="433" spans="1:10" ht="51.95" customHeight="1" x14ac:dyDescent="0.2">
      <c r="A433" s="120" t="s">
        <v>56</v>
      </c>
      <c r="B433" s="121" t="s">
        <v>250</v>
      </c>
      <c r="C433" s="122" t="s">
        <v>18</v>
      </c>
      <c r="D433" s="122" t="s">
        <v>251</v>
      </c>
      <c r="E433" s="209" t="s">
        <v>89</v>
      </c>
      <c r="F433" s="209"/>
      <c r="G433" s="123" t="s">
        <v>93</v>
      </c>
      <c r="H433" s="124">
        <v>0.60670000000000002</v>
      </c>
      <c r="I433" s="125">
        <v>1.99</v>
      </c>
      <c r="J433" s="126">
        <v>1.2</v>
      </c>
    </row>
    <row r="434" spans="1:10" ht="51.95" customHeight="1" x14ac:dyDescent="0.2">
      <c r="A434" s="120" t="s">
        <v>56</v>
      </c>
      <c r="B434" s="121" t="s">
        <v>256</v>
      </c>
      <c r="C434" s="122" t="s">
        <v>18</v>
      </c>
      <c r="D434" s="122" t="s">
        <v>257</v>
      </c>
      <c r="E434" s="209" t="s">
        <v>89</v>
      </c>
      <c r="F434" s="209"/>
      <c r="G434" s="123" t="s">
        <v>90</v>
      </c>
      <c r="H434" s="124">
        <v>0.64339999999999997</v>
      </c>
      <c r="I434" s="125">
        <v>6.51</v>
      </c>
      <c r="J434" s="126">
        <v>4.18</v>
      </c>
    </row>
    <row r="435" spans="1:10" ht="26.1" customHeight="1" x14ac:dyDescent="0.2">
      <c r="A435" s="120" t="s">
        <v>56</v>
      </c>
      <c r="B435" s="121" t="s">
        <v>196</v>
      </c>
      <c r="C435" s="122" t="s">
        <v>18</v>
      </c>
      <c r="D435" s="122" t="s">
        <v>197</v>
      </c>
      <c r="E435" s="209" t="s">
        <v>62</v>
      </c>
      <c r="F435" s="209"/>
      <c r="G435" s="123" t="s">
        <v>63</v>
      </c>
      <c r="H435" s="124">
        <v>1.2501</v>
      </c>
      <c r="I435" s="125">
        <v>28.29</v>
      </c>
      <c r="J435" s="126">
        <v>35.36</v>
      </c>
    </row>
    <row r="436" spans="1:10" ht="24" customHeight="1" x14ac:dyDescent="0.2">
      <c r="A436" s="120" t="s">
        <v>56</v>
      </c>
      <c r="B436" s="121" t="s">
        <v>60</v>
      </c>
      <c r="C436" s="122" t="s">
        <v>18</v>
      </c>
      <c r="D436" s="122" t="s">
        <v>61</v>
      </c>
      <c r="E436" s="209" t="s">
        <v>62</v>
      </c>
      <c r="F436" s="209"/>
      <c r="G436" s="123" t="s">
        <v>63</v>
      </c>
      <c r="H436" s="124">
        <v>1.9792000000000001</v>
      </c>
      <c r="I436" s="125">
        <v>23.58</v>
      </c>
      <c r="J436" s="126">
        <v>46.66</v>
      </c>
    </row>
    <row r="437" spans="1:10" ht="26.1" customHeight="1" x14ac:dyDescent="0.2">
      <c r="A437" s="127" t="s">
        <v>66</v>
      </c>
      <c r="B437" s="128" t="s">
        <v>200</v>
      </c>
      <c r="C437" s="129" t="s">
        <v>18</v>
      </c>
      <c r="D437" s="129" t="s">
        <v>201</v>
      </c>
      <c r="E437" s="210" t="s">
        <v>69</v>
      </c>
      <c r="F437" s="210"/>
      <c r="G437" s="130" t="s">
        <v>31</v>
      </c>
      <c r="H437" s="131">
        <v>0.72750000000000004</v>
      </c>
      <c r="I437" s="132">
        <v>171.5</v>
      </c>
      <c r="J437" s="133">
        <v>124.76</v>
      </c>
    </row>
    <row r="438" spans="1:10" ht="24" customHeight="1" x14ac:dyDescent="0.2">
      <c r="A438" s="127" t="s">
        <v>66</v>
      </c>
      <c r="B438" s="128" t="s">
        <v>202</v>
      </c>
      <c r="C438" s="129" t="s">
        <v>18</v>
      </c>
      <c r="D438" s="129" t="s">
        <v>203</v>
      </c>
      <c r="E438" s="210" t="s">
        <v>69</v>
      </c>
      <c r="F438" s="210"/>
      <c r="G438" s="130" t="s">
        <v>70</v>
      </c>
      <c r="H438" s="131">
        <v>364.94330000000002</v>
      </c>
      <c r="I438" s="132">
        <v>0.78</v>
      </c>
      <c r="J438" s="133">
        <v>284.64999999999998</v>
      </c>
    </row>
    <row r="439" spans="1:10" ht="26.1" customHeight="1" x14ac:dyDescent="0.2">
      <c r="A439" s="127" t="s">
        <v>66</v>
      </c>
      <c r="B439" s="128" t="s">
        <v>306</v>
      </c>
      <c r="C439" s="129" t="s">
        <v>18</v>
      </c>
      <c r="D439" s="129" t="s">
        <v>307</v>
      </c>
      <c r="E439" s="210" t="s">
        <v>69</v>
      </c>
      <c r="F439" s="210"/>
      <c r="G439" s="130" t="s">
        <v>31</v>
      </c>
      <c r="H439" s="131">
        <v>0.59719999999999995</v>
      </c>
      <c r="I439" s="132">
        <v>132.30000000000001</v>
      </c>
      <c r="J439" s="133">
        <v>79</v>
      </c>
    </row>
    <row r="440" spans="1:10" x14ac:dyDescent="0.2">
      <c r="A440" s="134"/>
      <c r="B440" s="135"/>
      <c r="C440" s="135"/>
      <c r="D440" s="135"/>
      <c r="E440" s="135" t="s">
        <v>77</v>
      </c>
      <c r="F440" s="136">
        <v>60.45</v>
      </c>
      <c r="G440" s="135" t="s">
        <v>78</v>
      </c>
      <c r="H440" s="136">
        <v>0</v>
      </c>
      <c r="I440" s="135" t="s">
        <v>79</v>
      </c>
      <c r="J440" s="137">
        <v>60.45</v>
      </c>
    </row>
    <row r="441" spans="1:10" x14ac:dyDescent="0.2">
      <c r="A441" s="134"/>
      <c r="B441" s="135"/>
      <c r="C441" s="135"/>
      <c r="D441" s="135"/>
      <c r="E441" s="135" t="s">
        <v>80</v>
      </c>
      <c r="F441" s="136">
        <v>120.05</v>
      </c>
      <c r="G441" s="135"/>
      <c r="H441" s="211" t="s">
        <v>81</v>
      </c>
      <c r="I441" s="211"/>
      <c r="J441" s="137">
        <v>695.86</v>
      </c>
    </row>
    <row r="442" spans="1:10" ht="0.95" customHeight="1" x14ac:dyDescent="0.2">
      <c r="A442" s="138"/>
      <c r="B442" s="139"/>
      <c r="C442" s="139"/>
      <c r="D442" s="139"/>
      <c r="E442" s="139"/>
      <c r="F442" s="139"/>
      <c r="G442" s="139"/>
      <c r="H442" s="139"/>
      <c r="I442" s="139"/>
      <c r="J442" s="140"/>
    </row>
    <row r="443" spans="1:10" ht="18" customHeight="1" x14ac:dyDescent="0.2">
      <c r="A443" s="141"/>
      <c r="B443" s="142" t="s">
        <v>9</v>
      </c>
      <c r="C443" s="143" t="s">
        <v>10</v>
      </c>
      <c r="D443" s="143" t="s">
        <v>2</v>
      </c>
      <c r="E443" s="212" t="s">
        <v>46</v>
      </c>
      <c r="F443" s="212"/>
      <c r="G443" s="144" t="s">
        <v>11</v>
      </c>
      <c r="H443" s="142" t="s">
        <v>3</v>
      </c>
      <c r="I443" s="142" t="s">
        <v>12</v>
      </c>
      <c r="J443" s="145" t="s">
        <v>4</v>
      </c>
    </row>
    <row r="444" spans="1:10" ht="39" customHeight="1" x14ac:dyDescent="0.2">
      <c r="A444" s="113" t="s">
        <v>55</v>
      </c>
      <c r="B444" s="114" t="s">
        <v>310</v>
      </c>
      <c r="C444" s="115" t="s">
        <v>18</v>
      </c>
      <c r="D444" s="115" t="s">
        <v>311</v>
      </c>
      <c r="E444" s="208" t="s">
        <v>132</v>
      </c>
      <c r="F444" s="208"/>
      <c r="G444" s="116" t="s">
        <v>31</v>
      </c>
      <c r="H444" s="117">
        <v>1</v>
      </c>
      <c r="I444" s="118">
        <v>592.29999999999995</v>
      </c>
      <c r="J444" s="119">
        <v>592.29999999999995</v>
      </c>
    </row>
    <row r="445" spans="1:10" ht="51.95" customHeight="1" x14ac:dyDescent="0.2">
      <c r="A445" s="120" t="s">
        <v>56</v>
      </c>
      <c r="B445" s="121" t="s">
        <v>250</v>
      </c>
      <c r="C445" s="122" t="s">
        <v>18</v>
      </c>
      <c r="D445" s="122" t="s">
        <v>251</v>
      </c>
      <c r="E445" s="209" t="s">
        <v>89</v>
      </c>
      <c r="F445" s="209"/>
      <c r="G445" s="123" t="s">
        <v>93</v>
      </c>
      <c r="H445" s="124">
        <v>0.6018</v>
      </c>
      <c r="I445" s="125">
        <v>1.99</v>
      </c>
      <c r="J445" s="126">
        <v>1.19</v>
      </c>
    </row>
    <row r="446" spans="1:10" ht="26.1" customHeight="1" x14ac:dyDescent="0.2">
      <c r="A446" s="120" t="s">
        <v>56</v>
      </c>
      <c r="B446" s="121" t="s">
        <v>196</v>
      </c>
      <c r="C446" s="122" t="s">
        <v>18</v>
      </c>
      <c r="D446" s="122" t="s">
        <v>197</v>
      </c>
      <c r="E446" s="209" t="s">
        <v>62</v>
      </c>
      <c r="F446" s="209"/>
      <c r="G446" s="123" t="s">
        <v>63</v>
      </c>
      <c r="H446" s="124">
        <v>1.24</v>
      </c>
      <c r="I446" s="125">
        <v>28.29</v>
      </c>
      <c r="J446" s="126">
        <v>35.07</v>
      </c>
    </row>
    <row r="447" spans="1:10" ht="24" customHeight="1" x14ac:dyDescent="0.2">
      <c r="A447" s="120" t="s">
        <v>56</v>
      </c>
      <c r="B447" s="121" t="s">
        <v>60</v>
      </c>
      <c r="C447" s="122" t="s">
        <v>18</v>
      </c>
      <c r="D447" s="122" t="s">
        <v>61</v>
      </c>
      <c r="E447" s="209" t="s">
        <v>62</v>
      </c>
      <c r="F447" s="209"/>
      <c r="G447" s="123" t="s">
        <v>63</v>
      </c>
      <c r="H447" s="124">
        <v>1.9633</v>
      </c>
      <c r="I447" s="125">
        <v>23.58</v>
      </c>
      <c r="J447" s="126">
        <v>46.29</v>
      </c>
    </row>
    <row r="448" spans="1:10" ht="51.95" customHeight="1" x14ac:dyDescent="0.2">
      <c r="A448" s="120" t="s">
        <v>56</v>
      </c>
      <c r="B448" s="121" t="s">
        <v>256</v>
      </c>
      <c r="C448" s="122" t="s">
        <v>18</v>
      </c>
      <c r="D448" s="122" t="s">
        <v>257</v>
      </c>
      <c r="E448" s="209" t="s">
        <v>89</v>
      </c>
      <c r="F448" s="209"/>
      <c r="G448" s="123" t="s">
        <v>90</v>
      </c>
      <c r="H448" s="124">
        <v>0.63819999999999999</v>
      </c>
      <c r="I448" s="125">
        <v>6.51</v>
      </c>
      <c r="J448" s="126">
        <v>4.1500000000000004</v>
      </c>
    </row>
    <row r="449" spans="1:10" ht="24" customHeight="1" x14ac:dyDescent="0.2">
      <c r="A449" s="127" t="s">
        <v>66</v>
      </c>
      <c r="B449" s="128" t="s">
        <v>202</v>
      </c>
      <c r="C449" s="129" t="s">
        <v>18</v>
      </c>
      <c r="D449" s="129" t="s">
        <v>203</v>
      </c>
      <c r="E449" s="210" t="s">
        <v>69</v>
      </c>
      <c r="F449" s="210"/>
      <c r="G449" s="130" t="s">
        <v>70</v>
      </c>
      <c r="H449" s="131">
        <v>391.16629999999998</v>
      </c>
      <c r="I449" s="132">
        <v>0.78</v>
      </c>
      <c r="J449" s="133">
        <v>305.10000000000002</v>
      </c>
    </row>
    <row r="450" spans="1:10" ht="26.1" customHeight="1" x14ac:dyDescent="0.2">
      <c r="A450" s="127" t="s">
        <v>66</v>
      </c>
      <c r="B450" s="128" t="s">
        <v>306</v>
      </c>
      <c r="C450" s="129" t="s">
        <v>18</v>
      </c>
      <c r="D450" s="129" t="s">
        <v>307</v>
      </c>
      <c r="E450" s="210" t="s">
        <v>69</v>
      </c>
      <c r="F450" s="210"/>
      <c r="G450" s="130" t="s">
        <v>31</v>
      </c>
      <c r="H450" s="131">
        <v>0.5927</v>
      </c>
      <c r="I450" s="132">
        <v>132.30000000000001</v>
      </c>
      <c r="J450" s="133">
        <v>78.41</v>
      </c>
    </row>
    <row r="451" spans="1:10" ht="26.1" customHeight="1" x14ac:dyDescent="0.2">
      <c r="A451" s="127" t="s">
        <v>66</v>
      </c>
      <c r="B451" s="128" t="s">
        <v>200</v>
      </c>
      <c r="C451" s="129" t="s">
        <v>18</v>
      </c>
      <c r="D451" s="129" t="s">
        <v>201</v>
      </c>
      <c r="E451" s="210" t="s">
        <v>69</v>
      </c>
      <c r="F451" s="210"/>
      <c r="G451" s="130" t="s">
        <v>31</v>
      </c>
      <c r="H451" s="131">
        <v>0.71189999999999998</v>
      </c>
      <c r="I451" s="132">
        <v>171.5</v>
      </c>
      <c r="J451" s="133">
        <v>122.09</v>
      </c>
    </row>
    <row r="452" spans="1:10" x14ac:dyDescent="0.2">
      <c r="A452" s="134"/>
      <c r="B452" s="135"/>
      <c r="C452" s="135"/>
      <c r="D452" s="135"/>
      <c r="E452" s="135" t="s">
        <v>77</v>
      </c>
      <c r="F452" s="136">
        <v>59.96</v>
      </c>
      <c r="G452" s="135" t="s">
        <v>78</v>
      </c>
      <c r="H452" s="136">
        <v>0</v>
      </c>
      <c r="I452" s="135" t="s">
        <v>79</v>
      </c>
      <c r="J452" s="137">
        <v>59.96</v>
      </c>
    </row>
    <row r="453" spans="1:10" x14ac:dyDescent="0.2">
      <c r="A453" s="134"/>
      <c r="B453" s="135"/>
      <c r="C453" s="135"/>
      <c r="D453" s="135"/>
      <c r="E453" s="135" t="s">
        <v>80</v>
      </c>
      <c r="F453" s="136">
        <v>123.49</v>
      </c>
      <c r="G453" s="135"/>
      <c r="H453" s="211" t="s">
        <v>81</v>
      </c>
      <c r="I453" s="211"/>
      <c r="J453" s="137">
        <v>715.79</v>
      </c>
    </row>
    <row r="454" spans="1:10" ht="0.95" customHeight="1" x14ac:dyDescent="0.2">
      <c r="A454" s="138"/>
      <c r="B454" s="139"/>
      <c r="C454" s="139"/>
      <c r="D454" s="139"/>
      <c r="E454" s="139"/>
      <c r="F454" s="139"/>
      <c r="G454" s="139"/>
      <c r="H454" s="139"/>
      <c r="I454" s="139"/>
      <c r="J454" s="140"/>
    </row>
    <row r="455" spans="1:10" ht="18" customHeight="1" x14ac:dyDescent="0.2">
      <c r="A455" s="141"/>
      <c r="B455" s="142" t="s">
        <v>9</v>
      </c>
      <c r="C455" s="143" t="s">
        <v>10</v>
      </c>
      <c r="D455" s="143" t="s">
        <v>2</v>
      </c>
      <c r="E455" s="212" t="s">
        <v>46</v>
      </c>
      <c r="F455" s="212"/>
      <c r="G455" s="144" t="s">
        <v>11</v>
      </c>
      <c r="H455" s="142" t="s">
        <v>3</v>
      </c>
      <c r="I455" s="142" t="s">
        <v>12</v>
      </c>
      <c r="J455" s="145" t="s">
        <v>4</v>
      </c>
    </row>
    <row r="456" spans="1:10" ht="26.1" customHeight="1" x14ac:dyDescent="0.2">
      <c r="A456" s="113" t="s">
        <v>55</v>
      </c>
      <c r="B456" s="114" t="s">
        <v>216</v>
      </c>
      <c r="C456" s="115" t="s">
        <v>18</v>
      </c>
      <c r="D456" s="115" t="s">
        <v>217</v>
      </c>
      <c r="E456" s="208" t="s">
        <v>117</v>
      </c>
      <c r="F456" s="208"/>
      <c r="G456" s="116" t="s">
        <v>70</v>
      </c>
      <c r="H456" s="117">
        <v>1</v>
      </c>
      <c r="I456" s="118">
        <v>10.56</v>
      </c>
      <c r="J456" s="119">
        <v>10.56</v>
      </c>
    </row>
    <row r="457" spans="1:10" ht="24" customHeight="1" x14ac:dyDescent="0.2">
      <c r="A457" s="120" t="s">
        <v>56</v>
      </c>
      <c r="B457" s="121" t="s">
        <v>165</v>
      </c>
      <c r="C457" s="122" t="s">
        <v>18</v>
      </c>
      <c r="D457" s="122" t="s">
        <v>166</v>
      </c>
      <c r="E457" s="209" t="s">
        <v>62</v>
      </c>
      <c r="F457" s="209"/>
      <c r="G457" s="123" t="s">
        <v>63</v>
      </c>
      <c r="H457" s="124">
        <v>1.52E-2</v>
      </c>
      <c r="I457" s="125">
        <v>25.96</v>
      </c>
      <c r="J457" s="126">
        <v>0.39</v>
      </c>
    </row>
    <row r="458" spans="1:10" ht="24" customHeight="1" x14ac:dyDescent="0.2">
      <c r="A458" s="120" t="s">
        <v>56</v>
      </c>
      <c r="B458" s="121" t="s">
        <v>208</v>
      </c>
      <c r="C458" s="122" t="s">
        <v>18</v>
      </c>
      <c r="D458" s="122" t="s">
        <v>209</v>
      </c>
      <c r="E458" s="209" t="s">
        <v>62</v>
      </c>
      <c r="F458" s="209"/>
      <c r="G458" s="123" t="s">
        <v>63</v>
      </c>
      <c r="H458" s="124">
        <v>9.3299999999999994E-2</v>
      </c>
      <c r="I458" s="125">
        <v>31.44</v>
      </c>
      <c r="J458" s="126">
        <v>2.93</v>
      </c>
    </row>
    <row r="459" spans="1:10" ht="26.1" customHeight="1" x14ac:dyDescent="0.2">
      <c r="A459" s="127" t="s">
        <v>66</v>
      </c>
      <c r="B459" s="128" t="s">
        <v>312</v>
      </c>
      <c r="C459" s="129" t="s">
        <v>18</v>
      </c>
      <c r="D459" s="129" t="s">
        <v>313</v>
      </c>
      <c r="E459" s="210" t="s">
        <v>69</v>
      </c>
      <c r="F459" s="210"/>
      <c r="G459" s="130" t="s">
        <v>70</v>
      </c>
      <c r="H459" s="131">
        <v>1.07</v>
      </c>
      <c r="I459" s="132">
        <v>6.77</v>
      </c>
      <c r="J459" s="133">
        <v>7.24</v>
      </c>
    </row>
    <row r="460" spans="1:10" x14ac:dyDescent="0.2">
      <c r="A460" s="134"/>
      <c r="B460" s="135"/>
      <c r="C460" s="135"/>
      <c r="D460" s="135"/>
      <c r="E460" s="135" t="s">
        <v>77</v>
      </c>
      <c r="F460" s="136">
        <v>2.5299999999999998</v>
      </c>
      <c r="G460" s="135" t="s">
        <v>78</v>
      </c>
      <c r="H460" s="136">
        <v>0</v>
      </c>
      <c r="I460" s="135" t="s">
        <v>79</v>
      </c>
      <c r="J460" s="137">
        <v>2.5299999999999998</v>
      </c>
    </row>
    <row r="461" spans="1:10" x14ac:dyDescent="0.2">
      <c r="A461" s="134"/>
      <c r="B461" s="135"/>
      <c r="C461" s="135"/>
      <c r="D461" s="135"/>
      <c r="E461" s="135" t="s">
        <v>80</v>
      </c>
      <c r="F461" s="136">
        <v>2.2000000000000002</v>
      </c>
      <c r="G461" s="135"/>
      <c r="H461" s="211" t="s">
        <v>81</v>
      </c>
      <c r="I461" s="211"/>
      <c r="J461" s="137">
        <v>12.76</v>
      </c>
    </row>
    <row r="462" spans="1:10" ht="0.95" customHeight="1" x14ac:dyDescent="0.2">
      <c r="A462" s="138"/>
      <c r="B462" s="139"/>
      <c r="C462" s="139"/>
      <c r="D462" s="139"/>
      <c r="E462" s="139"/>
      <c r="F462" s="139"/>
      <c r="G462" s="139"/>
      <c r="H462" s="139"/>
      <c r="I462" s="139"/>
      <c r="J462" s="140"/>
    </row>
    <row r="463" spans="1:10" ht="18" customHeight="1" x14ac:dyDescent="0.2">
      <c r="A463" s="141"/>
      <c r="B463" s="142" t="s">
        <v>9</v>
      </c>
      <c r="C463" s="143" t="s">
        <v>10</v>
      </c>
      <c r="D463" s="143" t="s">
        <v>2</v>
      </c>
      <c r="E463" s="212" t="s">
        <v>46</v>
      </c>
      <c r="F463" s="212"/>
      <c r="G463" s="144" t="s">
        <v>11</v>
      </c>
      <c r="H463" s="142" t="s">
        <v>3</v>
      </c>
      <c r="I463" s="142" t="s">
        <v>12</v>
      </c>
      <c r="J463" s="145" t="s">
        <v>4</v>
      </c>
    </row>
    <row r="464" spans="1:10" ht="26.1" customHeight="1" x14ac:dyDescent="0.2">
      <c r="A464" s="113" t="s">
        <v>55</v>
      </c>
      <c r="B464" s="114" t="s">
        <v>224</v>
      </c>
      <c r="C464" s="115" t="s">
        <v>18</v>
      </c>
      <c r="D464" s="115" t="s">
        <v>225</v>
      </c>
      <c r="E464" s="208" t="s">
        <v>117</v>
      </c>
      <c r="F464" s="208"/>
      <c r="G464" s="116" t="s">
        <v>70</v>
      </c>
      <c r="H464" s="117">
        <v>1</v>
      </c>
      <c r="I464" s="118">
        <v>9.3000000000000007</v>
      </c>
      <c r="J464" s="119">
        <v>9.3000000000000007</v>
      </c>
    </row>
    <row r="465" spans="1:10" ht="24" customHeight="1" x14ac:dyDescent="0.2">
      <c r="A465" s="120" t="s">
        <v>56</v>
      </c>
      <c r="B465" s="121" t="s">
        <v>165</v>
      </c>
      <c r="C465" s="122" t="s">
        <v>18</v>
      </c>
      <c r="D465" s="122" t="s">
        <v>166</v>
      </c>
      <c r="E465" s="209" t="s">
        <v>62</v>
      </c>
      <c r="F465" s="209"/>
      <c r="G465" s="123" t="s">
        <v>63</v>
      </c>
      <c r="H465" s="124">
        <v>9.4999999999999998E-3</v>
      </c>
      <c r="I465" s="125">
        <v>25.96</v>
      </c>
      <c r="J465" s="126">
        <v>0.24</v>
      </c>
    </row>
    <row r="466" spans="1:10" ht="24" customHeight="1" x14ac:dyDescent="0.2">
      <c r="A466" s="120" t="s">
        <v>56</v>
      </c>
      <c r="B466" s="121" t="s">
        <v>208</v>
      </c>
      <c r="C466" s="122" t="s">
        <v>18</v>
      </c>
      <c r="D466" s="122" t="s">
        <v>209</v>
      </c>
      <c r="E466" s="209" t="s">
        <v>62</v>
      </c>
      <c r="F466" s="209"/>
      <c r="G466" s="123" t="s">
        <v>63</v>
      </c>
      <c r="H466" s="124">
        <v>5.8099999999999999E-2</v>
      </c>
      <c r="I466" s="125">
        <v>31.44</v>
      </c>
      <c r="J466" s="126">
        <v>1.82</v>
      </c>
    </row>
    <row r="467" spans="1:10" ht="26.1" customHeight="1" x14ac:dyDescent="0.2">
      <c r="A467" s="127" t="s">
        <v>66</v>
      </c>
      <c r="B467" s="128" t="s">
        <v>312</v>
      </c>
      <c r="C467" s="129" t="s">
        <v>18</v>
      </c>
      <c r="D467" s="129" t="s">
        <v>313</v>
      </c>
      <c r="E467" s="210" t="s">
        <v>69</v>
      </c>
      <c r="F467" s="210"/>
      <c r="G467" s="130" t="s">
        <v>70</v>
      </c>
      <c r="H467" s="131">
        <v>1.07</v>
      </c>
      <c r="I467" s="132">
        <v>6.77</v>
      </c>
      <c r="J467" s="133">
        <v>7.24</v>
      </c>
    </row>
    <row r="468" spans="1:10" x14ac:dyDescent="0.2">
      <c r="A468" s="134"/>
      <c r="B468" s="135"/>
      <c r="C468" s="135"/>
      <c r="D468" s="135"/>
      <c r="E468" s="135" t="s">
        <v>77</v>
      </c>
      <c r="F468" s="136">
        <v>1.57</v>
      </c>
      <c r="G468" s="135" t="s">
        <v>78</v>
      </c>
      <c r="H468" s="136">
        <v>0</v>
      </c>
      <c r="I468" s="135" t="s">
        <v>79</v>
      </c>
      <c r="J468" s="137">
        <v>1.57</v>
      </c>
    </row>
    <row r="469" spans="1:10" x14ac:dyDescent="0.2">
      <c r="A469" s="134"/>
      <c r="B469" s="135"/>
      <c r="C469" s="135"/>
      <c r="D469" s="135"/>
      <c r="E469" s="135" t="s">
        <v>80</v>
      </c>
      <c r="F469" s="136">
        <v>1.93</v>
      </c>
      <c r="G469" s="135"/>
      <c r="H469" s="211" t="s">
        <v>81</v>
      </c>
      <c r="I469" s="211"/>
      <c r="J469" s="137">
        <v>11.23</v>
      </c>
    </row>
    <row r="470" spans="1:10" ht="0.95" customHeight="1" x14ac:dyDescent="0.2">
      <c r="A470" s="138"/>
      <c r="B470" s="139"/>
      <c r="C470" s="139"/>
      <c r="D470" s="139"/>
      <c r="E470" s="139"/>
      <c r="F470" s="139"/>
      <c r="G470" s="139"/>
      <c r="H470" s="139"/>
      <c r="I470" s="139"/>
      <c r="J470" s="140"/>
    </row>
    <row r="471" spans="1:10" ht="18" customHeight="1" x14ac:dyDescent="0.2">
      <c r="A471" s="141"/>
      <c r="B471" s="142" t="s">
        <v>9</v>
      </c>
      <c r="C471" s="143" t="s">
        <v>10</v>
      </c>
      <c r="D471" s="143" t="s">
        <v>2</v>
      </c>
      <c r="E471" s="212" t="s">
        <v>46</v>
      </c>
      <c r="F471" s="212"/>
      <c r="G471" s="144" t="s">
        <v>11</v>
      </c>
      <c r="H471" s="142" t="s">
        <v>3</v>
      </c>
      <c r="I471" s="142" t="s">
        <v>12</v>
      </c>
      <c r="J471" s="145" t="s">
        <v>4</v>
      </c>
    </row>
    <row r="472" spans="1:10" ht="26.1" customHeight="1" x14ac:dyDescent="0.2">
      <c r="A472" s="113" t="s">
        <v>55</v>
      </c>
      <c r="B472" s="114" t="s">
        <v>167</v>
      </c>
      <c r="C472" s="115" t="s">
        <v>18</v>
      </c>
      <c r="D472" s="115" t="s">
        <v>168</v>
      </c>
      <c r="E472" s="208" t="s">
        <v>62</v>
      </c>
      <c r="F472" s="208"/>
      <c r="G472" s="116" t="s">
        <v>63</v>
      </c>
      <c r="H472" s="117">
        <v>1</v>
      </c>
      <c r="I472" s="118">
        <v>0.21</v>
      </c>
      <c r="J472" s="119">
        <v>0.21</v>
      </c>
    </row>
    <row r="473" spans="1:10" ht="24" customHeight="1" x14ac:dyDescent="0.2">
      <c r="A473" s="127" t="s">
        <v>66</v>
      </c>
      <c r="B473" s="128" t="s">
        <v>178</v>
      </c>
      <c r="C473" s="129" t="s">
        <v>18</v>
      </c>
      <c r="D473" s="129" t="s">
        <v>179</v>
      </c>
      <c r="E473" s="210" t="s">
        <v>47</v>
      </c>
      <c r="F473" s="210"/>
      <c r="G473" s="130" t="s">
        <v>63</v>
      </c>
      <c r="H473" s="131">
        <v>1.154E-2</v>
      </c>
      <c r="I473" s="132">
        <v>18.53</v>
      </c>
      <c r="J473" s="133">
        <v>0.21</v>
      </c>
    </row>
    <row r="474" spans="1:10" x14ac:dyDescent="0.2">
      <c r="A474" s="134"/>
      <c r="B474" s="135"/>
      <c r="C474" s="135"/>
      <c r="D474" s="135"/>
      <c r="E474" s="135" t="s">
        <v>77</v>
      </c>
      <c r="F474" s="136">
        <v>0.21</v>
      </c>
      <c r="G474" s="135" t="s">
        <v>78</v>
      </c>
      <c r="H474" s="136">
        <v>0</v>
      </c>
      <c r="I474" s="135" t="s">
        <v>79</v>
      </c>
      <c r="J474" s="137">
        <v>0.21</v>
      </c>
    </row>
    <row r="475" spans="1:10" x14ac:dyDescent="0.2">
      <c r="A475" s="134"/>
      <c r="B475" s="135"/>
      <c r="C475" s="135"/>
      <c r="D475" s="135"/>
      <c r="E475" s="135" t="s">
        <v>80</v>
      </c>
      <c r="F475" s="136">
        <v>0.04</v>
      </c>
      <c r="G475" s="135"/>
      <c r="H475" s="211" t="s">
        <v>81</v>
      </c>
      <c r="I475" s="211"/>
      <c r="J475" s="137">
        <v>0.25</v>
      </c>
    </row>
    <row r="476" spans="1:10" ht="0.95" customHeight="1" x14ac:dyDescent="0.2">
      <c r="A476" s="138"/>
      <c r="B476" s="139"/>
      <c r="C476" s="139"/>
      <c r="D476" s="139"/>
      <c r="E476" s="139"/>
      <c r="F476" s="139"/>
      <c r="G476" s="139"/>
      <c r="H476" s="139"/>
      <c r="I476" s="139"/>
      <c r="J476" s="140"/>
    </row>
    <row r="477" spans="1:10" ht="18" customHeight="1" x14ac:dyDescent="0.2">
      <c r="A477" s="141"/>
      <c r="B477" s="142" t="s">
        <v>9</v>
      </c>
      <c r="C477" s="143" t="s">
        <v>10</v>
      </c>
      <c r="D477" s="143" t="s">
        <v>2</v>
      </c>
      <c r="E477" s="212" t="s">
        <v>46</v>
      </c>
      <c r="F477" s="212"/>
      <c r="G477" s="144" t="s">
        <v>11</v>
      </c>
      <c r="H477" s="142" t="s">
        <v>3</v>
      </c>
      <c r="I477" s="142" t="s">
        <v>12</v>
      </c>
      <c r="J477" s="145" t="s">
        <v>4</v>
      </c>
    </row>
    <row r="478" spans="1:10" ht="26.1" customHeight="1" x14ac:dyDescent="0.2">
      <c r="A478" s="113" t="s">
        <v>55</v>
      </c>
      <c r="B478" s="114" t="s">
        <v>186</v>
      </c>
      <c r="C478" s="115" t="s">
        <v>18</v>
      </c>
      <c r="D478" s="115" t="s">
        <v>187</v>
      </c>
      <c r="E478" s="208" t="s">
        <v>62</v>
      </c>
      <c r="F478" s="208"/>
      <c r="G478" s="116" t="s">
        <v>63</v>
      </c>
      <c r="H478" s="117">
        <v>1</v>
      </c>
      <c r="I478" s="118">
        <v>0.27</v>
      </c>
      <c r="J478" s="119">
        <v>0.27</v>
      </c>
    </row>
    <row r="479" spans="1:10" ht="24" customHeight="1" x14ac:dyDescent="0.2">
      <c r="A479" s="127" t="s">
        <v>66</v>
      </c>
      <c r="B479" s="128" t="s">
        <v>192</v>
      </c>
      <c r="C479" s="129" t="s">
        <v>18</v>
      </c>
      <c r="D479" s="129" t="s">
        <v>193</v>
      </c>
      <c r="E479" s="210" t="s">
        <v>47</v>
      </c>
      <c r="F479" s="210"/>
      <c r="G479" s="130" t="s">
        <v>63</v>
      </c>
      <c r="H479" s="131">
        <v>1.4760000000000001E-2</v>
      </c>
      <c r="I479" s="132">
        <v>18.53</v>
      </c>
      <c r="J479" s="133">
        <v>0.27</v>
      </c>
    </row>
    <row r="480" spans="1:10" x14ac:dyDescent="0.2">
      <c r="A480" s="134"/>
      <c r="B480" s="135"/>
      <c r="C480" s="135"/>
      <c r="D480" s="135"/>
      <c r="E480" s="135" t="s">
        <v>77</v>
      </c>
      <c r="F480" s="136">
        <v>0.27</v>
      </c>
      <c r="G480" s="135" t="s">
        <v>78</v>
      </c>
      <c r="H480" s="136">
        <v>0</v>
      </c>
      <c r="I480" s="135" t="s">
        <v>79</v>
      </c>
      <c r="J480" s="137">
        <v>0.27</v>
      </c>
    </row>
    <row r="481" spans="1:10" x14ac:dyDescent="0.2">
      <c r="A481" s="134"/>
      <c r="B481" s="135"/>
      <c r="C481" s="135"/>
      <c r="D481" s="135"/>
      <c r="E481" s="135" t="s">
        <v>80</v>
      </c>
      <c r="F481" s="136">
        <v>0.05</v>
      </c>
      <c r="G481" s="135"/>
      <c r="H481" s="211" t="s">
        <v>81</v>
      </c>
      <c r="I481" s="211"/>
      <c r="J481" s="137">
        <v>0.32</v>
      </c>
    </row>
    <row r="482" spans="1:10" ht="0.95" customHeight="1" x14ac:dyDescent="0.2">
      <c r="A482" s="138"/>
      <c r="B482" s="139"/>
      <c r="C482" s="139"/>
      <c r="D482" s="139"/>
      <c r="E482" s="139"/>
      <c r="F482" s="139"/>
      <c r="G482" s="139"/>
      <c r="H482" s="139"/>
      <c r="I482" s="139"/>
      <c r="J482" s="140"/>
    </row>
    <row r="483" spans="1:10" ht="18" customHeight="1" x14ac:dyDescent="0.2">
      <c r="A483" s="141"/>
      <c r="B483" s="142" t="s">
        <v>9</v>
      </c>
      <c r="C483" s="143" t="s">
        <v>10</v>
      </c>
      <c r="D483" s="143" t="s">
        <v>2</v>
      </c>
      <c r="E483" s="212" t="s">
        <v>46</v>
      </c>
      <c r="F483" s="212"/>
      <c r="G483" s="144" t="s">
        <v>11</v>
      </c>
      <c r="H483" s="142" t="s">
        <v>3</v>
      </c>
      <c r="I483" s="142" t="s">
        <v>12</v>
      </c>
      <c r="J483" s="145" t="s">
        <v>4</v>
      </c>
    </row>
    <row r="484" spans="1:10" ht="26.1" customHeight="1" x14ac:dyDescent="0.2">
      <c r="A484" s="113" t="s">
        <v>55</v>
      </c>
      <c r="B484" s="114" t="s">
        <v>210</v>
      </c>
      <c r="C484" s="115" t="s">
        <v>18</v>
      </c>
      <c r="D484" s="115" t="s">
        <v>211</v>
      </c>
      <c r="E484" s="208" t="s">
        <v>62</v>
      </c>
      <c r="F484" s="208"/>
      <c r="G484" s="116" t="s">
        <v>63</v>
      </c>
      <c r="H484" s="117">
        <v>1</v>
      </c>
      <c r="I484" s="118">
        <v>0.27</v>
      </c>
      <c r="J484" s="119">
        <v>0.27</v>
      </c>
    </row>
    <row r="485" spans="1:10" ht="24" customHeight="1" x14ac:dyDescent="0.2">
      <c r="A485" s="127" t="s">
        <v>66</v>
      </c>
      <c r="B485" s="128" t="s">
        <v>212</v>
      </c>
      <c r="C485" s="129" t="s">
        <v>18</v>
      </c>
      <c r="D485" s="129" t="s">
        <v>213</v>
      </c>
      <c r="E485" s="210" t="s">
        <v>47</v>
      </c>
      <c r="F485" s="210"/>
      <c r="G485" s="130" t="s">
        <v>63</v>
      </c>
      <c r="H485" s="131">
        <v>1.154E-2</v>
      </c>
      <c r="I485" s="132">
        <v>23.95</v>
      </c>
      <c r="J485" s="133">
        <v>0.27</v>
      </c>
    </row>
    <row r="486" spans="1:10" x14ac:dyDescent="0.2">
      <c r="A486" s="134"/>
      <c r="B486" s="135"/>
      <c r="C486" s="135"/>
      <c r="D486" s="135"/>
      <c r="E486" s="135" t="s">
        <v>77</v>
      </c>
      <c r="F486" s="136">
        <v>0.27</v>
      </c>
      <c r="G486" s="135" t="s">
        <v>78</v>
      </c>
      <c r="H486" s="136">
        <v>0</v>
      </c>
      <c r="I486" s="135" t="s">
        <v>79</v>
      </c>
      <c r="J486" s="137">
        <v>0.27</v>
      </c>
    </row>
    <row r="487" spans="1:10" x14ac:dyDescent="0.2">
      <c r="A487" s="134"/>
      <c r="B487" s="135"/>
      <c r="C487" s="135"/>
      <c r="D487" s="135"/>
      <c r="E487" s="135" t="s">
        <v>80</v>
      </c>
      <c r="F487" s="136">
        <v>0.05</v>
      </c>
      <c r="G487" s="135"/>
      <c r="H487" s="211" t="s">
        <v>81</v>
      </c>
      <c r="I487" s="211"/>
      <c r="J487" s="137">
        <v>0.32</v>
      </c>
    </row>
    <row r="488" spans="1:10" ht="0.95" customHeight="1" x14ac:dyDescent="0.2">
      <c r="A488" s="138"/>
      <c r="B488" s="139"/>
      <c r="C488" s="139"/>
      <c r="D488" s="139"/>
      <c r="E488" s="139"/>
      <c r="F488" s="139"/>
      <c r="G488" s="139"/>
      <c r="H488" s="139"/>
      <c r="I488" s="139"/>
      <c r="J488" s="140"/>
    </row>
    <row r="489" spans="1:10" ht="18" customHeight="1" x14ac:dyDescent="0.2">
      <c r="A489" s="141"/>
      <c r="B489" s="142" t="s">
        <v>9</v>
      </c>
      <c r="C489" s="143" t="s">
        <v>10</v>
      </c>
      <c r="D489" s="143" t="s">
        <v>2</v>
      </c>
      <c r="E489" s="212" t="s">
        <v>46</v>
      </c>
      <c r="F489" s="212"/>
      <c r="G489" s="144" t="s">
        <v>11</v>
      </c>
      <c r="H489" s="142" t="s">
        <v>3</v>
      </c>
      <c r="I489" s="142" t="s">
        <v>12</v>
      </c>
      <c r="J489" s="145" t="s">
        <v>4</v>
      </c>
    </row>
    <row r="490" spans="1:10" ht="26.1" customHeight="1" x14ac:dyDescent="0.2">
      <c r="A490" s="113" t="s">
        <v>55</v>
      </c>
      <c r="B490" s="114" t="s">
        <v>226</v>
      </c>
      <c r="C490" s="115" t="s">
        <v>18</v>
      </c>
      <c r="D490" s="115" t="s">
        <v>227</v>
      </c>
      <c r="E490" s="208" t="s">
        <v>62</v>
      </c>
      <c r="F490" s="208"/>
      <c r="G490" s="116" t="s">
        <v>63</v>
      </c>
      <c r="H490" s="117">
        <v>1</v>
      </c>
      <c r="I490" s="118">
        <v>0.27</v>
      </c>
      <c r="J490" s="119">
        <v>0.27</v>
      </c>
    </row>
    <row r="491" spans="1:10" ht="24" customHeight="1" x14ac:dyDescent="0.2">
      <c r="A491" s="127" t="s">
        <v>66</v>
      </c>
      <c r="B491" s="128" t="s">
        <v>232</v>
      </c>
      <c r="C491" s="129" t="s">
        <v>18</v>
      </c>
      <c r="D491" s="129" t="s">
        <v>233</v>
      </c>
      <c r="E491" s="210" t="s">
        <v>47</v>
      </c>
      <c r="F491" s="210"/>
      <c r="G491" s="130" t="s">
        <v>63</v>
      </c>
      <c r="H491" s="131">
        <v>1.4760000000000001E-2</v>
      </c>
      <c r="I491" s="132">
        <v>18.489999999999998</v>
      </c>
      <c r="J491" s="133">
        <v>0.27</v>
      </c>
    </row>
    <row r="492" spans="1:10" x14ac:dyDescent="0.2">
      <c r="A492" s="134"/>
      <c r="B492" s="135"/>
      <c r="C492" s="135"/>
      <c r="D492" s="135"/>
      <c r="E492" s="135" t="s">
        <v>77</v>
      </c>
      <c r="F492" s="136">
        <v>0.27</v>
      </c>
      <c r="G492" s="135" t="s">
        <v>78</v>
      </c>
      <c r="H492" s="136">
        <v>0</v>
      </c>
      <c r="I492" s="135" t="s">
        <v>79</v>
      </c>
      <c r="J492" s="137">
        <v>0.27</v>
      </c>
    </row>
    <row r="493" spans="1:10" x14ac:dyDescent="0.2">
      <c r="A493" s="134"/>
      <c r="B493" s="135"/>
      <c r="C493" s="135"/>
      <c r="D493" s="135"/>
      <c r="E493" s="135" t="s">
        <v>80</v>
      </c>
      <c r="F493" s="136">
        <v>0.05</v>
      </c>
      <c r="G493" s="135"/>
      <c r="H493" s="211" t="s">
        <v>81</v>
      </c>
      <c r="I493" s="211"/>
      <c r="J493" s="137">
        <v>0.32</v>
      </c>
    </row>
    <row r="494" spans="1:10" ht="0.95" customHeight="1" x14ac:dyDescent="0.2">
      <c r="A494" s="138"/>
      <c r="B494" s="139"/>
      <c r="C494" s="139"/>
      <c r="D494" s="139"/>
      <c r="E494" s="139"/>
      <c r="F494" s="139"/>
      <c r="G494" s="139"/>
      <c r="H494" s="139"/>
      <c r="I494" s="139"/>
      <c r="J494" s="140"/>
    </row>
    <row r="495" spans="1:10" ht="18" customHeight="1" x14ac:dyDescent="0.2">
      <c r="A495" s="141"/>
      <c r="B495" s="142" t="s">
        <v>9</v>
      </c>
      <c r="C495" s="143" t="s">
        <v>10</v>
      </c>
      <c r="D495" s="143" t="s">
        <v>2</v>
      </c>
      <c r="E495" s="212" t="s">
        <v>46</v>
      </c>
      <c r="F495" s="212"/>
      <c r="G495" s="144" t="s">
        <v>11</v>
      </c>
      <c r="H495" s="142" t="s">
        <v>3</v>
      </c>
      <c r="I495" s="142" t="s">
        <v>12</v>
      </c>
      <c r="J495" s="145" t="s">
        <v>4</v>
      </c>
    </row>
    <row r="496" spans="1:10" ht="26.1" customHeight="1" x14ac:dyDescent="0.2">
      <c r="A496" s="113" t="s">
        <v>55</v>
      </c>
      <c r="B496" s="114" t="s">
        <v>284</v>
      </c>
      <c r="C496" s="115" t="s">
        <v>18</v>
      </c>
      <c r="D496" s="115" t="s">
        <v>285</v>
      </c>
      <c r="E496" s="208" t="s">
        <v>62</v>
      </c>
      <c r="F496" s="208"/>
      <c r="G496" s="116" t="s">
        <v>63</v>
      </c>
      <c r="H496" s="117">
        <v>1</v>
      </c>
      <c r="I496" s="118">
        <v>0.4</v>
      </c>
      <c r="J496" s="119">
        <v>0.4</v>
      </c>
    </row>
    <row r="497" spans="1:10" ht="24" customHeight="1" x14ac:dyDescent="0.2">
      <c r="A497" s="127" t="s">
        <v>66</v>
      </c>
      <c r="B497" s="128" t="s">
        <v>286</v>
      </c>
      <c r="C497" s="129" t="s">
        <v>18</v>
      </c>
      <c r="D497" s="129" t="s">
        <v>287</v>
      </c>
      <c r="E497" s="210" t="s">
        <v>47</v>
      </c>
      <c r="F497" s="210"/>
      <c r="G497" s="130" t="s">
        <v>63</v>
      </c>
      <c r="H497" s="131">
        <v>1.4760000000000001E-2</v>
      </c>
      <c r="I497" s="132">
        <v>27.76</v>
      </c>
      <c r="J497" s="133">
        <v>0.4</v>
      </c>
    </row>
    <row r="498" spans="1:10" x14ac:dyDescent="0.2">
      <c r="A498" s="134"/>
      <c r="B498" s="135"/>
      <c r="C498" s="135"/>
      <c r="D498" s="135"/>
      <c r="E498" s="135" t="s">
        <v>77</v>
      </c>
      <c r="F498" s="136">
        <v>0.4</v>
      </c>
      <c r="G498" s="135" t="s">
        <v>78</v>
      </c>
      <c r="H498" s="136">
        <v>0</v>
      </c>
      <c r="I498" s="135" t="s">
        <v>79</v>
      </c>
      <c r="J498" s="137">
        <v>0.4</v>
      </c>
    </row>
    <row r="499" spans="1:10" x14ac:dyDescent="0.2">
      <c r="A499" s="134"/>
      <c r="B499" s="135"/>
      <c r="C499" s="135"/>
      <c r="D499" s="135"/>
      <c r="E499" s="135" t="s">
        <v>80</v>
      </c>
      <c r="F499" s="136">
        <v>0.08</v>
      </c>
      <c r="G499" s="135"/>
      <c r="H499" s="211" t="s">
        <v>81</v>
      </c>
      <c r="I499" s="211"/>
      <c r="J499" s="137">
        <v>0.48</v>
      </c>
    </row>
    <row r="500" spans="1:10" ht="0.95" customHeight="1" x14ac:dyDescent="0.2">
      <c r="A500" s="138"/>
      <c r="B500" s="139"/>
      <c r="C500" s="139"/>
      <c r="D500" s="139"/>
      <c r="E500" s="139"/>
      <c r="F500" s="139"/>
      <c r="G500" s="139"/>
      <c r="H500" s="139"/>
      <c r="I500" s="139"/>
      <c r="J500" s="140"/>
    </row>
    <row r="501" spans="1:10" ht="18" customHeight="1" x14ac:dyDescent="0.2">
      <c r="A501" s="141"/>
      <c r="B501" s="142" t="s">
        <v>9</v>
      </c>
      <c r="C501" s="143" t="s">
        <v>10</v>
      </c>
      <c r="D501" s="143" t="s">
        <v>2</v>
      </c>
      <c r="E501" s="212" t="s">
        <v>46</v>
      </c>
      <c r="F501" s="212"/>
      <c r="G501" s="144" t="s">
        <v>11</v>
      </c>
      <c r="H501" s="142" t="s">
        <v>3</v>
      </c>
      <c r="I501" s="142" t="s">
        <v>12</v>
      </c>
      <c r="J501" s="145" t="s">
        <v>4</v>
      </c>
    </row>
    <row r="502" spans="1:10" ht="26.1" customHeight="1" x14ac:dyDescent="0.2">
      <c r="A502" s="113" t="s">
        <v>55</v>
      </c>
      <c r="B502" s="114" t="s">
        <v>288</v>
      </c>
      <c r="C502" s="115" t="s">
        <v>18</v>
      </c>
      <c r="D502" s="115" t="s">
        <v>289</v>
      </c>
      <c r="E502" s="208" t="s">
        <v>62</v>
      </c>
      <c r="F502" s="208"/>
      <c r="G502" s="116" t="s">
        <v>63</v>
      </c>
      <c r="H502" s="117">
        <v>1</v>
      </c>
      <c r="I502" s="118">
        <v>0.27</v>
      </c>
      <c r="J502" s="119">
        <v>0.27</v>
      </c>
    </row>
    <row r="503" spans="1:10" ht="24" customHeight="1" x14ac:dyDescent="0.2">
      <c r="A503" s="127" t="s">
        <v>66</v>
      </c>
      <c r="B503" s="128" t="s">
        <v>290</v>
      </c>
      <c r="C503" s="129" t="s">
        <v>18</v>
      </c>
      <c r="D503" s="129" t="s">
        <v>291</v>
      </c>
      <c r="E503" s="210" t="s">
        <v>47</v>
      </c>
      <c r="F503" s="210"/>
      <c r="G503" s="130" t="s">
        <v>63</v>
      </c>
      <c r="H503" s="131">
        <v>1.154E-2</v>
      </c>
      <c r="I503" s="132">
        <v>23.95</v>
      </c>
      <c r="J503" s="133">
        <v>0.27</v>
      </c>
    </row>
    <row r="504" spans="1:10" x14ac:dyDescent="0.2">
      <c r="A504" s="134"/>
      <c r="B504" s="135"/>
      <c r="C504" s="135"/>
      <c r="D504" s="135"/>
      <c r="E504" s="135" t="s">
        <v>77</v>
      </c>
      <c r="F504" s="136">
        <v>0.27</v>
      </c>
      <c r="G504" s="135" t="s">
        <v>78</v>
      </c>
      <c r="H504" s="136">
        <v>0</v>
      </c>
      <c r="I504" s="135" t="s">
        <v>79</v>
      </c>
      <c r="J504" s="137">
        <v>0.27</v>
      </c>
    </row>
    <row r="505" spans="1:10" x14ac:dyDescent="0.2">
      <c r="A505" s="134"/>
      <c r="B505" s="135"/>
      <c r="C505" s="135"/>
      <c r="D505" s="135"/>
      <c r="E505" s="135" t="s">
        <v>80</v>
      </c>
      <c r="F505" s="136">
        <v>0.05</v>
      </c>
      <c r="G505" s="135"/>
      <c r="H505" s="211" t="s">
        <v>81</v>
      </c>
      <c r="I505" s="211"/>
      <c r="J505" s="137">
        <v>0.32</v>
      </c>
    </row>
    <row r="506" spans="1:10" ht="0.95" customHeight="1" x14ac:dyDescent="0.2">
      <c r="A506" s="138"/>
      <c r="B506" s="139"/>
      <c r="C506" s="139"/>
      <c r="D506" s="139"/>
      <c r="E506" s="139"/>
      <c r="F506" s="139"/>
      <c r="G506" s="139"/>
      <c r="H506" s="139"/>
      <c r="I506" s="139"/>
      <c r="J506" s="140"/>
    </row>
    <row r="507" spans="1:10" ht="18" customHeight="1" x14ac:dyDescent="0.2">
      <c r="A507" s="141"/>
      <c r="B507" s="142" t="s">
        <v>9</v>
      </c>
      <c r="C507" s="143" t="s">
        <v>10</v>
      </c>
      <c r="D507" s="143" t="s">
        <v>2</v>
      </c>
      <c r="E507" s="212" t="s">
        <v>46</v>
      </c>
      <c r="F507" s="212"/>
      <c r="G507" s="144" t="s">
        <v>11</v>
      </c>
      <c r="H507" s="142" t="s">
        <v>3</v>
      </c>
      <c r="I507" s="142" t="s">
        <v>12</v>
      </c>
      <c r="J507" s="145" t="s">
        <v>4</v>
      </c>
    </row>
    <row r="508" spans="1:10" ht="26.1" customHeight="1" x14ac:dyDescent="0.2">
      <c r="A508" s="113" t="s">
        <v>55</v>
      </c>
      <c r="B508" s="114" t="s">
        <v>314</v>
      </c>
      <c r="C508" s="115" t="s">
        <v>18</v>
      </c>
      <c r="D508" s="115" t="s">
        <v>315</v>
      </c>
      <c r="E508" s="208" t="s">
        <v>62</v>
      </c>
      <c r="F508" s="208"/>
      <c r="G508" s="116" t="s">
        <v>63</v>
      </c>
      <c r="H508" s="117">
        <v>1</v>
      </c>
      <c r="I508" s="118">
        <v>0.13</v>
      </c>
      <c r="J508" s="119">
        <v>0.13</v>
      </c>
    </row>
    <row r="509" spans="1:10" ht="24" customHeight="1" x14ac:dyDescent="0.2">
      <c r="A509" s="127" t="s">
        <v>66</v>
      </c>
      <c r="B509" s="128" t="s">
        <v>316</v>
      </c>
      <c r="C509" s="129" t="s">
        <v>18</v>
      </c>
      <c r="D509" s="129" t="s">
        <v>317</v>
      </c>
      <c r="E509" s="210" t="s">
        <v>47</v>
      </c>
      <c r="F509" s="210"/>
      <c r="G509" s="130" t="s">
        <v>63</v>
      </c>
      <c r="H509" s="131">
        <v>5.0899999999999999E-3</v>
      </c>
      <c r="I509" s="132">
        <v>27.38</v>
      </c>
      <c r="J509" s="133">
        <v>0.13</v>
      </c>
    </row>
    <row r="510" spans="1:10" x14ac:dyDescent="0.2">
      <c r="A510" s="134"/>
      <c r="B510" s="135"/>
      <c r="C510" s="135"/>
      <c r="D510" s="135"/>
      <c r="E510" s="135" t="s">
        <v>77</v>
      </c>
      <c r="F510" s="136">
        <v>0.13</v>
      </c>
      <c r="G510" s="135" t="s">
        <v>78</v>
      </c>
      <c r="H510" s="136">
        <v>0</v>
      </c>
      <c r="I510" s="135" t="s">
        <v>79</v>
      </c>
      <c r="J510" s="137">
        <v>0.13</v>
      </c>
    </row>
    <row r="511" spans="1:10" x14ac:dyDescent="0.2">
      <c r="A511" s="134"/>
      <c r="B511" s="135"/>
      <c r="C511" s="135"/>
      <c r="D511" s="135"/>
      <c r="E511" s="135" t="s">
        <v>80</v>
      </c>
      <c r="F511" s="136">
        <v>0.02</v>
      </c>
      <c r="G511" s="135"/>
      <c r="H511" s="211" t="s">
        <v>81</v>
      </c>
      <c r="I511" s="211"/>
      <c r="J511" s="137">
        <v>0.15</v>
      </c>
    </row>
    <row r="512" spans="1:10" ht="0.95" customHeight="1" x14ac:dyDescent="0.2">
      <c r="A512" s="138"/>
      <c r="B512" s="139"/>
      <c r="C512" s="139"/>
      <c r="D512" s="139"/>
      <c r="E512" s="139"/>
      <c r="F512" s="139"/>
      <c r="G512" s="139"/>
      <c r="H512" s="139"/>
      <c r="I512" s="139"/>
      <c r="J512" s="140"/>
    </row>
    <row r="513" spans="1:10" ht="18" customHeight="1" x14ac:dyDescent="0.2">
      <c r="A513" s="141"/>
      <c r="B513" s="142" t="s">
        <v>9</v>
      </c>
      <c r="C513" s="143" t="s">
        <v>10</v>
      </c>
      <c r="D513" s="143" t="s">
        <v>2</v>
      </c>
      <c r="E513" s="212" t="s">
        <v>46</v>
      </c>
      <c r="F513" s="212"/>
      <c r="G513" s="144" t="s">
        <v>11</v>
      </c>
      <c r="H513" s="142" t="s">
        <v>3</v>
      </c>
      <c r="I513" s="142" t="s">
        <v>12</v>
      </c>
      <c r="J513" s="145" t="s">
        <v>4</v>
      </c>
    </row>
    <row r="514" spans="1:10" ht="39" customHeight="1" x14ac:dyDescent="0.2">
      <c r="A514" s="113" t="s">
        <v>55</v>
      </c>
      <c r="B514" s="114" t="s">
        <v>318</v>
      </c>
      <c r="C514" s="115" t="s">
        <v>18</v>
      </c>
      <c r="D514" s="115" t="s">
        <v>319</v>
      </c>
      <c r="E514" s="208" t="s">
        <v>62</v>
      </c>
      <c r="F514" s="208"/>
      <c r="G514" s="116" t="s">
        <v>63</v>
      </c>
      <c r="H514" s="117">
        <v>1</v>
      </c>
      <c r="I514" s="118">
        <v>0.18</v>
      </c>
      <c r="J514" s="119">
        <v>0.18</v>
      </c>
    </row>
    <row r="515" spans="1:10" ht="26.1" customHeight="1" x14ac:dyDescent="0.2">
      <c r="A515" s="127" t="s">
        <v>66</v>
      </c>
      <c r="B515" s="128" t="s">
        <v>320</v>
      </c>
      <c r="C515" s="129" t="s">
        <v>18</v>
      </c>
      <c r="D515" s="129" t="s">
        <v>321</v>
      </c>
      <c r="E515" s="210" t="s">
        <v>47</v>
      </c>
      <c r="F515" s="210"/>
      <c r="G515" s="130" t="s">
        <v>63</v>
      </c>
      <c r="H515" s="131">
        <v>8.3099999999999997E-3</v>
      </c>
      <c r="I515" s="132">
        <v>22.19</v>
      </c>
      <c r="J515" s="133">
        <v>0.18</v>
      </c>
    </row>
    <row r="516" spans="1:10" x14ac:dyDescent="0.2">
      <c r="A516" s="134"/>
      <c r="B516" s="135"/>
      <c r="C516" s="135"/>
      <c r="D516" s="135"/>
      <c r="E516" s="135" t="s">
        <v>77</v>
      </c>
      <c r="F516" s="136">
        <v>0.18</v>
      </c>
      <c r="G516" s="135" t="s">
        <v>78</v>
      </c>
      <c r="H516" s="136">
        <v>0</v>
      </c>
      <c r="I516" s="135" t="s">
        <v>79</v>
      </c>
      <c r="J516" s="137">
        <v>0.18</v>
      </c>
    </row>
    <row r="517" spans="1:10" x14ac:dyDescent="0.2">
      <c r="A517" s="134"/>
      <c r="B517" s="135"/>
      <c r="C517" s="135"/>
      <c r="D517" s="135"/>
      <c r="E517" s="135" t="s">
        <v>80</v>
      </c>
      <c r="F517" s="136">
        <v>0.03</v>
      </c>
      <c r="G517" s="135"/>
      <c r="H517" s="211" t="s">
        <v>81</v>
      </c>
      <c r="I517" s="211"/>
      <c r="J517" s="137">
        <v>0.21</v>
      </c>
    </row>
    <row r="518" spans="1:10" ht="0.95" customHeight="1" x14ac:dyDescent="0.2">
      <c r="A518" s="138"/>
      <c r="B518" s="139"/>
      <c r="C518" s="139"/>
      <c r="D518" s="139"/>
      <c r="E518" s="139"/>
      <c r="F518" s="139"/>
      <c r="G518" s="139"/>
      <c r="H518" s="139"/>
      <c r="I518" s="139"/>
      <c r="J518" s="140"/>
    </row>
    <row r="519" spans="1:10" ht="18" customHeight="1" x14ac:dyDescent="0.2">
      <c r="A519" s="141"/>
      <c r="B519" s="142" t="s">
        <v>9</v>
      </c>
      <c r="C519" s="143" t="s">
        <v>10</v>
      </c>
      <c r="D519" s="143" t="s">
        <v>2</v>
      </c>
      <c r="E519" s="212" t="s">
        <v>46</v>
      </c>
      <c r="F519" s="212"/>
      <c r="G519" s="144" t="s">
        <v>11</v>
      </c>
      <c r="H519" s="142" t="s">
        <v>3</v>
      </c>
      <c r="I519" s="142" t="s">
        <v>12</v>
      </c>
      <c r="J519" s="145" t="s">
        <v>4</v>
      </c>
    </row>
    <row r="520" spans="1:10" ht="26.1" customHeight="1" x14ac:dyDescent="0.2">
      <c r="A520" s="113" t="s">
        <v>55</v>
      </c>
      <c r="B520" s="114" t="s">
        <v>322</v>
      </c>
      <c r="C520" s="115" t="s">
        <v>18</v>
      </c>
      <c r="D520" s="115" t="s">
        <v>323</v>
      </c>
      <c r="E520" s="208" t="s">
        <v>62</v>
      </c>
      <c r="F520" s="208"/>
      <c r="G520" s="116" t="s">
        <v>63</v>
      </c>
      <c r="H520" s="117">
        <v>1</v>
      </c>
      <c r="I520" s="118">
        <v>0.39</v>
      </c>
      <c r="J520" s="119">
        <v>0.39</v>
      </c>
    </row>
    <row r="521" spans="1:10" ht="24" customHeight="1" x14ac:dyDescent="0.2">
      <c r="A521" s="127" t="s">
        <v>66</v>
      </c>
      <c r="B521" s="128" t="s">
        <v>324</v>
      </c>
      <c r="C521" s="129" t="s">
        <v>18</v>
      </c>
      <c r="D521" s="129" t="s">
        <v>325</v>
      </c>
      <c r="E521" s="210" t="s">
        <v>47</v>
      </c>
      <c r="F521" s="210"/>
      <c r="G521" s="130" t="s">
        <v>63</v>
      </c>
      <c r="H521" s="131">
        <v>1.154E-2</v>
      </c>
      <c r="I521" s="132">
        <v>34.43</v>
      </c>
      <c r="J521" s="133">
        <v>0.39</v>
      </c>
    </row>
    <row r="522" spans="1:10" x14ac:dyDescent="0.2">
      <c r="A522" s="134"/>
      <c r="B522" s="135"/>
      <c r="C522" s="135"/>
      <c r="D522" s="135"/>
      <c r="E522" s="135" t="s">
        <v>77</v>
      </c>
      <c r="F522" s="136">
        <v>0.39</v>
      </c>
      <c r="G522" s="135" t="s">
        <v>78</v>
      </c>
      <c r="H522" s="136">
        <v>0</v>
      </c>
      <c r="I522" s="135" t="s">
        <v>79</v>
      </c>
      <c r="J522" s="137">
        <v>0.39</v>
      </c>
    </row>
    <row r="523" spans="1:10" x14ac:dyDescent="0.2">
      <c r="A523" s="134"/>
      <c r="B523" s="135"/>
      <c r="C523" s="135"/>
      <c r="D523" s="135"/>
      <c r="E523" s="135" t="s">
        <v>80</v>
      </c>
      <c r="F523" s="136">
        <v>0.08</v>
      </c>
      <c r="G523" s="135"/>
      <c r="H523" s="211" t="s">
        <v>81</v>
      </c>
      <c r="I523" s="211"/>
      <c r="J523" s="137">
        <v>0.47</v>
      </c>
    </row>
    <row r="524" spans="1:10" ht="0.95" customHeight="1" x14ac:dyDescent="0.2">
      <c r="A524" s="138"/>
      <c r="B524" s="139"/>
      <c r="C524" s="139"/>
      <c r="D524" s="139"/>
      <c r="E524" s="139"/>
      <c r="F524" s="139"/>
      <c r="G524" s="139"/>
      <c r="H524" s="139"/>
      <c r="I524" s="139"/>
      <c r="J524" s="140"/>
    </row>
    <row r="525" spans="1:10" ht="18" customHeight="1" x14ac:dyDescent="0.2">
      <c r="A525" s="141"/>
      <c r="B525" s="142" t="s">
        <v>9</v>
      </c>
      <c r="C525" s="143" t="s">
        <v>10</v>
      </c>
      <c r="D525" s="143" t="s">
        <v>2</v>
      </c>
      <c r="E525" s="212" t="s">
        <v>46</v>
      </c>
      <c r="F525" s="212"/>
      <c r="G525" s="144" t="s">
        <v>11</v>
      </c>
      <c r="H525" s="142" t="s">
        <v>3</v>
      </c>
      <c r="I525" s="142" t="s">
        <v>12</v>
      </c>
      <c r="J525" s="145" t="s">
        <v>4</v>
      </c>
    </row>
    <row r="526" spans="1:10" ht="26.1" customHeight="1" x14ac:dyDescent="0.2">
      <c r="A526" s="113" t="s">
        <v>55</v>
      </c>
      <c r="B526" s="114" t="s">
        <v>326</v>
      </c>
      <c r="C526" s="115" t="s">
        <v>18</v>
      </c>
      <c r="D526" s="115" t="s">
        <v>327</v>
      </c>
      <c r="E526" s="208" t="s">
        <v>62</v>
      </c>
      <c r="F526" s="208"/>
      <c r="G526" s="116" t="s">
        <v>63</v>
      </c>
      <c r="H526" s="117">
        <v>1</v>
      </c>
      <c r="I526" s="118">
        <v>0.36</v>
      </c>
      <c r="J526" s="119">
        <v>0.36</v>
      </c>
    </row>
    <row r="527" spans="1:10" ht="26.1" customHeight="1" x14ac:dyDescent="0.2">
      <c r="A527" s="127" t="s">
        <v>66</v>
      </c>
      <c r="B527" s="128" t="s">
        <v>328</v>
      </c>
      <c r="C527" s="129" t="s">
        <v>18</v>
      </c>
      <c r="D527" s="129" t="s">
        <v>329</v>
      </c>
      <c r="E527" s="210" t="s">
        <v>47</v>
      </c>
      <c r="F527" s="210"/>
      <c r="G527" s="130" t="s">
        <v>63</v>
      </c>
      <c r="H527" s="131">
        <v>1.154E-2</v>
      </c>
      <c r="I527" s="132">
        <v>31.53</v>
      </c>
      <c r="J527" s="133">
        <v>0.36</v>
      </c>
    </row>
    <row r="528" spans="1:10" x14ac:dyDescent="0.2">
      <c r="A528" s="134"/>
      <c r="B528" s="135"/>
      <c r="C528" s="135"/>
      <c r="D528" s="135"/>
      <c r="E528" s="135" t="s">
        <v>77</v>
      </c>
      <c r="F528" s="136">
        <v>0.36</v>
      </c>
      <c r="G528" s="135" t="s">
        <v>78</v>
      </c>
      <c r="H528" s="136">
        <v>0</v>
      </c>
      <c r="I528" s="135" t="s">
        <v>79</v>
      </c>
      <c r="J528" s="137">
        <v>0.36</v>
      </c>
    </row>
    <row r="529" spans="1:10" x14ac:dyDescent="0.2">
      <c r="A529" s="134"/>
      <c r="B529" s="135"/>
      <c r="C529" s="135"/>
      <c r="D529" s="135"/>
      <c r="E529" s="135" t="s">
        <v>80</v>
      </c>
      <c r="F529" s="136">
        <v>7.0000000000000007E-2</v>
      </c>
      <c r="G529" s="135"/>
      <c r="H529" s="211" t="s">
        <v>81</v>
      </c>
      <c r="I529" s="211"/>
      <c r="J529" s="137">
        <v>0.43</v>
      </c>
    </row>
    <row r="530" spans="1:10" ht="0.95" customHeight="1" x14ac:dyDescent="0.2">
      <c r="A530" s="138"/>
      <c r="B530" s="139"/>
      <c r="C530" s="139"/>
      <c r="D530" s="139"/>
      <c r="E530" s="139"/>
      <c r="F530" s="139"/>
      <c r="G530" s="139"/>
      <c r="H530" s="139"/>
      <c r="I530" s="139"/>
      <c r="J530" s="140"/>
    </row>
    <row r="531" spans="1:10" ht="18" customHeight="1" x14ac:dyDescent="0.2">
      <c r="A531" s="141"/>
      <c r="B531" s="142" t="s">
        <v>9</v>
      </c>
      <c r="C531" s="143" t="s">
        <v>10</v>
      </c>
      <c r="D531" s="143" t="s">
        <v>2</v>
      </c>
      <c r="E531" s="212" t="s">
        <v>46</v>
      </c>
      <c r="F531" s="212"/>
      <c r="G531" s="144" t="s">
        <v>11</v>
      </c>
      <c r="H531" s="142" t="s">
        <v>3</v>
      </c>
      <c r="I531" s="142" t="s">
        <v>12</v>
      </c>
      <c r="J531" s="145" t="s">
        <v>4</v>
      </c>
    </row>
    <row r="532" spans="1:10" ht="26.1" customHeight="1" x14ac:dyDescent="0.2">
      <c r="A532" s="113" t="s">
        <v>55</v>
      </c>
      <c r="B532" s="114" t="s">
        <v>330</v>
      </c>
      <c r="C532" s="115" t="s">
        <v>18</v>
      </c>
      <c r="D532" s="115" t="s">
        <v>331</v>
      </c>
      <c r="E532" s="208" t="s">
        <v>62</v>
      </c>
      <c r="F532" s="208"/>
      <c r="G532" s="116" t="s">
        <v>63</v>
      </c>
      <c r="H532" s="117">
        <v>1</v>
      </c>
      <c r="I532" s="118">
        <v>0.5</v>
      </c>
      <c r="J532" s="119">
        <v>0.5</v>
      </c>
    </row>
    <row r="533" spans="1:10" ht="24" customHeight="1" x14ac:dyDescent="0.2">
      <c r="A533" s="127" t="s">
        <v>66</v>
      </c>
      <c r="B533" s="128" t="s">
        <v>332</v>
      </c>
      <c r="C533" s="129" t="s">
        <v>18</v>
      </c>
      <c r="D533" s="129" t="s">
        <v>333</v>
      </c>
      <c r="E533" s="210" t="s">
        <v>47</v>
      </c>
      <c r="F533" s="210"/>
      <c r="G533" s="130" t="s">
        <v>63</v>
      </c>
      <c r="H533" s="131">
        <v>2.12E-2</v>
      </c>
      <c r="I533" s="132">
        <v>23.95</v>
      </c>
      <c r="J533" s="133">
        <v>0.5</v>
      </c>
    </row>
    <row r="534" spans="1:10" x14ac:dyDescent="0.2">
      <c r="A534" s="134"/>
      <c r="B534" s="135"/>
      <c r="C534" s="135"/>
      <c r="D534" s="135"/>
      <c r="E534" s="135" t="s">
        <v>77</v>
      </c>
      <c r="F534" s="136">
        <v>0.5</v>
      </c>
      <c r="G534" s="135" t="s">
        <v>78</v>
      </c>
      <c r="H534" s="136">
        <v>0</v>
      </c>
      <c r="I534" s="135" t="s">
        <v>79</v>
      </c>
      <c r="J534" s="137">
        <v>0.5</v>
      </c>
    </row>
    <row r="535" spans="1:10" x14ac:dyDescent="0.2">
      <c r="A535" s="134"/>
      <c r="B535" s="135"/>
      <c r="C535" s="135"/>
      <c r="D535" s="135"/>
      <c r="E535" s="135" t="s">
        <v>80</v>
      </c>
      <c r="F535" s="136">
        <v>0.1</v>
      </c>
      <c r="G535" s="135"/>
      <c r="H535" s="211" t="s">
        <v>81</v>
      </c>
      <c r="I535" s="211"/>
      <c r="J535" s="137">
        <v>0.6</v>
      </c>
    </row>
    <row r="536" spans="1:10" ht="0.95" customHeight="1" x14ac:dyDescent="0.2">
      <c r="A536" s="138"/>
      <c r="B536" s="139"/>
      <c r="C536" s="139"/>
      <c r="D536" s="139"/>
      <c r="E536" s="139"/>
      <c r="F536" s="139"/>
      <c r="G536" s="139"/>
      <c r="H536" s="139"/>
      <c r="I536" s="139"/>
      <c r="J536" s="140"/>
    </row>
    <row r="537" spans="1:10" ht="18" customHeight="1" x14ac:dyDescent="0.2">
      <c r="A537" s="141"/>
      <c r="B537" s="142" t="s">
        <v>9</v>
      </c>
      <c r="C537" s="143" t="s">
        <v>10</v>
      </c>
      <c r="D537" s="143" t="s">
        <v>2</v>
      </c>
      <c r="E537" s="212" t="s">
        <v>46</v>
      </c>
      <c r="F537" s="212"/>
      <c r="G537" s="144" t="s">
        <v>11</v>
      </c>
      <c r="H537" s="142" t="s">
        <v>3</v>
      </c>
      <c r="I537" s="142" t="s">
        <v>12</v>
      </c>
      <c r="J537" s="145" t="s">
        <v>4</v>
      </c>
    </row>
    <row r="538" spans="1:10" ht="26.1" customHeight="1" x14ac:dyDescent="0.2">
      <c r="A538" s="113" t="s">
        <v>55</v>
      </c>
      <c r="B538" s="114" t="s">
        <v>334</v>
      </c>
      <c r="C538" s="115" t="s">
        <v>18</v>
      </c>
      <c r="D538" s="115" t="s">
        <v>335</v>
      </c>
      <c r="E538" s="208" t="s">
        <v>62</v>
      </c>
      <c r="F538" s="208"/>
      <c r="G538" s="116" t="s">
        <v>63</v>
      </c>
      <c r="H538" s="117">
        <v>1</v>
      </c>
      <c r="I538" s="118">
        <v>0.35</v>
      </c>
      <c r="J538" s="119">
        <v>0.35</v>
      </c>
    </row>
    <row r="539" spans="1:10" ht="24" customHeight="1" x14ac:dyDescent="0.2">
      <c r="A539" s="127" t="s">
        <v>66</v>
      </c>
      <c r="B539" s="128" t="s">
        <v>336</v>
      </c>
      <c r="C539" s="129" t="s">
        <v>18</v>
      </c>
      <c r="D539" s="129" t="s">
        <v>337</v>
      </c>
      <c r="E539" s="210" t="s">
        <v>47</v>
      </c>
      <c r="F539" s="210"/>
      <c r="G539" s="130" t="s">
        <v>63</v>
      </c>
      <c r="H539" s="131">
        <v>1.4760000000000001E-2</v>
      </c>
      <c r="I539" s="132">
        <v>23.95</v>
      </c>
      <c r="J539" s="133">
        <v>0.35</v>
      </c>
    </row>
    <row r="540" spans="1:10" x14ac:dyDescent="0.2">
      <c r="A540" s="134"/>
      <c r="B540" s="135"/>
      <c r="C540" s="135"/>
      <c r="D540" s="135"/>
      <c r="E540" s="135" t="s">
        <v>77</v>
      </c>
      <c r="F540" s="136">
        <v>0.35</v>
      </c>
      <c r="G540" s="135" t="s">
        <v>78</v>
      </c>
      <c r="H540" s="136">
        <v>0</v>
      </c>
      <c r="I540" s="135" t="s">
        <v>79</v>
      </c>
      <c r="J540" s="137">
        <v>0.35</v>
      </c>
    </row>
    <row r="541" spans="1:10" x14ac:dyDescent="0.2">
      <c r="A541" s="134"/>
      <c r="B541" s="135"/>
      <c r="C541" s="135"/>
      <c r="D541" s="135"/>
      <c r="E541" s="135" t="s">
        <v>80</v>
      </c>
      <c r="F541" s="136">
        <v>7.0000000000000007E-2</v>
      </c>
      <c r="G541" s="135"/>
      <c r="H541" s="211" t="s">
        <v>81</v>
      </c>
      <c r="I541" s="211"/>
      <c r="J541" s="137">
        <v>0.42</v>
      </c>
    </row>
    <row r="542" spans="1:10" ht="0.95" customHeight="1" x14ac:dyDescent="0.2">
      <c r="A542" s="138"/>
      <c r="B542" s="139"/>
      <c r="C542" s="139"/>
      <c r="D542" s="139"/>
      <c r="E542" s="139"/>
      <c r="F542" s="139"/>
      <c r="G542" s="139"/>
      <c r="H542" s="139"/>
      <c r="I542" s="139"/>
      <c r="J542" s="140"/>
    </row>
    <row r="543" spans="1:10" ht="18" customHeight="1" x14ac:dyDescent="0.2">
      <c r="A543" s="141"/>
      <c r="B543" s="142" t="s">
        <v>9</v>
      </c>
      <c r="C543" s="143" t="s">
        <v>10</v>
      </c>
      <c r="D543" s="143" t="s">
        <v>2</v>
      </c>
      <c r="E543" s="212" t="s">
        <v>46</v>
      </c>
      <c r="F543" s="212"/>
      <c r="G543" s="144" t="s">
        <v>11</v>
      </c>
      <c r="H543" s="142" t="s">
        <v>3</v>
      </c>
      <c r="I543" s="142" t="s">
        <v>12</v>
      </c>
      <c r="J543" s="145" t="s">
        <v>4</v>
      </c>
    </row>
    <row r="544" spans="1:10" ht="26.1" customHeight="1" x14ac:dyDescent="0.2">
      <c r="A544" s="113" t="s">
        <v>55</v>
      </c>
      <c r="B544" s="114" t="s">
        <v>338</v>
      </c>
      <c r="C544" s="115" t="s">
        <v>18</v>
      </c>
      <c r="D544" s="115" t="s">
        <v>339</v>
      </c>
      <c r="E544" s="208" t="s">
        <v>62</v>
      </c>
      <c r="F544" s="208"/>
      <c r="G544" s="116" t="s">
        <v>63</v>
      </c>
      <c r="H544" s="117">
        <v>1</v>
      </c>
      <c r="I544" s="118">
        <v>0.34</v>
      </c>
      <c r="J544" s="119">
        <v>0.34</v>
      </c>
    </row>
    <row r="545" spans="1:10" ht="24" customHeight="1" x14ac:dyDescent="0.2">
      <c r="A545" s="127" t="s">
        <v>66</v>
      </c>
      <c r="B545" s="128" t="s">
        <v>340</v>
      </c>
      <c r="C545" s="129" t="s">
        <v>18</v>
      </c>
      <c r="D545" s="129" t="s">
        <v>341</v>
      </c>
      <c r="E545" s="210" t="s">
        <v>47</v>
      </c>
      <c r="F545" s="210"/>
      <c r="G545" s="130" t="s">
        <v>63</v>
      </c>
      <c r="H545" s="131">
        <v>2.12E-2</v>
      </c>
      <c r="I545" s="132">
        <v>16.079999999999998</v>
      </c>
      <c r="J545" s="133">
        <v>0.34</v>
      </c>
    </row>
    <row r="546" spans="1:10" x14ac:dyDescent="0.2">
      <c r="A546" s="134"/>
      <c r="B546" s="135"/>
      <c r="C546" s="135"/>
      <c r="D546" s="135"/>
      <c r="E546" s="135" t="s">
        <v>77</v>
      </c>
      <c r="F546" s="136">
        <v>0.34</v>
      </c>
      <c r="G546" s="135" t="s">
        <v>78</v>
      </c>
      <c r="H546" s="136">
        <v>0</v>
      </c>
      <c r="I546" s="135" t="s">
        <v>79</v>
      </c>
      <c r="J546" s="137">
        <v>0.34</v>
      </c>
    </row>
    <row r="547" spans="1:10" x14ac:dyDescent="0.2">
      <c r="A547" s="134"/>
      <c r="B547" s="135"/>
      <c r="C547" s="135"/>
      <c r="D547" s="135"/>
      <c r="E547" s="135" t="s">
        <v>80</v>
      </c>
      <c r="F547" s="136">
        <v>7.0000000000000007E-2</v>
      </c>
      <c r="G547" s="135"/>
      <c r="H547" s="211" t="s">
        <v>81</v>
      </c>
      <c r="I547" s="211"/>
      <c r="J547" s="137">
        <v>0.41</v>
      </c>
    </row>
    <row r="548" spans="1:10" ht="0.95" customHeight="1" x14ac:dyDescent="0.2">
      <c r="A548" s="138"/>
      <c r="B548" s="139"/>
      <c r="C548" s="139"/>
      <c r="D548" s="139"/>
      <c r="E548" s="139"/>
      <c r="F548" s="139"/>
      <c r="G548" s="139"/>
      <c r="H548" s="139"/>
      <c r="I548" s="139"/>
      <c r="J548" s="140"/>
    </row>
    <row r="549" spans="1:10" ht="18" customHeight="1" x14ac:dyDescent="0.2">
      <c r="A549" s="141"/>
      <c r="B549" s="142" t="s">
        <v>9</v>
      </c>
      <c r="C549" s="143" t="s">
        <v>10</v>
      </c>
      <c r="D549" s="143" t="s">
        <v>2</v>
      </c>
      <c r="E549" s="212" t="s">
        <v>46</v>
      </c>
      <c r="F549" s="212"/>
      <c r="G549" s="144" t="s">
        <v>11</v>
      </c>
      <c r="H549" s="142" t="s">
        <v>3</v>
      </c>
      <c r="I549" s="142" t="s">
        <v>12</v>
      </c>
      <c r="J549" s="145" t="s">
        <v>4</v>
      </c>
    </row>
    <row r="550" spans="1:10" ht="26.1" customHeight="1" x14ac:dyDescent="0.2">
      <c r="A550" s="113" t="s">
        <v>55</v>
      </c>
      <c r="B550" s="114" t="s">
        <v>82</v>
      </c>
      <c r="C550" s="115" t="s">
        <v>18</v>
      </c>
      <c r="D550" s="115" t="s">
        <v>83</v>
      </c>
      <c r="E550" s="208" t="s">
        <v>62</v>
      </c>
      <c r="F550" s="208"/>
      <c r="G550" s="116" t="s">
        <v>84</v>
      </c>
      <c r="H550" s="117">
        <v>1</v>
      </c>
      <c r="I550" s="118">
        <v>23029.46</v>
      </c>
      <c r="J550" s="119">
        <v>23029.46</v>
      </c>
    </row>
    <row r="551" spans="1:10" ht="26.1" customHeight="1" x14ac:dyDescent="0.2">
      <c r="A551" s="127" t="s">
        <v>66</v>
      </c>
      <c r="B551" s="128" t="s">
        <v>342</v>
      </c>
      <c r="C551" s="129" t="s">
        <v>18</v>
      </c>
      <c r="D551" s="129" t="s">
        <v>343</v>
      </c>
      <c r="E551" s="210" t="s">
        <v>171</v>
      </c>
      <c r="F551" s="210"/>
      <c r="G551" s="130" t="s">
        <v>84</v>
      </c>
      <c r="H551" s="131">
        <v>1</v>
      </c>
      <c r="I551" s="132">
        <v>149.43</v>
      </c>
      <c r="J551" s="133">
        <v>149.43</v>
      </c>
    </row>
    <row r="552" spans="1:10" ht="24" customHeight="1" x14ac:dyDescent="0.2">
      <c r="A552" s="127" t="s">
        <v>66</v>
      </c>
      <c r="B552" s="128" t="s">
        <v>344</v>
      </c>
      <c r="C552" s="129" t="s">
        <v>18</v>
      </c>
      <c r="D552" s="129" t="s">
        <v>345</v>
      </c>
      <c r="E552" s="210" t="s">
        <v>47</v>
      </c>
      <c r="F552" s="210"/>
      <c r="G552" s="130" t="s">
        <v>84</v>
      </c>
      <c r="H552" s="131">
        <v>1</v>
      </c>
      <c r="I552" s="132">
        <v>22191.81</v>
      </c>
      <c r="J552" s="133">
        <v>22191.81</v>
      </c>
    </row>
    <row r="553" spans="1:10" ht="26.1" customHeight="1" x14ac:dyDescent="0.2">
      <c r="A553" s="127" t="s">
        <v>66</v>
      </c>
      <c r="B553" s="128" t="s">
        <v>346</v>
      </c>
      <c r="C553" s="129" t="s">
        <v>18</v>
      </c>
      <c r="D553" s="129" t="s">
        <v>347</v>
      </c>
      <c r="E553" s="210" t="s">
        <v>171</v>
      </c>
      <c r="F553" s="210"/>
      <c r="G553" s="130" t="s">
        <v>84</v>
      </c>
      <c r="H553" s="131">
        <v>1</v>
      </c>
      <c r="I553" s="132">
        <v>5.1100000000000003</v>
      </c>
      <c r="J553" s="133">
        <v>5.1100000000000003</v>
      </c>
    </row>
    <row r="554" spans="1:10" ht="26.1" customHeight="1" x14ac:dyDescent="0.2">
      <c r="A554" s="127" t="s">
        <v>66</v>
      </c>
      <c r="B554" s="128" t="s">
        <v>348</v>
      </c>
      <c r="C554" s="129" t="s">
        <v>18</v>
      </c>
      <c r="D554" s="129" t="s">
        <v>349</v>
      </c>
      <c r="E554" s="210" t="s">
        <v>171</v>
      </c>
      <c r="F554" s="210"/>
      <c r="G554" s="130" t="s">
        <v>84</v>
      </c>
      <c r="H554" s="131">
        <v>1</v>
      </c>
      <c r="I554" s="132">
        <v>18.28</v>
      </c>
      <c r="J554" s="133">
        <v>18.28</v>
      </c>
    </row>
    <row r="555" spans="1:10" ht="26.1" customHeight="1" x14ac:dyDescent="0.2">
      <c r="A555" s="127" t="s">
        <v>66</v>
      </c>
      <c r="B555" s="128" t="s">
        <v>350</v>
      </c>
      <c r="C555" s="129" t="s">
        <v>18</v>
      </c>
      <c r="D555" s="129" t="s">
        <v>351</v>
      </c>
      <c r="E555" s="210" t="s">
        <v>171</v>
      </c>
      <c r="F555" s="210"/>
      <c r="G555" s="130" t="s">
        <v>84</v>
      </c>
      <c r="H555" s="131">
        <v>1</v>
      </c>
      <c r="I555" s="132">
        <v>402.54</v>
      </c>
      <c r="J555" s="133">
        <v>402.54</v>
      </c>
    </row>
    <row r="556" spans="1:10" ht="26.1" customHeight="1" x14ac:dyDescent="0.2">
      <c r="A556" s="127" t="s">
        <v>66</v>
      </c>
      <c r="B556" s="128" t="s">
        <v>352</v>
      </c>
      <c r="C556" s="129" t="s">
        <v>18</v>
      </c>
      <c r="D556" s="129" t="s">
        <v>353</v>
      </c>
      <c r="E556" s="210" t="s">
        <v>171</v>
      </c>
      <c r="F556" s="210"/>
      <c r="G556" s="130" t="s">
        <v>84</v>
      </c>
      <c r="H556" s="131">
        <v>1</v>
      </c>
      <c r="I556" s="132">
        <v>262.29000000000002</v>
      </c>
      <c r="J556" s="133">
        <v>262.29000000000002</v>
      </c>
    </row>
    <row r="557" spans="1:10" x14ac:dyDescent="0.2">
      <c r="A557" s="134"/>
      <c r="B557" s="135"/>
      <c r="C557" s="135"/>
      <c r="D557" s="135"/>
      <c r="E557" s="135" t="s">
        <v>77</v>
      </c>
      <c r="F557" s="136">
        <v>22191.81</v>
      </c>
      <c r="G557" s="135" t="s">
        <v>78</v>
      </c>
      <c r="H557" s="136">
        <v>0</v>
      </c>
      <c r="I557" s="135" t="s">
        <v>79</v>
      </c>
      <c r="J557" s="137">
        <v>22191.81</v>
      </c>
    </row>
    <row r="558" spans="1:10" x14ac:dyDescent="0.2">
      <c r="A558" s="134"/>
      <c r="B558" s="135"/>
      <c r="C558" s="135"/>
      <c r="D558" s="135"/>
      <c r="E558" s="135" t="s">
        <v>80</v>
      </c>
      <c r="F558" s="136">
        <v>4801.6400000000003</v>
      </c>
      <c r="G558" s="135"/>
      <c r="H558" s="211" t="s">
        <v>81</v>
      </c>
      <c r="I558" s="211"/>
      <c r="J558" s="137">
        <v>27831.1</v>
      </c>
    </row>
    <row r="559" spans="1:10" ht="0.95" customHeight="1" x14ac:dyDescent="0.2">
      <c r="A559" s="138"/>
      <c r="B559" s="139"/>
      <c r="C559" s="139"/>
      <c r="D559" s="139"/>
      <c r="E559" s="139"/>
      <c r="F559" s="139"/>
      <c r="G559" s="139"/>
      <c r="H559" s="139"/>
      <c r="I559" s="139"/>
      <c r="J559" s="140"/>
    </row>
    <row r="560" spans="1:10" ht="18" customHeight="1" x14ac:dyDescent="0.2">
      <c r="A560" s="141"/>
      <c r="B560" s="142" t="s">
        <v>9</v>
      </c>
      <c r="C560" s="143" t="s">
        <v>10</v>
      </c>
      <c r="D560" s="143" t="s">
        <v>2</v>
      </c>
      <c r="E560" s="212" t="s">
        <v>46</v>
      </c>
      <c r="F560" s="212"/>
      <c r="G560" s="144" t="s">
        <v>11</v>
      </c>
      <c r="H560" s="142" t="s">
        <v>3</v>
      </c>
      <c r="I560" s="142" t="s">
        <v>12</v>
      </c>
      <c r="J560" s="145" t="s">
        <v>4</v>
      </c>
    </row>
    <row r="561" spans="1:10" ht="39" customHeight="1" x14ac:dyDescent="0.2">
      <c r="A561" s="113" t="s">
        <v>55</v>
      </c>
      <c r="B561" s="114" t="s">
        <v>104</v>
      </c>
      <c r="C561" s="115" t="s">
        <v>18</v>
      </c>
      <c r="D561" s="115" t="s">
        <v>105</v>
      </c>
      <c r="E561" s="208" t="s">
        <v>89</v>
      </c>
      <c r="F561" s="208"/>
      <c r="G561" s="116" t="s">
        <v>93</v>
      </c>
      <c r="H561" s="117">
        <v>1</v>
      </c>
      <c r="I561" s="118">
        <v>95.57</v>
      </c>
      <c r="J561" s="119">
        <v>95.57</v>
      </c>
    </row>
    <row r="562" spans="1:10" ht="39" customHeight="1" x14ac:dyDescent="0.2">
      <c r="A562" s="120" t="s">
        <v>56</v>
      </c>
      <c r="B562" s="121" t="s">
        <v>354</v>
      </c>
      <c r="C562" s="122" t="s">
        <v>18</v>
      </c>
      <c r="D562" s="122" t="s">
        <v>355</v>
      </c>
      <c r="E562" s="209" t="s">
        <v>236</v>
      </c>
      <c r="F562" s="209"/>
      <c r="G562" s="123" t="s">
        <v>63</v>
      </c>
      <c r="H562" s="124">
        <v>1</v>
      </c>
      <c r="I562" s="125">
        <v>11.46</v>
      </c>
      <c r="J562" s="126">
        <v>11.46</v>
      </c>
    </row>
    <row r="563" spans="1:10" ht="26.1" customHeight="1" x14ac:dyDescent="0.2">
      <c r="A563" s="120" t="s">
        <v>56</v>
      </c>
      <c r="B563" s="121" t="s">
        <v>356</v>
      </c>
      <c r="C563" s="122" t="s">
        <v>18</v>
      </c>
      <c r="D563" s="122" t="s">
        <v>357</v>
      </c>
      <c r="E563" s="209" t="s">
        <v>62</v>
      </c>
      <c r="F563" s="209"/>
      <c r="G563" s="123" t="s">
        <v>63</v>
      </c>
      <c r="H563" s="124">
        <v>1</v>
      </c>
      <c r="I563" s="125">
        <v>40.74</v>
      </c>
      <c r="J563" s="126">
        <v>40.74</v>
      </c>
    </row>
    <row r="564" spans="1:10" ht="39" customHeight="1" x14ac:dyDescent="0.2">
      <c r="A564" s="120" t="s">
        <v>56</v>
      </c>
      <c r="B564" s="121" t="s">
        <v>358</v>
      </c>
      <c r="C564" s="122" t="s">
        <v>18</v>
      </c>
      <c r="D564" s="122" t="s">
        <v>359</v>
      </c>
      <c r="E564" s="209" t="s">
        <v>236</v>
      </c>
      <c r="F564" s="209"/>
      <c r="G564" s="123" t="s">
        <v>63</v>
      </c>
      <c r="H564" s="124">
        <v>1</v>
      </c>
      <c r="I564" s="125">
        <v>43.37</v>
      </c>
      <c r="J564" s="126">
        <v>43.37</v>
      </c>
    </row>
    <row r="565" spans="1:10" x14ac:dyDescent="0.2">
      <c r="A565" s="134"/>
      <c r="B565" s="135"/>
      <c r="C565" s="135"/>
      <c r="D565" s="135"/>
      <c r="E565" s="135" t="s">
        <v>77</v>
      </c>
      <c r="F565" s="136">
        <v>34.82</v>
      </c>
      <c r="G565" s="135" t="s">
        <v>78</v>
      </c>
      <c r="H565" s="136">
        <v>0</v>
      </c>
      <c r="I565" s="135" t="s">
        <v>79</v>
      </c>
      <c r="J565" s="137">
        <v>34.82</v>
      </c>
    </row>
    <row r="566" spans="1:10" x14ac:dyDescent="0.2">
      <c r="A566" s="134"/>
      <c r="B566" s="135"/>
      <c r="C566" s="135"/>
      <c r="D566" s="135"/>
      <c r="E566" s="135" t="s">
        <v>80</v>
      </c>
      <c r="F566" s="136">
        <v>19.920000000000002</v>
      </c>
      <c r="G566" s="135"/>
      <c r="H566" s="211" t="s">
        <v>81</v>
      </c>
      <c r="I566" s="211"/>
      <c r="J566" s="137">
        <v>115.49</v>
      </c>
    </row>
    <row r="567" spans="1:10" ht="0.95" customHeight="1" x14ac:dyDescent="0.2">
      <c r="A567" s="138"/>
      <c r="B567" s="139"/>
      <c r="C567" s="139"/>
      <c r="D567" s="139"/>
      <c r="E567" s="139"/>
      <c r="F567" s="139"/>
      <c r="G567" s="139"/>
      <c r="H567" s="139"/>
      <c r="I567" s="139"/>
      <c r="J567" s="140"/>
    </row>
    <row r="568" spans="1:10" ht="18" customHeight="1" x14ac:dyDescent="0.2">
      <c r="A568" s="141"/>
      <c r="B568" s="142" t="s">
        <v>9</v>
      </c>
      <c r="C568" s="143" t="s">
        <v>10</v>
      </c>
      <c r="D568" s="143" t="s">
        <v>2</v>
      </c>
      <c r="E568" s="212" t="s">
        <v>46</v>
      </c>
      <c r="F568" s="212"/>
      <c r="G568" s="144" t="s">
        <v>11</v>
      </c>
      <c r="H568" s="142" t="s">
        <v>3</v>
      </c>
      <c r="I568" s="142" t="s">
        <v>12</v>
      </c>
      <c r="J568" s="145" t="s">
        <v>4</v>
      </c>
    </row>
    <row r="569" spans="1:10" ht="39" customHeight="1" x14ac:dyDescent="0.2">
      <c r="A569" s="113" t="s">
        <v>55</v>
      </c>
      <c r="B569" s="114" t="s">
        <v>102</v>
      </c>
      <c r="C569" s="115" t="s">
        <v>18</v>
      </c>
      <c r="D569" s="115" t="s">
        <v>103</v>
      </c>
      <c r="E569" s="208" t="s">
        <v>89</v>
      </c>
      <c r="F569" s="208"/>
      <c r="G569" s="116" t="s">
        <v>90</v>
      </c>
      <c r="H569" s="117">
        <v>1</v>
      </c>
      <c r="I569" s="118">
        <v>227.32</v>
      </c>
      <c r="J569" s="119">
        <v>227.32</v>
      </c>
    </row>
    <row r="570" spans="1:10" ht="39" customHeight="1" x14ac:dyDescent="0.2">
      <c r="A570" s="120" t="s">
        <v>56</v>
      </c>
      <c r="B570" s="121" t="s">
        <v>358</v>
      </c>
      <c r="C570" s="122" t="s">
        <v>18</v>
      </c>
      <c r="D570" s="122" t="s">
        <v>359</v>
      </c>
      <c r="E570" s="209" t="s">
        <v>236</v>
      </c>
      <c r="F570" s="209"/>
      <c r="G570" s="123" t="s">
        <v>63</v>
      </c>
      <c r="H570" s="124">
        <v>1</v>
      </c>
      <c r="I570" s="125">
        <v>43.37</v>
      </c>
      <c r="J570" s="126">
        <v>43.37</v>
      </c>
    </row>
    <row r="571" spans="1:10" ht="39" customHeight="1" x14ac:dyDescent="0.2">
      <c r="A571" s="120" t="s">
        <v>56</v>
      </c>
      <c r="B571" s="121" t="s">
        <v>360</v>
      </c>
      <c r="C571" s="122" t="s">
        <v>18</v>
      </c>
      <c r="D571" s="122" t="s">
        <v>361</v>
      </c>
      <c r="E571" s="209" t="s">
        <v>236</v>
      </c>
      <c r="F571" s="209"/>
      <c r="G571" s="123" t="s">
        <v>63</v>
      </c>
      <c r="H571" s="124">
        <v>1</v>
      </c>
      <c r="I571" s="125">
        <v>54.21</v>
      </c>
      <c r="J571" s="126">
        <v>54.21</v>
      </c>
    </row>
    <row r="572" spans="1:10" ht="39" customHeight="1" x14ac:dyDescent="0.2">
      <c r="A572" s="120" t="s">
        <v>56</v>
      </c>
      <c r="B572" s="121" t="s">
        <v>362</v>
      </c>
      <c r="C572" s="122" t="s">
        <v>18</v>
      </c>
      <c r="D572" s="122" t="s">
        <v>363</v>
      </c>
      <c r="E572" s="209" t="s">
        <v>236</v>
      </c>
      <c r="F572" s="209"/>
      <c r="G572" s="123" t="s">
        <v>63</v>
      </c>
      <c r="H572" s="124">
        <v>1</v>
      </c>
      <c r="I572" s="125">
        <v>77.540000000000006</v>
      </c>
      <c r="J572" s="126">
        <v>77.540000000000006</v>
      </c>
    </row>
    <row r="573" spans="1:10" ht="26.1" customHeight="1" x14ac:dyDescent="0.2">
      <c r="A573" s="120" t="s">
        <v>56</v>
      </c>
      <c r="B573" s="121" t="s">
        <v>356</v>
      </c>
      <c r="C573" s="122" t="s">
        <v>18</v>
      </c>
      <c r="D573" s="122" t="s">
        <v>357</v>
      </c>
      <c r="E573" s="209" t="s">
        <v>62</v>
      </c>
      <c r="F573" s="209"/>
      <c r="G573" s="123" t="s">
        <v>63</v>
      </c>
      <c r="H573" s="124">
        <v>1</v>
      </c>
      <c r="I573" s="125">
        <v>40.74</v>
      </c>
      <c r="J573" s="126">
        <v>40.74</v>
      </c>
    </row>
    <row r="574" spans="1:10" ht="39" customHeight="1" x14ac:dyDescent="0.2">
      <c r="A574" s="120" t="s">
        <v>56</v>
      </c>
      <c r="B574" s="121" t="s">
        <v>354</v>
      </c>
      <c r="C574" s="122" t="s">
        <v>18</v>
      </c>
      <c r="D574" s="122" t="s">
        <v>355</v>
      </c>
      <c r="E574" s="209" t="s">
        <v>236</v>
      </c>
      <c r="F574" s="209"/>
      <c r="G574" s="123" t="s">
        <v>63</v>
      </c>
      <c r="H574" s="124">
        <v>1</v>
      </c>
      <c r="I574" s="125">
        <v>11.46</v>
      </c>
      <c r="J574" s="126">
        <v>11.46</v>
      </c>
    </row>
    <row r="575" spans="1:10" x14ac:dyDescent="0.2">
      <c r="A575" s="134"/>
      <c r="B575" s="135"/>
      <c r="C575" s="135"/>
      <c r="D575" s="135"/>
      <c r="E575" s="135" t="s">
        <v>77</v>
      </c>
      <c r="F575" s="136">
        <v>34.82</v>
      </c>
      <c r="G575" s="135" t="s">
        <v>78</v>
      </c>
      <c r="H575" s="136">
        <v>0</v>
      </c>
      <c r="I575" s="135" t="s">
        <v>79</v>
      </c>
      <c r="J575" s="137">
        <v>34.82</v>
      </c>
    </row>
    <row r="576" spans="1:10" x14ac:dyDescent="0.2">
      <c r="A576" s="134"/>
      <c r="B576" s="135"/>
      <c r="C576" s="135"/>
      <c r="D576" s="135"/>
      <c r="E576" s="135" t="s">
        <v>80</v>
      </c>
      <c r="F576" s="136">
        <v>47.39</v>
      </c>
      <c r="G576" s="135"/>
      <c r="H576" s="211" t="s">
        <v>81</v>
      </c>
      <c r="I576" s="211"/>
      <c r="J576" s="137">
        <v>274.70999999999998</v>
      </c>
    </row>
    <row r="577" spans="1:10" ht="0.95" customHeight="1" x14ac:dyDescent="0.2">
      <c r="A577" s="138"/>
      <c r="B577" s="139"/>
      <c r="C577" s="139"/>
      <c r="D577" s="139"/>
      <c r="E577" s="139"/>
      <c r="F577" s="139"/>
      <c r="G577" s="139"/>
      <c r="H577" s="139"/>
      <c r="I577" s="139"/>
      <c r="J577" s="140"/>
    </row>
    <row r="578" spans="1:10" ht="18" customHeight="1" x14ac:dyDescent="0.2">
      <c r="A578" s="141"/>
      <c r="B578" s="142" t="s">
        <v>9</v>
      </c>
      <c r="C578" s="143" t="s">
        <v>10</v>
      </c>
      <c r="D578" s="143" t="s">
        <v>2</v>
      </c>
      <c r="E578" s="212" t="s">
        <v>46</v>
      </c>
      <c r="F578" s="212"/>
      <c r="G578" s="144" t="s">
        <v>11</v>
      </c>
      <c r="H578" s="142" t="s">
        <v>3</v>
      </c>
      <c r="I578" s="142" t="s">
        <v>12</v>
      </c>
      <c r="J578" s="145" t="s">
        <v>4</v>
      </c>
    </row>
    <row r="579" spans="1:10" ht="39" customHeight="1" x14ac:dyDescent="0.2">
      <c r="A579" s="113" t="s">
        <v>55</v>
      </c>
      <c r="B579" s="114" t="s">
        <v>358</v>
      </c>
      <c r="C579" s="115" t="s">
        <v>18</v>
      </c>
      <c r="D579" s="115" t="s">
        <v>359</v>
      </c>
      <c r="E579" s="208" t="s">
        <v>236</v>
      </c>
      <c r="F579" s="208"/>
      <c r="G579" s="116" t="s">
        <v>63</v>
      </c>
      <c r="H579" s="117">
        <v>1</v>
      </c>
      <c r="I579" s="118">
        <v>43.37</v>
      </c>
      <c r="J579" s="119">
        <v>43.37</v>
      </c>
    </row>
    <row r="580" spans="1:10" ht="26.1" customHeight="1" x14ac:dyDescent="0.2">
      <c r="A580" s="127" t="s">
        <v>66</v>
      </c>
      <c r="B580" s="128" t="s">
        <v>364</v>
      </c>
      <c r="C580" s="129" t="s">
        <v>18</v>
      </c>
      <c r="D580" s="129" t="s">
        <v>365</v>
      </c>
      <c r="E580" s="210" t="s">
        <v>245</v>
      </c>
      <c r="F580" s="210"/>
      <c r="G580" s="130" t="s">
        <v>41</v>
      </c>
      <c r="H580" s="131">
        <v>5.5999999999999999E-5</v>
      </c>
      <c r="I580" s="132">
        <v>774500</v>
      </c>
      <c r="J580" s="133">
        <v>43.37</v>
      </c>
    </row>
    <row r="581" spans="1:10" x14ac:dyDescent="0.2">
      <c r="A581" s="134"/>
      <c r="B581" s="135"/>
      <c r="C581" s="135"/>
      <c r="D581" s="135"/>
      <c r="E581" s="135" t="s">
        <v>77</v>
      </c>
      <c r="F581" s="136">
        <v>0</v>
      </c>
      <c r="G581" s="135" t="s">
        <v>78</v>
      </c>
      <c r="H581" s="136">
        <v>0</v>
      </c>
      <c r="I581" s="135" t="s">
        <v>79</v>
      </c>
      <c r="J581" s="137">
        <v>0</v>
      </c>
    </row>
    <row r="582" spans="1:10" x14ac:dyDescent="0.2">
      <c r="A582" s="134"/>
      <c r="B582" s="135"/>
      <c r="C582" s="135"/>
      <c r="D582" s="135"/>
      <c r="E582" s="135" t="s">
        <v>80</v>
      </c>
      <c r="F582" s="136">
        <v>9.0399999999999991</v>
      </c>
      <c r="G582" s="135"/>
      <c r="H582" s="211" t="s">
        <v>81</v>
      </c>
      <c r="I582" s="211"/>
      <c r="J582" s="137">
        <v>52.41</v>
      </c>
    </row>
    <row r="583" spans="1:10" ht="0.95" customHeight="1" x14ac:dyDescent="0.2">
      <c r="A583" s="138"/>
      <c r="B583" s="139"/>
      <c r="C583" s="139"/>
      <c r="D583" s="139"/>
      <c r="E583" s="139"/>
      <c r="F583" s="139"/>
      <c r="G583" s="139"/>
      <c r="H583" s="139"/>
      <c r="I583" s="139"/>
      <c r="J583" s="140"/>
    </row>
    <row r="584" spans="1:10" ht="18" customHeight="1" x14ac:dyDescent="0.2">
      <c r="A584" s="141"/>
      <c r="B584" s="142" t="s">
        <v>9</v>
      </c>
      <c r="C584" s="143" t="s">
        <v>10</v>
      </c>
      <c r="D584" s="143" t="s">
        <v>2</v>
      </c>
      <c r="E584" s="212" t="s">
        <v>46</v>
      </c>
      <c r="F584" s="212"/>
      <c r="G584" s="144" t="s">
        <v>11</v>
      </c>
      <c r="H584" s="142" t="s">
        <v>3</v>
      </c>
      <c r="I584" s="142" t="s">
        <v>12</v>
      </c>
      <c r="J584" s="145" t="s">
        <v>4</v>
      </c>
    </row>
    <row r="585" spans="1:10" ht="39" customHeight="1" x14ac:dyDescent="0.2">
      <c r="A585" s="113" t="s">
        <v>55</v>
      </c>
      <c r="B585" s="114" t="s">
        <v>354</v>
      </c>
      <c r="C585" s="115" t="s">
        <v>18</v>
      </c>
      <c r="D585" s="115" t="s">
        <v>355</v>
      </c>
      <c r="E585" s="208" t="s">
        <v>236</v>
      </c>
      <c r="F585" s="208"/>
      <c r="G585" s="116" t="s">
        <v>63</v>
      </c>
      <c r="H585" s="117">
        <v>1</v>
      </c>
      <c r="I585" s="118">
        <v>11.46</v>
      </c>
      <c r="J585" s="119">
        <v>11.46</v>
      </c>
    </row>
    <row r="586" spans="1:10" ht="26.1" customHeight="1" x14ac:dyDescent="0.2">
      <c r="A586" s="127" t="s">
        <v>66</v>
      </c>
      <c r="B586" s="128" t="s">
        <v>364</v>
      </c>
      <c r="C586" s="129" t="s">
        <v>18</v>
      </c>
      <c r="D586" s="129" t="s">
        <v>365</v>
      </c>
      <c r="E586" s="210" t="s">
        <v>245</v>
      </c>
      <c r="F586" s="210"/>
      <c r="G586" s="130" t="s">
        <v>41</v>
      </c>
      <c r="H586" s="131">
        <v>1.4800000000000001E-5</v>
      </c>
      <c r="I586" s="132">
        <v>774500</v>
      </c>
      <c r="J586" s="133">
        <v>11.46</v>
      </c>
    </row>
    <row r="587" spans="1:10" x14ac:dyDescent="0.2">
      <c r="A587" s="134"/>
      <c r="B587" s="135"/>
      <c r="C587" s="135"/>
      <c r="D587" s="135"/>
      <c r="E587" s="135" t="s">
        <v>77</v>
      </c>
      <c r="F587" s="136">
        <v>0</v>
      </c>
      <c r="G587" s="135" t="s">
        <v>78</v>
      </c>
      <c r="H587" s="136">
        <v>0</v>
      </c>
      <c r="I587" s="135" t="s">
        <v>79</v>
      </c>
      <c r="J587" s="137">
        <v>0</v>
      </c>
    </row>
    <row r="588" spans="1:10" x14ac:dyDescent="0.2">
      <c r="A588" s="134"/>
      <c r="B588" s="135"/>
      <c r="C588" s="135"/>
      <c r="D588" s="135"/>
      <c r="E588" s="135" t="s">
        <v>80</v>
      </c>
      <c r="F588" s="136">
        <v>2.38</v>
      </c>
      <c r="G588" s="135"/>
      <c r="H588" s="211" t="s">
        <v>81</v>
      </c>
      <c r="I588" s="211"/>
      <c r="J588" s="137">
        <v>13.84</v>
      </c>
    </row>
    <row r="589" spans="1:10" ht="0.95" customHeight="1" x14ac:dyDescent="0.2">
      <c r="A589" s="138"/>
      <c r="B589" s="139"/>
      <c r="C589" s="139"/>
      <c r="D589" s="139"/>
      <c r="E589" s="139"/>
      <c r="F589" s="139"/>
      <c r="G589" s="139"/>
      <c r="H589" s="139"/>
      <c r="I589" s="139"/>
      <c r="J589" s="140"/>
    </row>
    <row r="590" spans="1:10" ht="18" customHeight="1" x14ac:dyDescent="0.2">
      <c r="A590" s="141"/>
      <c r="B590" s="142" t="s">
        <v>9</v>
      </c>
      <c r="C590" s="143" t="s">
        <v>10</v>
      </c>
      <c r="D590" s="143" t="s">
        <v>2</v>
      </c>
      <c r="E590" s="212" t="s">
        <v>46</v>
      </c>
      <c r="F590" s="212"/>
      <c r="G590" s="144" t="s">
        <v>11</v>
      </c>
      <c r="H590" s="142" t="s">
        <v>3</v>
      </c>
      <c r="I590" s="142" t="s">
        <v>12</v>
      </c>
      <c r="J590" s="145" t="s">
        <v>4</v>
      </c>
    </row>
    <row r="591" spans="1:10" ht="39" customHeight="1" x14ac:dyDescent="0.2">
      <c r="A591" s="113" t="s">
        <v>55</v>
      </c>
      <c r="B591" s="114" t="s">
        <v>360</v>
      </c>
      <c r="C591" s="115" t="s">
        <v>18</v>
      </c>
      <c r="D591" s="115" t="s">
        <v>361</v>
      </c>
      <c r="E591" s="208" t="s">
        <v>236</v>
      </c>
      <c r="F591" s="208"/>
      <c r="G591" s="116" t="s">
        <v>63</v>
      </c>
      <c r="H591" s="117">
        <v>1</v>
      </c>
      <c r="I591" s="118">
        <v>54.21</v>
      </c>
      <c r="J591" s="119">
        <v>54.21</v>
      </c>
    </row>
    <row r="592" spans="1:10" ht="26.1" customHeight="1" x14ac:dyDescent="0.2">
      <c r="A592" s="127" t="s">
        <v>66</v>
      </c>
      <c r="B592" s="128" t="s">
        <v>364</v>
      </c>
      <c r="C592" s="129" t="s">
        <v>18</v>
      </c>
      <c r="D592" s="129" t="s">
        <v>365</v>
      </c>
      <c r="E592" s="210" t="s">
        <v>245</v>
      </c>
      <c r="F592" s="210"/>
      <c r="G592" s="130" t="s">
        <v>41</v>
      </c>
      <c r="H592" s="131">
        <v>6.9999999999999994E-5</v>
      </c>
      <c r="I592" s="132">
        <v>774500</v>
      </c>
      <c r="J592" s="133">
        <v>54.21</v>
      </c>
    </row>
    <row r="593" spans="1:10" x14ac:dyDescent="0.2">
      <c r="A593" s="134"/>
      <c r="B593" s="135"/>
      <c r="C593" s="135"/>
      <c r="D593" s="135"/>
      <c r="E593" s="135" t="s">
        <v>77</v>
      </c>
      <c r="F593" s="136">
        <v>0</v>
      </c>
      <c r="G593" s="135" t="s">
        <v>78</v>
      </c>
      <c r="H593" s="136">
        <v>0</v>
      </c>
      <c r="I593" s="135" t="s">
        <v>79</v>
      </c>
      <c r="J593" s="137">
        <v>0</v>
      </c>
    </row>
    <row r="594" spans="1:10" x14ac:dyDescent="0.2">
      <c r="A594" s="134"/>
      <c r="B594" s="135"/>
      <c r="C594" s="135"/>
      <c r="D594" s="135"/>
      <c r="E594" s="135" t="s">
        <v>80</v>
      </c>
      <c r="F594" s="136">
        <v>11.3</v>
      </c>
      <c r="G594" s="135"/>
      <c r="H594" s="211" t="s">
        <v>81</v>
      </c>
      <c r="I594" s="211"/>
      <c r="J594" s="137">
        <v>65.510000000000005</v>
      </c>
    </row>
    <row r="595" spans="1:10" ht="0.95" customHeight="1" x14ac:dyDescent="0.2">
      <c r="A595" s="138"/>
      <c r="B595" s="139"/>
      <c r="C595" s="139"/>
      <c r="D595" s="139"/>
      <c r="E595" s="139"/>
      <c r="F595" s="139"/>
      <c r="G595" s="139"/>
      <c r="H595" s="139"/>
      <c r="I595" s="139"/>
      <c r="J595" s="140"/>
    </row>
    <row r="596" spans="1:10" ht="18" customHeight="1" x14ac:dyDescent="0.2">
      <c r="A596" s="141"/>
      <c r="B596" s="142" t="s">
        <v>9</v>
      </c>
      <c r="C596" s="143" t="s">
        <v>10</v>
      </c>
      <c r="D596" s="143" t="s">
        <v>2</v>
      </c>
      <c r="E596" s="212" t="s">
        <v>46</v>
      </c>
      <c r="F596" s="212"/>
      <c r="G596" s="144" t="s">
        <v>11</v>
      </c>
      <c r="H596" s="142" t="s">
        <v>3</v>
      </c>
      <c r="I596" s="142" t="s">
        <v>12</v>
      </c>
      <c r="J596" s="145" t="s">
        <v>4</v>
      </c>
    </row>
    <row r="597" spans="1:10" ht="39" customHeight="1" x14ac:dyDescent="0.2">
      <c r="A597" s="113" t="s">
        <v>55</v>
      </c>
      <c r="B597" s="114" t="s">
        <v>362</v>
      </c>
      <c r="C597" s="115" t="s">
        <v>18</v>
      </c>
      <c r="D597" s="115" t="s">
        <v>363</v>
      </c>
      <c r="E597" s="208" t="s">
        <v>236</v>
      </c>
      <c r="F597" s="208"/>
      <c r="G597" s="116" t="s">
        <v>63</v>
      </c>
      <c r="H597" s="117">
        <v>1</v>
      </c>
      <c r="I597" s="118">
        <v>77.540000000000006</v>
      </c>
      <c r="J597" s="119">
        <v>77.540000000000006</v>
      </c>
    </row>
    <row r="598" spans="1:10" ht="26.1" customHeight="1" x14ac:dyDescent="0.2">
      <c r="A598" s="127" t="s">
        <v>66</v>
      </c>
      <c r="B598" s="128" t="s">
        <v>280</v>
      </c>
      <c r="C598" s="129" t="s">
        <v>18</v>
      </c>
      <c r="D598" s="129" t="s">
        <v>281</v>
      </c>
      <c r="E598" s="210" t="s">
        <v>69</v>
      </c>
      <c r="F598" s="210"/>
      <c r="G598" s="130" t="s">
        <v>145</v>
      </c>
      <c r="H598" s="131">
        <v>10.77</v>
      </c>
      <c r="I598" s="132">
        <v>7.2</v>
      </c>
      <c r="J598" s="133">
        <v>77.540000000000006</v>
      </c>
    </row>
    <row r="599" spans="1:10" x14ac:dyDescent="0.2">
      <c r="A599" s="134"/>
      <c r="B599" s="135"/>
      <c r="C599" s="135"/>
      <c r="D599" s="135"/>
      <c r="E599" s="135" t="s">
        <v>77</v>
      </c>
      <c r="F599" s="136">
        <v>0</v>
      </c>
      <c r="G599" s="135" t="s">
        <v>78</v>
      </c>
      <c r="H599" s="136">
        <v>0</v>
      </c>
      <c r="I599" s="135" t="s">
        <v>79</v>
      </c>
      <c r="J599" s="137">
        <v>0</v>
      </c>
    </row>
    <row r="600" spans="1:10" x14ac:dyDescent="0.2">
      <c r="A600" s="134"/>
      <c r="B600" s="135"/>
      <c r="C600" s="135"/>
      <c r="D600" s="135"/>
      <c r="E600" s="135" t="s">
        <v>80</v>
      </c>
      <c r="F600" s="136">
        <v>16.16</v>
      </c>
      <c r="G600" s="135"/>
      <c r="H600" s="211" t="s">
        <v>81</v>
      </c>
      <c r="I600" s="211"/>
      <c r="J600" s="137">
        <v>93.7</v>
      </c>
    </row>
    <row r="601" spans="1:10" ht="0.95" customHeight="1" x14ac:dyDescent="0.2">
      <c r="A601" s="138"/>
      <c r="B601" s="139"/>
      <c r="C601" s="139"/>
      <c r="D601" s="139"/>
      <c r="E601" s="139"/>
      <c r="F601" s="139"/>
      <c r="G601" s="139"/>
      <c r="H601" s="139"/>
      <c r="I601" s="139"/>
      <c r="J601" s="140"/>
    </row>
    <row r="602" spans="1:10" ht="18" customHeight="1" x14ac:dyDescent="0.2">
      <c r="A602" s="141"/>
      <c r="B602" s="142" t="s">
        <v>9</v>
      </c>
      <c r="C602" s="143" t="s">
        <v>10</v>
      </c>
      <c r="D602" s="143" t="s">
        <v>2</v>
      </c>
      <c r="E602" s="212" t="s">
        <v>46</v>
      </c>
      <c r="F602" s="212"/>
      <c r="G602" s="144" t="s">
        <v>11</v>
      </c>
      <c r="H602" s="142" t="s">
        <v>3</v>
      </c>
      <c r="I602" s="142" t="s">
        <v>12</v>
      </c>
      <c r="J602" s="145" t="s">
        <v>4</v>
      </c>
    </row>
    <row r="603" spans="1:10" ht="39" customHeight="1" x14ac:dyDescent="0.2">
      <c r="A603" s="113" t="s">
        <v>55</v>
      </c>
      <c r="B603" s="114" t="s">
        <v>366</v>
      </c>
      <c r="C603" s="115" t="s">
        <v>18</v>
      </c>
      <c r="D603" s="115" t="s">
        <v>367</v>
      </c>
      <c r="E603" s="208" t="s">
        <v>114</v>
      </c>
      <c r="F603" s="208"/>
      <c r="G603" s="116" t="s">
        <v>31</v>
      </c>
      <c r="H603" s="117">
        <v>1</v>
      </c>
      <c r="I603" s="118">
        <v>655.47</v>
      </c>
      <c r="J603" s="119">
        <v>655.47</v>
      </c>
    </row>
    <row r="604" spans="1:10" ht="51.95" customHeight="1" x14ac:dyDescent="0.2">
      <c r="A604" s="120" t="s">
        <v>56</v>
      </c>
      <c r="B604" s="121" t="s">
        <v>194</v>
      </c>
      <c r="C604" s="122" t="s">
        <v>18</v>
      </c>
      <c r="D604" s="122" t="s">
        <v>195</v>
      </c>
      <c r="E604" s="209" t="s">
        <v>89</v>
      </c>
      <c r="F604" s="209"/>
      <c r="G604" s="123" t="s">
        <v>90</v>
      </c>
      <c r="H604" s="124">
        <v>1.1137999999999999</v>
      </c>
      <c r="I604" s="125">
        <v>2.2799999999999998</v>
      </c>
      <c r="J604" s="126">
        <v>2.5299999999999998</v>
      </c>
    </row>
    <row r="605" spans="1:10" ht="51.95" customHeight="1" x14ac:dyDescent="0.2">
      <c r="A605" s="120" t="s">
        <v>56</v>
      </c>
      <c r="B605" s="121" t="s">
        <v>198</v>
      </c>
      <c r="C605" s="122" t="s">
        <v>18</v>
      </c>
      <c r="D605" s="122" t="s">
        <v>199</v>
      </c>
      <c r="E605" s="209" t="s">
        <v>89</v>
      </c>
      <c r="F605" s="209"/>
      <c r="G605" s="123" t="s">
        <v>93</v>
      </c>
      <c r="H605" s="124">
        <v>0.49309999999999998</v>
      </c>
      <c r="I605" s="125">
        <v>0.48</v>
      </c>
      <c r="J605" s="126">
        <v>0.23</v>
      </c>
    </row>
    <row r="606" spans="1:10" ht="24" customHeight="1" x14ac:dyDescent="0.2">
      <c r="A606" s="120" t="s">
        <v>56</v>
      </c>
      <c r="B606" s="121" t="s">
        <v>60</v>
      </c>
      <c r="C606" s="122" t="s">
        <v>18</v>
      </c>
      <c r="D606" s="122" t="s">
        <v>61</v>
      </c>
      <c r="E606" s="209" t="s">
        <v>62</v>
      </c>
      <c r="F606" s="209"/>
      <c r="G606" s="123" t="s">
        <v>63</v>
      </c>
      <c r="H606" s="124">
        <v>2.5491999999999999</v>
      </c>
      <c r="I606" s="125">
        <v>23.58</v>
      </c>
      <c r="J606" s="126">
        <v>60.11</v>
      </c>
    </row>
    <row r="607" spans="1:10" ht="26.1" customHeight="1" x14ac:dyDescent="0.2">
      <c r="A607" s="120" t="s">
        <v>56</v>
      </c>
      <c r="B607" s="121" t="s">
        <v>196</v>
      </c>
      <c r="C607" s="122" t="s">
        <v>18</v>
      </c>
      <c r="D607" s="122" t="s">
        <v>197</v>
      </c>
      <c r="E607" s="209" t="s">
        <v>62</v>
      </c>
      <c r="F607" s="209"/>
      <c r="G607" s="123" t="s">
        <v>63</v>
      </c>
      <c r="H607" s="124">
        <v>1.6069</v>
      </c>
      <c r="I607" s="125">
        <v>28.29</v>
      </c>
      <c r="J607" s="126">
        <v>45.45</v>
      </c>
    </row>
    <row r="608" spans="1:10" ht="26.1" customHeight="1" x14ac:dyDescent="0.2">
      <c r="A608" s="127" t="s">
        <v>66</v>
      </c>
      <c r="B608" s="128" t="s">
        <v>368</v>
      </c>
      <c r="C608" s="129" t="s">
        <v>18</v>
      </c>
      <c r="D608" s="129" t="s">
        <v>369</v>
      </c>
      <c r="E608" s="210" t="s">
        <v>69</v>
      </c>
      <c r="F608" s="210"/>
      <c r="G608" s="130" t="s">
        <v>31</v>
      </c>
      <c r="H608" s="131">
        <v>0.58819999999999995</v>
      </c>
      <c r="I608" s="132">
        <v>152.74</v>
      </c>
      <c r="J608" s="133">
        <v>89.84</v>
      </c>
    </row>
    <row r="609" spans="1:10" ht="26.1" customHeight="1" x14ac:dyDescent="0.2">
      <c r="A609" s="127" t="s">
        <v>66</v>
      </c>
      <c r="B609" s="128" t="s">
        <v>206</v>
      </c>
      <c r="C609" s="129" t="s">
        <v>18</v>
      </c>
      <c r="D609" s="129" t="s">
        <v>207</v>
      </c>
      <c r="E609" s="210" t="s">
        <v>69</v>
      </c>
      <c r="F609" s="210"/>
      <c r="G609" s="130" t="s">
        <v>31</v>
      </c>
      <c r="H609" s="131">
        <v>0.63019999999999998</v>
      </c>
      <c r="I609" s="132">
        <v>173.74</v>
      </c>
      <c r="J609" s="133">
        <v>109.49</v>
      </c>
    </row>
    <row r="610" spans="1:10" ht="24" customHeight="1" x14ac:dyDescent="0.2">
      <c r="A610" s="127" t="s">
        <v>66</v>
      </c>
      <c r="B610" s="128" t="s">
        <v>370</v>
      </c>
      <c r="C610" s="129" t="s">
        <v>18</v>
      </c>
      <c r="D610" s="129" t="s">
        <v>371</v>
      </c>
      <c r="E610" s="210" t="s">
        <v>69</v>
      </c>
      <c r="F610" s="210"/>
      <c r="G610" s="130" t="s">
        <v>70</v>
      </c>
      <c r="H610" s="131">
        <v>15.125500000000001</v>
      </c>
      <c r="I610" s="132">
        <v>1.33</v>
      </c>
      <c r="J610" s="133">
        <v>20.11</v>
      </c>
    </row>
    <row r="611" spans="1:10" ht="24" customHeight="1" x14ac:dyDescent="0.2">
      <c r="A611" s="127" t="s">
        <v>66</v>
      </c>
      <c r="B611" s="128" t="s">
        <v>202</v>
      </c>
      <c r="C611" s="129" t="s">
        <v>18</v>
      </c>
      <c r="D611" s="129" t="s">
        <v>203</v>
      </c>
      <c r="E611" s="210" t="s">
        <v>69</v>
      </c>
      <c r="F611" s="210"/>
      <c r="G611" s="130" t="s">
        <v>70</v>
      </c>
      <c r="H611" s="131">
        <v>420.15269999999998</v>
      </c>
      <c r="I611" s="132">
        <v>0.78</v>
      </c>
      <c r="J611" s="133">
        <v>327.71</v>
      </c>
    </row>
    <row r="612" spans="1:10" x14ac:dyDescent="0.2">
      <c r="A612" s="134"/>
      <c r="B612" s="135"/>
      <c r="C612" s="135"/>
      <c r="D612" s="135"/>
      <c r="E612" s="135" t="s">
        <v>77</v>
      </c>
      <c r="F612" s="136">
        <v>77.790000000000006</v>
      </c>
      <c r="G612" s="135" t="s">
        <v>78</v>
      </c>
      <c r="H612" s="136">
        <v>0</v>
      </c>
      <c r="I612" s="135" t="s">
        <v>79</v>
      </c>
      <c r="J612" s="137">
        <v>77.790000000000006</v>
      </c>
    </row>
    <row r="613" spans="1:10" x14ac:dyDescent="0.2">
      <c r="A613" s="134"/>
      <c r="B613" s="135"/>
      <c r="C613" s="135"/>
      <c r="D613" s="135"/>
      <c r="E613" s="135" t="s">
        <v>80</v>
      </c>
      <c r="F613" s="136">
        <v>136.66</v>
      </c>
      <c r="G613" s="135"/>
      <c r="H613" s="211" t="s">
        <v>81</v>
      </c>
      <c r="I613" s="211"/>
      <c r="J613" s="137">
        <v>792.13</v>
      </c>
    </row>
    <row r="614" spans="1:10" ht="0.95" customHeight="1" x14ac:dyDescent="0.2">
      <c r="A614" s="138"/>
      <c r="B614" s="139"/>
      <c r="C614" s="139"/>
      <c r="D614" s="139"/>
      <c r="E614" s="139"/>
      <c r="F614" s="139"/>
      <c r="G614" s="139"/>
      <c r="H614" s="139"/>
      <c r="I614" s="139"/>
      <c r="J614" s="140"/>
    </row>
    <row r="615" spans="1:10" ht="18" customHeight="1" x14ac:dyDescent="0.2">
      <c r="A615" s="141"/>
      <c r="B615" s="142" t="s">
        <v>9</v>
      </c>
      <c r="C615" s="143" t="s">
        <v>10</v>
      </c>
      <c r="D615" s="143" t="s">
        <v>2</v>
      </c>
      <c r="E615" s="212" t="s">
        <v>46</v>
      </c>
      <c r="F615" s="212"/>
      <c r="G615" s="144" t="s">
        <v>11</v>
      </c>
      <c r="H615" s="142" t="s">
        <v>3</v>
      </c>
      <c r="I615" s="142" t="s">
        <v>12</v>
      </c>
      <c r="J615" s="145" t="s">
        <v>4</v>
      </c>
    </row>
    <row r="616" spans="1:10" ht="26.1" customHeight="1" x14ac:dyDescent="0.2">
      <c r="A616" s="113" t="s">
        <v>55</v>
      </c>
      <c r="B616" s="114" t="s">
        <v>128</v>
      </c>
      <c r="C616" s="115" t="s">
        <v>18</v>
      </c>
      <c r="D616" s="115" t="s">
        <v>129</v>
      </c>
      <c r="E616" s="208" t="s">
        <v>114</v>
      </c>
      <c r="F616" s="208"/>
      <c r="G616" s="116" t="s">
        <v>31</v>
      </c>
      <c r="H616" s="117">
        <v>1</v>
      </c>
      <c r="I616" s="118">
        <v>1139.9100000000001</v>
      </c>
      <c r="J616" s="119">
        <v>1139.9100000000001</v>
      </c>
    </row>
    <row r="617" spans="1:10" ht="39" customHeight="1" x14ac:dyDescent="0.2">
      <c r="A617" s="120" t="s">
        <v>56</v>
      </c>
      <c r="B617" s="121" t="s">
        <v>366</v>
      </c>
      <c r="C617" s="122" t="s">
        <v>18</v>
      </c>
      <c r="D617" s="122" t="s">
        <v>367</v>
      </c>
      <c r="E617" s="209" t="s">
        <v>114</v>
      </c>
      <c r="F617" s="209"/>
      <c r="G617" s="123" t="s">
        <v>31</v>
      </c>
      <c r="H617" s="124">
        <v>1.2030000000000001</v>
      </c>
      <c r="I617" s="125">
        <v>655.47</v>
      </c>
      <c r="J617" s="126">
        <v>788.53</v>
      </c>
    </row>
    <row r="618" spans="1:10" ht="24" customHeight="1" x14ac:dyDescent="0.2">
      <c r="A618" s="120" t="s">
        <v>56</v>
      </c>
      <c r="B618" s="121" t="s">
        <v>60</v>
      </c>
      <c r="C618" s="122" t="s">
        <v>18</v>
      </c>
      <c r="D618" s="122" t="s">
        <v>61</v>
      </c>
      <c r="E618" s="209" t="s">
        <v>62</v>
      </c>
      <c r="F618" s="209"/>
      <c r="G618" s="123" t="s">
        <v>63</v>
      </c>
      <c r="H618" s="124">
        <v>4.9432</v>
      </c>
      <c r="I618" s="125">
        <v>23.58</v>
      </c>
      <c r="J618" s="126">
        <v>116.56</v>
      </c>
    </row>
    <row r="619" spans="1:10" ht="24" customHeight="1" x14ac:dyDescent="0.2">
      <c r="A619" s="120" t="s">
        <v>56</v>
      </c>
      <c r="B619" s="121" t="s">
        <v>94</v>
      </c>
      <c r="C619" s="122" t="s">
        <v>18</v>
      </c>
      <c r="D619" s="122" t="s">
        <v>95</v>
      </c>
      <c r="E619" s="209" t="s">
        <v>62</v>
      </c>
      <c r="F619" s="209"/>
      <c r="G619" s="123" t="s">
        <v>63</v>
      </c>
      <c r="H619" s="124">
        <v>7.4147999999999996</v>
      </c>
      <c r="I619" s="125">
        <v>31.67</v>
      </c>
      <c r="J619" s="126">
        <v>234.82</v>
      </c>
    </row>
    <row r="620" spans="1:10" x14ac:dyDescent="0.2">
      <c r="A620" s="134"/>
      <c r="B620" s="135"/>
      <c r="C620" s="135"/>
      <c r="D620" s="135"/>
      <c r="E620" s="135" t="s">
        <v>77</v>
      </c>
      <c r="F620" s="136">
        <v>356.03</v>
      </c>
      <c r="G620" s="135" t="s">
        <v>78</v>
      </c>
      <c r="H620" s="136">
        <v>0</v>
      </c>
      <c r="I620" s="135" t="s">
        <v>79</v>
      </c>
      <c r="J620" s="137">
        <v>356.03</v>
      </c>
    </row>
    <row r="621" spans="1:10" x14ac:dyDescent="0.2">
      <c r="A621" s="134"/>
      <c r="B621" s="135"/>
      <c r="C621" s="135"/>
      <c r="D621" s="135"/>
      <c r="E621" s="135" t="s">
        <v>80</v>
      </c>
      <c r="F621" s="136">
        <v>237.67</v>
      </c>
      <c r="G621" s="135"/>
      <c r="H621" s="211" t="s">
        <v>81</v>
      </c>
      <c r="I621" s="211"/>
      <c r="J621" s="137">
        <v>1377.58</v>
      </c>
    </row>
    <row r="622" spans="1:10" ht="0.95" customHeight="1" x14ac:dyDescent="0.2">
      <c r="A622" s="138"/>
      <c r="B622" s="139"/>
      <c r="C622" s="139"/>
      <c r="D622" s="139"/>
      <c r="E622" s="139"/>
      <c r="F622" s="139"/>
      <c r="G622" s="139"/>
      <c r="H622" s="139"/>
      <c r="I622" s="139"/>
      <c r="J622" s="140"/>
    </row>
    <row r="623" spans="1:10" ht="18" customHeight="1" x14ac:dyDescent="0.2">
      <c r="A623" s="141"/>
      <c r="B623" s="142" t="s">
        <v>9</v>
      </c>
      <c r="C623" s="143" t="s">
        <v>10</v>
      </c>
      <c r="D623" s="143" t="s">
        <v>2</v>
      </c>
      <c r="E623" s="212" t="s">
        <v>46</v>
      </c>
      <c r="F623" s="212"/>
      <c r="G623" s="144" t="s">
        <v>11</v>
      </c>
      <c r="H623" s="142" t="s">
        <v>3</v>
      </c>
      <c r="I623" s="142" t="s">
        <v>12</v>
      </c>
      <c r="J623" s="145" t="s">
        <v>4</v>
      </c>
    </row>
    <row r="624" spans="1:10" ht="26.1" customHeight="1" x14ac:dyDescent="0.2">
      <c r="A624" s="113" t="s">
        <v>55</v>
      </c>
      <c r="B624" s="114" t="s">
        <v>112</v>
      </c>
      <c r="C624" s="115" t="s">
        <v>18</v>
      </c>
      <c r="D624" s="115" t="s">
        <v>113</v>
      </c>
      <c r="E624" s="208" t="s">
        <v>114</v>
      </c>
      <c r="F624" s="208"/>
      <c r="G624" s="116" t="s">
        <v>31</v>
      </c>
      <c r="H624" s="117">
        <v>1</v>
      </c>
      <c r="I624" s="118">
        <v>1181.73</v>
      </c>
      <c r="J624" s="119">
        <v>1181.73</v>
      </c>
    </row>
    <row r="625" spans="1:10" ht="39" customHeight="1" x14ac:dyDescent="0.2">
      <c r="A625" s="120" t="s">
        <v>56</v>
      </c>
      <c r="B625" s="121" t="s">
        <v>366</v>
      </c>
      <c r="C625" s="122" t="s">
        <v>18</v>
      </c>
      <c r="D625" s="122" t="s">
        <v>367</v>
      </c>
      <c r="E625" s="209" t="s">
        <v>114</v>
      </c>
      <c r="F625" s="209"/>
      <c r="G625" s="123" t="s">
        <v>31</v>
      </c>
      <c r="H625" s="124">
        <v>1.2030000000000001</v>
      </c>
      <c r="I625" s="125">
        <v>655.47</v>
      </c>
      <c r="J625" s="126">
        <v>788.53</v>
      </c>
    </row>
    <row r="626" spans="1:10" ht="24" customHeight="1" x14ac:dyDescent="0.2">
      <c r="A626" s="120" t="s">
        <v>56</v>
      </c>
      <c r="B626" s="121" t="s">
        <v>94</v>
      </c>
      <c r="C626" s="122" t="s">
        <v>18</v>
      </c>
      <c r="D626" s="122" t="s">
        <v>95</v>
      </c>
      <c r="E626" s="209" t="s">
        <v>62</v>
      </c>
      <c r="F626" s="209"/>
      <c r="G626" s="123" t="s">
        <v>63</v>
      </c>
      <c r="H626" s="124">
        <v>8.2972999999999999</v>
      </c>
      <c r="I626" s="125">
        <v>31.67</v>
      </c>
      <c r="J626" s="126">
        <v>262.77</v>
      </c>
    </row>
    <row r="627" spans="1:10" ht="24" customHeight="1" x14ac:dyDescent="0.2">
      <c r="A627" s="120" t="s">
        <v>56</v>
      </c>
      <c r="B627" s="121" t="s">
        <v>60</v>
      </c>
      <c r="C627" s="122" t="s">
        <v>18</v>
      </c>
      <c r="D627" s="122" t="s">
        <v>61</v>
      </c>
      <c r="E627" s="209" t="s">
        <v>62</v>
      </c>
      <c r="F627" s="209"/>
      <c r="G627" s="123" t="s">
        <v>63</v>
      </c>
      <c r="H627" s="124">
        <v>5.5315000000000003</v>
      </c>
      <c r="I627" s="125">
        <v>23.58</v>
      </c>
      <c r="J627" s="126">
        <v>130.43</v>
      </c>
    </row>
    <row r="628" spans="1:10" x14ac:dyDescent="0.2">
      <c r="A628" s="134"/>
      <c r="B628" s="135"/>
      <c r="C628" s="135"/>
      <c r="D628" s="135"/>
      <c r="E628" s="135" t="s">
        <v>77</v>
      </c>
      <c r="F628" s="136">
        <v>387.26</v>
      </c>
      <c r="G628" s="135" t="s">
        <v>78</v>
      </c>
      <c r="H628" s="136">
        <v>0</v>
      </c>
      <c r="I628" s="135" t="s">
        <v>79</v>
      </c>
      <c r="J628" s="137">
        <v>387.26</v>
      </c>
    </row>
    <row r="629" spans="1:10" x14ac:dyDescent="0.2">
      <c r="A629" s="134"/>
      <c r="B629" s="135"/>
      <c r="C629" s="135"/>
      <c r="D629" s="135"/>
      <c r="E629" s="135" t="s">
        <v>80</v>
      </c>
      <c r="F629" s="136">
        <v>246.39</v>
      </c>
      <c r="G629" s="135"/>
      <c r="H629" s="211" t="s">
        <v>81</v>
      </c>
      <c r="I629" s="211"/>
      <c r="J629" s="137">
        <v>1428.12</v>
      </c>
    </row>
    <row r="630" spans="1:10" ht="0.95" customHeight="1" x14ac:dyDescent="0.2">
      <c r="A630" s="138"/>
      <c r="B630" s="139"/>
      <c r="C630" s="139"/>
      <c r="D630" s="139"/>
      <c r="E630" s="139"/>
      <c r="F630" s="139"/>
      <c r="G630" s="139"/>
      <c r="H630" s="139"/>
      <c r="I630" s="139"/>
      <c r="J630" s="140"/>
    </row>
    <row r="631" spans="1:10" ht="18" customHeight="1" x14ac:dyDescent="0.2">
      <c r="A631" s="141"/>
      <c r="B631" s="142" t="s">
        <v>9</v>
      </c>
      <c r="C631" s="143" t="s">
        <v>10</v>
      </c>
      <c r="D631" s="143" t="s">
        <v>2</v>
      </c>
      <c r="E631" s="212" t="s">
        <v>46</v>
      </c>
      <c r="F631" s="212"/>
      <c r="G631" s="144" t="s">
        <v>11</v>
      </c>
      <c r="H631" s="142" t="s">
        <v>3</v>
      </c>
      <c r="I631" s="142" t="s">
        <v>12</v>
      </c>
      <c r="J631" s="145" t="s">
        <v>4</v>
      </c>
    </row>
    <row r="632" spans="1:10" ht="24" customHeight="1" x14ac:dyDescent="0.2">
      <c r="A632" s="113" t="s">
        <v>55</v>
      </c>
      <c r="B632" s="114" t="s">
        <v>85</v>
      </c>
      <c r="C632" s="115" t="s">
        <v>18</v>
      </c>
      <c r="D632" s="115" t="s">
        <v>86</v>
      </c>
      <c r="E632" s="208" t="s">
        <v>62</v>
      </c>
      <c r="F632" s="208"/>
      <c r="G632" s="116" t="s">
        <v>84</v>
      </c>
      <c r="H632" s="117">
        <v>1</v>
      </c>
      <c r="I632" s="118">
        <v>15513.79</v>
      </c>
      <c r="J632" s="119">
        <v>15513.79</v>
      </c>
    </row>
    <row r="633" spans="1:10" ht="26.1" customHeight="1" x14ac:dyDescent="0.2">
      <c r="A633" s="127" t="s">
        <v>66</v>
      </c>
      <c r="B633" s="128" t="s">
        <v>348</v>
      </c>
      <c r="C633" s="129" t="s">
        <v>18</v>
      </c>
      <c r="D633" s="129" t="s">
        <v>349</v>
      </c>
      <c r="E633" s="210" t="s">
        <v>171</v>
      </c>
      <c r="F633" s="210"/>
      <c r="G633" s="130" t="s">
        <v>84</v>
      </c>
      <c r="H633" s="131">
        <v>1</v>
      </c>
      <c r="I633" s="132">
        <v>18.28</v>
      </c>
      <c r="J633" s="133">
        <v>18.28</v>
      </c>
    </row>
    <row r="634" spans="1:10" ht="24" customHeight="1" x14ac:dyDescent="0.2">
      <c r="A634" s="127" t="s">
        <v>66</v>
      </c>
      <c r="B634" s="128" t="s">
        <v>372</v>
      </c>
      <c r="C634" s="129" t="s">
        <v>18</v>
      </c>
      <c r="D634" s="129" t="s">
        <v>373</v>
      </c>
      <c r="E634" s="210" t="s">
        <v>47</v>
      </c>
      <c r="F634" s="210"/>
      <c r="G634" s="130" t="s">
        <v>84</v>
      </c>
      <c r="H634" s="131">
        <v>1</v>
      </c>
      <c r="I634" s="132">
        <v>14450.02</v>
      </c>
      <c r="J634" s="133">
        <v>14450.02</v>
      </c>
    </row>
    <row r="635" spans="1:10" ht="26.1" customHeight="1" x14ac:dyDescent="0.2">
      <c r="A635" s="127" t="s">
        <v>66</v>
      </c>
      <c r="B635" s="128" t="s">
        <v>374</v>
      </c>
      <c r="C635" s="129" t="s">
        <v>18</v>
      </c>
      <c r="D635" s="129" t="s">
        <v>375</v>
      </c>
      <c r="E635" s="210" t="s">
        <v>171</v>
      </c>
      <c r="F635" s="210"/>
      <c r="G635" s="130" t="s">
        <v>84</v>
      </c>
      <c r="H635" s="131">
        <v>1</v>
      </c>
      <c r="I635" s="132">
        <v>149.26</v>
      </c>
      <c r="J635" s="133">
        <v>149.26</v>
      </c>
    </row>
    <row r="636" spans="1:10" ht="26.1" customHeight="1" x14ac:dyDescent="0.2">
      <c r="A636" s="127" t="s">
        <v>66</v>
      </c>
      <c r="B636" s="128" t="s">
        <v>376</v>
      </c>
      <c r="C636" s="129" t="s">
        <v>18</v>
      </c>
      <c r="D636" s="129" t="s">
        <v>377</v>
      </c>
      <c r="E636" s="210" t="s">
        <v>171</v>
      </c>
      <c r="F636" s="210"/>
      <c r="G636" s="130" t="s">
        <v>84</v>
      </c>
      <c r="H636" s="131">
        <v>1</v>
      </c>
      <c r="I636" s="132">
        <v>207.5</v>
      </c>
      <c r="J636" s="133">
        <v>207.5</v>
      </c>
    </row>
    <row r="637" spans="1:10" ht="26.1" customHeight="1" x14ac:dyDescent="0.2">
      <c r="A637" s="127" t="s">
        <v>66</v>
      </c>
      <c r="B637" s="128" t="s">
        <v>352</v>
      </c>
      <c r="C637" s="129" t="s">
        <v>18</v>
      </c>
      <c r="D637" s="129" t="s">
        <v>353</v>
      </c>
      <c r="E637" s="210" t="s">
        <v>171</v>
      </c>
      <c r="F637" s="210"/>
      <c r="G637" s="130" t="s">
        <v>84</v>
      </c>
      <c r="H637" s="131">
        <v>1</v>
      </c>
      <c r="I637" s="132">
        <v>262.29000000000002</v>
      </c>
      <c r="J637" s="133">
        <v>262.29000000000002</v>
      </c>
    </row>
    <row r="638" spans="1:10" ht="26.1" customHeight="1" x14ac:dyDescent="0.2">
      <c r="A638" s="127" t="s">
        <v>66</v>
      </c>
      <c r="B638" s="128" t="s">
        <v>350</v>
      </c>
      <c r="C638" s="129" t="s">
        <v>18</v>
      </c>
      <c r="D638" s="129" t="s">
        <v>351</v>
      </c>
      <c r="E638" s="210" t="s">
        <v>171</v>
      </c>
      <c r="F638" s="210"/>
      <c r="G638" s="130" t="s">
        <v>84</v>
      </c>
      <c r="H638" s="131">
        <v>1</v>
      </c>
      <c r="I638" s="132">
        <v>402.54</v>
      </c>
      <c r="J638" s="133">
        <v>402.54</v>
      </c>
    </row>
    <row r="639" spans="1:10" ht="26.1" customHeight="1" x14ac:dyDescent="0.2">
      <c r="A639" s="127" t="s">
        <v>66</v>
      </c>
      <c r="B639" s="128" t="s">
        <v>378</v>
      </c>
      <c r="C639" s="129" t="s">
        <v>18</v>
      </c>
      <c r="D639" s="129" t="s">
        <v>379</v>
      </c>
      <c r="E639" s="210" t="s">
        <v>171</v>
      </c>
      <c r="F639" s="210"/>
      <c r="G639" s="130" t="s">
        <v>84</v>
      </c>
      <c r="H639" s="131">
        <v>1</v>
      </c>
      <c r="I639" s="132">
        <v>23.9</v>
      </c>
      <c r="J639" s="133">
        <v>23.9</v>
      </c>
    </row>
    <row r="640" spans="1:10" x14ac:dyDescent="0.2">
      <c r="A640" s="134"/>
      <c r="B640" s="135"/>
      <c r="C640" s="135"/>
      <c r="D640" s="135"/>
      <c r="E640" s="135" t="s">
        <v>77</v>
      </c>
      <c r="F640" s="136">
        <v>14450.02</v>
      </c>
      <c r="G640" s="135" t="s">
        <v>78</v>
      </c>
      <c r="H640" s="136">
        <v>0</v>
      </c>
      <c r="I640" s="135" t="s">
        <v>79</v>
      </c>
      <c r="J640" s="137">
        <v>14450.02</v>
      </c>
    </row>
    <row r="641" spans="1:10" x14ac:dyDescent="0.2">
      <c r="A641" s="134"/>
      <c r="B641" s="135"/>
      <c r="C641" s="135"/>
      <c r="D641" s="135"/>
      <c r="E641" s="135" t="s">
        <v>80</v>
      </c>
      <c r="F641" s="136">
        <v>3234.62</v>
      </c>
      <c r="G641" s="135"/>
      <c r="H641" s="211" t="s">
        <v>81</v>
      </c>
      <c r="I641" s="211"/>
      <c r="J641" s="137">
        <v>18748.41</v>
      </c>
    </row>
    <row r="642" spans="1:10" ht="0.95" customHeight="1" x14ac:dyDescent="0.2">
      <c r="A642" s="138"/>
      <c r="B642" s="139"/>
      <c r="C642" s="139"/>
      <c r="D642" s="139"/>
      <c r="E642" s="139"/>
      <c r="F642" s="139"/>
      <c r="G642" s="139"/>
      <c r="H642" s="139"/>
      <c r="I642" s="139"/>
      <c r="J642" s="140"/>
    </row>
    <row r="643" spans="1:10" ht="18" customHeight="1" x14ac:dyDescent="0.2">
      <c r="A643" s="141"/>
      <c r="B643" s="142" t="s">
        <v>9</v>
      </c>
      <c r="C643" s="143" t="s">
        <v>10</v>
      </c>
      <c r="D643" s="143" t="s">
        <v>2</v>
      </c>
      <c r="E643" s="212" t="s">
        <v>46</v>
      </c>
      <c r="F643" s="212"/>
      <c r="G643" s="144" t="s">
        <v>11</v>
      </c>
      <c r="H643" s="142" t="s">
        <v>3</v>
      </c>
      <c r="I643" s="142" t="s">
        <v>12</v>
      </c>
      <c r="J643" s="145" t="s">
        <v>4</v>
      </c>
    </row>
    <row r="644" spans="1:10" ht="24" customHeight="1" x14ac:dyDescent="0.2">
      <c r="A644" s="113" t="s">
        <v>55</v>
      </c>
      <c r="B644" s="114" t="s">
        <v>266</v>
      </c>
      <c r="C644" s="115" t="s">
        <v>18</v>
      </c>
      <c r="D644" s="115" t="s">
        <v>267</v>
      </c>
      <c r="E644" s="208" t="s">
        <v>62</v>
      </c>
      <c r="F644" s="208"/>
      <c r="G644" s="116" t="s">
        <v>63</v>
      </c>
      <c r="H644" s="117">
        <v>1</v>
      </c>
      <c r="I644" s="118">
        <v>33.43</v>
      </c>
      <c r="J644" s="119">
        <v>33.43</v>
      </c>
    </row>
    <row r="645" spans="1:10" ht="26.1" customHeight="1" x14ac:dyDescent="0.2">
      <c r="A645" s="120" t="s">
        <v>56</v>
      </c>
      <c r="B645" s="121" t="s">
        <v>314</v>
      </c>
      <c r="C645" s="122" t="s">
        <v>18</v>
      </c>
      <c r="D645" s="122" t="s">
        <v>315</v>
      </c>
      <c r="E645" s="209" t="s">
        <v>62</v>
      </c>
      <c r="F645" s="209"/>
      <c r="G645" s="123" t="s">
        <v>63</v>
      </c>
      <c r="H645" s="124">
        <v>1</v>
      </c>
      <c r="I645" s="125">
        <v>0.13</v>
      </c>
      <c r="J645" s="126">
        <v>0.13</v>
      </c>
    </row>
    <row r="646" spans="1:10" ht="26.1" customHeight="1" x14ac:dyDescent="0.2">
      <c r="A646" s="127" t="s">
        <v>66</v>
      </c>
      <c r="B646" s="128" t="s">
        <v>169</v>
      </c>
      <c r="C646" s="129" t="s">
        <v>18</v>
      </c>
      <c r="D646" s="129" t="s">
        <v>170</v>
      </c>
      <c r="E646" s="210" t="s">
        <v>171</v>
      </c>
      <c r="F646" s="210"/>
      <c r="G646" s="130" t="s">
        <v>63</v>
      </c>
      <c r="H646" s="131">
        <v>1</v>
      </c>
      <c r="I646" s="132">
        <v>1.57</v>
      </c>
      <c r="J646" s="133">
        <v>1.57</v>
      </c>
    </row>
    <row r="647" spans="1:10" ht="24" customHeight="1" x14ac:dyDescent="0.2">
      <c r="A647" s="127" t="s">
        <v>66</v>
      </c>
      <c r="B647" s="128" t="s">
        <v>316</v>
      </c>
      <c r="C647" s="129" t="s">
        <v>18</v>
      </c>
      <c r="D647" s="129" t="s">
        <v>317</v>
      </c>
      <c r="E647" s="210" t="s">
        <v>47</v>
      </c>
      <c r="F647" s="210"/>
      <c r="G647" s="130" t="s">
        <v>63</v>
      </c>
      <c r="H647" s="131">
        <v>1</v>
      </c>
      <c r="I647" s="132">
        <v>27.38</v>
      </c>
      <c r="J647" s="133">
        <v>27.38</v>
      </c>
    </row>
    <row r="648" spans="1:10" ht="26.1" customHeight="1" x14ac:dyDescent="0.2">
      <c r="A648" s="127" t="s">
        <v>66</v>
      </c>
      <c r="B648" s="128" t="s">
        <v>182</v>
      </c>
      <c r="C648" s="129" t="s">
        <v>18</v>
      </c>
      <c r="D648" s="129" t="s">
        <v>183</v>
      </c>
      <c r="E648" s="210" t="s">
        <v>171</v>
      </c>
      <c r="F648" s="210"/>
      <c r="G648" s="130" t="s">
        <v>63</v>
      </c>
      <c r="H648" s="131">
        <v>1</v>
      </c>
      <c r="I648" s="132">
        <v>0.9</v>
      </c>
      <c r="J648" s="133">
        <v>0.9</v>
      </c>
    </row>
    <row r="649" spans="1:10" ht="26.1" customHeight="1" x14ac:dyDescent="0.2">
      <c r="A649" s="127" t="s">
        <v>66</v>
      </c>
      <c r="B649" s="128" t="s">
        <v>230</v>
      </c>
      <c r="C649" s="129" t="s">
        <v>18</v>
      </c>
      <c r="D649" s="129" t="s">
        <v>231</v>
      </c>
      <c r="E649" s="210" t="s">
        <v>171</v>
      </c>
      <c r="F649" s="210"/>
      <c r="G649" s="130" t="s">
        <v>63</v>
      </c>
      <c r="H649" s="131">
        <v>1</v>
      </c>
      <c r="I649" s="132">
        <v>0.03</v>
      </c>
      <c r="J649" s="133">
        <v>0.03</v>
      </c>
    </row>
    <row r="650" spans="1:10" ht="26.1" customHeight="1" x14ac:dyDescent="0.2">
      <c r="A650" s="127" t="s">
        <v>66</v>
      </c>
      <c r="B650" s="128" t="s">
        <v>228</v>
      </c>
      <c r="C650" s="129" t="s">
        <v>18</v>
      </c>
      <c r="D650" s="129" t="s">
        <v>229</v>
      </c>
      <c r="E650" s="210" t="s">
        <v>171</v>
      </c>
      <c r="F650" s="210"/>
      <c r="G650" s="130" t="s">
        <v>63</v>
      </c>
      <c r="H650" s="131">
        <v>1</v>
      </c>
      <c r="I650" s="132">
        <v>0.9</v>
      </c>
      <c r="J650" s="133">
        <v>0.9</v>
      </c>
    </row>
    <row r="651" spans="1:10" ht="26.1" customHeight="1" x14ac:dyDescent="0.2">
      <c r="A651" s="127" t="s">
        <v>66</v>
      </c>
      <c r="B651" s="128" t="s">
        <v>172</v>
      </c>
      <c r="C651" s="129" t="s">
        <v>18</v>
      </c>
      <c r="D651" s="129" t="s">
        <v>173</v>
      </c>
      <c r="E651" s="210" t="s">
        <v>171</v>
      </c>
      <c r="F651" s="210"/>
      <c r="G651" s="130" t="s">
        <v>63</v>
      </c>
      <c r="H651" s="131">
        <v>1</v>
      </c>
      <c r="I651" s="132">
        <v>2.41</v>
      </c>
      <c r="J651" s="133">
        <v>2.41</v>
      </c>
    </row>
    <row r="652" spans="1:10" ht="26.1" customHeight="1" x14ac:dyDescent="0.2">
      <c r="A652" s="127" t="s">
        <v>66</v>
      </c>
      <c r="B652" s="128" t="s">
        <v>176</v>
      </c>
      <c r="C652" s="129" t="s">
        <v>18</v>
      </c>
      <c r="D652" s="129" t="s">
        <v>177</v>
      </c>
      <c r="E652" s="210" t="s">
        <v>171</v>
      </c>
      <c r="F652" s="210"/>
      <c r="G652" s="130" t="s">
        <v>63</v>
      </c>
      <c r="H652" s="131">
        <v>1</v>
      </c>
      <c r="I652" s="132">
        <v>0.11</v>
      </c>
      <c r="J652" s="133">
        <v>0.11</v>
      </c>
    </row>
    <row r="653" spans="1:10" x14ac:dyDescent="0.2">
      <c r="A653" s="134"/>
      <c r="B653" s="135"/>
      <c r="C653" s="135"/>
      <c r="D653" s="135"/>
      <c r="E653" s="135" t="s">
        <v>77</v>
      </c>
      <c r="F653" s="136">
        <v>27.51</v>
      </c>
      <c r="G653" s="135" t="s">
        <v>78</v>
      </c>
      <c r="H653" s="136">
        <v>0</v>
      </c>
      <c r="I653" s="135" t="s">
        <v>79</v>
      </c>
      <c r="J653" s="137">
        <v>27.51</v>
      </c>
    </row>
    <row r="654" spans="1:10" x14ac:dyDescent="0.2">
      <c r="A654" s="134"/>
      <c r="B654" s="135"/>
      <c r="C654" s="135"/>
      <c r="D654" s="135"/>
      <c r="E654" s="135" t="s">
        <v>80</v>
      </c>
      <c r="F654" s="136">
        <v>6.97</v>
      </c>
      <c r="G654" s="135"/>
      <c r="H654" s="211" t="s">
        <v>81</v>
      </c>
      <c r="I654" s="211"/>
      <c r="J654" s="137">
        <v>40.4</v>
      </c>
    </row>
    <row r="655" spans="1:10" ht="0.95" customHeight="1" x14ac:dyDescent="0.2">
      <c r="A655" s="138"/>
      <c r="B655" s="139"/>
      <c r="C655" s="139"/>
      <c r="D655" s="139"/>
      <c r="E655" s="139"/>
      <c r="F655" s="139"/>
      <c r="G655" s="139"/>
      <c r="H655" s="139"/>
      <c r="I655" s="139"/>
      <c r="J655" s="140"/>
    </row>
    <row r="656" spans="1:10" ht="18" customHeight="1" x14ac:dyDescent="0.2">
      <c r="A656" s="141"/>
      <c r="B656" s="142" t="s">
        <v>9</v>
      </c>
      <c r="C656" s="143" t="s">
        <v>10</v>
      </c>
      <c r="D656" s="143" t="s">
        <v>2</v>
      </c>
      <c r="E656" s="212" t="s">
        <v>46</v>
      </c>
      <c r="F656" s="212"/>
      <c r="G656" s="144" t="s">
        <v>11</v>
      </c>
      <c r="H656" s="142" t="s">
        <v>3</v>
      </c>
      <c r="I656" s="142" t="s">
        <v>12</v>
      </c>
      <c r="J656" s="145" t="s">
        <v>4</v>
      </c>
    </row>
    <row r="657" spans="1:10" ht="26.1" customHeight="1" x14ac:dyDescent="0.2">
      <c r="A657" s="113" t="s">
        <v>55</v>
      </c>
      <c r="B657" s="114" t="s">
        <v>196</v>
      </c>
      <c r="C657" s="115" t="s">
        <v>18</v>
      </c>
      <c r="D657" s="115" t="s">
        <v>197</v>
      </c>
      <c r="E657" s="208" t="s">
        <v>62</v>
      </c>
      <c r="F657" s="208"/>
      <c r="G657" s="116" t="s">
        <v>63</v>
      </c>
      <c r="H657" s="117">
        <v>1</v>
      </c>
      <c r="I657" s="118">
        <v>28.29</v>
      </c>
      <c r="J657" s="119">
        <v>28.29</v>
      </c>
    </row>
    <row r="658" spans="1:10" ht="39" customHeight="1" x14ac:dyDescent="0.2">
      <c r="A658" s="120" t="s">
        <v>56</v>
      </c>
      <c r="B658" s="121" t="s">
        <v>318</v>
      </c>
      <c r="C658" s="122" t="s">
        <v>18</v>
      </c>
      <c r="D658" s="122" t="s">
        <v>319</v>
      </c>
      <c r="E658" s="209" t="s">
        <v>62</v>
      </c>
      <c r="F658" s="209"/>
      <c r="G658" s="123" t="s">
        <v>63</v>
      </c>
      <c r="H658" s="124">
        <v>1</v>
      </c>
      <c r="I658" s="125">
        <v>0.18</v>
      </c>
      <c r="J658" s="126">
        <v>0.18</v>
      </c>
    </row>
    <row r="659" spans="1:10" ht="26.1" customHeight="1" x14ac:dyDescent="0.2">
      <c r="A659" s="127" t="s">
        <v>66</v>
      </c>
      <c r="B659" s="128" t="s">
        <v>169</v>
      </c>
      <c r="C659" s="129" t="s">
        <v>18</v>
      </c>
      <c r="D659" s="129" t="s">
        <v>170</v>
      </c>
      <c r="E659" s="210" t="s">
        <v>171</v>
      </c>
      <c r="F659" s="210"/>
      <c r="G659" s="130" t="s">
        <v>63</v>
      </c>
      <c r="H659" s="131">
        <v>1</v>
      </c>
      <c r="I659" s="132">
        <v>1.57</v>
      </c>
      <c r="J659" s="133">
        <v>1.57</v>
      </c>
    </row>
    <row r="660" spans="1:10" ht="26.1" customHeight="1" x14ac:dyDescent="0.2">
      <c r="A660" s="127" t="s">
        <v>66</v>
      </c>
      <c r="B660" s="128" t="s">
        <v>172</v>
      </c>
      <c r="C660" s="129" t="s">
        <v>18</v>
      </c>
      <c r="D660" s="129" t="s">
        <v>173</v>
      </c>
      <c r="E660" s="210" t="s">
        <v>171</v>
      </c>
      <c r="F660" s="210"/>
      <c r="G660" s="130" t="s">
        <v>63</v>
      </c>
      <c r="H660" s="131">
        <v>1</v>
      </c>
      <c r="I660" s="132">
        <v>2.41</v>
      </c>
      <c r="J660" s="133">
        <v>2.41</v>
      </c>
    </row>
    <row r="661" spans="1:10" ht="26.1" customHeight="1" x14ac:dyDescent="0.2">
      <c r="A661" s="127" t="s">
        <v>66</v>
      </c>
      <c r="B661" s="128" t="s">
        <v>182</v>
      </c>
      <c r="C661" s="129" t="s">
        <v>18</v>
      </c>
      <c r="D661" s="129" t="s">
        <v>183</v>
      </c>
      <c r="E661" s="210" t="s">
        <v>171</v>
      </c>
      <c r="F661" s="210"/>
      <c r="G661" s="130" t="s">
        <v>63</v>
      </c>
      <c r="H661" s="131">
        <v>1</v>
      </c>
      <c r="I661" s="132">
        <v>0.9</v>
      </c>
      <c r="J661" s="133">
        <v>0.9</v>
      </c>
    </row>
    <row r="662" spans="1:10" ht="26.1" customHeight="1" x14ac:dyDescent="0.2">
      <c r="A662" s="127" t="s">
        <v>66</v>
      </c>
      <c r="B662" s="128" t="s">
        <v>176</v>
      </c>
      <c r="C662" s="129" t="s">
        <v>18</v>
      </c>
      <c r="D662" s="129" t="s">
        <v>177</v>
      </c>
      <c r="E662" s="210" t="s">
        <v>171</v>
      </c>
      <c r="F662" s="210"/>
      <c r="G662" s="130" t="s">
        <v>63</v>
      </c>
      <c r="H662" s="131">
        <v>1</v>
      </c>
      <c r="I662" s="132">
        <v>0.11</v>
      </c>
      <c r="J662" s="133">
        <v>0.11</v>
      </c>
    </row>
    <row r="663" spans="1:10" ht="26.1" customHeight="1" x14ac:dyDescent="0.2">
      <c r="A663" s="127" t="s">
        <v>66</v>
      </c>
      <c r="B663" s="128" t="s">
        <v>320</v>
      </c>
      <c r="C663" s="129" t="s">
        <v>18</v>
      </c>
      <c r="D663" s="129" t="s">
        <v>321</v>
      </c>
      <c r="E663" s="210" t="s">
        <v>47</v>
      </c>
      <c r="F663" s="210"/>
      <c r="G663" s="130" t="s">
        <v>63</v>
      </c>
      <c r="H663" s="131">
        <v>1</v>
      </c>
      <c r="I663" s="132">
        <v>22.19</v>
      </c>
      <c r="J663" s="133">
        <v>22.19</v>
      </c>
    </row>
    <row r="664" spans="1:10" ht="26.1" customHeight="1" x14ac:dyDescent="0.2">
      <c r="A664" s="127" t="s">
        <v>66</v>
      </c>
      <c r="B664" s="128" t="s">
        <v>230</v>
      </c>
      <c r="C664" s="129" t="s">
        <v>18</v>
      </c>
      <c r="D664" s="129" t="s">
        <v>231</v>
      </c>
      <c r="E664" s="210" t="s">
        <v>171</v>
      </c>
      <c r="F664" s="210"/>
      <c r="G664" s="130" t="s">
        <v>63</v>
      </c>
      <c r="H664" s="131">
        <v>1</v>
      </c>
      <c r="I664" s="132">
        <v>0.03</v>
      </c>
      <c r="J664" s="133">
        <v>0.03</v>
      </c>
    </row>
    <row r="665" spans="1:10" ht="26.1" customHeight="1" x14ac:dyDescent="0.2">
      <c r="A665" s="127" t="s">
        <v>66</v>
      </c>
      <c r="B665" s="128" t="s">
        <v>228</v>
      </c>
      <c r="C665" s="129" t="s">
        <v>18</v>
      </c>
      <c r="D665" s="129" t="s">
        <v>229</v>
      </c>
      <c r="E665" s="210" t="s">
        <v>171</v>
      </c>
      <c r="F665" s="210"/>
      <c r="G665" s="130" t="s">
        <v>63</v>
      </c>
      <c r="H665" s="131">
        <v>1</v>
      </c>
      <c r="I665" s="132">
        <v>0.9</v>
      </c>
      <c r="J665" s="133">
        <v>0.9</v>
      </c>
    </row>
    <row r="666" spans="1:10" x14ac:dyDescent="0.2">
      <c r="A666" s="134"/>
      <c r="B666" s="135"/>
      <c r="C666" s="135"/>
      <c r="D666" s="135"/>
      <c r="E666" s="135" t="s">
        <v>77</v>
      </c>
      <c r="F666" s="136">
        <v>22.37</v>
      </c>
      <c r="G666" s="135" t="s">
        <v>78</v>
      </c>
      <c r="H666" s="136">
        <v>0</v>
      </c>
      <c r="I666" s="135" t="s">
        <v>79</v>
      </c>
      <c r="J666" s="137">
        <v>22.37</v>
      </c>
    </row>
    <row r="667" spans="1:10" x14ac:dyDescent="0.2">
      <c r="A667" s="134"/>
      <c r="B667" s="135"/>
      <c r="C667" s="135"/>
      <c r="D667" s="135"/>
      <c r="E667" s="135" t="s">
        <v>80</v>
      </c>
      <c r="F667" s="136">
        <v>5.89</v>
      </c>
      <c r="G667" s="135"/>
      <c r="H667" s="211" t="s">
        <v>81</v>
      </c>
      <c r="I667" s="211"/>
      <c r="J667" s="137">
        <v>34.18</v>
      </c>
    </row>
    <row r="668" spans="1:10" ht="0.95" customHeight="1" x14ac:dyDescent="0.2">
      <c r="A668" s="138"/>
      <c r="B668" s="139"/>
      <c r="C668" s="139"/>
      <c r="D668" s="139"/>
      <c r="E668" s="139"/>
      <c r="F668" s="139"/>
      <c r="G668" s="139"/>
      <c r="H668" s="139"/>
      <c r="I668" s="139"/>
      <c r="J668" s="140"/>
    </row>
    <row r="669" spans="1:10" ht="18" customHeight="1" x14ac:dyDescent="0.2">
      <c r="A669" s="141"/>
      <c r="B669" s="142" t="s">
        <v>9</v>
      </c>
      <c r="C669" s="143" t="s">
        <v>10</v>
      </c>
      <c r="D669" s="143" t="s">
        <v>2</v>
      </c>
      <c r="E669" s="212" t="s">
        <v>46</v>
      </c>
      <c r="F669" s="212"/>
      <c r="G669" s="144" t="s">
        <v>11</v>
      </c>
      <c r="H669" s="142" t="s">
        <v>3</v>
      </c>
      <c r="I669" s="142" t="s">
        <v>12</v>
      </c>
      <c r="J669" s="145" t="s">
        <v>4</v>
      </c>
    </row>
    <row r="670" spans="1:10" ht="26.1" customHeight="1" x14ac:dyDescent="0.2">
      <c r="A670" s="113" t="s">
        <v>55</v>
      </c>
      <c r="B670" s="114" t="s">
        <v>356</v>
      </c>
      <c r="C670" s="115" t="s">
        <v>18</v>
      </c>
      <c r="D670" s="115" t="s">
        <v>357</v>
      </c>
      <c r="E670" s="208" t="s">
        <v>62</v>
      </c>
      <c r="F670" s="208"/>
      <c r="G670" s="116" t="s">
        <v>63</v>
      </c>
      <c r="H670" s="117">
        <v>1</v>
      </c>
      <c r="I670" s="118">
        <v>40.74</v>
      </c>
      <c r="J670" s="119">
        <v>40.74</v>
      </c>
    </row>
    <row r="671" spans="1:10" ht="26.1" customHeight="1" x14ac:dyDescent="0.2">
      <c r="A671" s="120" t="s">
        <v>56</v>
      </c>
      <c r="B671" s="121" t="s">
        <v>322</v>
      </c>
      <c r="C671" s="122" t="s">
        <v>18</v>
      </c>
      <c r="D671" s="122" t="s">
        <v>323</v>
      </c>
      <c r="E671" s="209" t="s">
        <v>62</v>
      </c>
      <c r="F671" s="209"/>
      <c r="G671" s="123" t="s">
        <v>63</v>
      </c>
      <c r="H671" s="124">
        <v>1</v>
      </c>
      <c r="I671" s="125">
        <v>0.39</v>
      </c>
      <c r="J671" s="126">
        <v>0.39</v>
      </c>
    </row>
    <row r="672" spans="1:10" ht="26.1" customHeight="1" x14ac:dyDescent="0.2">
      <c r="A672" s="127" t="s">
        <v>66</v>
      </c>
      <c r="B672" s="128" t="s">
        <v>182</v>
      </c>
      <c r="C672" s="129" t="s">
        <v>18</v>
      </c>
      <c r="D672" s="129" t="s">
        <v>183</v>
      </c>
      <c r="E672" s="210" t="s">
        <v>171</v>
      </c>
      <c r="F672" s="210"/>
      <c r="G672" s="130" t="s">
        <v>63</v>
      </c>
      <c r="H672" s="131">
        <v>1</v>
      </c>
      <c r="I672" s="132">
        <v>0.9</v>
      </c>
      <c r="J672" s="133">
        <v>0.9</v>
      </c>
    </row>
    <row r="673" spans="1:10" ht="26.1" customHeight="1" x14ac:dyDescent="0.2">
      <c r="A673" s="127" t="s">
        <v>66</v>
      </c>
      <c r="B673" s="128" t="s">
        <v>230</v>
      </c>
      <c r="C673" s="129" t="s">
        <v>18</v>
      </c>
      <c r="D673" s="129" t="s">
        <v>231</v>
      </c>
      <c r="E673" s="210" t="s">
        <v>171</v>
      </c>
      <c r="F673" s="210"/>
      <c r="G673" s="130" t="s">
        <v>63</v>
      </c>
      <c r="H673" s="131">
        <v>1</v>
      </c>
      <c r="I673" s="132">
        <v>0.03</v>
      </c>
      <c r="J673" s="133">
        <v>0.03</v>
      </c>
    </row>
    <row r="674" spans="1:10" ht="26.1" customHeight="1" x14ac:dyDescent="0.2">
      <c r="A674" s="127" t="s">
        <v>66</v>
      </c>
      <c r="B674" s="128" t="s">
        <v>172</v>
      </c>
      <c r="C674" s="129" t="s">
        <v>18</v>
      </c>
      <c r="D674" s="129" t="s">
        <v>173</v>
      </c>
      <c r="E674" s="210" t="s">
        <v>171</v>
      </c>
      <c r="F674" s="210"/>
      <c r="G674" s="130" t="s">
        <v>63</v>
      </c>
      <c r="H674" s="131">
        <v>1</v>
      </c>
      <c r="I674" s="132">
        <v>2.41</v>
      </c>
      <c r="J674" s="133">
        <v>2.41</v>
      </c>
    </row>
    <row r="675" spans="1:10" ht="26.1" customHeight="1" x14ac:dyDescent="0.2">
      <c r="A675" s="127" t="s">
        <v>66</v>
      </c>
      <c r="B675" s="128" t="s">
        <v>169</v>
      </c>
      <c r="C675" s="129" t="s">
        <v>18</v>
      </c>
      <c r="D675" s="129" t="s">
        <v>170</v>
      </c>
      <c r="E675" s="210" t="s">
        <v>171</v>
      </c>
      <c r="F675" s="210"/>
      <c r="G675" s="130" t="s">
        <v>63</v>
      </c>
      <c r="H675" s="131">
        <v>1</v>
      </c>
      <c r="I675" s="132">
        <v>1.57</v>
      </c>
      <c r="J675" s="133">
        <v>1.57</v>
      </c>
    </row>
    <row r="676" spans="1:10" ht="24" customHeight="1" x14ac:dyDescent="0.2">
      <c r="A676" s="127" t="s">
        <v>66</v>
      </c>
      <c r="B676" s="128" t="s">
        <v>324</v>
      </c>
      <c r="C676" s="129" t="s">
        <v>18</v>
      </c>
      <c r="D676" s="129" t="s">
        <v>325</v>
      </c>
      <c r="E676" s="210" t="s">
        <v>47</v>
      </c>
      <c r="F676" s="210"/>
      <c r="G676" s="130" t="s">
        <v>63</v>
      </c>
      <c r="H676" s="131">
        <v>1</v>
      </c>
      <c r="I676" s="132">
        <v>34.43</v>
      </c>
      <c r="J676" s="133">
        <v>34.43</v>
      </c>
    </row>
    <row r="677" spans="1:10" ht="26.1" customHeight="1" x14ac:dyDescent="0.2">
      <c r="A677" s="127" t="s">
        <v>66</v>
      </c>
      <c r="B677" s="128" t="s">
        <v>228</v>
      </c>
      <c r="C677" s="129" t="s">
        <v>18</v>
      </c>
      <c r="D677" s="129" t="s">
        <v>229</v>
      </c>
      <c r="E677" s="210" t="s">
        <v>171</v>
      </c>
      <c r="F677" s="210"/>
      <c r="G677" s="130" t="s">
        <v>63</v>
      </c>
      <c r="H677" s="131">
        <v>1</v>
      </c>
      <c r="I677" s="132">
        <v>0.9</v>
      </c>
      <c r="J677" s="133">
        <v>0.9</v>
      </c>
    </row>
    <row r="678" spans="1:10" ht="26.1" customHeight="1" x14ac:dyDescent="0.2">
      <c r="A678" s="127" t="s">
        <v>66</v>
      </c>
      <c r="B678" s="128" t="s">
        <v>176</v>
      </c>
      <c r="C678" s="129" t="s">
        <v>18</v>
      </c>
      <c r="D678" s="129" t="s">
        <v>177</v>
      </c>
      <c r="E678" s="210" t="s">
        <v>171</v>
      </c>
      <c r="F678" s="210"/>
      <c r="G678" s="130" t="s">
        <v>63</v>
      </c>
      <c r="H678" s="131">
        <v>1</v>
      </c>
      <c r="I678" s="132">
        <v>0.11</v>
      </c>
      <c r="J678" s="133">
        <v>0.11</v>
      </c>
    </row>
    <row r="679" spans="1:10" x14ac:dyDescent="0.2">
      <c r="A679" s="134"/>
      <c r="B679" s="135"/>
      <c r="C679" s="135"/>
      <c r="D679" s="135"/>
      <c r="E679" s="135" t="s">
        <v>77</v>
      </c>
      <c r="F679" s="136">
        <v>34.82</v>
      </c>
      <c r="G679" s="135" t="s">
        <v>78</v>
      </c>
      <c r="H679" s="136">
        <v>0</v>
      </c>
      <c r="I679" s="135" t="s">
        <v>79</v>
      </c>
      <c r="J679" s="137">
        <v>34.82</v>
      </c>
    </row>
    <row r="680" spans="1:10" x14ac:dyDescent="0.2">
      <c r="A680" s="134"/>
      <c r="B680" s="135"/>
      <c r="C680" s="135"/>
      <c r="D680" s="135"/>
      <c r="E680" s="135" t="s">
        <v>80</v>
      </c>
      <c r="F680" s="136">
        <v>8.49</v>
      </c>
      <c r="G680" s="135"/>
      <c r="H680" s="211" t="s">
        <v>81</v>
      </c>
      <c r="I680" s="211"/>
      <c r="J680" s="137">
        <v>49.23</v>
      </c>
    </row>
    <row r="681" spans="1:10" ht="0.95" customHeight="1" x14ac:dyDescent="0.2">
      <c r="A681" s="138"/>
      <c r="B681" s="139"/>
      <c r="C681" s="139"/>
      <c r="D681" s="139"/>
      <c r="E681" s="139"/>
      <c r="F681" s="139"/>
      <c r="G681" s="139"/>
      <c r="H681" s="139"/>
      <c r="I681" s="139"/>
      <c r="J681" s="140"/>
    </row>
    <row r="682" spans="1:10" ht="18" customHeight="1" x14ac:dyDescent="0.2">
      <c r="A682" s="141"/>
      <c r="B682" s="142" t="s">
        <v>9</v>
      </c>
      <c r="C682" s="143" t="s">
        <v>10</v>
      </c>
      <c r="D682" s="143" t="s">
        <v>2</v>
      </c>
      <c r="E682" s="212" t="s">
        <v>46</v>
      </c>
      <c r="F682" s="212"/>
      <c r="G682" s="144" t="s">
        <v>11</v>
      </c>
      <c r="H682" s="142" t="s">
        <v>3</v>
      </c>
      <c r="I682" s="142" t="s">
        <v>12</v>
      </c>
      <c r="J682" s="145" t="s">
        <v>4</v>
      </c>
    </row>
    <row r="683" spans="1:10" ht="26.1" customHeight="1" x14ac:dyDescent="0.2">
      <c r="A683" s="113" t="s">
        <v>55</v>
      </c>
      <c r="B683" s="114" t="s">
        <v>294</v>
      </c>
      <c r="C683" s="115" t="s">
        <v>18</v>
      </c>
      <c r="D683" s="115" t="s">
        <v>295</v>
      </c>
      <c r="E683" s="208" t="s">
        <v>62</v>
      </c>
      <c r="F683" s="208"/>
      <c r="G683" s="116" t="s">
        <v>63</v>
      </c>
      <c r="H683" s="117">
        <v>1</v>
      </c>
      <c r="I683" s="118">
        <v>37.81</v>
      </c>
      <c r="J683" s="119">
        <v>37.81</v>
      </c>
    </row>
    <row r="684" spans="1:10" ht="26.1" customHeight="1" x14ac:dyDescent="0.2">
      <c r="A684" s="120" t="s">
        <v>56</v>
      </c>
      <c r="B684" s="121" t="s">
        <v>326</v>
      </c>
      <c r="C684" s="122" t="s">
        <v>18</v>
      </c>
      <c r="D684" s="122" t="s">
        <v>327</v>
      </c>
      <c r="E684" s="209" t="s">
        <v>62</v>
      </c>
      <c r="F684" s="209"/>
      <c r="G684" s="123" t="s">
        <v>63</v>
      </c>
      <c r="H684" s="124">
        <v>1</v>
      </c>
      <c r="I684" s="125">
        <v>0.36</v>
      </c>
      <c r="J684" s="126">
        <v>0.36</v>
      </c>
    </row>
    <row r="685" spans="1:10" ht="26.1" customHeight="1" x14ac:dyDescent="0.2">
      <c r="A685" s="127" t="s">
        <v>66</v>
      </c>
      <c r="B685" s="128" t="s">
        <v>230</v>
      </c>
      <c r="C685" s="129" t="s">
        <v>18</v>
      </c>
      <c r="D685" s="129" t="s">
        <v>231</v>
      </c>
      <c r="E685" s="210" t="s">
        <v>171</v>
      </c>
      <c r="F685" s="210"/>
      <c r="G685" s="130" t="s">
        <v>63</v>
      </c>
      <c r="H685" s="131">
        <v>1</v>
      </c>
      <c r="I685" s="132">
        <v>0.03</v>
      </c>
      <c r="J685" s="133">
        <v>0.03</v>
      </c>
    </row>
    <row r="686" spans="1:10" ht="26.1" customHeight="1" x14ac:dyDescent="0.2">
      <c r="A686" s="127" t="s">
        <v>66</v>
      </c>
      <c r="B686" s="128" t="s">
        <v>172</v>
      </c>
      <c r="C686" s="129" t="s">
        <v>18</v>
      </c>
      <c r="D686" s="129" t="s">
        <v>173</v>
      </c>
      <c r="E686" s="210" t="s">
        <v>171</v>
      </c>
      <c r="F686" s="210"/>
      <c r="G686" s="130" t="s">
        <v>63</v>
      </c>
      <c r="H686" s="131">
        <v>1</v>
      </c>
      <c r="I686" s="132">
        <v>2.41</v>
      </c>
      <c r="J686" s="133">
        <v>2.41</v>
      </c>
    </row>
    <row r="687" spans="1:10" ht="26.1" customHeight="1" x14ac:dyDescent="0.2">
      <c r="A687" s="127" t="s">
        <v>66</v>
      </c>
      <c r="B687" s="128" t="s">
        <v>176</v>
      </c>
      <c r="C687" s="129" t="s">
        <v>18</v>
      </c>
      <c r="D687" s="129" t="s">
        <v>177</v>
      </c>
      <c r="E687" s="210" t="s">
        <v>171</v>
      </c>
      <c r="F687" s="210"/>
      <c r="G687" s="130" t="s">
        <v>63</v>
      </c>
      <c r="H687" s="131">
        <v>1</v>
      </c>
      <c r="I687" s="132">
        <v>0.11</v>
      </c>
      <c r="J687" s="133">
        <v>0.11</v>
      </c>
    </row>
    <row r="688" spans="1:10" ht="26.1" customHeight="1" x14ac:dyDescent="0.2">
      <c r="A688" s="127" t="s">
        <v>66</v>
      </c>
      <c r="B688" s="128" t="s">
        <v>228</v>
      </c>
      <c r="C688" s="129" t="s">
        <v>18</v>
      </c>
      <c r="D688" s="129" t="s">
        <v>229</v>
      </c>
      <c r="E688" s="210" t="s">
        <v>171</v>
      </c>
      <c r="F688" s="210"/>
      <c r="G688" s="130" t="s">
        <v>63</v>
      </c>
      <c r="H688" s="131">
        <v>1</v>
      </c>
      <c r="I688" s="132">
        <v>0.9</v>
      </c>
      <c r="J688" s="133">
        <v>0.9</v>
      </c>
    </row>
    <row r="689" spans="1:10" ht="26.1" customHeight="1" x14ac:dyDescent="0.2">
      <c r="A689" s="127" t="s">
        <v>66</v>
      </c>
      <c r="B689" s="128" t="s">
        <v>182</v>
      </c>
      <c r="C689" s="129" t="s">
        <v>18</v>
      </c>
      <c r="D689" s="129" t="s">
        <v>183</v>
      </c>
      <c r="E689" s="210" t="s">
        <v>171</v>
      </c>
      <c r="F689" s="210"/>
      <c r="G689" s="130" t="s">
        <v>63</v>
      </c>
      <c r="H689" s="131">
        <v>1</v>
      </c>
      <c r="I689" s="132">
        <v>0.9</v>
      </c>
      <c r="J689" s="133">
        <v>0.9</v>
      </c>
    </row>
    <row r="690" spans="1:10" ht="26.1" customHeight="1" x14ac:dyDescent="0.2">
      <c r="A690" s="127" t="s">
        <v>66</v>
      </c>
      <c r="B690" s="128" t="s">
        <v>328</v>
      </c>
      <c r="C690" s="129" t="s">
        <v>18</v>
      </c>
      <c r="D690" s="129" t="s">
        <v>329</v>
      </c>
      <c r="E690" s="210" t="s">
        <v>47</v>
      </c>
      <c r="F690" s="210"/>
      <c r="G690" s="130" t="s">
        <v>63</v>
      </c>
      <c r="H690" s="131">
        <v>1</v>
      </c>
      <c r="I690" s="132">
        <v>31.53</v>
      </c>
      <c r="J690" s="133">
        <v>31.53</v>
      </c>
    </row>
    <row r="691" spans="1:10" ht="26.1" customHeight="1" x14ac:dyDescent="0.2">
      <c r="A691" s="127" t="s">
        <v>66</v>
      </c>
      <c r="B691" s="128" t="s">
        <v>169</v>
      </c>
      <c r="C691" s="129" t="s">
        <v>18</v>
      </c>
      <c r="D691" s="129" t="s">
        <v>170</v>
      </c>
      <c r="E691" s="210" t="s">
        <v>171</v>
      </c>
      <c r="F691" s="210"/>
      <c r="G691" s="130" t="s">
        <v>63</v>
      </c>
      <c r="H691" s="131">
        <v>1</v>
      </c>
      <c r="I691" s="132">
        <v>1.57</v>
      </c>
      <c r="J691" s="133">
        <v>1.57</v>
      </c>
    </row>
    <row r="692" spans="1:10" x14ac:dyDescent="0.2">
      <c r="A692" s="134"/>
      <c r="B692" s="135"/>
      <c r="C692" s="135"/>
      <c r="D692" s="135"/>
      <c r="E692" s="135" t="s">
        <v>77</v>
      </c>
      <c r="F692" s="136">
        <v>31.89</v>
      </c>
      <c r="G692" s="135" t="s">
        <v>78</v>
      </c>
      <c r="H692" s="136">
        <v>0</v>
      </c>
      <c r="I692" s="135" t="s">
        <v>79</v>
      </c>
      <c r="J692" s="137">
        <v>31.89</v>
      </c>
    </row>
    <row r="693" spans="1:10" x14ac:dyDescent="0.2">
      <c r="A693" s="134"/>
      <c r="B693" s="135"/>
      <c r="C693" s="135"/>
      <c r="D693" s="135"/>
      <c r="E693" s="135" t="s">
        <v>80</v>
      </c>
      <c r="F693" s="136">
        <v>7.88</v>
      </c>
      <c r="G693" s="135"/>
      <c r="H693" s="211" t="s">
        <v>81</v>
      </c>
      <c r="I693" s="211"/>
      <c r="J693" s="137">
        <v>45.69</v>
      </c>
    </row>
    <row r="694" spans="1:10" ht="0.95" customHeight="1" x14ac:dyDescent="0.2">
      <c r="A694" s="138"/>
      <c r="B694" s="139"/>
      <c r="C694" s="139"/>
      <c r="D694" s="139"/>
      <c r="E694" s="139"/>
      <c r="F694" s="139"/>
      <c r="G694" s="139"/>
      <c r="H694" s="139"/>
      <c r="I694" s="139"/>
      <c r="J694" s="140"/>
    </row>
    <row r="695" spans="1:10" ht="18" customHeight="1" x14ac:dyDescent="0.2">
      <c r="A695" s="141"/>
      <c r="B695" s="142" t="s">
        <v>9</v>
      </c>
      <c r="C695" s="143" t="s">
        <v>10</v>
      </c>
      <c r="D695" s="143" t="s">
        <v>2</v>
      </c>
      <c r="E695" s="212" t="s">
        <v>46</v>
      </c>
      <c r="F695" s="212"/>
      <c r="G695" s="144" t="s">
        <v>11</v>
      </c>
      <c r="H695" s="142" t="s">
        <v>3</v>
      </c>
      <c r="I695" s="142" t="s">
        <v>12</v>
      </c>
      <c r="J695" s="145" t="s">
        <v>4</v>
      </c>
    </row>
    <row r="696" spans="1:10" ht="24" customHeight="1" x14ac:dyDescent="0.2">
      <c r="A696" s="113" t="s">
        <v>55</v>
      </c>
      <c r="B696" s="114" t="s">
        <v>94</v>
      </c>
      <c r="C696" s="115" t="s">
        <v>18</v>
      </c>
      <c r="D696" s="115" t="s">
        <v>95</v>
      </c>
      <c r="E696" s="208" t="s">
        <v>62</v>
      </c>
      <c r="F696" s="208"/>
      <c r="G696" s="116" t="s">
        <v>63</v>
      </c>
      <c r="H696" s="117">
        <v>1</v>
      </c>
      <c r="I696" s="118">
        <v>31.67</v>
      </c>
      <c r="J696" s="119">
        <v>31.67</v>
      </c>
    </row>
    <row r="697" spans="1:10" ht="26.1" customHeight="1" x14ac:dyDescent="0.2">
      <c r="A697" s="120" t="s">
        <v>56</v>
      </c>
      <c r="B697" s="121" t="s">
        <v>330</v>
      </c>
      <c r="C697" s="122" t="s">
        <v>18</v>
      </c>
      <c r="D697" s="122" t="s">
        <v>331</v>
      </c>
      <c r="E697" s="209" t="s">
        <v>62</v>
      </c>
      <c r="F697" s="209"/>
      <c r="G697" s="123" t="s">
        <v>63</v>
      </c>
      <c r="H697" s="124">
        <v>1</v>
      </c>
      <c r="I697" s="125">
        <v>0.5</v>
      </c>
      <c r="J697" s="126">
        <v>0.5</v>
      </c>
    </row>
    <row r="698" spans="1:10" ht="26.1" customHeight="1" x14ac:dyDescent="0.2">
      <c r="A698" s="127" t="s">
        <v>66</v>
      </c>
      <c r="B698" s="128" t="s">
        <v>174</v>
      </c>
      <c r="C698" s="129" t="s">
        <v>18</v>
      </c>
      <c r="D698" s="129" t="s">
        <v>175</v>
      </c>
      <c r="E698" s="210" t="s">
        <v>171</v>
      </c>
      <c r="F698" s="210"/>
      <c r="G698" s="130" t="s">
        <v>63</v>
      </c>
      <c r="H698" s="131">
        <v>1</v>
      </c>
      <c r="I698" s="132">
        <v>1.43</v>
      </c>
      <c r="J698" s="133">
        <v>1.43</v>
      </c>
    </row>
    <row r="699" spans="1:10" ht="26.1" customHeight="1" x14ac:dyDescent="0.2">
      <c r="A699" s="127" t="s">
        <v>66</v>
      </c>
      <c r="B699" s="128" t="s">
        <v>180</v>
      </c>
      <c r="C699" s="129" t="s">
        <v>18</v>
      </c>
      <c r="D699" s="129" t="s">
        <v>181</v>
      </c>
      <c r="E699" s="210" t="s">
        <v>171</v>
      </c>
      <c r="F699" s="210"/>
      <c r="G699" s="130" t="s">
        <v>63</v>
      </c>
      <c r="H699" s="131">
        <v>1</v>
      </c>
      <c r="I699" s="132">
        <v>0.8</v>
      </c>
      <c r="J699" s="133">
        <v>0.8</v>
      </c>
    </row>
    <row r="700" spans="1:10" ht="24" customHeight="1" x14ac:dyDescent="0.2">
      <c r="A700" s="127" t="s">
        <v>66</v>
      </c>
      <c r="B700" s="128" t="s">
        <v>332</v>
      </c>
      <c r="C700" s="129" t="s">
        <v>18</v>
      </c>
      <c r="D700" s="129" t="s">
        <v>333</v>
      </c>
      <c r="E700" s="210" t="s">
        <v>47</v>
      </c>
      <c r="F700" s="210"/>
      <c r="G700" s="130" t="s">
        <v>63</v>
      </c>
      <c r="H700" s="131">
        <v>1</v>
      </c>
      <c r="I700" s="132">
        <v>23.95</v>
      </c>
      <c r="J700" s="133">
        <v>23.95</v>
      </c>
    </row>
    <row r="701" spans="1:10" ht="26.1" customHeight="1" x14ac:dyDescent="0.2">
      <c r="A701" s="127" t="s">
        <v>66</v>
      </c>
      <c r="B701" s="128" t="s">
        <v>172</v>
      </c>
      <c r="C701" s="129" t="s">
        <v>18</v>
      </c>
      <c r="D701" s="129" t="s">
        <v>173</v>
      </c>
      <c r="E701" s="210" t="s">
        <v>171</v>
      </c>
      <c r="F701" s="210"/>
      <c r="G701" s="130" t="s">
        <v>63</v>
      </c>
      <c r="H701" s="131">
        <v>1</v>
      </c>
      <c r="I701" s="132">
        <v>2.41</v>
      </c>
      <c r="J701" s="133">
        <v>2.41</v>
      </c>
    </row>
    <row r="702" spans="1:10" ht="26.1" customHeight="1" x14ac:dyDescent="0.2">
      <c r="A702" s="127" t="s">
        <v>66</v>
      </c>
      <c r="B702" s="128" t="s">
        <v>182</v>
      </c>
      <c r="C702" s="129" t="s">
        <v>18</v>
      </c>
      <c r="D702" s="129" t="s">
        <v>183</v>
      </c>
      <c r="E702" s="210" t="s">
        <v>171</v>
      </c>
      <c r="F702" s="210"/>
      <c r="G702" s="130" t="s">
        <v>63</v>
      </c>
      <c r="H702" s="131">
        <v>1</v>
      </c>
      <c r="I702" s="132">
        <v>0.9</v>
      </c>
      <c r="J702" s="133">
        <v>0.9</v>
      </c>
    </row>
    <row r="703" spans="1:10" ht="26.1" customHeight="1" x14ac:dyDescent="0.2">
      <c r="A703" s="127" t="s">
        <v>66</v>
      </c>
      <c r="B703" s="128" t="s">
        <v>169</v>
      </c>
      <c r="C703" s="129" t="s">
        <v>18</v>
      </c>
      <c r="D703" s="129" t="s">
        <v>170</v>
      </c>
      <c r="E703" s="210" t="s">
        <v>171</v>
      </c>
      <c r="F703" s="210"/>
      <c r="G703" s="130" t="s">
        <v>63</v>
      </c>
      <c r="H703" s="131">
        <v>1</v>
      </c>
      <c r="I703" s="132">
        <v>1.57</v>
      </c>
      <c r="J703" s="133">
        <v>1.57</v>
      </c>
    </row>
    <row r="704" spans="1:10" ht="26.1" customHeight="1" x14ac:dyDescent="0.2">
      <c r="A704" s="127" t="s">
        <v>66</v>
      </c>
      <c r="B704" s="128" t="s">
        <v>176</v>
      </c>
      <c r="C704" s="129" t="s">
        <v>18</v>
      </c>
      <c r="D704" s="129" t="s">
        <v>177</v>
      </c>
      <c r="E704" s="210" t="s">
        <v>171</v>
      </c>
      <c r="F704" s="210"/>
      <c r="G704" s="130" t="s">
        <v>63</v>
      </c>
      <c r="H704" s="131">
        <v>1</v>
      </c>
      <c r="I704" s="132">
        <v>0.11</v>
      </c>
      <c r="J704" s="133">
        <v>0.11</v>
      </c>
    </row>
    <row r="705" spans="1:10" x14ac:dyDescent="0.2">
      <c r="A705" s="134"/>
      <c r="B705" s="135"/>
      <c r="C705" s="135"/>
      <c r="D705" s="135"/>
      <c r="E705" s="135" t="s">
        <v>77</v>
      </c>
      <c r="F705" s="136">
        <v>24.45</v>
      </c>
      <c r="G705" s="135" t="s">
        <v>78</v>
      </c>
      <c r="H705" s="136">
        <v>0</v>
      </c>
      <c r="I705" s="135" t="s">
        <v>79</v>
      </c>
      <c r="J705" s="137">
        <v>24.45</v>
      </c>
    </row>
    <row r="706" spans="1:10" x14ac:dyDescent="0.2">
      <c r="A706" s="134"/>
      <c r="B706" s="135"/>
      <c r="C706" s="135"/>
      <c r="D706" s="135"/>
      <c r="E706" s="135" t="s">
        <v>80</v>
      </c>
      <c r="F706" s="136">
        <v>6.6</v>
      </c>
      <c r="G706" s="135"/>
      <c r="H706" s="211" t="s">
        <v>81</v>
      </c>
      <c r="I706" s="211"/>
      <c r="J706" s="137">
        <v>38.270000000000003</v>
      </c>
    </row>
    <row r="707" spans="1:10" ht="0.95" customHeight="1" x14ac:dyDescent="0.2">
      <c r="A707" s="138"/>
      <c r="B707" s="139"/>
      <c r="C707" s="139"/>
      <c r="D707" s="139"/>
      <c r="E707" s="139"/>
      <c r="F707" s="139"/>
      <c r="G707" s="139"/>
      <c r="H707" s="139"/>
      <c r="I707" s="139"/>
      <c r="J707" s="140"/>
    </row>
    <row r="708" spans="1:10" ht="18" customHeight="1" x14ac:dyDescent="0.2">
      <c r="A708" s="141"/>
      <c r="B708" s="142" t="s">
        <v>9</v>
      </c>
      <c r="C708" s="143" t="s">
        <v>10</v>
      </c>
      <c r="D708" s="143" t="s">
        <v>2</v>
      </c>
      <c r="E708" s="212" t="s">
        <v>46</v>
      </c>
      <c r="F708" s="212"/>
      <c r="G708" s="144" t="s">
        <v>11</v>
      </c>
      <c r="H708" s="142" t="s">
        <v>3</v>
      </c>
      <c r="I708" s="142" t="s">
        <v>12</v>
      </c>
      <c r="J708" s="145" t="s">
        <v>4</v>
      </c>
    </row>
    <row r="709" spans="1:10" ht="39" customHeight="1" x14ac:dyDescent="0.2">
      <c r="A709" s="113" t="s">
        <v>55</v>
      </c>
      <c r="B709" s="114" t="s">
        <v>122</v>
      </c>
      <c r="C709" s="115" t="s">
        <v>18</v>
      </c>
      <c r="D709" s="115" t="s">
        <v>123</v>
      </c>
      <c r="E709" s="208" t="s">
        <v>124</v>
      </c>
      <c r="F709" s="208"/>
      <c r="G709" s="116" t="s">
        <v>31</v>
      </c>
      <c r="H709" s="117">
        <v>1</v>
      </c>
      <c r="I709" s="118">
        <v>4389.5</v>
      </c>
      <c r="J709" s="119">
        <v>4389.5</v>
      </c>
    </row>
    <row r="710" spans="1:10" ht="26.1" customHeight="1" x14ac:dyDescent="0.2">
      <c r="A710" s="120" t="s">
        <v>56</v>
      </c>
      <c r="B710" s="121" t="s">
        <v>184</v>
      </c>
      <c r="C710" s="122" t="s">
        <v>18</v>
      </c>
      <c r="D710" s="122" t="s">
        <v>185</v>
      </c>
      <c r="E710" s="209" t="s">
        <v>62</v>
      </c>
      <c r="F710" s="209"/>
      <c r="G710" s="123" t="s">
        <v>63</v>
      </c>
      <c r="H710" s="124">
        <v>4.3071999999999999</v>
      </c>
      <c r="I710" s="125">
        <v>25.54</v>
      </c>
      <c r="J710" s="126">
        <v>110</v>
      </c>
    </row>
    <row r="711" spans="1:10" ht="24" customHeight="1" x14ac:dyDescent="0.2">
      <c r="A711" s="120" t="s">
        <v>56</v>
      </c>
      <c r="B711" s="121" t="s">
        <v>94</v>
      </c>
      <c r="C711" s="122" t="s">
        <v>18</v>
      </c>
      <c r="D711" s="122" t="s">
        <v>95</v>
      </c>
      <c r="E711" s="209" t="s">
        <v>62</v>
      </c>
      <c r="F711" s="209"/>
      <c r="G711" s="123" t="s">
        <v>63</v>
      </c>
      <c r="H711" s="124">
        <v>31.7545</v>
      </c>
      <c r="I711" s="125">
        <v>31.67</v>
      </c>
      <c r="J711" s="126">
        <v>1005.66</v>
      </c>
    </row>
    <row r="712" spans="1:10" ht="39" customHeight="1" x14ac:dyDescent="0.2">
      <c r="A712" s="120" t="s">
        <v>56</v>
      </c>
      <c r="B712" s="121" t="s">
        <v>380</v>
      </c>
      <c r="C712" s="122" t="s">
        <v>18</v>
      </c>
      <c r="D712" s="122" t="s">
        <v>381</v>
      </c>
      <c r="E712" s="209" t="s">
        <v>89</v>
      </c>
      <c r="F712" s="209"/>
      <c r="G712" s="123" t="s">
        <v>93</v>
      </c>
      <c r="H712" s="124">
        <v>18.091699999999999</v>
      </c>
      <c r="I712" s="125">
        <v>0.57999999999999996</v>
      </c>
      <c r="J712" s="126">
        <v>10.49</v>
      </c>
    </row>
    <row r="713" spans="1:10" ht="26.1" customHeight="1" x14ac:dyDescent="0.2">
      <c r="A713" s="120" t="s">
        <v>56</v>
      </c>
      <c r="B713" s="121" t="s">
        <v>282</v>
      </c>
      <c r="C713" s="122" t="s">
        <v>18</v>
      </c>
      <c r="D713" s="122" t="s">
        <v>283</v>
      </c>
      <c r="E713" s="209" t="s">
        <v>62</v>
      </c>
      <c r="F713" s="209"/>
      <c r="G713" s="123" t="s">
        <v>63</v>
      </c>
      <c r="H713" s="124">
        <v>21.535799999999998</v>
      </c>
      <c r="I713" s="125">
        <v>34.9</v>
      </c>
      <c r="J713" s="126">
        <v>751.59</v>
      </c>
    </row>
    <row r="714" spans="1:10" ht="39" customHeight="1" x14ac:dyDescent="0.2">
      <c r="A714" s="120" t="s">
        <v>56</v>
      </c>
      <c r="B714" s="121" t="s">
        <v>382</v>
      </c>
      <c r="C714" s="122" t="s">
        <v>18</v>
      </c>
      <c r="D714" s="122" t="s">
        <v>383</v>
      </c>
      <c r="E714" s="209" t="s">
        <v>89</v>
      </c>
      <c r="F714" s="209"/>
      <c r="G714" s="123" t="s">
        <v>90</v>
      </c>
      <c r="H714" s="124">
        <v>6.6349999999999998</v>
      </c>
      <c r="I714" s="125">
        <v>1.52</v>
      </c>
      <c r="J714" s="126">
        <v>10.08</v>
      </c>
    </row>
    <row r="715" spans="1:10" ht="39" customHeight="1" x14ac:dyDescent="0.2">
      <c r="A715" s="120" t="s">
        <v>56</v>
      </c>
      <c r="B715" s="121" t="s">
        <v>384</v>
      </c>
      <c r="C715" s="122" t="s">
        <v>18</v>
      </c>
      <c r="D715" s="122" t="s">
        <v>385</v>
      </c>
      <c r="E715" s="209" t="s">
        <v>89</v>
      </c>
      <c r="F715" s="209"/>
      <c r="G715" s="123" t="s">
        <v>90</v>
      </c>
      <c r="H715" s="124">
        <v>0.88009999999999999</v>
      </c>
      <c r="I715" s="125">
        <v>39.47</v>
      </c>
      <c r="J715" s="126">
        <v>34.729999999999997</v>
      </c>
    </row>
    <row r="716" spans="1:10" ht="24" customHeight="1" x14ac:dyDescent="0.2">
      <c r="A716" s="120" t="s">
        <v>56</v>
      </c>
      <c r="B716" s="121" t="s">
        <v>60</v>
      </c>
      <c r="C716" s="122" t="s">
        <v>18</v>
      </c>
      <c r="D716" s="122" t="s">
        <v>61</v>
      </c>
      <c r="E716" s="209" t="s">
        <v>62</v>
      </c>
      <c r="F716" s="209"/>
      <c r="G716" s="123" t="s">
        <v>63</v>
      </c>
      <c r="H716" s="124">
        <v>31.7545</v>
      </c>
      <c r="I716" s="125">
        <v>23.58</v>
      </c>
      <c r="J716" s="126">
        <v>748.77</v>
      </c>
    </row>
    <row r="717" spans="1:10" ht="39" customHeight="1" x14ac:dyDescent="0.2">
      <c r="A717" s="120" t="s">
        <v>56</v>
      </c>
      <c r="B717" s="121" t="s">
        <v>386</v>
      </c>
      <c r="C717" s="122" t="s">
        <v>18</v>
      </c>
      <c r="D717" s="122" t="s">
        <v>387</v>
      </c>
      <c r="E717" s="209" t="s">
        <v>89</v>
      </c>
      <c r="F717" s="209"/>
      <c r="G717" s="123" t="s">
        <v>93</v>
      </c>
      <c r="H717" s="124">
        <v>3.4270999999999998</v>
      </c>
      <c r="I717" s="125">
        <v>37.92</v>
      </c>
      <c r="J717" s="126">
        <v>129.94999999999999</v>
      </c>
    </row>
    <row r="718" spans="1:10" ht="39" customHeight="1" x14ac:dyDescent="0.2">
      <c r="A718" s="120" t="s">
        <v>56</v>
      </c>
      <c r="B718" s="121" t="s">
        <v>308</v>
      </c>
      <c r="C718" s="122" t="s">
        <v>18</v>
      </c>
      <c r="D718" s="122" t="s">
        <v>309</v>
      </c>
      <c r="E718" s="209" t="s">
        <v>132</v>
      </c>
      <c r="F718" s="209"/>
      <c r="G718" s="123" t="s">
        <v>31</v>
      </c>
      <c r="H718" s="124">
        <v>1.2</v>
      </c>
      <c r="I718" s="125">
        <v>575.80999999999995</v>
      </c>
      <c r="J718" s="126">
        <v>690.97</v>
      </c>
    </row>
    <row r="719" spans="1:10" ht="26.1" customHeight="1" x14ac:dyDescent="0.2">
      <c r="A719" s="127" t="s">
        <v>66</v>
      </c>
      <c r="B719" s="128" t="s">
        <v>388</v>
      </c>
      <c r="C719" s="129" t="s">
        <v>18</v>
      </c>
      <c r="D719" s="129" t="s">
        <v>389</v>
      </c>
      <c r="E719" s="210" t="s">
        <v>69</v>
      </c>
      <c r="F719" s="210"/>
      <c r="G719" s="130" t="s">
        <v>70</v>
      </c>
      <c r="H719" s="131">
        <v>2.1276000000000002</v>
      </c>
      <c r="I719" s="132">
        <v>19.45</v>
      </c>
      <c r="J719" s="133">
        <v>41.38</v>
      </c>
    </row>
    <row r="720" spans="1:10" ht="39" customHeight="1" x14ac:dyDescent="0.2">
      <c r="A720" s="127" t="s">
        <v>66</v>
      </c>
      <c r="B720" s="128" t="s">
        <v>390</v>
      </c>
      <c r="C720" s="129" t="s">
        <v>18</v>
      </c>
      <c r="D720" s="129" t="s">
        <v>391</v>
      </c>
      <c r="E720" s="210" t="s">
        <v>69</v>
      </c>
      <c r="F720" s="210"/>
      <c r="G720" s="130" t="s">
        <v>20</v>
      </c>
      <c r="H720" s="131">
        <v>0.60740000000000005</v>
      </c>
      <c r="I720" s="132">
        <v>18.68</v>
      </c>
      <c r="J720" s="133">
        <v>11.34</v>
      </c>
    </row>
    <row r="721" spans="1:10" ht="26.1" customHeight="1" x14ac:dyDescent="0.2">
      <c r="A721" s="127" t="s">
        <v>66</v>
      </c>
      <c r="B721" s="128" t="s">
        <v>143</v>
      </c>
      <c r="C721" s="129" t="s">
        <v>18</v>
      </c>
      <c r="D721" s="129" t="s">
        <v>144</v>
      </c>
      <c r="E721" s="210" t="s">
        <v>69</v>
      </c>
      <c r="F721" s="210"/>
      <c r="G721" s="130" t="s">
        <v>145</v>
      </c>
      <c r="H721" s="131">
        <v>6.6699999999999995E-2</v>
      </c>
      <c r="I721" s="132">
        <v>6.19</v>
      </c>
      <c r="J721" s="133">
        <v>0.41</v>
      </c>
    </row>
    <row r="722" spans="1:10" ht="51.95" customHeight="1" x14ac:dyDescent="0.2">
      <c r="A722" s="127" t="s">
        <v>66</v>
      </c>
      <c r="B722" s="128" t="s">
        <v>392</v>
      </c>
      <c r="C722" s="129" t="s">
        <v>18</v>
      </c>
      <c r="D722" s="129" t="s">
        <v>393</v>
      </c>
      <c r="E722" s="210" t="s">
        <v>69</v>
      </c>
      <c r="F722" s="210"/>
      <c r="G722" s="130" t="s">
        <v>70</v>
      </c>
      <c r="H722" s="131">
        <v>6</v>
      </c>
      <c r="I722" s="132">
        <v>8.1300000000000008</v>
      </c>
      <c r="J722" s="133">
        <v>48.78</v>
      </c>
    </row>
    <row r="723" spans="1:10" ht="39" customHeight="1" x14ac:dyDescent="0.2">
      <c r="A723" s="127" t="s">
        <v>66</v>
      </c>
      <c r="B723" s="128" t="s">
        <v>394</v>
      </c>
      <c r="C723" s="129" t="s">
        <v>18</v>
      </c>
      <c r="D723" s="129" t="s">
        <v>395</v>
      </c>
      <c r="E723" s="210" t="s">
        <v>69</v>
      </c>
      <c r="F723" s="210"/>
      <c r="G723" s="130" t="s">
        <v>20</v>
      </c>
      <c r="H723" s="131">
        <v>13.051399999999999</v>
      </c>
      <c r="I723" s="132">
        <v>60.94</v>
      </c>
      <c r="J723" s="133">
        <v>795.35</v>
      </c>
    </row>
    <row r="724" spans="1:10" x14ac:dyDescent="0.2">
      <c r="A724" s="134"/>
      <c r="B724" s="135"/>
      <c r="C724" s="135"/>
      <c r="D724" s="135"/>
      <c r="E724" s="135" t="s">
        <v>77</v>
      </c>
      <c r="F724" s="136">
        <v>2195.09</v>
      </c>
      <c r="G724" s="135" t="s">
        <v>78</v>
      </c>
      <c r="H724" s="136">
        <v>0</v>
      </c>
      <c r="I724" s="135" t="s">
        <v>79</v>
      </c>
      <c r="J724" s="137">
        <v>2195.09</v>
      </c>
    </row>
    <row r="725" spans="1:10" x14ac:dyDescent="0.2">
      <c r="A725" s="134"/>
      <c r="B725" s="135"/>
      <c r="C725" s="135"/>
      <c r="D725" s="135"/>
      <c r="E725" s="135" t="s">
        <v>80</v>
      </c>
      <c r="F725" s="136">
        <v>915.21</v>
      </c>
      <c r="G725" s="135"/>
      <c r="H725" s="211" t="s">
        <v>81</v>
      </c>
      <c r="I725" s="211"/>
      <c r="J725" s="137">
        <v>5304.71</v>
      </c>
    </row>
    <row r="726" spans="1:10" ht="0.95" customHeight="1" x14ac:dyDescent="0.2">
      <c r="A726" s="138"/>
      <c r="B726" s="139"/>
      <c r="C726" s="139"/>
      <c r="D726" s="139"/>
      <c r="E726" s="139"/>
      <c r="F726" s="139"/>
      <c r="G726" s="139"/>
      <c r="H726" s="139"/>
      <c r="I726" s="139"/>
      <c r="J726" s="140"/>
    </row>
    <row r="727" spans="1:10" ht="18" customHeight="1" x14ac:dyDescent="0.2">
      <c r="A727" s="141"/>
      <c r="B727" s="142" t="s">
        <v>9</v>
      </c>
      <c r="C727" s="143" t="s">
        <v>10</v>
      </c>
      <c r="D727" s="143" t="s">
        <v>2</v>
      </c>
      <c r="E727" s="212" t="s">
        <v>46</v>
      </c>
      <c r="F727" s="212"/>
      <c r="G727" s="144" t="s">
        <v>11</v>
      </c>
      <c r="H727" s="142" t="s">
        <v>3</v>
      </c>
      <c r="I727" s="142" t="s">
        <v>12</v>
      </c>
      <c r="J727" s="145" t="s">
        <v>4</v>
      </c>
    </row>
    <row r="728" spans="1:10" ht="39" customHeight="1" x14ac:dyDescent="0.2">
      <c r="A728" s="113" t="s">
        <v>55</v>
      </c>
      <c r="B728" s="114" t="s">
        <v>137</v>
      </c>
      <c r="C728" s="115" t="s">
        <v>18</v>
      </c>
      <c r="D728" s="115" t="s">
        <v>138</v>
      </c>
      <c r="E728" s="208" t="s">
        <v>124</v>
      </c>
      <c r="F728" s="208"/>
      <c r="G728" s="116" t="s">
        <v>31</v>
      </c>
      <c r="H728" s="117">
        <v>1</v>
      </c>
      <c r="I728" s="118">
        <v>1596.56</v>
      </c>
      <c r="J728" s="119">
        <v>1596.56</v>
      </c>
    </row>
    <row r="729" spans="1:10" ht="24" customHeight="1" x14ac:dyDescent="0.2">
      <c r="A729" s="120" t="s">
        <v>56</v>
      </c>
      <c r="B729" s="121" t="s">
        <v>94</v>
      </c>
      <c r="C729" s="122" t="s">
        <v>18</v>
      </c>
      <c r="D729" s="122" t="s">
        <v>95</v>
      </c>
      <c r="E729" s="209" t="s">
        <v>62</v>
      </c>
      <c r="F729" s="209"/>
      <c r="G729" s="123" t="s">
        <v>63</v>
      </c>
      <c r="H729" s="124">
        <v>6.3167999999999997</v>
      </c>
      <c r="I729" s="125">
        <v>31.67</v>
      </c>
      <c r="J729" s="126">
        <v>200.05</v>
      </c>
    </row>
    <row r="730" spans="1:10" ht="39" customHeight="1" x14ac:dyDescent="0.2">
      <c r="A730" s="120" t="s">
        <v>56</v>
      </c>
      <c r="B730" s="121" t="s">
        <v>380</v>
      </c>
      <c r="C730" s="122" t="s">
        <v>18</v>
      </c>
      <c r="D730" s="122" t="s">
        <v>381</v>
      </c>
      <c r="E730" s="209" t="s">
        <v>89</v>
      </c>
      <c r="F730" s="209"/>
      <c r="G730" s="123" t="s">
        <v>93</v>
      </c>
      <c r="H730" s="124">
        <v>2.081</v>
      </c>
      <c r="I730" s="125">
        <v>0.57999999999999996</v>
      </c>
      <c r="J730" s="126">
        <v>1.2</v>
      </c>
    </row>
    <row r="731" spans="1:10" ht="39" customHeight="1" x14ac:dyDescent="0.2">
      <c r="A731" s="120" t="s">
        <v>56</v>
      </c>
      <c r="B731" s="121" t="s">
        <v>386</v>
      </c>
      <c r="C731" s="122" t="s">
        <v>18</v>
      </c>
      <c r="D731" s="122" t="s">
        <v>387</v>
      </c>
      <c r="E731" s="209" t="s">
        <v>89</v>
      </c>
      <c r="F731" s="209"/>
      <c r="G731" s="123" t="s">
        <v>93</v>
      </c>
      <c r="H731" s="124">
        <v>9.7100000000000006E-2</v>
      </c>
      <c r="I731" s="125">
        <v>37.92</v>
      </c>
      <c r="J731" s="126">
        <v>3.68</v>
      </c>
    </row>
    <row r="732" spans="1:10" ht="39" customHeight="1" x14ac:dyDescent="0.2">
      <c r="A732" s="120" t="s">
        <v>56</v>
      </c>
      <c r="B732" s="121" t="s">
        <v>222</v>
      </c>
      <c r="C732" s="122" t="s">
        <v>18</v>
      </c>
      <c r="D732" s="122" t="s">
        <v>223</v>
      </c>
      <c r="E732" s="209" t="s">
        <v>117</v>
      </c>
      <c r="F732" s="209"/>
      <c r="G732" s="123" t="s">
        <v>70</v>
      </c>
      <c r="H732" s="124">
        <v>31.7318</v>
      </c>
      <c r="I732" s="125">
        <v>13.22</v>
      </c>
      <c r="J732" s="126">
        <v>419.49</v>
      </c>
    </row>
    <row r="733" spans="1:10" ht="24" customHeight="1" x14ac:dyDescent="0.2">
      <c r="A733" s="120" t="s">
        <v>56</v>
      </c>
      <c r="B733" s="121" t="s">
        <v>60</v>
      </c>
      <c r="C733" s="122" t="s">
        <v>18</v>
      </c>
      <c r="D733" s="122" t="s">
        <v>61</v>
      </c>
      <c r="E733" s="209" t="s">
        <v>62</v>
      </c>
      <c r="F733" s="209"/>
      <c r="G733" s="123" t="s">
        <v>63</v>
      </c>
      <c r="H733" s="124">
        <v>6.3167999999999997</v>
      </c>
      <c r="I733" s="125">
        <v>23.58</v>
      </c>
      <c r="J733" s="126">
        <v>148.94999999999999</v>
      </c>
    </row>
    <row r="734" spans="1:10" ht="26.1" customHeight="1" x14ac:dyDescent="0.2">
      <c r="A734" s="120" t="s">
        <v>56</v>
      </c>
      <c r="B734" s="121" t="s">
        <v>282</v>
      </c>
      <c r="C734" s="122" t="s">
        <v>18</v>
      </c>
      <c r="D734" s="122" t="s">
        <v>283</v>
      </c>
      <c r="E734" s="209" t="s">
        <v>62</v>
      </c>
      <c r="F734" s="209"/>
      <c r="G734" s="123" t="s">
        <v>63</v>
      </c>
      <c r="H734" s="124">
        <v>0.93259999999999998</v>
      </c>
      <c r="I734" s="125">
        <v>34.9</v>
      </c>
      <c r="J734" s="126">
        <v>32.54</v>
      </c>
    </row>
    <row r="735" spans="1:10" ht="39" customHeight="1" x14ac:dyDescent="0.2">
      <c r="A735" s="120" t="s">
        <v>56</v>
      </c>
      <c r="B735" s="121" t="s">
        <v>310</v>
      </c>
      <c r="C735" s="122" t="s">
        <v>18</v>
      </c>
      <c r="D735" s="122" t="s">
        <v>311</v>
      </c>
      <c r="E735" s="209" t="s">
        <v>132</v>
      </c>
      <c r="F735" s="209"/>
      <c r="G735" s="123" t="s">
        <v>31</v>
      </c>
      <c r="H735" s="124">
        <v>1.103</v>
      </c>
      <c r="I735" s="125">
        <v>592.29999999999995</v>
      </c>
      <c r="J735" s="126">
        <v>653.29999999999995</v>
      </c>
    </row>
    <row r="736" spans="1:10" ht="26.1" customHeight="1" x14ac:dyDescent="0.2">
      <c r="A736" s="120" t="s">
        <v>56</v>
      </c>
      <c r="B736" s="121" t="s">
        <v>184</v>
      </c>
      <c r="C736" s="122" t="s">
        <v>18</v>
      </c>
      <c r="D736" s="122" t="s">
        <v>185</v>
      </c>
      <c r="E736" s="209" t="s">
        <v>62</v>
      </c>
      <c r="F736" s="209"/>
      <c r="G736" s="123" t="s">
        <v>63</v>
      </c>
      <c r="H736" s="124">
        <v>0.1865</v>
      </c>
      <c r="I736" s="125">
        <v>25.54</v>
      </c>
      <c r="J736" s="126">
        <v>4.76</v>
      </c>
    </row>
    <row r="737" spans="1:10" ht="39" customHeight="1" x14ac:dyDescent="0.2">
      <c r="A737" s="120" t="s">
        <v>56</v>
      </c>
      <c r="B737" s="121" t="s">
        <v>382</v>
      </c>
      <c r="C737" s="122" t="s">
        <v>18</v>
      </c>
      <c r="D737" s="122" t="s">
        <v>383</v>
      </c>
      <c r="E737" s="209" t="s">
        <v>89</v>
      </c>
      <c r="F737" s="209"/>
      <c r="G737" s="123" t="s">
        <v>90</v>
      </c>
      <c r="H737" s="124">
        <v>0.76319999999999999</v>
      </c>
      <c r="I737" s="125">
        <v>1.52</v>
      </c>
      <c r="J737" s="126">
        <v>1.1599999999999999</v>
      </c>
    </row>
    <row r="738" spans="1:10" ht="39" customHeight="1" x14ac:dyDescent="0.2">
      <c r="A738" s="120" t="s">
        <v>56</v>
      </c>
      <c r="B738" s="121" t="s">
        <v>384</v>
      </c>
      <c r="C738" s="122" t="s">
        <v>18</v>
      </c>
      <c r="D738" s="122" t="s">
        <v>385</v>
      </c>
      <c r="E738" s="209" t="s">
        <v>89</v>
      </c>
      <c r="F738" s="209"/>
      <c r="G738" s="123" t="s">
        <v>90</v>
      </c>
      <c r="H738" s="124">
        <v>8.9399999999999993E-2</v>
      </c>
      <c r="I738" s="125">
        <v>39.47</v>
      </c>
      <c r="J738" s="126">
        <v>3.52</v>
      </c>
    </row>
    <row r="739" spans="1:10" ht="26.1" customHeight="1" x14ac:dyDescent="0.2">
      <c r="A739" s="127" t="s">
        <v>66</v>
      </c>
      <c r="B739" s="128" t="s">
        <v>148</v>
      </c>
      <c r="C739" s="129" t="s">
        <v>18</v>
      </c>
      <c r="D739" s="129" t="s">
        <v>149</v>
      </c>
      <c r="E739" s="210" t="s">
        <v>69</v>
      </c>
      <c r="F739" s="210"/>
      <c r="G739" s="130" t="s">
        <v>38</v>
      </c>
      <c r="H739" s="131">
        <v>2.8315999999999999</v>
      </c>
      <c r="I739" s="132">
        <v>2.74</v>
      </c>
      <c r="J739" s="133">
        <v>7.75</v>
      </c>
    </row>
    <row r="740" spans="1:10" ht="26.1" customHeight="1" x14ac:dyDescent="0.2">
      <c r="A740" s="127" t="s">
        <v>66</v>
      </c>
      <c r="B740" s="128" t="s">
        <v>143</v>
      </c>
      <c r="C740" s="129" t="s">
        <v>18</v>
      </c>
      <c r="D740" s="129" t="s">
        <v>144</v>
      </c>
      <c r="E740" s="210" t="s">
        <v>69</v>
      </c>
      <c r="F740" s="210"/>
      <c r="G740" s="130" t="s">
        <v>145</v>
      </c>
      <c r="H740" s="131">
        <v>3.3399999999999999E-2</v>
      </c>
      <c r="I740" s="132">
        <v>6.19</v>
      </c>
      <c r="J740" s="133">
        <v>0.2</v>
      </c>
    </row>
    <row r="741" spans="1:10" ht="26.1" customHeight="1" x14ac:dyDescent="0.2">
      <c r="A741" s="127" t="s">
        <v>66</v>
      </c>
      <c r="B741" s="128" t="s">
        <v>396</v>
      </c>
      <c r="C741" s="129" t="s">
        <v>18</v>
      </c>
      <c r="D741" s="129" t="s">
        <v>397</v>
      </c>
      <c r="E741" s="210" t="s">
        <v>69</v>
      </c>
      <c r="F741" s="210"/>
      <c r="G741" s="130" t="s">
        <v>31</v>
      </c>
      <c r="H741" s="131">
        <v>0.18540000000000001</v>
      </c>
      <c r="I741" s="132">
        <v>439.92</v>
      </c>
      <c r="J741" s="133">
        <v>81.56</v>
      </c>
    </row>
    <row r="742" spans="1:10" ht="26.1" customHeight="1" x14ac:dyDescent="0.2">
      <c r="A742" s="127" t="s">
        <v>66</v>
      </c>
      <c r="B742" s="128" t="s">
        <v>388</v>
      </c>
      <c r="C742" s="129" t="s">
        <v>18</v>
      </c>
      <c r="D742" s="129" t="s">
        <v>389</v>
      </c>
      <c r="E742" s="210" t="s">
        <v>69</v>
      </c>
      <c r="F742" s="210"/>
      <c r="G742" s="130" t="s">
        <v>70</v>
      </c>
      <c r="H742" s="131">
        <v>6.0100000000000001E-2</v>
      </c>
      <c r="I742" s="132">
        <v>19.45</v>
      </c>
      <c r="J742" s="133">
        <v>1.1599999999999999</v>
      </c>
    </row>
    <row r="743" spans="1:10" ht="39" customHeight="1" x14ac:dyDescent="0.2">
      <c r="A743" s="127" t="s">
        <v>66</v>
      </c>
      <c r="B743" s="128" t="s">
        <v>398</v>
      </c>
      <c r="C743" s="129" t="s">
        <v>18</v>
      </c>
      <c r="D743" s="129" t="s">
        <v>399</v>
      </c>
      <c r="E743" s="210" t="s">
        <v>69</v>
      </c>
      <c r="F743" s="210"/>
      <c r="G743" s="130" t="s">
        <v>20</v>
      </c>
      <c r="H743" s="131">
        <v>0.75829999999999997</v>
      </c>
      <c r="I743" s="132">
        <v>49.12</v>
      </c>
      <c r="J743" s="133">
        <v>37.24</v>
      </c>
    </row>
    <row r="744" spans="1:10" x14ac:dyDescent="0.2">
      <c r="A744" s="134"/>
      <c r="B744" s="135"/>
      <c r="C744" s="135"/>
      <c r="D744" s="135"/>
      <c r="E744" s="135" t="s">
        <v>77</v>
      </c>
      <c r="F744" s="136">
        <v>481.84</v>
      </c>
      <c r="G744" s="135" t="s">
        <v>78</v>
      </c>
      <c r="H744" s="136">
        <v>0</v>
      </c>
      <c r="I744" s="135" t="s">
        <v>79</v>
      </c>
      <c r="J744" s="137">
        <v>481.84</v>
      </c>
    </row>
    <row r="745" spans="1:10" x14ac:dyDescent="0.2">
      <c r="A745" s="134"/>
      <c r="B745" s="135"/>
      <c r="C745" s="135"/>
      <c r="D745" s="135"/>
      <c r="E745" s="135" t="s">
        <v>80</v>
      </c>
      <c r="F745" s="136">
        <v>332.88</v>
      </c>
      <c r="G745" s="135"/>
      <c r="H745" s="211" t="s">
        <v>81</v>
      </c>
      <c r="I745" s="211"/>
      <c r="J745" s="137">
        <v>1929.44</v>
      </c>
    </row>
    <row r="746" spans="1:10" ht="0.95" customHeight="1" x14ac:dyDescent="0.2">
      <c r="A746" s="138"/>
      <c r="B746" s="139"/>
      <c r="C746" s="139"/>
      <c r="D746" s="139"/>
      <c r="E746" s="139"/>
      <c r="F746" s="139"/>
      <c r="G746" s="139"/>
      <c r="H746" s="139"/>
      <c r="I746" s="139"/>
      <c r="J746" s="140"/>
    </row>
    <row r="747" spans="1:10" ht="18" customHeight="1" x14ac:dyDescent="0.2">
      <c r="A747" s="141"/>
      <c r="B747" s="142" t="s">
        <v>9</v>
      </c>
      <c r="C747" s="143" t="s">
        <v>10</v>
      </c>
      <c r="D747" s="143" t="s">
        <v>2</v>
      </c>
      <c r="E747" s="212" t="s">
        <v>46</v>
      </c>
      <c r="F747" s="212"/>
      <c r="G747" s="144" t="s">
        <v>11</v>
      </c>
      <c r="H747" s="142" t="s">
        <v>3</v>
      </c>
      <c r="I747" s="142" t="s">
        <v>12</v>
      </c>
      <c r="J747" s="145" t="s">
        <v>4</v>
      </c>
    </row>
    <row r="748" spans="1:10" ht="24" customHeight="1" x14ac:dyDescent="0.2">
      <c r="A748" s="113" t="s">
        <v>55</v>
      </c>
      <c r="B748" s="114" t="s">
        <v>400</v>
      </c>
      <c r="C748" s="115" t="s">
        <v>18</v>
      </c>
      <c r="D748" s="115" t="s">
        <v>401</v>
      </c>
      <c r="E748" s="208" t="s">
        <v>62</v>
      </c>
      <c r="F748" s="208"/>
      <c r="G748" s="116" t="s">
        <v>63</v>
      </c>
      <c r="H748" s="117">
        <v>1</v>
      </c>
      <c r="I748" s="118">
        <v>33.42</v>
      </c>
      <c r="J748" s="119">
        <v>33.42</v>
      </c>
    </row>
    <row r="749" spans="1:10" ht="26.1" customHeight="1" x14ac:dyDescent="0.2">
      <c r="A749" s="120" t="s">
        <v>56</v>
      </c>
      <c r="B749" s="121" t="s">
        <v>334</v>
      </c>
      <c r="C749" s="122" t="s">
        <v>18</v>
      </c>
      <c r="D749" s="122" t="s">
        <v>335</v>
      </c>
      <c r="E749" s="209" t="s">
        <v>62</v>
      </c>
      <c r="F749" s="209"/>
      <c r="G749" s="123" t="s">
        <v>63</v>
      </c>
      <c r="H749" s="124">
        <v>1</v>
      </c>
      <c r="I749" s="125">
        <v>0.35</v>
      </c>
      <c r="J749" s="126">
        <v>0.35</v>
      </c>
    </row>
    <row r="750" spans="1:10" ht="24" customHeight="1" x14ac:dyDescent="0.2">
      <c r="A750" s="127" t="s">
        <v>66</v>
      </c>
      <c r="B750" s="128" t="s">
        <v>336</v>
      </c>
      <c r="C750" s="129" t="s">
        <v>18</v>
      </c>
      <c r="D750" s="129" t="s">
        <v>337</v>
      </c>
      <c r="E750" s="210" t="s">
        <v>47</v>
      </c>
      <c r="F750" s="210"/>
      <c r="G750" s="130" t="s">
        <v>63</v>
      </c>
      <c r="H750" s="131">
        <v>1</v>
      </c>
      <c r="I750" s="132">
        <v>23.95</v>
      </c>
      <c r="J750" s="133">
        <v>23.95</v>
      </c>
    </row>
    <row r="751" spans="1:10" ht="26.1" customHeight="1" x14ac:dyDescent="0.2">
      <c r="A751" s="127" t="s">
        <v>66</v>
      </c>
      <c r="B751" s="128" t="s">
        <v>176</v>
      </c>
      <c r="C751" s="129" t="s">
        <v>18</v>
      </c>
      <c r="D751" s="129" t="s">
        <v>177</v>
      </c>
      <c r="E751" s="210" t="s">
        <v>171</v>
      </c>
      <c r="F751" s="210"/>
      <c r="G751" s="130" t="s">
        <v>63</v>
      </c>
      <c r="H751" s="131">
        <v>1</v>
      </c>
      <c r="I751" s="132">
        <v>0.11</v>
      </c>
      <c r="J751" s="133">
        <v>0.11</v>
      </c>
    </row>
    <row r="752" spans="1:10" ht="26.1" customHeight="1" x14ac:dyDescent="0.2">
      <c r="A752" s="127" t="s">
        <v>66</v>
      </c>
      <c r="B752" s="128" t="s">
        <v>182</v>
      </c>
      <c r="C752" s="129" t="s">
        <v>18</v>
      </c>
      <c r="D752" s="129" t="s">
        <v>183</v>
      </c>
      <c r="E752" s="210" t="s">
        <v>171</v>
      </c>
      <c r="F752" s="210"/>
      <c r="G752" s="130" t="s">
        <v>63</v>
      </c>
      <c r="H752" s="131">
        <v>1</v>
      </c>
      <c r="I752" s="132">
        <v>0.9</v>
      </c>
      <c r="J752" s="133">
        <v>0.9</v>
      </c>
    </row>
    <row r="753" spans="1:10" ht="26.1" customHeight="1" x14ac:dyDescent="0.2">
      <c r="A753" s="127" t="s">
        <v>66</v>
      </c>
      <c r="B753" s="128" t="s">
        <v>402</v>
      </c>
      <c r="C753" s="129" t="s">
        <v>18</v>
      </c>
      <c r="D753" s="129" t="s">
        <v>403</v>
      </c>
      <c r="E753" s="210" t="s">
        <v>171</v>
      </c>
      <c r="F753" s="210"/>
      <c r="G753" s="130" t="s">
        <v>63</v>
      </c>
      <c r="H753" s="131">
        <v>1</v>
      </c>
      <c r="I753" s="132">
        <v>1.82</v>
      </c>
      <c r="J753" s="133">
        <v>1.82</v>
      </c>
    </row>
    <row r="754" spans="1:10" ht="26.1" customHeight="1" x14ac:dyDescent="0.2">
      <c r="A754" s="127" t="s">
        <v>66</v>
      </c>
      <c r="B754" s="128" t="s">
        <v>169</v>
      </c>
      <c r="C754" s="129" t="s">
        <v>18</v>
      </c>
      <c r="D754" s="129" t="s">
        <v>170</v>
      </c>
      <c r="E754" s="210" t="s">
        <v>171</v>
      </c>
      <c r="F754" s="210"/>
      <c r="G754" s="130" t="s">
        <v>63</v>
      </c>
      <c r="H754" s="131">
        <v>1</v>
      </c>
      <c r="I754" s="132">
        <v>1.57</v>
      </c>
      <c r="J754" s="133">
        <v>1.57</v>
      </c>
    </row>
    <row r="755" spans="1:10" ht="26.1" customHeight="1" x14ac:dyDescent="0.2">
      <c r="A755" s="127" t="s">
        <v>66</v>
      </c>
      <c r="B755" s="128" t="s">
        <v>172</v>
      </c>
      <c r="C755" s="129" t="s">
        <v>18</v>
      </c>
      <c r="D755" s="129" t="s">
        <v>173</v>
      </c>
      <c r="E755" s="210" t="s">
        <v>171</v>
      </c>
      <c r="F755" s="210"/>
      <c r="G755" s="130" t="s">
        <v>63</v>
      </c>
      <c r="H755" s="131">
        <v>1</v>
      </c>
      <c r="I755" s="132">
        <v>2.41</v>
      </c>
      <c r="J755" s="133">
        <v>2.41</v>
      </c>
    </row>
    <row r="756" spans="1:10" ht="26.1" customHeight="1" x14ac:dyDescent="0.2">
      <c r="A756" s="127" t="s">
        <v>66</v>
      </c>
      <c r="B756" s="128" t="s">
        <v>404</v>
      </c>
      <c r="C756" s="129" t="s">
        <v>18</v>
      </c>
      <c r="D756" s="129" t="s">
        <v>405</v>
      </c>
      <c r="E756" s="210" t="s">
        <v>171</v>
      </c>
      <c r="F756" s="210"/>
      <c r="G756" s="130" t="s">
        <v>63</v>
      </c>
      <c r="H756" s="131">
        <v>1</v>
      </c>
      <c r="I756" s="132">
        <v>2.31</v>
      </c>
      <c r="J756" s="133">
        <v>2.31</v>
      </c>
    </row>
    <row r="757" spans="1:10" x14ac:dyDescent="0.2">
      <c r="A757" s="134"/>
      <c r="B757" s="135"/>
      <c r="C757" s="135"/>
      <c r="D757" s="135"/>
      <c r="E757" s="135" t="s">
        <v>77</v>
      </c>
      <c r="F757" s="136">
        <v>24.3</v>
      </c>
      <c r="G757" s="135" t="s">
        <v>78</v>
      </c>
      <c r="H757" s="136">
        <v>0</v>
      </c>
      <c r="I757" s="135" t="s">
        <v>79</v>
      </c>
      <c r="J757" s="137">
        <v>24.3</v>
      </c>
    </row>
    <row r="758" spans="1:10" x14ac:dyDescent="0.2">
      <c r="A758" s="134"/>
      <c r="B758" s="135"/>
      <c r="C758" s="135"/>
      <c r="D758" s="135"/>
      <c r="E758" s="135" t="s">
        <v>80</v>
      </c>
      <c r="F758" s="136">
        <v>6.96</v>
      </c>
      <c r="G758" s="135"/>
      <c r="H758" s="211" t="s">
        <v>81</v>
      </c>
      <c r="I758" s="211"/>
      <c r="J758" s="137">
        <v>40.380000000000003</v>
      </c>
    </row>
    <row r="759" spans="1:10" ht="0.95" customHeight="1" x14ac:dyDescent="0.2">
      <c r="A759" s="138"/>
      <c r="B759" s="139"/>
      <c r="C759" s="139"/>
      <c r="D759" s="139"/>
      <c r="E759" s="139"/>
      <c r="F759" s="139"/>
      <c r="G759" s="139"/>
      <c r="H759" s="139"/>
      <c r="I759" s="139"/>
      <c r="J759" s="140"/>
    </row>
    <row r="760" spans="1:10" ht="18" customHeight="1" x14ac:dyDescent="0.2">
      <c r="A760" s="141"/>
      <c r="B760" s="142" t="s">
        <v>9</v>
      </c>
      <c r="C760" s="143" t="s">
        <v>10</v>
      </c>
      <c r="D760" s="143" t="s">
        <v>2</v>
      </c>
      <c r="E760" s="212" t="s">
        <v>46</v>
      </c>
      <c r="F760" s="212"/>
      <c r="G760" s="144" t="s">
        <v>11</v>
      </c>
      <c r="H760" s="142" t="s">
        <v>3</v>
      </c>
      <c r="I760" s="142" t="s">
        <v>12</v>
      </c>
      <c r="J760" s="145" t="s">
        <v>4</v>
      </c>
    </row>
    <row r="761" spans="1:10" ht="26.1" customHeight="1" x14ac:dyDescent="0.2">
      <c r="A761" s="113" t="s">
        <v>55</v>
      </c>
      <c r="B761" s="114" t="s">
        <v>57</v>
      </c>
      <c r="C761" s="115" t="s">
        <v>18</v>
      </c>
      <c r="D761" s="115" t="s">
        <v>58</v>
      </c>
      <c r="E761" s="208" t="s">
        <v>59</v>
      </c>
      <c r="F761" s="208"/>
      <c r="G761" s="116" t="s">
        <v>20</v>
      </c>
      <c r="H761" s="117">
        <v>1</v>
      </c>
      <c r="I761" s="118">
        <v>23.33</v>
      </c>
      <c r="J761" s="119">
        <v>23.33</v>
      </c>
    </row>
    <row r="762" spans="1:10" ht="24" customHeight="1" x14ac:dyDescent="0.2">
      <c r="A762" s="120" t="s">
        <v>56</v>
      </c>
      <c r="B762" s="121" t="s">
        <v>400</v>
      </c>
      <c r="C762" s="122" t="s">
        <v>18</v>
      </c>
      <c r="D762" s="122" t="s">
        <v>401</v>
      </c>
      <c r="E762" s="209" t="s">
        <v>62</v>
      </c>
      <c r="F762" s="209"/>
      <c r="G762" s="123" t="s">
        <v>63</v>
      </c>
      <c r="H762" s="124">
        <v>0.45290000000000002</v>
      </c>
      <c r="I762" s="125">
        <v>33.42</v>
      </c>
      <c r="J762" s="126">
        <v>15.13</v>
      </c>
    </row>
    <row r="763" spans="1:10" ht="24" customHeight="1" x14ac:dyDescent="0.2">
      <c r="A763" s="127" t="s">
        <v>66</v>
      </c>
      <c r="B763" s="128" t="s">
        <v>406</v>
      </c>
      <c r="C763" s="129" t="s">
        <v>18</v>
      </c>
      <c r="D763" s="129" t="s">
        <v>407</v>
      </c>
      <c r="E763" s="210" t="s">
        <v>69</v>
      </c>
      <c r="F763" s="210"/>
      <c r="G763" s="130" t="s">
        <v>145</v>
      </c>
      <c r="H763" s="131">
        <v>0.32569999999999999</v>
      </c>
      <c r="I763" s="132">
        <v>25.19</v>
      </c>
      <c r="J763" s="133">
        <v>8.1999999999999993</v>
      </c>
    </row>
    <row r="764" spans="1:10" x14ac:dyDescent="0.2">
      <c r="A764" s="134"/>
      <c r="B764" s="135"/>
      <c r="C764" s="135"/>
      <c r="D764" s="135"/>
      <c r="E764" s="135" t="s">
        <v>77</v>
      </c>
      <c r="F764" s="136">
        <v>11</v>
      </c>
      <c r="G764" s="135" t="s">
        <v>78</v>
      </c>
      <c r="H764" s="136">
        <v>0</v>
      </c>
      <c r="I764" s="135" t="s">
        <v>79</v>
      </c>
      <c r="J764" s="137">
        <v>11</v>
      </c>
    </row>
    <row r="765" spans="1:10" x14ac:dyDescent="0.2">
      <c r="A765" s="134"/>
      <c r="B765" s="135"/>
      <c r="C765" s="135"/>
      <c r="D765" s="135"/>
      <c r="E765" s="135" t="s">
        <v>80</v>
      </c>
      <c r="F765" s="136">
        <v>4.8600000000000003</v>
      </c>
      <c r="G765" s="135"/>
      <c r="H765" s="211" t="s">
        <v>81</v>
      </c>
      <c r="I765" s="211"/>
      <c r="J765" s="137">
        <v>28.19</v>
      </c>
    </row>
    <row r="766" spans="1:10" ht="0.95" customHeight="1" x14ac:dyDescent="0.2">
      <c r="A766" s="138"/>
      <c r="B766" s="139"/>
      <c r="C766" s="139"/>
      <c r="D766" s="139"/>
      <c r="E766" s="139"/>
      <c r="F766" s="139"/>
      <c r="G766" s="139"/>
      <c r="H766" s="139"/>
      <c r="I766" s="139"/>
      <c r="J766" s="140"/>
    </row>
    <row r="767" spans="1:10" ht="18" customHeight="1" x14ac:dyDescent="0.2">
      <c r="A767" s="141"/>
      <c r="B767" s="142" t="s">
        <v>9</v>
      </c>
      <c r="C767" s="143" t="s">
        <v>10</v>
      </c>
      <c r="D767" s="143" t="s">
        <v>2</v>
      </c>
      <c r="E767" s="212" t="s">
        <v>46</v>
      </c>
      <c r="F767" s="212"/>
      <c r="G767" s="144" t="s">
        <v>11</v>
      </c>
      <c r="H767" s="142" t="s">
        <v>3</v>
      </c>
      <c r="I767" s="142" t="s">
        <v>12</v>
      </c>
      <c r="J767" s="145" t="s">
        <v>4</v>
      </c>
    </row>
    <row r="768" spans="1:10" ht="39" customHeight="1" x14ac:dyDescent="0.2">
      <c r="A768" s="113" t="s">
        <v>55</v>
      </c>
      <c r="B768" s="114" t="s">
        <v>133</v>
      </c>
      <c r="C768" s="115" t="s">
        <v>18</v>
      </c>
      <c r="D768" s="115" t="s">
        <v>134</v>
      </c>
      <c r="E768" s="208" t="s">
        <v>50</v>
      </c>
      <c r="F768" s="208"/>
      <c r="G768" s="116" t="s">
        <v>31</v>
      </c>
      <c r="H768" s="117">
        <v>1</v>
      </c>
      <c r="I768" s="118">
        <v>281.06</v>
      </c>
      <c r="J768" s="119">
        <v>281.06</v>
      </c>
    </row>
    <row r="769" spans="1:10" ht="24" customHeight="1" x14ac:dyDescent="0.2">
      <c r="A769" s="120" t="s">
        <v>56</v>
      </c>
      <c r="B769" s="121" t="s">
        <v>60</v>
      </c>
      <c r="C769" s="122" t="s">
        <v>18</v>
      </c>
      <c r="D769" s="122" t="s">
        <v>61</v>
      </c>
      <c r="E769" s="209" t="s">
        <v>62</v>
      </c>
      <c r="F769" s="209"/>
      <c r="G769" s="123" t="s">
        <v>63</v>
      </c>
      <c r="H769" s="124">
        <v>1.069202</v>
      </c>
      <c r="I769" s="125">
        <v>23.58</v>
      </c>
      <c r="J769" s="126">
        <v>25.21</v>
      </c>
    </row>
    <row r="770" spans="1:10" ht="65.099999999999994" customHeight="1" x14ac:dyDescent="0.2">
      <c r="A770" s="120" t="s">
        <v>56</v>
      </c>
      <c r="B770" s="121" t="s">
        <v>87</v>
      </c>
      <c r="C770" s="122" t="s">
        <v>18</v>
      </c>
      <c r="D770" s="122" t="s">
        <v>88</v>
      </c>
      <c r="E770" s="209" t="s">
        <v>89</v>
      </c>
      <c r="F770" s="209"/>
      <c r="G770" s="123" t="s">
        <v>90</v>
      </c>
      <c r="H770" s="124">
        <v>0.21102699999999999</v>
      </c>
      <c r="I770" s="125">
        <v>170.74</v>
      </c>
      <c r="J770" s="126">
        <v>36.03</v>
      </c>
    </row>
    <row r="771" spans="1:10" ht="24" customHeight="1" x14ac:dyDescent="0.2">
      <c r="A771" s="120" t="s">
        <v>56</v>
      </c>
      <c r="B771" s="121" t="s">
        <v>94</v>
      </c>
      <c r="C771" s="122" t="s">
        <v>18</v>
      </c>
      <c r="D771" s="122" t="s">
        <v>95</v>
      </c>
      <c r="E771" s="209" t="s">
        <v>62</v>
      </c>
      <c r="F771" s="209"/>
      <c r="G771" s="123" t="s">
        <v>63</v>
      </c>
      <c r="H771" s="124">
        <v>0.61901200000000001</v>
      </c>
      <c r="I771" s="125">
        <v>31.67</v>
      </c>
      <c r="J771" s="126">
        <v>19.600000000000001</v>
      </c>
    </row>
    <row r="772" spans="1:10" ht="65.099999999999994" customHeight="1" x14ac:dyDescent="0.2">
      <c r="A772" s="120" t="s">
        <v>56</v>
      </c>
      <c r="B772" s="121" t="s">
        <v>91</v>
      </c>
      <c r="C772" s="122" t="s">
        <v>18</v>
      </c>
      <c r="D772" s="122" t="s">
        <v>92</v>
      </c>
      <c r="E772" s="209" t="s">
        <v>89</v>
      </c>
      <c r="F772" s="209"/>
      <c r="G772" s="123" t="s">
        <v>93</v>
      </c>
      <c r="H772" s="124">
        <v>0.351711</v>
      </c>
      <c r="I772" s="125">
        <v>75.23</v>
      </c>
      <c r="J772" s="126">
        <v>26.45</v>
      </c>
    </row>
    <row r="773" spans="1:10" ht="39" customHeight="1" x14ac:dyDescent="0.2">
      <c r="A773" s="120" t="s">
        <v>56</v>
      </c>
      <c r="B773" s="121" t="s">
        <v>96</v>
      </c>
      <c r="C773" s="122" t="s">
        <v>18</v>
      </c>
      <c r="D773" s="122" t="s">
        <v>97</v>
      </c>
      <c r="E773" s="209" t="s">
        <v>89</v>
      </c>
      <c r="F773" s="209"/>
      <c r="G773" s="123" t="s">
        <v>90</v>
      </c>
      <c r="H773" s="124">
        <v>0.12520000000000001</v>
      </c>
      <c r="I773" s="125">
        <v>46.05</v>
      </c>
      <c r="J773" s="126">
        <v>5.76</v>
      </c>
    </row>
    <row r="774" spans="1:10" ht="26.1" customHeight="1" x14ac:dyDescent="0.2">
      <c r="A774" s="127" t="s">
        <v>66</v>
      </c>
      <c r="B774" s="128" t="s">
        <v>368</v>
      </c>
      <c r="C774" s="129" t="s">
        <v>18</v>
      </c>
      <c r="D774" s="129" t="s">
        <v>369</v>
      </c>
      <c r="E774" s="210" t="s">
        <v>69</v>
      </c>
      <c r="F774" s="210"/>
      <c r="G774" s="130" t="s">
        <v>31</v>
      </c>
      <c r="H774" s="131">
        <v>1.1000000000000001</v>
      </c>
      <c r="I774" s="132">
        <v>152.74</v>
      </c>
      <c r="J774" s="133">
        <v>168.01</v>
      </c>
    </row>
    <row r="775" spans="1:10" x14ac:dyDescent="0.2">
      <c r="A775" s="134"/>
      <c r="B775" s="135"/>
      <c r="C775" s="135"/>
      <c r="D775" s="135"/>
      <c r="E775" s="135" t="s">
        <v>77</v>
      </c>
      <c r="F775" s="136">
        <v>56.25</v>
      </c>
      <c r="G775" s="135" t="s">
        <v>78</v>
      </c>
      <c r="H775" s="136">
        <v>0</v>
      </c>
      <c r="I775" s="135" t="s">
        <v>79</v>
      </c>
      <c r="J775" s="137">
        <v>56.25</v>
      </c>
    </row>
    <row r="776" spans="1:10" x14ac:dyDescent="0.2">
      <c r="A776" s="134"/>
      <c r="B776" s="135"/>
      <c r="C776" s="135"/>
      <c r="D776" s="135"/>
      <c r="E776" s="135" t="s">
        <v>80</v>
      </c>
      <c r="F776" s="136">
        <v>58.6</v>
      </c>
      <c r="G776" s="135"/>
      <c r="H776" s="211" t="s">
        <v>81</v>
      </c>
      <c r="I776" s="211"/>
      <c r="J776" s="137">
        <v>339.66</v>
      </c>
    </row>
    <row r="777" spans="1:10" ht="0.95" customHeight="1" x14ac:dyDescent="0.2">
      <c r="A777" s="138"/>
      <c r="B777" s="139"/>
      <c r="C777" s="139"/>
      <c r="D777" s="139"/>
      <c r="E777" s="139"/>
      <c r="F777" s="139"/>
      <c r="G777" s="139"/>
      <c r="H777" s="139"/>
      <c r="I777" s="139"/>
      <c r="J777" s="140"/>
    </row>
    <row r="778" spans="1:10" ht="18" customHeight="1" x14ac:dyDescent="0.2">
      <c r="A778" s="141"/>
      <c r="B778" s="142" t="s">
        <v>9</v>
      </c>
      <c r="C778" s="143" t="s">
        <v>10</v>
      </c>
      <c r="D778" s="143" t="s">
        <v>2</v>
      </c>
      <c r="E778" s="212" t="s">
        <v>46</v>
      </c>
      <c r="F778" s="212"/>
      <c r="G778" s="144" t="s">
        <v>11</v>
      </c>
      <c r="H778" s="142" t="s">
        <v>3</v>
      </c>
      <c r="I778" s="142" t="s">
        <v>12</v>
      </c>
      <c r="J778" s="145" t="s">
        <v>4</v>
      </c>
    </row>
    <row r="779" spans="1:10" ht="39" customHeight="1" x14ac:dyDescent="0.2">
      <c r="A779" s="113" t="s">
        <v>55</v>
      </c>
      <c r="B779" s="114" t="s">
        <v>152</v>
      </c>
      <c r="C779" s="115" t="s">
        <v>18</v>
      </c>
      <c r="D779" s="115" t="s">
        <v>153</v>
      </c>
      <c r="E779" s="208" t="s">
        <v>50</v>
      </c>
      <c r="F779" s="208"/>
      <c r="G779" s="116" t="s">
        <v>31</v>
      </c>
      <c r="H779" s="117">
        <v>1</v>
      </c>
      <c r="I779" s="118">
        <v>345.61</v>
      </c>
      <c r="J779" s="119">
        <v>345.61</v>
      </c>
    </row>
    <row r="780" spans="1:10" ht="24" customHeight="1" x14ac:dyDescent="0.2">
      <c r="A780" s="120" t="s">
        <v>56</v>
      </c>
      <c r="B780" s="121" t="s">
        <v>94</v>
      </c>
      <c r="C780" s="122" t="s">
        <v>18</v>
      </c>
      <c r="D780" s="122" t="s">
        <v>95</v>
      </c>
      <c r="E780" s="209" t="s">
        <v>62</v>
      </c>
      <c r="F780" s="209"/>
      <c r="G780" s="123" t="s">
        <v>63</v>
      </c>
      <c r="H780" s="124">
        <v>0.98875400000000002</v>
      </c>
      <c r="I780" s="125">
        <v>31.67</v>
      </c>
      <c r="J780" s="126">
        <v>31.31</v>
      </c>
    </row>
    <row r="781" spans="1:10" ht="65.099999999999994" customHeight="1" x14ac:dyDescent="0.2">
      <c r="A781" s="120" t="s">
        <v>56</v>
      </c>
      <c r="B781" s="121" t="s">
        <v>91</v>
      </c>
      <c r="C781" s="122" t="s">
        <v>18</v>
      </c>
      <c r="D781" s="122" t="s">
        <v>92</v>
      </c>
      <c r="E781" s="209" t="s">
        <v>89</v>
      </c>
      <c r="F781" s="209"/>
      <c r="G781" s="123" t="s">
        <v>93</v>
      </c>
      <c r="H781" s="124">
        <v>0.56179199999999996</v>
      </c>
      <c r="I781" s="125">
        <v>75.23</v>
      </c>
      <c r="J781" s="126">
        <v>42.26</v>
      </c>
    </row>
    <row r="782" spans="1:10" ht="65.099999999999994" customHeight="1" x14ac:dyDescent="0.2">
      <c r="A782" s="120" t="s">
        <v>56</v>
      </c>
      <c r="B782" s="121" t="s">
        <v>87</v>
      </c>
      <c r="C782" s="122" t="s">
        <v>18</v>
      </c>
      <c r="D782" s="122" t="s">
        <v>88</v>
      </c>
      <c r="E782" s="209" t="s">
        <v>89</v>
      </c>
      <c r="F782" s="209"/>
      <c r="G782" s="123" t="s">
        <v>90</v>
      </c>
      <c r="H782" s="124">
        <v>0.33707500000000001</v>
      </c>
      <c r="I782" s="125">
        <v>170.74</v>
      </c>
      <c r="J782" s="126">
        <v>57.55</v>
      </c>
    </row>
    <row r="783" spans="1:10" ht="39" customHeight="1" x14ac:dyDescent="0.2">
      <c r="A783" s="120" t="s">
        <v>56</v>
      </c>
      <c r="B783" s="121" t="s">
        <v>96</v>
      </c>
      <c r="C783" s="122" t="s">
        <v>18</v>
      </c>
      <c r="D783" s="122" t="s">
        <v>97</v>
      </c>
      <c r="E783" s="209" t="s">
        <v>89</v>
      </c>
      <c r="F783" s="209"/>
      <c r="G783" s="123" t="s">
        <v>90</v>
      </c>
      <c r="H783" s="124">
        <v>0.13505</v>
      </c>
      <c r="I783" s="125">
        <v>46.05</v>
      </c>
      <c r="J783" s="126">
        <v>6.21</v>
      </c>
    </row>
    <row r="784" spans="1:10" ht="24" customHeight="1" x14ac:dyDescent="0.2">
      <c r="A784" s="120" t="s">
        <v>56</v>
      </c>
      <c r="B784" s="121" t="s">
        <v>60</v>
      </c>
      <c r="C784" s="122" t="s">
        <v>18</v>
      </c>
      <c r="D784" s="122" t="s">
        <v>61</v>
      </c>
      <c r="E784" s="209" t="s">
        <v>62</v>
      </c>
      <c r="F784" s="209"/>
      <c r="G784" s="123" t="s">
        <v>63</v>
      </c>
      <c r="H784" s="124">
        <v>1.707848</v>
      </c>
      <c r="I784" s="125">
        <v>23.58</v>
      </c>
      <c r="J784" s="126">
        <v>40.270000000000003</v>
      </c>
    </row>
    <row r="785" spans="1:10" ht="26.1" customHeight="1" x14ac:dyDescent="0.2">
      <c r="A785" s="127" t="s">
        <v>66</v>
      </c>
      <c r="B785" s="128" t="s">
        <v>368</v>
      </c>
      <c r="C785" s="129" t="s">
        <v>18</v>
      </c>
      <c r="D785" s="129" t="s">
        <v>369</v>
      </c>
      <c r="E785" s="210" t="s">
        <v>69</v>
      </c>
      <c r="F785" s="210"/>
      <c r="G785" s="130" t="s">
        <v>31</v>
      </c>
      <c r="H785" s="131">
        <v>1.1000000000000001</v>
      </c>
      <c r="I785" s="132">
        <v>152.74</v>
      </c>
      <c r="J785" s="133">
        <v>168.01</v>
      </c>
    </row>
    <row r="786" spans="1:10" x14ac:dyDescent="0.2">
      <c r="A786" s="134"/>
      <c r="B786" s="135"/>
      <c r="C786" s="135"/>
      <c r="D786" s="135"/>
      <c r="E786" s="135" t="s">
        <v>77</v>
      </c>
      <c r="F786" s="136">
        <v>87.8</v>
      </c>
      <c r="G786" s="135" t="s">
        <v>78</v>
      </c>
      <c r="H786" s="136">
        <v>0</v>
      </c>
      <c r="I786" s="135" t="s">
        <v>79</v>
      </c>
      <c r="J786" s="137">
        <v>87.8</v>
      </c>
    </row>
    <row r="787" spans="1:10" x14ac:dyDescent="0.2">
      <c r="A787" s="134"/>
      <c r="B787" s="135"/>
      <c r="C787" s="135"/>
      <c r="D787" s="135"/>
      <c r="E787" s="135" t="s">
        <v>80</v>
      </c>
      <c r="F787" s="136">
        <v>72.05</v>
      </c>
      <c r="G787" s="135"/>
      <c r="H787" s="211" t="s">
        <v>81</v>
      </c>
      <c r="I787" s="211"/>
      <c r="J787" s="137">
        <v>417.66</v>
      </c>
    </row>
    <row r="788" spans="1:10" ht="0.95" customHeight="1" x14ac:dyDescent="0.2">
      <c r="A788" s="138"/>
      <c r="B788" s="139"/>
      <c r="C788" s="139"/>
      <c r="D788" s="139"/>
      <c r="E788" s="139"/>
      <c r="F788" s="139"/>
      <c r="G788" s="139"/>
      <c r="H788" s="139"/>
      <c r="I788" s="139"/>
      <c r="J788" s="140"/>
    </row>
    <row r="789" spans="1:10" ht="18" customHeight="1" x14ac:dyDescent="0.2">
      <c r="A789" s="141"/>
      <c r="B789" s="142" t="s">
        <v>9</v>
      </c>
      <c r="C789" s="143" t="s">
        <v>10</v>
      </c>
      <c r="D789" s="143" t="s">
        <v>2</v>
      </c>
      <c r="E789" s="212" t="s">
        <v>46</v>
      </c>
      <c r="F789" s="212"/>
      <c r="G789" s="144" t="s">
        <v>11</v>
      </c>
      <c r="H789" s="142" t="s">
        <v>3</v>
      </c>
      <c r="I789" s="142" t="s">
        <v>12</v>
      </c>
      <c r="J789" s="145" t="s">
        <v>4</v>
      </c>
    </row>
    <row r="790" spans="1:10" ht="65.099999999999994" customHeight="1" x14ac:dyDescent="0.2">
      <c r="A790" s="113" t="s">
        <v>55</v>
      </c>
      <c r="B790" s="114" t="s">
        <v>91</v>
      </c>
      <c r="C790" s="115" t="s">
        <v>18</v>
      </c>
      <c r="D790" s="115" t="s">
        <v>92</v>
      </c>
      <c r="E790" s="208" t="s">
        <v>89</v>
      </c>
      <c r="F790" s="208"/>
      <c r="G790" s="116" t="s">
        <v>93</v>
      </c>
      <c r="H790" s="117">
        <v>1</v>
      </c>
      <c r="I790" s="118">
        <v>75.23</v>
      </c>
      <c r="J790" s="119">
        <v>75.23</v>
      </c>
    </row>
    <row r="791" spans="1:10" ht="26.1" customHeight="1" x14ac:dyDescent="0.2">
      <c r="A791" s="120" t="s">
        <v>56</v>
      </c>
      <c r="B791" s="121" t="s">
        <v>356</v>
      </c>
      <c r="C791" s="122" t="s">
        <v>18</v>
      </c>
      <c r="D791" s="122" t="s">
        <v>357</v>
      </c>
      <c r="E791" s="209" t="s">
        <v>62</v>
      </c>
      <c r="F791" s="209"/>
      <c r="G791" s="123" t="s">
        <v>63</v>
      </c>
      <c r="H791" s="124">
        <v>1</v>
      </c>
      <c r="I791" s="125">
        <v>40.74</v>
      </c>
      <c r="J791" s="126">
        <v>40.74</v>
      </c>
    </row>
    <row r="792" spans="1:10" ht="65.099999999999994" customHeight="1" x14ac:dyDescent="0.2">
      <c r="A792" s="120" t="s">
        <v>56</v>
      </c>
      <c r="B792" s="121" t="s">
        <v>408</v>
      </c>
      <c r="C792" s="122" t="s">
        <v>18</v>
      </c>
      <c r="D792" s="122" t="s">
        <v>409</v>
      </c>
      <c r="E792" s="209" t="s">
        <v>236</v>
      </c>
      <c r="F792" s="209"/>
      <c r="G792" s="123" t="s">
        <v>63</v>
      </c>
      <c r="H792" s="124">
        <v>1</v>
      </c>
      <c r="I792" s="125">
        <v>7.21</v>
      </c>
      <c r="J792" s="126">
        <v>7.21</v>
      </c>
    </row>
    <row r="793" spans="1:10" ht="65.099999999999994" customHeight="1" x14ac:dyDescent="0.2">
      <c r="A793" s="120" t="s">
        <v>56</v>
      </c>
      <c r="B793" s="121" t="s">
        <v>410</v>
      </c>
      <c r="C793" s="122" t="s">
        <v>18</v>
      </c>
      <c r="D793" s="122" t="s">
        <v>411</v>
      </c>
      <c r="E793" s="209" t="s">
        <v>236</v>
      </c>
      <c r="F793" s="209"/>
      <c r="G793" s="123" t="s">
        <v>63</v>
      </c>
      <c r="H793" s="124">
        <v>1</v>
      </c>
      <c r="I793" s="125">
        <v>27.28</v>
      </c>
      <c r="J793" s="126">
        <v>27.28</v>
      </c>
    </row>
    <row r="794" spans="1:10" x14ac:dyDescent="0.2">
      <c r="A794" s="134"/>
      <c r="B794" s="135"/>
      <c r="C794" s="135"/>
      <c r="D794" s="135"/>
      <c r="E794" s="135" t="s">
        <v>77</v>
      </c>
      <c r="F794" s="136">
        <v>34.82</v>
      </c>
      <c r="G794" s="135" t="s">
        <v>78</v>
      </c>
      <c r="H794" s="136">
        <v>0</v>
      </c>
      <c r="I794" s="135" t="s">
        <v>79</v>
      </c>
      <c r="J794" s="137">
        <v>34.82</v>
      </c>
    </row>
    <row r="795" spans="1:10" x14ac:dyDescent="0.2">
      <c r="A795" s="134"/>
      <c r="B795" s="135"/>
      <c r="C795" s="135"/>
      <c r="D795" s="135"/>
      <c r="E795" s="135" t="s">
        <v>80</v>
      </c>
      <c r="F795" s="136">
        <v>15.68</v>
      </c>
      <c r="G795" s="135"/>
      <c r="H795" s="211" t="s">
        <v>81</v>
      </c>
      <c r="I795" s="211"/>
      <c r="J795" s="137">
        <v>90.91</v>
      </c>
    </row>
    <row r="796" spans="1:10" ht="0.95" customHeight="1" x14ac:dyDescent="0.2">
      <c r="A796" s="138"/>
      <c r="B796" s="139"/>
      <c r="C796" s="139"/>
      <c r="D796" s="139"/>
      <c r="E796" s="139"/>
      <c r="F796" s="139"/>
      <c r="G796" s="139"/>
      <c r="H796" s="139"/>
      <c r="I796" s="139"/>
      <c r="J796" s="140"/>
    </row>
    <row r="797" spans="1:10" ht="18" customHeight="1" x14ac:dyDescent="0.2">
      <c r="A797" s="141"/>
      <c r="B797" s="142" t="s">
        <v>9</v>
      </c>
      <c r="C797" s="143" t="s">
        <v>10</v>
      </c>
      <c r="D797" s="143" t="s">
        <v>2</v>
      </c>
      <c r="E797" s="212" t="s">
        <v>46</v>
      </c>
      <c r="F797" s="212"/>
      <c r="G797" s="144" t="s">
        <v>11</v>
      </c>
      <c r="H797" s="142" t="s">
        <v>3</v>
      </c>
      <c r="I797" s="142" t="s">
        <v>12</v>
      </c>
      <c r="J797" s="145" t="s">
        <v>4</v>
      </c>
    </row>
    <row r="798" spans="1:10" ht="65.099999999999994" customHeight="1" x14ac:dyDescent="0.2">
      <c r="A798" s="113" t="s">
        <v>55</v>
      </c>
      <c r="B798" s="114" t="s">
        <v>87</v>
      </c>
      <c r="C798" s="115" t="s">
        <v>18</v>
      </c>
      <c r="D798" s="115" t="s">
        <v>88</v>
      </c>
      <c r="E798" s="208" t="s">
        <v>89</v>
      </c>
      <c r="F798" s="208"/>
      <c r="G798" s="116" t="s">
        <v>90</v>
      </c>
      <c r="H798" s="117">
        <v>1</v>
      </c>
      <c r="I798" s="118">
        <v>170.74</v>
      </c>
      <c r="J798" s="119">
        <v>170.74</v>
      </c>
    </row>
    <row r="799" spans="1:10" ht="65.099999999999994" customHeight="1" x14ac:dyDescent="0.2">
      <c r="A799" s="120" t="s">
        <v>56</v>
      </c>
      <c r="B799" s="121" t="s">
        <v>408</v>
      </c>
      <c r="C799" s="122" t="s">
        <v>18</v>
      </c>
      <c r="D799" s="122" t="s">
        <v>409</v>
      </c>
      <c r="E799" s="209" t="s">
        <v>236</v>
      </c>
      <c r="F799" s="209"/>
      <c r="G799" s="123" t="s">
        <v>63</v>
      </c>
      <c r="H799" s="124">
        <v>1</v>
      </c>
      <c r="I799" s="125">
        <v>7.21</v>
      </c>
      <c r="J799" s="126">
        <v>7.21</v>
      </c>
    </row>
    <row r="800" spans="1:10" ht="65.099999999999994" customHeight="1" x14ac:dyDescent="0.2">
      <c r="A800" s="120" t="s">
        <v>56</v>
      </c>
      <c r="B800" s="121" t="s">
        <v>410</v>
      </c>
      <c r="C800" s="122" t="s">
        <v>18</v>
      </c>
      <c r="D800" s="122" t="s">
        <v>411</v>
      </c>
      <c r="E800" s="209" t="s">
        <v>236</v>
      </c>
      <c r="F800" s="209"/>
      <c r="G800" s="123" t="s">
        <v>63</v>
      </c>
      <c r="H800" s="124">
        <v>1</v>
      </c>
      <c r="I800" s="125">
        <v>27.28</v>
      </c>
      <c r="J800" s="126">
        <v>27.28</v>
      </c>
    </row>
    <row r="801" spans="1:10" ht="65.099999999999994" customHeight="1" x14ac:dyDescent="0.2">
      <c r="A801" s="120" t="s">
        <v>56</v>
      </c>
      <c r="B801" s="121" t="s">
        <v>412</v>
      </c>
      <c r="C801" s="122" t="s">
        <v>18</v>
      </c>
      <c r="D801" s="122" t="s">
        <v>413</v>
      </c>
      <c r="E801" s="209" t="s">
        <v>236</v>
      </c>
      <c r="F801" s="209"/>
      <c r="G801" s="123" t="s">
        <v>63</v>
      </c>
      <c r="H801" s="124">
        <v>1</v>
      </c>
      <c r="I801" s="125">
        <v>34.1</v>
      </c>
      <c r="J801" s="126">
        <v>34.1</v>
      </c>
    </row>
    <row r="802" spans="1:10" ht="65.099999999999994" customHeight="1" x14ac:dyDescent="0.2">
      <c r="A802" s="120" t="s">
        <v>56</v>
      </c>
      <c r="B802" s="121" t="s">
        <v>414</v>
      </c>
      <c r="C802" s="122" t="s">
        <v>18</v>
      </c>
      <c r="D802" s="122" t="s">
        <v>415</v>
      </c>
      <c r="E802" s="209" t="s">
        <v>236</v>
      </c>
      <c r="F802" s="209"/>
      <c r="G802" s="123" t="s">
        <v>63</v>
      </c>
      <c r="H802" s="124">
        <v>1</v>
      </c>
      <c r="I802" s="125">
        <v>61.41</v>
      </c>
      <c r="J802" s="126">
        <v>61.41</v>
      </c>
    </row>
    <row r="803" spans="1:10" ht="26.1" customHeight="1" x14ac:dyDescent="0.2">
      <c r="A803" s="120" t="s">
        <v>56</v>
      </c>
      <c r="B803" s="121" t="s">
        <v>356</v>
      </c>
      <c r="C803" s="122" t="s">
        <v>18</v>
      </c>
      <c r="D803" s="122" t="s">
        <v>357</v>
      </c>
      <c r="E803" s="209" t="s">
        <v>62</v>
      </c>
      <c r="F803" s="209"/>
      <c r="G803" s="123" t="s">
        <v>63</v>
      </c>
      <c r="H803" s="124">
        <v>1</v>
      </c>
      <c r="I803" s="125">
        <v>40.74</v>
      </c>
      <c r="J803" s="126">
        <v>40.74</v>
      </c>
    </row>
    <row r="804" spans="1:10" x14ac:dyDescent="0.2">
      <c r="A804" s="134"/>
      <c r="B804" s="135"/>
      <c r="C804" s="135"/>
      <c r="D804" s="135"/>
      <c r="E804" s="135" t="s">
        <v>77</v>
      </c>
      <c r="F804" s="136">
        <v>34.82</v>
      </c>
      <c r="G804" s="135" t="s">
        <v>78</v>
      </c>
      <c r="H804" s="136">
        <v>0</v>
      </c>
      <c r="I804" s="135" t="s">
        <v>79</v>
      </c>
      <c r="J804" s="137">
        <v>34.82</v>
      </c>
    </row>
    <row r="805" spans="1:10" x14ac:dyDescent="0.2">
      <c r="A805" s="134"/>
      <c r="B805" s="135"/>
      <c r="C805" s="135"/>
      <c r="D805" s="135"/>
      <c r="E805" s="135" t="s">
        <v>80</v>
      </c>
      <c r="F805" s="136">
        <v>35.590000000000003</v>
      </c>
      <c r="G805" s="135"/>
      <c r="H805" s="211" t="s">
        <v>81</v>
      </c>
      <c r="I805" s="211"/>
      <c r="J805" s="137">
        <v>206.33</v>
      </c>
    </row>
    <row r="806" spans="1:10" ht="0.95" customHeight="1" x14ac:dyDescent="0.2">
      <c r="A806" s="138"/>
      <c r="B806" s="139"/>
      <c r="C806" s="139"/>
      <c r="D806" s="139"/>
      <c r="E806" s="139"/>
      <c r="F806" s="139"/>
      <c r="G806" s="139"/>
      <c r="H806" s="139"/>
      <c r="I806" s="139"/>
      <c r="J806" s="140"/>
    </row>
    <row r="807" spans="1:10" ht="18" customHeight="1" x14ac:dyDescent="0.2">
      <c r="A807" s="141"/>
      <c r="B807" s="142" t="s">
        <v>9</v>
      </c>
      <c r="C807" s="143" t="s">
        <v>10</v>
      </c>
      <c r="D807" s="143" t="s">
        <v>2</v>
      </c>
      <c r="E807" s="212" t="s">
        <v>46</v>
      </c>
      <c r="F807" s="212"/>
      <c r="G807" s="144" t="s">
        <v>11</v>
      </c>
      <c r="H807" s="142" t="s">
        <v>3</v>
      </c>
      <c r="I807" s="142" t="s">
        <v>12</v>
      </c>
      <c r="J807" s="145" t="s">
        <v>4</v>
      </c>
    </row>
    <row r="808" spans="1:10" ht="65.099999999999994" customHeight="1" x14ac:dyDescent="0.2">
      <c r="A808" s="113" t="s">
        <v>55</v>
      </c>
      <c r="B808" s="114" t="s">
        <v>410</v>
      </c>
      <c r="C808" s="115" t="s">
        <v>18</v>
      </c>
      <c r="D808" s="115" t="s">
        <v>411</v>
      </c>
      <c r="E808" s="208" t="s">
        <v>236</v>
      </c>
      <c r="F808" s="208"/>
      <c r="G808" s="116" t="s">
        <v>63</v>
      </c>
      <c r="H808" s="117">
        <v>1</v>
      </c>
      <c r="I808" s="118">
        <v>27.28</v>
      </c>
      <c r="J808" s="119">
        <v>27.28</v>
      </c>
    </row>
    <row r="809" spans="1:10" ht="65.099999999999994" customHeight="1" x14ac:dyDescent="0.2">
      <c r="A809" s="127" t="s">
        <v>66</v>
      </c>
      <c r="B809" s="128" t="s">
        <v>416</v>
      </c>
      <c r="C809" s="129" t="s">
        <v>18</v>
      </c>
      <c r="D809" s="129" t="s">
        <v>417</v>
      </c>
      <c r="E809" s="210" t="s">
        <v>245</v>
      </c>
      <c r="F809" s="210"/>
      <c r="G809" s="130" t="s">
        <v>41</v>
      </c>
      <c r="H809" s="131">
        <v>5.5999999999999999E-5</v>
      </c>
      <c r="I809" s="132">
        <v>487195.09</v>
      </c>
      <c r="J809" s="133">
        <v>27.28</v>
      </c>
    </row>
    <row r="810" spans="1:10" x14ac:dyDescent="0.2">
      <c r="A810" s="134"/>
      <c r="B810" s="135"/>
      <c r="C810" s="135"/>
      <c r="D810" s="135"/>
      <c r="E810" s="135" t="s">
        <v>77</v>
      </c>
      <c r="F810" s="136">
        <v>0</v>
      </c>
      <c r="G810" s="135" t="s">
        <v>78</v>
      </c>
      <c r="H810" s="136">
        <v>0</v>
      </c>
      <c r="I810" s="135" t="s">
        <v>79</v>
      </c>
      <c r="J810" s="137">
        <v>0</v>
      </c>
    </row>
    <row r="811" spans="1:10" x14ac:dyDescent="0.2">
      <c r="A811" s="134"/>
      <c r="B811" s="135"/>
      <c r="C811" s="135"/>
      <c r="D811" s="135"/>
      <c r="E811" s="135" t="s">
        <v>80</v>
      </c>
      <c r="F811" s="136">
        <v>5.68</v>
      </c>
      <c r="G811" s="135"/>
      <c r="H811" s="211" t="s">
        <v>81</v>
      </c>
      <c r="I811" s="211"/>
      <c r="J811" s="137">
        <v>32.96</v>
      </c>
    </row>
    <row r="812" spans="1:10" ht="0.95" customHeight="1" x14ac:dyDescent="0.2">
      <c r="A812" s="138"/>
      <c r="B812" s="139"/>
      <c r="C812" s="139"/>
      <c r="D812" s="139"/>
      <c r="E812" s="139"/>
      <c r="F812" s="139"/>
      <c r="G812" s="139"/>
      <c r="H812" s="139"/>
      <c r="I812" s="139"/>
      <c r="J812" s="140"/>
    </row>
    <row r="813" spans="1:10" ht="18" customHeight="1" x14ac:dyDescent="0.2">
      <c r="A813" s="141"/>
      <c r="B813" s="142" t="s">
        <v>9</v>
      </c>
      <c r="C813" s="143" t="s">
        <v>10</v>
      </c>
      <c r="D813" s="143" t="s">
        <v>2</v>
      </c>
      <c r="E813" s="212" t="s">
        <v>46</v>
      </c>
      <c r="F813" s="212"/>
      <c r="G813" s="144" t="s">
        <v>11</v>
      </c>
      <c r="H813" s="142" t="s">
        <v>3</v>
      </c>
      <c r="I813" s="142" t="s">
        <v>12</v>
      </c>
      <c r="J813" s="145" t="s">
        <v>4</v>
      </c>
    </row>
    <row r="814" spans="1:10" ht="65.099999999999994" customHeight="1" x14ac:dyDescent="0.2">
      <c r="A814" s="113" t="s">
        <v>55</v>
      </c>
      <c r="B814" s="114" t="s">
        <v>408</v>
      </c>
      <c r="C814" s="115" t="s">
        <v>18</v>
      </c>
      <c r="D814" s="115" t="s">
        <v>409</v>
      </c>
      <c r="E814" s="208" t="s">
        <v>236</v>
      </c>
      <c r="F814" s="208"/>
      <c r="G814" s="116" t="s">
        <v>63</v>
      </c>
      <c r="H814" s="117">
        <v>1</v>
      </c>
      <c r="I814" s="118">
        <v>7.21</v>
      </c>
      <c r="J814" s="119">
        <v>7.21</v>
      </c>
    </row>
    <row r="815" spans="1:10" ht="65.099999999999994" customHeight="1" x14ac:dyDescent="0.2">
      <c r="A815" s="127" t="s">
        <v>66</v>
      </c>
      <c r="B815" s="128" t="s">
        <v>416</v>
      </c>
      <c r="C815" s="129" t="s">
        <v>18</v>
      </c>
      <c r="D815" s="129" t="s">
        <v>417</v>
      </c>
      <c r="E815" s="210" t="s">
        <v>245</v>
      </c>
      <c r="F815" s="210"/>
      <c r="G815" s="130" t="s">
        <v>41</v>
      </c>
      <c r="H815" s="131">
        <v>1.4800000000000001E-5</v>
      </c>
      <c r="I815" s="132">
        <v>487195.09</v>
      </c>
      <c r="J815" s="133">
        <v>7.21</v>
      </c>
    </row>
    <row r="816" spans="1:10" x14ac:dyDescent="0.2">
      <c r="A816" s="134"/>
      <c r="B816" s="135"/>
      <c r="C816" s="135"/>
      <c r="D816" s="135"/>
      <c r="E816" s="135" t="s">
        <v>77</v>
      </c>
      <c r="F816" s="136">
        <v>0</v>
      </c>
      <c r="G816" s="135" t="s">
        <v>78</v>
      </c>
      <c r="H816" s="136">
        <v>0</v>
      </c>
      <c r="I816" s="135" t="s">
        <v>79</v>
      </c>
      <c r="J816" s="137">
        <v>0</v>
      </c>
    </row>
    <row r="817" spans="1:10" x14ac:dyDescent="0.2">
      <c r="A817" s="134"/>
      <c r="B817" s="135"/>
      <c r="C817" s="135"/>
      <c r="D817" s="135"/>
      <c r="E817" s="135" t="s">
        <v>80</v>
      </c>
      <c r="F817" s="136">
        <v>1.5</v>
      </c>
      <c r="G817" s="135"/>
      <c r="H817" s="211" t="s">
        <v>81</v>
      </c>
      <c r="I817" s="211"/>
      <c r="J817" s="137">
        <v>8.7100000000000009</v>
      </c>
    </row>
    <row r="818" spans="1:10" ht="0.95" customHeight="1" x14ac:dyDescent="0.2">
      <c r="A818" s="138"/>
      <c r="B818" s="139"/>
      <c r="C818" s="139"/>
      <c r="D818" s="139"/>
      <c r="E818" s="139"/>
      <c r="F818" s="139"/>
      <c r="G818" s="139"/>
      <c r="H818" s="139"/>
      <c r="I818" s="139"/>
      <c r="J818" s="140"/>
    </row>
    <row r="819" spans="1:10" ht="18" customHeight="1" x14ac:dyDescent="0.2">
      <c r="A819" s="141"/>
      <c r="B819" s="142" t="s">
        <v>9</v>
      </c>
      <c r="C819" s="143" t="s">
        <v>10</v>
      </c>
      <c r="D819" s="143" t="s">
        <v>2</v>
      </c>
      <c r="E819" s="212" t="s">
        <v>46</v>
      </c>
      <c r="F819" s="212"/>
      <c r="G819" s="144" t="s">
        <v>11</v>
      </c>
      <c r="H819" s="142" t="s">
        <v>3</v>
      </c>
      <c r="I819" s="142" t="s">
        <v>12</v>
      </c>
      <c r="J819" s="145" t="s">
        <v>4</v>
      </c>
    </row>
    <row r="820" spans="1:10" ht="65.099999999999994" customHeight="1" x14ac:dyDescent="0.2">
      <c r="A820" s="113" t="s">
        <v>55</v>
      </c>
      <c r="B820" s="114" t="s">
        <v>412</v>
      </c>
      <c r="C820" s="115" t="s">
        <v>18</v>
      </c>
      <c r="D820" s="115" t="s">
        <v>413</v>
      </c>
      <c r="E820" s="208" t="s">
        <v>236</v>
      </c>
      <c r="F820" s="208"/>
      <c r="G820" s="116" t="s">
        <v>63</v>
      </c>
      <c r="H820" s="117">
        <v>1</v>
      </c>
      <c r="I820" s="118">
        <v>34.1</v>
      </c>
      <c r="J820" s="119">
        <v>34.1</v>
      </c>
    </row>
    <row r="821" spans="1:10" ht="65.099999999999994" customHeight="1" x14ac:dyDescent="0.2">
      <c r="A821" s="127" t="s">
        <v>66</v>
      </c>
      <c r="B821" s="128" t="s">
        <v>416</v>
      </c>
      <c r="C821" s="129" t="s">
        <v>18</v>
      </c>
      <c r="D821" s="129" t="s">
        <v>417</v>
      </c>
      <c r="E821" s="210" t="s">
        <v>245</v>
      </c>
      <c r="F821" s="210"/>
      <c r="G821" s="130" t="s">
        <v>41</v>
      </c>
      <c r="H821" s="131">
        <v>6.9999999999999994E-5</v>
      </c>
      <c r="I821" s="132">
        <v>487195.09</v>
      </c>
      <c r="J821" s="133">
        <v>34.1</v>
      </c>
    </row>
    <row r="822" spans="1:10" x14ac:dyDescent="0.2">
      <c r="A822" s="134"/>
      <c r="B822" s="135"/>
      <c r="C822" s="135"/>
      <c r="D822" s="135"/>
      <c r="E822" s="135" t="s">
        <v>77</v>
      </c>
      <c r="F822" s="136">
        <v>0</v>
      </c>
      <c r="G822" s="135" t="s">
        <v>78</v>
      </c>
      <c r="H822" s="136">
        <v>0</v>
      </c>
      <c r="I822" s="135" t="s">
        <v>79</v>
      </c>
      <c r="J822" s="137">
        <v>0</v>
      </c>
    </row>
    <row r="823" spans="1:10" x14ac:dyDescent="0.2">
      <c r="A823" s="134"/>
      <c r="B823" s="135"/>
      <c r="C823" s="135"/>
      <c r="D823" s="135"/>
      <c r="E823" s="135" t="s">
        <v>80</v>
      </c>
      <c r="F823" s="136">
        <v>7.1</v>
      </c>
      <c r="G823" s="135"/>
      <c r="H823" s="211" t="s">
        <v>81</v>
      </c>
      <c r="I823" s="211"/>
      <c r="J823" s="137">
        <v>41.2</v>
      </c>
    </row>
    <row r="824" spans="1:10" ht="0.95" customHeight="1" x14ac:dyDescent="0.2">
      <c r="A824" s="138"/>
      <c r="B824" s="139"/>
      <c r="C824" s="139"/>
      <c r="D824" s="139"/>
      <c r="E824" s="139"/>
      <c r="F824" s="139"/>
      <c r="G824" s="139"/>
      <c r="H824" s="139"/>
      <c r="I824" s="139"/>
      <c r="J824" s="140"/>
    </row>
    <row r="825" spans="1:10" ht="18" customHeight="1" x14ac:dyDescent="0.2">
      <c r="A825" s="141"/>
      <c r="B825" s="142" t="s">
        <v>9</v>
      </c>
      <c r="C825" s="143" t="s">
        <v>10</v>
      </c>
      <c r="D825" s="143" t="s">
        <v>2</v>
      </c>
      <c r="E825" s="212" t="s">
        <v>46</v>
      </c>
      <c r="F825" s="212"/>
      <c r="G825" s="144" t="s">
        <v>11</v>
      </c>
      <c r="H825" s="142" t="s">
        <v>3</v>
      </c>
      <c r="I825" s="142" t="s">
        <v>12</v>
      </c>
      <c r="J825" s="145" t="s">
        <v>4</v>
      </c>
    </row>
    <row r="826" spans="1:10" ht="65.099999999999994" customHeight="1" x14ac:dyDescent="0.2">
      <c r="A826" s="113" t="s">
        <v>55</v>
      </c>
      <c r="B826" s="114" t="s">
        <v>414</v>
      </c>
      <c r="C826" s="115" t="s">
        <v>18</v>
      </c>
      <c r="D826" s="115" t="s">
        <v>415</v>
      </c>
      <c r="E826" s="208" t="s">
        <v>236</v>
      </c>
      <c r="F826" s="208"/>
      <c r="G826" s="116" t="s">
        <v>63</v>
      </c>
      <c r="H826" s="117">
        <v>1</v>
      </c>
      <c r="I826" s="118">
        <v>61.41</v>
      </c>
      <c r="J826" s="119">
        <v>61.41</v>
      </c>
    </row>
    <row r="827" spans="1:10" ht="26.1" customHeight="1" x14ac:dyDescent="0.2">
      <c r="A827" s="127" t="s">
        <v>66</v>
      </c>
      <c r="B827" s="128" t="s">
        <v>280</v>
      </c>
      <c r="C827" s="129" t="s">
        <v>18</v>
      </c>
      <c r="D827" s="129" t="s">
        <v>281</v>
      </c>
      <c r="E827" s="210" t="s">
        <v>69</v>
      </c>
      <c r="F827" s="210"/>
      <c r="G827" s="130" t="s">
        <v>145</v>
      </c>
      <c r="H827" s="131">
        <v>8.5299999999999994</v>
      </c>
      <c r="I827" s="132">
        <v>7.2</v>
      </c>
      <c r="J827" s="133">
        <v>61.41</v>
      </c>
    </row>
    <row r="828" spans="1:10" x14ac:dyDescent="0.2">
      <c r="A828" s="134"/>
      <c r="B828" s="135"/>
      <c r="C828" s="135"/>
      <c r="D828" s="135"/>
      <c r="E828" s="135" t="s">
        <v>77</v>
      </c>
      <c r="F828" s="136">
        <v>0</v>
      </c>
      <c r="G828" s="135" t="s">
        <v>78</v>
      </c>
      <c r="H828" s="136">
        <v>0</v>
      </c>
      <c r="I828" s="135" t="s">
        <v>79</v>
      </c>
      <c r="J828" s="137">
        <v>0</v>
      </c>
    </row>
    <row r="829" spans="1:10" x14ac:dyDescent="0.2">
      <c r="A829" s="134"/>
      <c r="B829" s="135"/>
      <c r="C829" s="135"/>
      <c r="D829" s="135"/>
      <c r="E829" s="135" t="s">
        <v>80</v>
      </c>
      <c r="F829" s="136">
        <v>12.8</v>
      </c>
      <c r="G829" s="135"/>
      <c r="H829" s="211" t="s">
        <v>81</v>
      </c>
      <c r="I829" s="211"/>
      <c r="J829" s="137">
        <v>74.209999999999994</v>
      </c>
    </row>
    <row r="830" spans="1:10" ht="0.95" customHeight="1" x14ac:dyDescent="0.2">
      <c r="A830" s="138"/>
      <c r="B830" s="139"/>
      <c r="C830" s="139"/>
      <c r="D830" s="139"/>
      <c r="E830" s="139"/>
      <c r="F830" s="139"/>
      <c r="G830" s="139"/>
      <c r="H830" s="139"/>
      <c r="I830" s="139"/>
      <c r="J830" s="140"/>
    </row>
    <row r="831" spans="1:10" ht="18" customHeight="1" x14ac:dyDescent="0.2">
      <c r="A831" s="141"/>
      <c r="B831" s="142" t="s">
        <v>9</v>
      </c>
      <c r="C831" s="143" t="s">
        <v>10</v>
      </c>
      <c r="D831" s="143" t="s">
        <v>2</v>
      </c>
      <c r="E831" s="212" t="s">
        <v>46</v>
      </c>
      <c r="F831" s="212"/>
      <c r="G831" s="144" t="s">
        <v>11</v>
      </c>
      <c r="H831" s="142" t="s">
        <v>3</v>
      </c>
      <c r="I831" s="142" t="s">
        <v>12</v>
      </c>
      <c r="J831" s="145" t="s">
        <v>4</v>
      </c>
    </row>
    <row r="832" spans="1:10" ht="39" customHeight="1" x14ac:dyDescent="0.2">
      <c r="A832" s="113" t="s">
        <v>55</v>
      </c>
      <c r="B832" s="114" t="s">
        <v>386</v>
      </c>
      <c r="C832" s="115" t="s">
        <v>18</v>
      </c>
      <c r="D832" s="115" t="s">
        <v>387</v>
      </c>
      <c r="E832" s="208" t="s">
        <v>89</v>
      </c>
      <c r="F832" s="208"/>
      <c r="G832" s="116" t="s">
        <v>93</v>
      </c>
      <c r="H832" s="117">
        <v>1</v>
      </c>
      <c r="I832" s="118">
        <v>37.92</v>
      </c>
      <c r="J832" s="119">
        <v>37.92</v>
      </c>
    </row>
    <row r="833" spans="1:10" ht="26.1" customHeight="1" x14ac:dyDescent="0.2">
      <c r="A833" s="120" t="s">
        <v>56</v>
      </c>
      <c r="B833" s="121" t="s">
        <v>294</v>
      </c>
      <c r="C833" s="122" t="s">
        <v>18</v>
      </c>
      <c r="D833" s="122" t="s">
        <v>295</v>
      </c>
      <c r="E833" s="209" t="s">
        <v>62</v>
      </c>
      <c r="F833" s="209"/>
      <c r="G833" s="123" t="s">
        <v>63</v>
      </c>
      <c r="H833" s="124">
        <v>1</v>
      </c>
      <c r="I833" s="125">
        <v>37.81</v>
      </c>
      <c r="J833" s="126">
        <v>37.81</v>
      </c>
    </row>
    <row r="834" spans="1:10" ht="39" customHeight="1" x14ac:dyDescent="0.2">
      <c r="A834" s="120" t="s">
        <v>56</v>
      </c>
      <c r="B834" s="121" t="s">
        <v>418</v>
      </c>
      <c r="C834" s="122" t="s">
        <v>18</v>
      </c>
      <c r="D834" s="122" t="s">
        <v>419</v>
      </c>
      <c r="E834" s="209" t="s">
        <v>236</v>
      </c>
      <c r="F834" s="209"/>
      <c r="G834" s="123" t="s">
        <v>63</v>
      </c>
      <c r="H834" s="124">
        <v>1</v>
      </c>
      <c r="I834" s="125">
        <v>0.02</v>
      </c>
      <c r="J834" s="126">
        <v>0.02</v>
      </c>
    </row>
    <row r="835" spans="1:10" ht="39" customHeight="1" x14ac:dyDescent="0.2">
      <c r="A835" s="120" t="s">
        <v>56</v>
      </c>
      <c r="B835" s="121" t="s">
        <v>420</v>
      </c>
      <c r="C835" s="122" t="s">
        <v>18</v>
      </c>
      <c r="D835" s="122" t="s">
        <v>421</v>
      </c>
      <c r="E835" s="209" t="s">
        <v>236</v>
      </c>
      <c r="F835" s="209"/>
      <c r="G835" s="123" t="s">
        <v>63</v>
      </c>
      <c r="H835" s="124">
        <v>1</v>
      </c>
      <c r="I835" s="125">
        <v>0.09</v>
      </c>
      <c r="J835" s="126">
        <v>0.09</v>
      </c>
    </row>
    <row r="836" spans="1:10" x14ac:dyDescent="0.2">
      <c r="A836" s="134"/>
      <c r="B836" s="135"/>
      <c r="C836" s="135"/>
      <c r="D836" s="135"/>
      <c r="E836" s="135" t="s">
        <v>77</v>
      </c>
      <c r="F836" s="136">
        <v>31.89</v>
      </c>
      <c r="G836" s="135" t="s">
        <v>78</v>
      </c>
      <c r="H836" s="136">
        <v>0</v>
      </c>
      <c r="I836" s="135" t="s">
        <v>79</v>
      </c>
      <c r="J836" s="137">
        <v>31.89</v>
      </c>
    </row>
    <row r="837" spans="1:10" x14ac:dyDescent="0.2">
      <c r="A837" s="134"/>
      <c r="B837" s="135"/>
      <c r="C837" s="135"/>
      <c r="D837" s="135"/>
      <c r="E837" s="135" t="s">
        <v>80</v>
      </c>
      <c r="F837" s="136">
        <v>7.9</v>
      </c>
      <c r="G837" s="135"/>
      <c r="H837" s="211" t="s">
        <v>81</v>
      </c>
      <c r="I837" s="211"/>
      <c r="J837" s="137">
        <v>45.82</v>
      </c>
    </row>
    <row r="838" spans="1:10" ht="0.95" customHeight="1" x14ac:dyDescent="0.2">
      <c r="A838" s="138"/>
      <c r="B838" s="139"/>
      <c r="C838" s="139"/>
      <c r="D838" s="139"/>
      <c r="E838" s="139"/>
      <c r="F838" s="139"/>
      <c r="G838" s="139"/>
      <c r="H838" s="139"/>
      <c r="I838" s="139"/>
      <c r="J838" s="140"/>
    </row>
    <row r="839" spans="1:10" ht="18" customHeight="1" x14ac:dyDescent="0.2">
      <c r="A839" s="141"/>
      <c r="B839" s="142" t="s">
        <v>9</v>
      </c>
      <c r="C839" s="143" t="s">
        <v>10</v>
      </c>
      <c r="D839" s="143" t="s">
        <v>2</v>
      </c>
      <c r="E839" s="212" t="s">
        <v>46</v>
      </c>
      <c r="F839" s="212"/>
      <c r="G839" s="144" t="s">
        <v>11</v>
      </c>
      <c r="H839" s="142" t="s">
        <v>3</v>
      </c>
      <c r="I839" s="142" t="s">
        <v>12</v>
      </c>
      <c r="J839" s="145" t="s">
        <v>4</v>
      </c>
    </row>
    <row r="840" spans="1:10" ht="39" customHeight="1" x14ac:dyDescent="0.2">
      <c r="A840" s="113" t="s">
        <v>55</v>
      </c>
      <c r="B840" s="114" t="s">
        <v>384</v>
      </c>
      <c r="C840" s="115" t="s">
        <v>18</v>
      </c>
      <c r="D840" s="115" t="s">
        <v>385</v>
      </c>
      <c r="E840" s="208" t="s">
        <v>89</v>
      </c>
      <c r="F840" s="208"/>
      <c r="G840" s="116" t="s">
        <v>90</v>
      </c>
      <c r="H840" s="117">
        <v>1</v>
      </c>
      <c r="I840" s="118">
        <v>39.47</v>
      </c>
      <c r="J840" s="119">
        <v>39.47</v>
      </c>
    </row>
    <row r="841" spans="1:10" ht="39" customHeight="1" x14ac:dyDescent="0.2">
      <c r="A841" s="120" t="s">
        <v>56</v>
      </c>
      <c r="B841" s="121" t="s">
        <v>422</v>
      </c>
      <c r="C841" s="122" t="s">
        <v>18</v>
      </c>
      <c r="D841" s="122" t="s">
        <v>423</v>
      </c>
      <c r="E841" s="209" t="s">
        <v>236</v>
      </c>
      <c r="F841" s="209"/>
      <c r="G841" s="123" t="s">
        <v>63</v>
      </c>
      <c r="H841" s="124">
        <v>1</v>
      </c>
      <c r="I841" s="125">
        <v>1.49</v>
      </c>
      <c r="J841" s="126">
        <v>1.49</v>
      </c>
    </row>
    <row r="842" spans="1:10" ht="39" customHeight="1" x14ac:dyDescent="0.2">
      <c r="A842" s="120" t="s">
        <v>56</v>
      </c>
      <c r="B842" s="121" t="s">
        <v>420</v>
      </c>
      <c r="C842" s="122" t="s">
        <v>18</v>
      </c>
      <c r="D842" s="122" t="s">
        <v>421</v>
      </c>
      <c r="E842" s="209" t="s">
        <v>236</v>
      </c>
      <c r="F842" s="209"/>
      <c r="G842" s="123" t="s">
        <v>63</v>
      </c>
      <c r="H842" s="124">
        <v>1</v>
      </c>
      <c r="I842" s="125">
        <v>0.09</v>
      </c>
      <c r="J842" s="126">
        <v>0.09</v>
      </c>
    </row>
    <row r="843" spans="1:10" ht="26.1" customHeight="1" x14ac:dyDescent="0.2">
      <c r="A843" s="120" t="s">
        <v>56</v>
      </c>
      <c r="B843" s="121" t="s">
        <v>294</v>
      </c>
      <c r="C843" s="122" t="s">
        <v>18</v>
      </c>
      <c r="D843" s="122" t="s">
        <v>295</v>
      </c>
      <c r="E843" s="209" t="s">
        <v>62</v>
      </c>
      <c r="F843" s="209"/>
      <c r="G843" s="123" t="s">
        <v>63</v>
      </c>
      <c r="H843" s="124">
        <v>1</v>
      </c>
      <c r="I843" s="125">
        <v>37.81</v>
      </c>
      <c r="J843" s="126">
        <v>37.81</v>
      </c>
    </row>
    <row r="844" spans="1:10" ht="39" customHeight="1" x14ac:dyDescent="0.2">
      <c r="A844" s="120" t="s">
        <v>56</v>
      </c>
      <c r="B844" s="121" t="s">
        <v>418</v>
      </c>
      <c r="C844" s="122" t="s">
        <v>18</v>
      </c>
      <c r="D844" s="122" t="s">
        <v>419</v>
      </c>
      <c r="E844" s="209" t="s">
        <v>236</v>
      </c>
      <c r="F844" s="209"/>
      <c r="G844" s="123" t="s">
        <v>63</v>
      </c>
      <c r="H844" s="124">
        <v>1</v>
      </c>
      <c r="I844" s="125">
        <v>0.02</v>
      </c>
      <c r="J844" s="126">
        <v>0.02</v>
      </c>
    </row>
    <row r="845" spans="1:10" ht="39" customHeight="1" x14ac:dyDescent="0.2">
      <c r="A845" s="120" t="s">
        <v>56</v>
      </c>
      <c r="B845" s="121" t="s">
        <v>424</v>
      </c>
      <c r="C845" s="122" t="s">
        <v>18</v>
      </c>
      <c r="D845" s="122" t="s">
        <v>425</v>
      </c>
      <c r="E845" s="209" t="s">
        <v>236</v>
      </c>
      <c r="F845" s="209"/>
      <c r="G845" s="123" t="s">
        <v>63</v>
      </c>
      <c r="H845" s="124">
        <v>1</v>
      </c>
      <c r="I845" s="125">
        <v>0.06</v>
      </c>
      <c r="J845" s="126">
        <v>0.06</v>
      </c>
    </row>
    <row r="846" spans="1:10" x14ac:dyDescent="0.2">
      <c r="A846" s="134"/>
      <c r="B846" s="135"/>
      <c r="C846" s="135"/>
      <c r="D846" s="135"/>
      <c r="E846" s="135" t="s">
        <v>77</v>
      </c>
      <c r="F846" s="136">
        <v>31.89</v>
      </c>
      <c r="G846" s="135" t="s">
        <v>78</v>
      </c>
      <c r="H846" s="136">
        <v>0</v>
      </c>
      <c r="I846" s="135" t="s">
        <v>79</v>
      </c>
      <c r="J846" s="137">
        <v>31.89</v>
      </c>
    </row>
    <row r="847" spans="1:10" x14ac:dyDescent="0.2">
      <c r="A847" s="134"/>
      <c r="B847" s="135"/>
      <c r="C847" s="135"/>
      <c r="D847" s="135"/>
      <c r="E847" s="135" t="s">
        <v>80</v>
      </c>
      <c r="F847" s="136">
        <v>8.2200000000000006</v>
      </c>
      <c r="G847" s="135"/>
      <c r="H847" s="211" t="s">
        <v>81</v>
      </c>
      <c r="I847" s="211"/>
      <c r="J847" s="137">
        <v>47.69</v>
      </c>
    </row>
    <row r="848" spans="1:10" ht="0.95" customHeight="1" x14ac:dyDescent="0.2">
      <c r="A848" s="138"/>
      <c r="B848" s="139"/>
      <c r="C848" s="139"/>
      <c r="D848" s="139"/>
      <c r="E848" s="139"/>
      <c r="F848" s="139"/>
      <c r="G848" s="139"/>
      <c r="H848" s="139"/>
      <c r="I848" s="139"/>
      <c r="J848" s="140"/>
    </row>
    <row r="849" spans="1:10" ht="18" customHeight="1" x14ac:dyDescent="0.2">
      <c r="A849" s="141"/>
      <c r="B849" s="142" t="s">
        <v>9</v>
      </c>
      <c r="C849" s="143" t="s">
        <v>10</v>
      </c>
      <c r="D849" s="143" t="s">
        <v>2</v>
      </c>
      <c r="E849" s="212" t="s">
        <v>46</v>
      </c>
      <c r="F849" s="212"/>
      <c r="G849" s="144" t="s">
        <v>11</v>
      </c>
      <c r="H849" s="142" t="s">
        <v>3</v>
      </c>
      <c r="I849" s="142" t="s">
        <v>12</v>
      </c>
      <c r="J849" s="145" t="s">
        <v>4</v>
      </c>
    </row>
    <row r="850" spans="1:10" ht="39" customHeight="1" x14ac:dyDescent="0.2">
      <c r="A850" s="113" t="s">
        <v>55</v>
      </c>
      <c r="B850" s="114" t="s">
        <v>420</v>
      </c>
      <c r="C850" s="115" t="s">
        <v>18</v>
      </c>
      <c r="D850" s="115" t="s">
        <v>421</v>
      </c>
      <c r="E850" s="208" t="s">
        <v>236</v>
      </c>
      <c r="F850" s="208"/>
      <c r="G850" s="116" t="s">
        <v>63</v>
      </c>
      <c r="H850" s="117">
        <v>1</v>
      </c>
      <c r="I850" s="118">
        <v>0.09</v>
      </c>
      <c r="J850" s="119">
        <v>0.09</v>
      </c>
    </row>
    <row r="851" spans="1:10" ht="39" customHeight="1" x14ac:dyDescent="0.2">
      <c r="A851" s="127" t="s">
        <v>66</v>
      </c>
      <c r="B851" s="128" t="s">
        <v>426</v>
      </c>
      <c r="C851" s="129" t="s">
        <v>18</v>
      </c>
      <c r="D851" s="129" t="s">
        <v>427</v>
      </c>
      <c r="E851" s="210" t="s">
        <v>245</v>
      </c>
      <c r="F851" s="210"/>
      <c r="G851" s="130" t="s">
        <v>41</v>
      </c>
      <c r="H851" s="131">
        <v>7.2000000000000002E-5</v>
      </c>
      <c r="I851" s="132">
        <v>1370.1</v>
      </c>
      <c r="J851" s="133">
        <v>0.09</v>
      </c>
    </row>
    <row r="852" spans="1:10" x14ac:dyDescent="0.2">
      <c r="A852" s="134"/>
      <c r="B852" s="135"/>
      <c r="C852" s="135"/>
      <c r="D852" s="135"/>
      <c r="E852" s="135" t="s">
        <v>77</v>
      </c>
      <c r="F852" s="136">
        <v>0</v>
      </c>
      <c r="G852" s="135" t="s">
        <v>78</v>
      </c>
      <c r="H852" s="136">
        <v>0</v>
      </c>
      <c r="I852" s="135" t="s">
        <v>79</v>
      </c>
      <c r="J852" s="137">
        <v>0</v>
      </c>
    </row>
    <row r="853" spans="1:10" x14ac:dyDescent="0.2">
      <c r="A853" s="134"/>
      <c r="B853" s="135"/>
      <c r="C853" s="135"/>
      <c r="D853" s="135"/>
      <c r="E853" s="135" t="s">
        <v>80</v>
      </c>
      <c r="F853" s="136">
        <v>0.01</v>
      </c>
      <c r="G853" s="135"/>
      <c r="H853" s="211" t="s">
        <v>81</v>
      </c>
      <c r="I853" s="211"/>
      <c r="J853" s="137">
        <v>0.1</v>
      </c>
    </row>
    <row r="854" spans="1:10" ht="0.95" customHeight="1" x14ac:dyDescent="0.2">
      <c r="A854" s="138"/>
      <c r="B854" s="139"/>
      <c r="C854" s="139"/>
      <c r="D854" s="139"/>
      <c r="E854" s="139"/>
      <c r="F854" s="139"/>
      <c r="G854" s="139"/>
      <c r="H854" s="139"/>
      <c r="I854" s="139"/>
      <c r="J854" s="140"/>
    </row>
    <row r="855" spans="1:10" ht="18" customHeight="1" x14ac:dyDescent="0.2">
      <c r="A855" s="141"/>
      <c r="B855" s="142" t="s">
        <v>9</v>
      </c>
      <c r="C855" s="143" t="s">
        <v>10</v>
      </c>
      <c r="D855" s="143" t="s">
        <v>2</v>
      </c>
      <c r="E855" s="212" t="s">
        <v>46</v>
      </c>
      <c r="F855" s="212"/>
      <c r="G855" s="144" t="s">
        <v>11</v>
      </c>
      <c r="H855" s="142" t="s">
        <v>3</v>
      </c>
      <c r="I855" s="142" t="s">
        <v>12</v>
      </c>
      <c r="J855" s="145" t="s">
        <v>4</v>
      </c>
    </row>
    <row r="856" spans="1:10" ht="39" customHeight="1" x14ac:dyDescent="0.2">
      <c r="A856" s="113" t="s">
        <v>55</v>
      </c>
      <c r="B856" s="114" t="s">
        <v>418</v>
      </c>
      <c r="C856" s="115" t="s">
        <v>18</v>
      </c>
      <c r="D856" s="115" t="s">
        <v>419</v>
      </c>
      <c r="E856" s="208" t="s">
        <v>236</v>
      </c>
      <c r="F856" s="208"/>
      <c r="G856" s="116" t="s">
        <v>63</v>
      </c>
      <c r="H856" s="117">
        <v>1</v>
      </c>
      <c r="I856" s="118">
        <v>0.02</v>
      </c>
      <c r="J856" s="119">
        <v>0.02</v>
      </c>
    </row>
    <row r="857" spans="1:10" ht="39" customHeight="1" x14ac:dyDescent="0.2">
      <c r="A857" s="127" t="s">
        <v>66</v>
      </c>
      <c r="B857" s="128" t="s">
        <v>426</v>
      </c>
      <c r="C857" s="129" t="s">
        <v>18</v>
      </c>
      <c r="D857" s="129" t="s">
        <v>427</v>
      </c>
      <c r="E857" s="210" t="s">
        <v>245</v>
      </c>
      <c r="F857" s="210"/>
      <c r="G857" s="130" t="s">
        <v>41</v>
      </c>
      <c r="H857" s="131">
        <v>1.4800000000000001E-5</v>
      </c>
      <c r="I857" s="132">
        <v>1370.1</v>
      </c>
      <c r="J857" s="133">
        <v>0.02</v>
      </c>
    </row>
    <row r="858" spans="1:10" x14ac:dyDescent="0.2">
      <c r="A858" s="134"/>
      <c r="B858" s="135"/>
      <c r="C858" s="135"/>
      <c r="D858" s="135"/>
      <c r="E858" s="135" t="s">
        <v>77</v>
      </c>
      <c r="F858" s="136">
        <v>0</v>
      </c>
      <c r="G858" s="135" t="s">
        <v>78</v>
      </c>
      <c r="H858" s="136">
        <v>0</v>
      </c>
      <c r="I858" s="135" t="s">
        <v>79</v>
      </c>
      <c r="J858" s="137">
        <v>0</v>
      </c>
    </row>
    <row r="859" spans="1:10" x14ac:dyDescent="0.2">
      <c r="A859" s="134"/>
      <c r="B859" s="135"/>
      <c r="C859" s="135"/>
      <c r="D859" s="135"/>
      <c r="E859" s="135" t="s">
        <v>80</v>
      </c>
      <c r="F859" s="136">
        <v>0</v>
      </c>
      <c r="G859" s="135"/>
      <c r="H859" s="211" t="s">
        <v>81</v>
      </c>
      <c r="I859" s="211"/>
      <c r="J859" s="137">
        <v>0.02</v>
      </c>
    </row>
    <row r="860" spans="1:10" ht="0.95" customHeight="1" x14ac:dyDescent="0.2">
      <c r="A860" s="138"/>
      <c r="B860" s="139"/>
      <c r="C860" s="139"/>
      <c r="D860" s="139"/>
      <c r="E860" s="139"/>
      <c r="F860" s="139"/>
      <c r="G860" s="139"/>
      <c r="H860" s="139"/>
      <c r="I860" s="139"/>
      <c r="J860" s="140"/>
    </row>
    <row r="861" spans="1:10" ht="18" customHeight="1" x14ac:dyDescent="0.2">
      <c r="A861" s="141"/>
      <c r="B861" s="142" t="s">
        <v>9</v>
      </c>
      <c r="C861" s="143" t="s">
        <v>10</v>
      </c>
      <c r="D861" s="143" t="s">
        <v>2</v>
      </c>
      <c r="E861" s="212" t="s">
        <v>46</v>
      </c>
      <c r="F861" s="212"/>
      <c r="G861" s="144" t="s">
        <v>11</v>
      </c>
      <c r="H861" s="142" t="s">
        <v>3</v>
      </c>
      <c r="I861" s="142" t="s">
        <v>12</v>
      </c>
      <c r="J861" s="145" t="s">
        <v>4</v>
      </c>
    </row>
    <row r="862" spans="1:10" ht="39" customHeight="1" x14ac:dyDescent="0.2">
      <c r="A862" s="113" t="s">
        <v>55</v>
      </c>
      <c r="B862" s="114" t="s">
        <v>424</v>
      </c>
      <c r="C862" s="115" t="s">
        <v>18</v>
      </c>
      <c r="D862" s="115" t="s">
        <v>425</v>
      </c>
      <c r="E862" s="208" t="s">
        <v>236</v>
      </c>
      <c r="F862" s="208"/>
      <c r="G862" s="116" t="s">
        <v>63</v>
      </c>
      <c r="H862" s="117">
        <v>1</v>
      </c>
      <c r="I862" s="118">
        <v>0.06</v>
      </c>
      <c r="J862" s="119">
        <v>0.06</v>
      </c>
    </row>
    <row r="863" spans="1:10" ht="39" customHeight="1" x14ac:dyDescent="0.2">
      <c r="A863" s="127" t="s">
        <v>66</v>
      </c>
      <c r="B863" s="128" t="s">
        <v>426</v>
      </c>
      <c r="C863" s="129" t="s">
        <v>18</v>
      </c>
      <c r="D863" s="129" t="s">
        <v>427</v>
      </c>
      <c r="E863" s="210" t="s">
        <v>245</v>
      </c>
      <c r="F863" s="210"/>
      <c r="G863" s="130" t="s">
        <v>41</v>
      </c>
      <c r="H863" s="131">
        <v>5.0000000000000002E-5</v>
      </c>
      <c r="I863" s="132">
        <v>1370.1</v>
      </c>
      <c r="J863" s="133">
        <v>0.06</v>
      </c>
    </row>
    <row r="864" spans="1:10" x14ac:dyDescent="0.2">
      <c r="A864" s="134"/>
      <c r="B864" s="135"/>
      <c r="C864" s="135"/>
      <c r="D864" s="135"/>
      <c r="E864" s="135" t="s">
        <v>77</v>
      </c>
      <c r="F864" s="136">
        <v>0</v>
      </c>
      <c r="G864" s="135" t="s">
        <v>78</v>
      </c>
      <c r="H864" s="136">
        <v>0</v>
      </c>
      <c r="I864" s="135" t="s">
        <v>79</v>
      </c>
      <c r="J864" s="137">
        <v>0</v>
      </c>
    </row>
    <row r="865" spans="1:10" x14ac:dyDescent="0.2">
      <c r="A865" s="134"/>
      <c r="B865" s="135"/>
      <c r="C865" s="135"/>
      <c r="D865" s="135"/>
      <c r="E865" s="135" t="s">
        <v>80</v>
      </c>
      <c r="F865" s="136">
        <v>0.01</v>
      </c>
      <c r="G865" s="135"/>
      <c r="H865" s="211" t="s">
        <v>81</v>
      </c>
      <c r="I865" s="211"/>
      <c r="J865" s="137">
        <v>7.0000000000000007E-2</v>
      </c>
    </row>
    <row r="866" spans="1:10" ht="0.95" customHeight="1" x14ac:dyDescent="0.2">
      <c r="A866" s="138"/>
      <c r="B866" s="139"/>
      <c r="C866" s="139"/>
      <c r="D866" s="139"/>
      <c r="E866" s="139"/>
      <c r="F866" s="139"/>
      <c r="G866" s="139"/>
      <c r="H866" s="139"/>
      <c r="I866" s="139"/>
      <c r="J866" s="140"/>
    </row>
    <row r="867" spans="1:10" ht="18" customHeight="1" x14ac:dyDescent="0.2">
      <c r="A867" s="141"/>
      <c r="B867" s="142" t="s">
        <v>9</v>
      </c>
      <c r="C867" s="143" t="s">
        <v>10</v>
      </c>
      <c r="D867" s="143" t="s">
        <v>2</v>
      </c>
      <c r="E867" s="212" t="s">
        <v>46</v>
      </c>
      <c r="F867" s="212"/>
      <c r="G867" s="144" t="s">
        <v>11</v>
      </c>
      <c r="H867" s="142" t="s">
        <v>3</v>
      </c>
      <c r="I867" s="142" t="s">
        <v>12</v>
      </c>
      <c r="J867" s="145" t="s">
        <v>4</v>
      </c>
    </row>
    <row r="868" spans="1:10" ht="39" customHeight="1" x14ac:dyDescent="0.2">
      <c r="A868" s="113" t="s">
        <v>55</v>
      </c>
      <c r="B868" s="114" t="s">
        <v>422</v>
      </c>
      <c r="C868" s="115" t="s">
        <v>18</v>
      </c>
      <c r="D868" s="115" t="s">
        <v>423</v>
      </c>
      <c r="E868" s="208" t="s">
        <v>236</v>
      </c>
      <c r="F868" s="208"/>
      <c r="G868" s="116" t="s">
        <v>63</v>
      </c>
      <c r="H868" s="117">
        <v>1</v>
      </c>
      <c r="I868" s="118">
        <v>1.49</v>
      </c>
      <c r="J868" s="119">
        <v>1.49</v>
      </c>
    </row>
    <row r="869" spans="1:10" ht="26.1" customHeight="1" x14ac:dyDescent="0.2">
      <c r="A869" s="127" t="s">
        <v>66</v>
      </c>
      <c r="B869" s="128" t="s">
        <v>246</v>
      </c>
      <c r="C869" s="129" t="s">
        <v>18</v>
      </c>
      <c r="D869" s="129" t="s">
        <v>247</v>
      </c>
      <c r="E869" s="210" t="s">
        <v>248</v>
      </c>
      <c r="F869" s="210"/>
      <c r="G869" s="130" t="s">
        <v>249</v>
      </c>
      <c r="H869" s="131">
        <v>1.36</v>
      </c>
      <c r="I869" s="132">
        <v>1.1000000000000001</v>
      </c>
      <c r="J869" s="133">
        <v>1.49</v>
      </c>
    </row>
    <row r="870" spans="1:10" x14ac:dyDescent="0.2">
      <c r="A870" s="134"/>
      <c r="B870" s="135"/>
      <c r="C870" s="135"/>
      <c r="D870" s="135"/>
      <c r="E870" s="135" t="s">
        <v>77</v>
      </c>
      <c r="F870" s="136">
        <v>0</v>
      </c>
      <c r="G870" s="135" t="s">
        <v>78</v>
      </c>
      <c r="H870" s="136">
        <v>0</v>
      </c>
      <c r="I870" s="135" t="s">
        <v>79</v>
      </c>
      <c r="J870" s="137">
        <v>0</v>
      </c>
    </row>
    <row r="871" spans="1:10" x14ac:dyDescent="0.2">
      <c r="A871" s="134"/>
      <c r="B871" s="135"/>
      <c r="C871" s="135"/>
      <c r="D871" s="135"/>
      <c r="E871" s="135" t="s">
        <v>80</v>
      </c>
      <c r="F871" s="136">
        <v>0.31</v>
      </c>
      <c r="G871" s="135"/>
      <c r="H871" s="211" t="s">
        <v>81</v>
      </c>
      <c r="I871" s="211"/>
      <c r="J871" s="137">
        <v>1.8</v>
      </c>
    </row>
    <row r="872" spans="1:10" ht="0.95" customHeight="1" x14ac:dyDescent="0.2">
      <c r="A872" s="138"/>
      <c r="B872" s="139"/>
      <c r="C872" s="139"/>
      <c r="D872" s="139"/>
      <c r="E872" s="139"/>
      <c r="F872" s="139"/>
      <c r="G872" s="139"/>
      <c r="H872" s="139"/>
      <c r="I872" s="139"/>
      <c r="J872" s="140"/>
    </row>
    <row r="873" spans="1:10" ht="18" customHeight="1" x14ac:dyDescent="0.2">
      <c r="A873" s="141"/>
      <c r="B873" s="142" t="s">
        <v>9</v>
      </c>
      <c r="C873" s="143" t="s">
        <v>10</v>
      </c>
      <c r="D873" s="143" t="s">
        <v>2</v>
      </c>
      <c r="E873" s="212" t="s">
        <v>46</v>
      </c>
      <c r="F873" s="212"/>
      <c r="G873" s="144" t="s">
        <v>11</v>
      </c>
      <c r="H873" s="142" t="s">
        <v>3</v>
      </c>
      <c r="I873" s="142" t="s">
        <v>12</v>
      </c>
      <c r="J873" s="145" t="s">
        <v>4</v>
      </c>
    </row>
    <row r="874" spans="1:10" ht="24" customHeight="1" x14ac:dyDescent="0.2">
      <c r="A874" s="113" t="s">
        <v>55</v>
      </c>
      <c r="B874" s="114" t="s">
        <v>60</v>
      </c>
      <c r="C874" s="115" t="s">
        <v>18</v>
      </c>
      <c r="D874" s="115" t="s">
        <v>61</v>
      </c>
      <c r="E874" s="208" t="s">
        <v>62</v>
      </c>
      <c r="F874" s="208"/>
      <c r="G874" s="116" t="s">
        <v>63</v>
      </c>
      <c r="H874" s="117">
        <v>1</v>
      </c>
      <c r="I874" s="118">
        <v>23.58</v>
      </c>
      <c r="J874" s="119">
        <v>23.58</v>
      </c>
    </row>
    <row r="875" spans="1:10" ht="26.1" customHeight="1" x14ac:dyDescent="0.2">
      <c r="A875" s="120" t="s">
        <v>56</v>
      </c>
      <c r="B875" s="121" t="s">
        <v>338</v>
      </c>
      <c r="C875" s="122" t="s">
        <v>18</v>
      </c>
      <c r="D875" s="122" t="s">
        <v>339</v>
      </c>
      <c r="E875" s="209" t="s">
        <v>62</v>
      </c>
      <c r="F875" s="209"/>
      <c r="G875" s="123" t="s">
        <v>63</v>
      </c>
      <c r="H875" s="124">
        <v>1</v>
      </c>
      <c r="I875" s="125">
        <v>0.34</v>
      </c>
      <c r="J875" s="126">
        <v>0.34</v>
      </c>
    </row>
    <row r="876" spans="1:10" ht="26.1" customHeight="1" x14ac:dyDescent="0.2">
      <c r="A876" s="127" t="s">
        <v>66</v>
      </c>
      <c r="B876" s="128" t="s">
        <v>172</v>
      </c>
      <c r="C876" s="129" t="s">
        <v>18</v>
      </c>
      <c r="D876" s="129" t="s">
        <v>173</v>
      </c>
      <c r="E876" s="210" t="s">
        <v>171</v>
      </c>
      <c r="F876" s="210"/>
      <c r="G876" s="130" t="s">
        <v>63</v>
      </c>
      <c r="H876" s="131">
        <v>1</v>
      </c>
      <c r="I876" s="132">
        <v>2.41</v>
      </c>
      <c r="J876" s="133">
        <v>2.41</v>
      </c>
    </row>
    <row r="877" spans="1:10" ht="24" customHeight="1" x14ac:dyDescent="0.2">
      <c r="A877" s="127" t="s">
        <v>66</v>
      </c>
      <c r="B877" s="128" t="s">
        <v>340</v>
      </c>
      <c r="C877" s="129" t="s">
        <v>18</v>
      </c>
      <c r="D877" s="129" t="s">
        <v>341</v>
      </c>
      <c r="E877" s="210" t="s">
        <v>47</v>
      </c>
      <c r="F877" s="210"/>
      <c r="G877" s="130" t="s">
        <v>63</v>
      </c>
      <c r="H877" s="131">
        <v>1</v>
      </c>
      <c r="I877" s="132">
        <v>16.079999999999998</v>
      </c>
      <c r="J877" s="133">
        <v>16.079999999999998</v>
      </c>
    </row>
    <row r="878" spans="1:10" ht="26.1" customHeight="1" x14ac:dyDescent="0.2">
      <c r="A878" s="127" t="s">
        <v>66</v>
      </c>
      <c r="B878" s="128" t="s">
        <v>182</v>
      </c>
      <c r="C878" s="129" t="s">
        <v>18</v>
      </c>
      <c r="D878" s="129" t="s">
        <v>183</v>
      </c>
      <c r="E878" s="210" t="s">
        <v>171</v>
      </c>
      <c r="F878" s="210"/>
      <c r="G878" s="130" t="s">
        <v>63</v>
      </c>
      <c r="H878" s="131">
        <v>1</v>
      </c>
      <c r="I878" s="132">
        <v>0.9</v>
      </c>
      <c r="J878" s="133">
        <v>0.9</v>
      </c>
    </row>
    <row r="879" spans="1:10" ht="26.1" customHeight="1" x14ac:dyDescent="0.2">
      <c r="A879" s="127" t="s">
        <v>66</v>
      </c>
      <c r="B879" s="128" t="s">
        <v>169</v>
      </c>
      <c r="C879" s="129" t="s">
        <v>18</v>
      </c>
      <c r="D879" s="129" t="s">
        <v>170</v>
      </c>
      <c r="E879" s="210" t="s">
        <v>171</v>
      </c>
      <c r="F879" s="210"/>
      <c r="G879" s="130" t="s">
        <v>63</v>
      </c>
      <c r="H879" s="131">
        <v>1</v>
      </c>
      <c r="I879" s="132">
        <v>1.57</v>
      </c>
      <c r="J879" s="133">
        <v>1.57</v>
      </c>
    </row>
    <row r="880" spans="1:10" ht="26.1" customHeight="1" x14ac:dyDescent="0.2">
      <c r="A880" s="127" t="s">
        <v>66</v>
      </c>
      <c r="B880" s="128" t="s">
        <v>428</v>
      </c>
      <c r="C880" s="129" t="s">
        <v>18</v>
      </c>
      <c r="D880" s="129" t="s">
        <v>429</v>
      </c>
      <c r="E880" s="210" t="s">
        <v>171</v>
      </c>
      <c r="F880" s="210"/>
      <c r="G880" s="130" t="s">
        <v>63</v>
      </c>
      <c r="H880" s="131">
        <v>1</v>
      </c>
      <c r="I880" s="132">
        <v>0.67</v>
      </c>
      <c r="J880" s="133">
        <v>0.67</v>
      </c>
    </row>
    <row r="881" spans="1:10" ht="26.1" customHeight="1" x14ac:dyDescent="0.2">
      <c r="A881" s="127" t="s">
        <v>66</v>
      </c>
      <c r="B881" s="128" t="s">
        <v>430</v>
      </c>
      <c r="C881" s="129" t="s">
        <v>18</v>
      </c>
      <c r="D881" s="129" t="s">
        <v>431</v>
      </c>
      <c r="E881" s="210" t="s">
        <v>171</v>
      </c>
      <c r="F881" s="210"/>
      <c r="G881" s="130" t="s">
        <v>63</v>
      </c>
      <c r="H881" s="131">
        <v>1</v>
      </c>
      <c r="I881" s="132">
        <v>1.5</v>
      </c>
      <c r="J881" s="133">
        <v>1.5</v>
      </c>
    </row>
    <row r="882" spans="1:10" ht="26.1" customHeight="1" x14ac:dyDescent="0.2">
      <c r="A882" s="127" t="s">
        <v>66</v>
      </c>
      <c r="B882" s="128" t="s">
        <v>176</v>
      </c>
      <c r="C882" s="129" t="s">
        <v>18</v>
      </c>
      <c r="D882" s="129" t="s">
        <v>177</v>
      </c>
      <c r="E882" s="210" t="s">
        <v>171</v>
      </c>
      <c r="F882" s="210"/>
      <c r="G882" s="130" t="s">
        <v>63</v>
      </c>
      <c r="H882" s="131">
        <v>1</v>
      </c>
      <c r="I882" s="132">
        <v>0.11</v>
      </c>
      <c r="J882" s="133">
        <v>0.11</v>
      </c>
    </row>
    <row r="883" spans="1:10" x14ac:dyDescent="0.2">
      <c r="A883" s="134"/>
      <c r="B883" s="135"/>
      <c r="C883" s="135"/>
      <c r="D883" s="135"/>
      <c r="E883" s="135" t="s">
        <v>77</v>
      </c>
      <c r="F883" s="136">
        <v>16.420000000000002</v>
      </c>
      <c r="G883" s="135" t="s">
        <v>78</v>
      </c>
      <c r="H883" s="136">
        <v>0</v>
      </c>
      <c r="I883" s="135" t="s">
        <v>79</v>
      </c>
      <c r="J883" s="137">
        <v>16.420000000000002</v>
      </c>
    </row>
    <row r="884" spans="1:10" x14ac:dyDescent="0.2">
      <c r="A884" s="134"/>
      <c r="B884" s="135"/>
      <c r="C884" s="135"/>
      <c r="D884" s="135"/>
      <c r="E884" s="135" t="s">
        <v>80</v>
      </c>
      <c r="F884" s="136">
        <v>4.91</v>
      </c>
      <c r="G884" s="135"/>
      <c r="H884" s="211" t="s">
        <v>81</v>
      </c>
      <c r="I884" s="211"/>
      <c r="J884" s="137">
        <v>28.49</v>
      </c>
    </row>
    <row r="885" spans="1:10" ht="0.95" customHeight="1" x14ac:dyDescent="0.2">
      <c r="A885" s="138"/>
      <c r="B885" s="139"/>
      <c r="C885" s="139"/>
      <c r="D885" s="139"/>
      <c r="E885" s="139"/>
      <c r="F885" s="139"/>
      <c r="G885" s="139"/>
      <c r="H885" s="139"/>
      <c r="I885" s="139"/>
      <c r="J885" s="140"/>
    </row>
    <row r="886" spans="1:10" ht="18" customHeight="1" x14ac:dyDescent="0.2">
      <c r="A886" s="141"/>
      <c r="B886" s="142" t="s">
        <v>9</v>
      </c>
      <c r="C886" s="143" t="s">
        <v>10</v>
      </c>
      <c r="D886" s="143" t="s">
        <v>2</v>
      </c>
      <c r="E886" s="212" t="s">
        <v>46</v>
      </c>
      <c r="F886" s="212"/>
      <c r="G886" s="144" t="s">
        <v>11</v>
      </c>
      <c r="H886" s="142" t="s">
        <v>3</v>
      </c>
      <c r="I886" s="142" t="s">
        <v>12</v>
      </c>
      <c r="J886" s="145" t="s">
        <v>4</v>
      </c>
    </row>
    <row r="887" spans="1:10" ht="39" customHeight="1" x14ac:dyDescent="0.2">
      <c r="A887" s="113" t="s">
        <v>55</v>
      </c>
      <c r="B887" s="114" t="s">
        <v>380</v>
      </c>
      <c r="C887" s="115" t="s">
        <v>18</v>
      </c>
      <c r="D887" s="115" t="s">
        <v>381</v>
      </c>
      <c r="E887" s="208" t="s">
        <v>89</v>
      </c>
      <c r="F887" s="208"/>
      <c r="G887" s="116" t="s">
        <v>93</v>
      </c>
      <c r="H887" s="117">
        <v>1</v>
      </c>
      <c r="I887" s="118">
        <v>0.57999999999999996</v>
      </c>
      <c r="J887" s="119">
        <v>0.57999999999999996</v>
      </c>
    </row>
    <row r="888" spans="1:10" ht="39" customHeight="1" x14ac:dyDescent="0.2">
      <c r="A888" s="120" t="s">
        <v>56</v>
      </c>
      <c r="B888" s="121" t="s">
        <v>432</v>
      </c>
      <c r="C888" s="122" t="s">
        <v>18</v>
      </c>
      <c r="D888" s="122" t="s">
        <v>433</v>
      </c>
      <c r="E888" s="209" t="s">
        <v>236</v>
      </c>
      <c r="F888" s="209"/>
      <c r="G888" s="123" t="s">
        <v>63</v>
      </c>
      <c r="H888" s="124">
        <v>1</v>
      </c>
      <c r="I888" s="125">
        <v>0.47</v>
      </c>
      <c r="J888" s="126">
        <v>0.47</v>
      </c>
    </row>
    <row r="889" spans="1:10" ht="39" customHeight="1" x14ac:dyDescent="0.2">
      <c r="A889" s="120" t="s">
        <v>56</v>
      </c>
      <c r="B889" s="121" t="s">
        <v>434</v>
      </c>
      <c r="C889" s="122" t="s">
        <v>18</v>
      </c>
      <c r="D889" s="122" t="s">
        <v>435</v>
      </c>
      <c r="E889" s="209" t="s">
        <v>236</v>
      </c>
      <c r="F889" s="209"/>
      <c r="G889" s="123" t="s">
        <v>63</v>
      </c>
      <c r="H889" s="124">
        <v>1</v>
      </c>
      <c r="I889" s="125">
        <v>0.11</v>
      </c>
      <c r="J889" s="126">
        <v>0.11</v>
      </c>
    </row>
    <row r="890" spans="1:10" x14ac:dyDescent="0.2">
      <c r="A890" s="134"/>
      <c r="B890" s="135"/>
      <c r="C890" s="135"/>
      <c r="D890" s="135"/>
      <c r="E890" s="135" t="s">
        <v>77</v>
      </c>
      <c r="F890" s="136">
        <v>0</v>
      </c>
      <c r="G890" s="135" t="s">
        <v>78</v>
      </c>
      <c r="H890" s="136">
        <v>0</v>
      </c>
      <c r="I890" s="135" t="s">
        <v>79</v>
      </c>
      <c r="J890" s="137">
        <v>0</v>
      </c>
    </row>
    <row r="891" spans="1:10" x14ac:dyDescent="0.2">
      <c r="A891" s="134"/>
      <c r="B891" s="135"/>
      <c r="C891" s="135"/>
      <c r="D891" s="135"/>
      <c r="E891" s="135" t="s">
        <v>80</v>
      </c>
      <c r="F891" s="136">
        <v>0.12</v>
      </c>
      <c r="G891" s="135"/>
      <c r="H891" s="211" t="s">
        <v>81</v>
      </c>
      <c r="I891" s="211"/>
      <c r="J891" s="137">
        <v>0.7</v>
      </c>
    </row>
    <row r="892" spans="1:10" ht="0.95" customHeight="1" x14ac:dyDescent="0.2">
      <c r="A892" s="138"/>
      <c r="B892" s="139"/>
      <c r="C892" s="139"/>
      <c r="D892" s="139"/>
      <c r="E892" s="139"/>
      <c r="F892" s="139"/>
      <c r="G892" s="139"/>
      <c r="H892" s="139"/>
      <c r="I892" s="139"/>
      <c r="J892" s="140"/>
    </row>
    <row r="893" spans="1:10" ht="18" customHeight="1" x14ac:dyDescent="0.2">
      <c r="A893" s="141"/>
      <c r="B893" s="142" t="s">
        <v>9</v>
      </c>
      <c r="C893" s="143" t="s">
        <v>10</v>
      </c>
      <c r="D893" s="143" t="s">
        <v>2</v>
      </c>
      <c r="E893" s="212" t="s">
        <v>46</v>
      </c>
      <c r="F893" s="212"/>
      <c r="G893" s="144" t="s">
        <v>11</v>
      </c>
      <c r="H893" s="142" t="s">
        <v>3</v>
      </c>
      <c r="I893" s="142" t="s">
        <v>12</v>
      </c>
      <c r="J893" s="145" t="s">
        <v>4</v>
      </c>
    </row>
    <row r="894" spans="1:10" ht="39" customHeight="1" x14ac:dyDescent="0.2">
      <c r="A894" s="113" t="s">
        <v>55</v>
      </c>
      <c r="B894" s="114" t="s">
        <v>382</v>
      </c>
      <c r="C894" s="115" t="s">
        <v>18</v>
      </c>
      <c r="D894" s="115" t="s">
        <v>383</v>
      </c>
      <c r="E894" s="208" t="s">
        <v>89</v>
      </c>
      <c r="F894" s="208"/>
      <c r="G894" s="116" t="s">
        <v>90</v>
      </c>
      <c r="H894" s="117">
        <v>1</v>
      </c>
      <c r="I894" s="118">
        <v>1.52</v>
      </c>
      <c r="J894" s="119">
        <v>1.52</v>
      </c>
    </row>
    <row r="895" spans="1:10" ht="39" customHeight="1" x14ac:dyDescent="0.2">
      <c r="A895" s="120" t="s">
        <v>56</v>
      </c>
      <c r="B895" s="121" t="s">
        <v>434</v>
      </c>
      <c r="C895" s="122" t="s">
        <v>18</v>
      </c>
      <c r="D895" s="122" t="s">
        <v>435</v>
      </c>
      <c r="E895" s="209" t="s">
        <v>236</v>
      </c>
      <c r="F895" s="209"/>
      <c r="G895" s="123" t="s">
        <v>63</v>
      </c>
      <c r="H895" s="124">
        <v>1</v>
      </c>
      <c r="I895" s="125">
        <v>0.11</v>
      </c>
      <c r="J895" s="126">
        <v>0.11</v>
      </c>
    </row>
    <row r="896" spans="1:10" ht="39" customHeight="1" x14ac:dyDescent="0.2">
      <c r="A896" s="120" t="s">
        <v>56</v>
      </c>
      <c r="B896" s="121" t="s">
        <v>436</v>
      </c>
      <c r="C896" s="122" t="s">
        <v>18</v>
      </c>
      <c r="D896" s="122" t="s">
        <v>437</v>
      </c>
      <c r="E896" s="209" t="s">
        <v>236</v>
      </c>
      <c r="F896" s="209"/>
      <c r="G896" s="123" t="s">
        <v>63</v>
      </c>
      <c r="H896" s="124">
        <v>1</v>
      </c>
      <c r="I896" s="125">
        <v>0.37</v>
      </c>
      <c r="J896" s="126">
        <v>0.37</v>
      </c>
    </row>
    <row r="897" spans="1:10" ht="39" customHeight="1" x14ac:dyDescent="0.2">
      <c r="A897" s="120" t="s">
        <v>56</v>
      </c>
      <c r="B897" s="121" t="s">
        <v>432</v>
      </c>
      <c r="C897" s="122" t="s">
        <v>18</v>
      </c>
      <c r="D897" s="122" t="s">
        <v>433</v>
      </c>
      <c r="E897" s="209" t="s">
        <v>236</v>
      </c>
      <c r="F897" s="209"/>
      <c r="G897" s="123" t="s">
        <v>63</v>
      </c>
      <c r="H897" s="124">
        <v>1</v>
      </c>
      <c r="I897" s="125">
        <v>0.47</v>
      </c>
      <c r="J897" s="126">
        <v>0.47</v>
      </c>
    </row>
    <row r="898" spans="1:10" ht="39" customHeight="1" x14ac:dyDescent="0.2">
      <c r="A898" s="120" t="s">
        <v>56</v>
      </c>
      <c r="B898" s="121" t="s">
        <v>438</v>
      </c>
      <c r="C898" s="122" t="s">
        <v>18</v>
      </c>
      <c r="D898" s="122" t="s">
        <v>439</v>
      </c>
      <c r="E898" s="209" t="s">
        <v>236</v>
      </c>
      <c r="F898" s="209"/>
      <c r="G898" s="123" t="s">
        <v>63</v>
      </c>
      <c r="H898" s="124">
        <v>1</v>
      </c>
      <c r="I898" s="125">
        <v>0.56999999999999995</v>
      </c>
      <c r="J898" s="126">
        <v>0.56999999999999995</v>
      </c>
    </row>
    <row r="899" spans="1:10" x14ac:dyDescent="0.2">
      <c r="A899" s="134"/>
      <c r="B899" s="135"/>
      <c r="C899" s="135"/>
      <c r="D899" s="135"/>
      <c r="E899" s="135" t="s">
        <v>77</v>
      </c>
      <c r="F899" s="136">
        <v>0</v>
      </c>
      <c r="G899" s="135" t="s">
        <v>78</v>
      </c>
      <c r="H899" s="136">
        <v>0</v>
      </c>
      <c r="I899" s="135" t="s">
        <v>79</v>
      </c>
      <c r="J899" s="137">
        <v>0</v>
      </c>
    </row>
    <row r="900" spans="1:10" x14ac:dyDescent="0.2">
      <c r="A900" s="134"/>
      <c r="B900" s="135"/>
      <c r="C900" s="135"/>
      <c r="D900" s="135"/>
      <c r="E900" s="135" t="s">
        <v>80</v>
      </c>
      <c r="F900" s="136">
        <v>0.31</v>
      </c>
      <c r="G900" s="135"/>
      <c r="H900" s="211" t="s">
        <v>81</v>
      </c>
      <c r="I900" s="211"/>
      <c r="J900" s="137">
        <v>1.83</v>
      </c>
    </row>
    <row r="901" spans="1:10" ht="0.95" customHeight="1" x14ac:dyDescent="0.2">
      <c r="A901" s="138"/>
      <c r="B901" s="139"/>
      <c r="C901" s="139"/>
      <c r="D901" s="139"/>
      <c r="E901" s="139"/>
      <c r="F901" s="139"/>
      <c r="G901" s="139"/>
      <c r="H901" s="139"/>
      <c r="I901" s="139"/>
      <c r="J901" s="140"/>
    </row>
    <row r="902" spans="1:10" ht="18" customHeight="1" x14ac:dyDescent="0.2">
      <c r="A902" s="141"/>
      <c r="B902" s="142" t="s">
        <v>9</v>
      </c>
      <c r="C902" s="143" t="s">
        <v>10</v>
      </c>
      <c r="D902" s="143" t="s">
        <v>2</v>
      </c>
      <c r="E902" s="212" t="s">
        <v>46</v>
      </c>
      <c r="F902" s="212"/>
      <c r="G902" s="144" t="s">
        <v>11</v>
      </c>
      <c r="H902" s="142" t="s">
        <v>3</v>
      </c>
      <c r="I902" s="142" t="s">
        <v>12</v>
      </c>
      <c r="J902" s="145" t="s">
        <v>4</v>
      </c>
    </row>
    <row r="903" spans="1:10" ht="39" customHeight="1" x14ac:dyDescent="0.2">
      <c r="A903" s="113" t="s">
        <v>55</v>
      </c>
      <c r="B903" s="114" t="s">
        <v>432</v>
      </c>
      <c r="C903" s="115" t="s">
        <v>18</v>
      </c>
      <c r="D903" s="115" t="s">
        <v>433</v>
      </c>
      <c r="E903" s="208" t="s">
        <v>236</v>
      </c>
      <c r="F903" s="208"/>
      <c r="G903" s="116" t="s">
        <v>63</v>
      </c>
      <c r="H903" s="117">
        <v>1</v>
      </c>
      <c r="I903" s="118">
        <v>0.47</v>
      </c>
      <c r="J903" s="119">
        <v>0.47</v>
      </c>
    </row>
    <row r="904" spans="1:10" ht="26.1" customHeight="1" x14ac:dyDescent="0.2">
      <c r="A904" s="127" t="s">
        <v>66</v>
      </c>
      <c r="B904" s="128" t="s">
        <v>440</v>
      </c>
      <c r="C904" s="129" t="s">
        <v>18</v>
      </c>
      <c r="D904" s="129" t="s">
        <v>441</v>
      </c>
      <c r="E904" s="210" t="s">
        <v>245</v>
      </c>
      <c r="F904" s="210"/>
      <c r="G904" s="130" t="s">
        <v>41</v>
      </c>
      <c r="H904" s="131">
        <v>1.2799999999999999E-4</v>
      </c>
      <c r="I904" s="132">
        <v>3741.97</v>
      </c>
      <c r="J904" s="133">
        <v>0.47</v>
      </c>
    </row>
    <row r="905" spans="1:10" x14ac:dyDescent="0.2">
      <c r="A905" s="134"/>
      <c r="B905" s="135"/>
      <c r="C905" s="135"/>
      <c r="D905" s="135"/>
      <c r="E905" s="135" t="s">
        <v>77</v>
      </c>
      <c r="F905" s="136">
        <v>0</v>
      </c>
      <c r="G905" s="135" t="s">
        <v>78</v>
      </c>
      <c r="H905" s="136">
        <v>0</v>
      </c>
      <c r="I905" s="135" t="s">
        <v>79</v>
      </c>
      <c r="J905" s="137">
        <v>0</v>
      </c>
    </row>
    <row r="906" spans="1:10" x14ac:dyDescent="0.2">
      <c r="A906" s="134"/>
      <c r="B906" s="135"/>
      <c r="C906" s="135"/>
      <c r="D906" s="135"/>
      <c r="E906" s="135" t="s">
        <v>80</v>
      </c>
      <c r="F906" s="136">
        <v>0.09</v>
      </c>
      <c r="G906" s="135"/>
      <c r="H906" s="211" t="s">
        <v>81</v>
      </c>
      <c r="I906" s="211"/>
      <c r="J906" s="137">
        <v>0.56000000000000005</v>
      </c>
    </row>
    <row r="907" spans="1:10" ht="0.95" customHeight="1" x14ac:dyDescent="0.2">
      <c r="A907" s="138"/>
      <c r="B907" s="139"/>
      <c r="C907" s="139"/>
      <c r="D907" s="139"/>
      <c r="E907" s="139"/>
      <c r="F907" s="139"/>
      <c r="G907" s="139"/>
      <c r="H907" s="139"/>
      <c r="I907" s="139"/>
      <c r="J907" s="140"/>
    </row>
    <row r="908" spans="1:10" ht="18" customHeight="1" x14ac:dyDescent="0.2">
      <c r="A908" s="141"/>
      <c r="B908" s="142" t="s">
        <v>9</v>
      </c>
      <c r="C908" s="143" t="s">
        <v>10</v>
      </c>
      <c r="D908" s="143" t="s">
        <v>2</v>
      </c>
      <c r="E908" s="212" t="s">
        <v>46</v>
      </c>
      <c r="F908" s="212"/>
      <c r="G908" s="144" t="s">
        <v>11</v>
      </c>
      <c r="H908" s="142" t="s">
        <v>3</v>
      </c>
      <c r="I908" s="142" t="s">
        <v>12</v>
      </c>
      <c r="J908" s="145" t="s">
        <v>4</v>
      </c>
    </row>
    <row r="909" spans="1:10" ht="39" customHeight="1" x14ac:dyDescent="0.2">
      <c r="A909" s="113" t="s">
        <v>55</v>
      </c>
      <c r="B909" s="114" t="s">
        <v>434</v>
      </c>
      <c r="C909" s="115" t="s">
        <v>18</v>
      </c>
      <c r="D909" s="115" t="s">
        <v>435</v>
      </c>
      <c r="E909" s="208" t="s">
        <v>236</v>
      </c>
      <c r="F909" s="208"/>
      <c r="G909" s="116" t="s">
        <v>63</v>
      </c>
      <c r="H909" s="117">
        <v>1</v>
      </c>
      <c r="I909" s="118">
        <v>0.11</v>
      </c>
      <c r="J909" s="119">
        <v>0.11</v>
      </c>
    </row>
    <row r="910" spans="1:10" ht="26.1" customHeight="1" x14ac:dyDescent="0.2">
      <c r="A910" s="127" t="s">
        <v>66</v>
      </c>
      <c r="B910" s="128" t="s">
        <v>440</v>
      </c>
      <c r="C910" s="129" t="s">
        <v>18</v>
      </c>
      <c r="D910" s="129" t="s">
        <v>441</v>
      </c>
      <c r="E910" s="210" t="s">
        <v>245</v>
      </c>
      <c r="F910" s="210"/>
      <c r="G910" s="130" t="s">
        <v>41</v>
      </c>
      <c r="H910" s="131">
        <v>2.9600000000000001E-5</v>
      </c>
      <c r="I910" s="132">
        <v>3741.97</v>
      </c>
      <c r="J910" s="133">
        <v>0.11</v>
      </c>
    </row>
    <row r="911" spans="1:10" x14ac:dyDescent="0.2">
      <c r="A911" s="134"/>
      <c r="B911" s="135"/>
      <c r="C911" s="135"/>
      <c r="D911" s="135"/>
      <c r="E911" s="135" t="s">
        <v>77</v>
      </c>
      <c r="F911" s="136">
        <v>0</v>
      </c>
      <c r="G911" s="135" t="s">
        <v>78</v>
      </c>
      <c r="H911" s="136">
        <v>0</v>
      </c>
      <c r="I911" s="135" t="s">
        <v>79</v>
      </c>
      <c r="J911" s="137">
        <v>0</v>
      </c>
    </row>
    <row r="912" spans="1:10" x14ac:dyDescent="0.2">
      <c r="A912" s="134"/>
      <c r="B912" s="135"/>
      <c r="C912" s="135"/>
      <c r="D912" s="135"/>
      <c r="E912" s="135" t="s">
        <v>80</v>
      </c>
      <c r="F912" s="136">
        <v>0.02</v>
      </c>
      <c r="G912" s="135"/>
      <c r="H912" s="211" t="s">
        <v>81</v>
      </c>
      <c r="I912" s="211"/>
      <c r="J912" s="137">
        <v>0.13</v>
      </c>
    </row>
    <row r="913" spans="1:10" ht="0.95" customHeight="1" x14ac:dyDescent="0.2">
      <c r="A913" s="138"/>
      <c r="B913" s="139"/>
      <c r="C913" s="139"/>
      <c r="D913" s="139"/>
      <c r="E913" s="139"/>
      <c r="F913" s="139"/>
      <c r="G913" s="139"/>
      <c r="H913" s="139"/>
      <c r="I913" s="139"/>
      <c r="J913" s="140"/>
    </row>
    <row r="914" spans="1:10" ht="18" customHeight="1" x14ac:dyDescent="0.2">
      <c r="A914" s="141"/>
      <c r="B914" s="142" t="s">
        <v>9</v>
      </c>
      <c r="C914" s="143" t="s">
        <v>10</v>
      </c>
      <c r="D914" s="143" t="s">
        <v>2</v>
      </c>
      <c r="E914" s="212" t="s">
        <v>46</v>
      </c>
      <c r="F914" s="212"/>
      <c r="G914" s="144" t="s">
        <v>11</v>
      </c>
      <c r="H914" s="142" t="s">
        <v>3</v>
      </c>
      <c r="I914" s="142" t="s">
        <v>12</v>
      </c>
      <c r="J914" s="145" t="s">
        <v>4</v>
      </c>
    </row>
    <row r="915" spans="1:10" ht="39" customHeight="1" x14ac:dyDescent="0.2">
      <c r="A915" s="113" t="s">
        <v>55</v>
      </c>
      <c r="B915" s="114" t="s">
        <v>436</v>
      </c>
      <c r="C915" s="115" t="s">
        <v>18</v>
      </c>
      <c r="D915" s="115" t="s">
        <v>437</v>
      </c>
      <c r="E915" s="208" t="s">
        <v>236</v>
      </c>
      <c r="F915" s="208"/>
      <c r="G915" s="116" t="s">
        <v>63</v>
      </c>
      <c r="H915" s="117">
        <v>1</v>
      </c>
      <c r="I915" s="118">
        <v>0.37</v>
      </c>
      <c r="J915" s="119">
        <v>0.37</v>
      </c>
    </row>
    <row r="916" spans="1:10" ht="26.1" customHeight="1" x14ac:dyDescent="0.2">
      <c r="A916" s="127" t="s">
        <v>66</v>
      </c>
      <c r="B916" s="128" t="s">
        <v>440</v>
      </c>
      <c r="C916" s="129" t="s">
        <v>18</v>
      </c>
      <c r="D916" s="129" t="s">
        <v>441</v>
      </c>
      <c r="E916" s="210" t="s">
        <v>245</v>
      </c>
      <c r="F916" s="210"/>
      <c r="G916" s="130" t="s">
        <v>41</v>
      </c>
      <c r="H916" s="131">
        <v>1E-4</v>
      </c>
      <c r="I916" s="132">
        <v>3741.97</v>
      </c>
      <c r="J916" s="133">
        <v>0.37</v>
      </c>
    </row>
    <row r="917" spans="1:10" x14ac:dyDescent="0.2">
      <c r="A917" s="134"/>
      <c r="B917" s="135"/>
      <c r="C917" s="135"/>
      <c r="D917" s="135"/>
      <c r="E917" s="135" t="s">
        <v>77</v>
      </c>
      <c r="F917" s="136">
        <v>0</v>
      </c>
      <c r="G917" s="135" t="s">
        <v>78</v>
      </c>
      <c r="H917" s="136">
        <v>0</v>
      </c>
      <c r="I917" s="135" t="s">
        <v>79</v>
      </c>
      <c r="J917" s="137">
        <v>0</v>
      </c>
    </row>
    <row r="918" spans="1:10" x14ac:dyDescent="0.2">
      <c r="A918" s="134"/>
      <c r="B918" s="135"/>
      <c r="C918" s="135"/>
      <c r="D918" s="135"/>
      <c r="E918" s="135" t="s">
        <v>80</v>
      </c>
      <c r="F918" s="136">
        <v>7.0000000000000007E-2</v>
      </c>
      <c r="G918" s="135"/>
      <c r="H918" s="211" t="s">
        <v>81</v>
      </c>
      <c r="I918" s="211"/>
      <c r="J918" s="137">
        <v>0.44</v>
      </c>
    </row>
    <row r="919" spans="1:10" ht="0.95" customHeight="1" x14ac:dyDescent="0.2">
      <c r="A919" s="138"/>
      <c r="B919" s="139"/>
      <c r="C919" s="139"/>
      <c r="D919" s="139"/>
      <c r="E919" s="139"/>
      <c r="F919" s="139"/>
      <c r="G919" s="139"/>
      <c r="H919" s="139"/>
      <c r="I919" s="139"/>
      <c r="J919" s="140"/>
    </row>
    <row r="920" spans="1:10" ht="18" customHeight="1" x14ac:dyDescent="0.2">
      <c r="A920" s="141"/>
      <c r="B920" s="142" t="s">
        <v>9</v>
      </c>
      <c r="C920" s="143" t="s">
        <v>10</v>
      </c>
      <c r="D920" s="143" t="s">
        <v>2</v>
      </c>
      <c r="E920" s="212" t="s">
        <v>46</v>
      </c>
      <c r="F920" s="212"/>
      <c r="G920" s="144" t="s">
        <v>11</v>
      </c>
      <c r="H920" s="142" t="s">
        <v>3</v>
      </c>
      <c r="I920" s="142" t="s">
        <v>12</v>
      </c>
      <c r="J920" s="145" t="s">
        <v>4</v>
      </c>
    </row>
    <row r="921" spans="1:10" ht="39" customHeight="1" x14ac:dyDescent="0.2">
      <c r="A921" s="113" t="s">
        <v>55</v>
      </c>
      <c r="B921" s="114" t="s">
        <v>438</v>
      </c>
      <c r="C921" s="115" t="s">
        <v>18</v>
      </c>
      <c r="D921" s="115" t="s">
        <v>439</v>
      </c>
      <c r="E921" s="208" t="s">
        <v>236</v>
      </c>
      <c r="F921" s="208"/>
      <c r="G921" s="116" t="s">
        <v>63</v>
      </c>
      <c r="H921" s="117">
        <v>1</v>
      </c>
      <c r="I921" s="118">
        <v>0.56999999999999995</v>
      </c>
      <c r="J921" s="119">
        <v>0.56999999999999995</v>
      </c>
    </row>
    <row r="922" spans="1:10" ht="26.1" customHeight="1" x14ac:dyDescent="0.2">
      <c r="A922" s="127" t="s">
        <v>66</v>
      </c>
      <c r="B922" s="128" t="s">
        <v>246</v>
      </c>
      <c r="C922" s="129" t="s">
        <v>18</v>
      </c>
      <c r="D922" s="129" t="s">
        <v>247</v>
      </c>
      <c r="E922" s="210" t="s">
        <v>248</v>
      </c>
      <c r="F922" s="210"/>
      <c r="G922" s="130" t="s">
        <v>249</v>
      </c>
      <c r="H922" s="131">
        <v>0.52</v>
      </c>
      <c r="I922" s="132">
        <v>1.1000000000000001</v>
      </c>
      <c r="J922" s="133">
        <v>0.56999999999999995</v>
      </c>
    </row>
    <row r="923" spans="1:10" x14ac:dyDescent="0.2">
      <c r="A923" s="134"/>
      <c r="B923" s="135"/>
      <c r="C923" s="135"/>
      <c r="D923" s="135"/>
      <c r="E923" s="135" t="s">
        <v>77</v>
      </c>
      <c r="F923" s="136">
        <v>0</v>
      </c>
      <c r="G923" s="135" t="s">
        <v>78</v>
      </c>
      <c r="H923" s="136">
        <v>0</v>
      </c>
      <c r="I923" s="135" t="s">
        <v>79</v>
      </c>
      <c r="J923" s="137">
        <v>0</v>
      </c>
    </row>
    <row r="924" spans="1:10" x14ac:dyDescent="0.2">
      <c r="A924" s="134"/>
      <c r="B924" s="135"/>
      <c r="C924" s="135"/>
      <c r="D924" s="135"/>
      <c r="E924" s="135" t="s">
        <v>80</v>
      </c>
      <c r="F924" s="136">
        <v>0.11</v>
      </c>
      <c r="G924" s="135"/>
      <c r="H924" s="211" t="s">
        <v>81</v>
      </c>
      <c r="I924" s="211"/>
      <c r="J924" s="137">
        <v>0.68</v>
      </c>
    </row>
    <row r="925" spans="1:10" ht="0.95" customHeight="1" x14ac:dyDescent="0.2">
      <c r="A925" s="138"/>
      <c r="B925" s="139"/>
      <c r="C925" s="139"/>
      <c r="D925" s="139"/>
      <c r="E925" s="139"/>
      <c r="F925" s="139"/>
      <c r="G925" s="139"/>
      <c r="H925" s="139"/>
      <c r="I925" s="139"/>
      <c r="J925" s="140"/>
    </row>
    <row r="926" spans="1:10" x14ac:dyDescent="0.2">
      <c r="A926" s="146"/>
      <c r="B926" s="147"/>
      <c r="C926" s="147"/>
      <c r="D926" s="147"/>
      <c r="E926" s="147"/>
      <c r="F926" s="147"/>
      <c r="G926" s="147"/>
      <c r="H926" s="147"/>
      <c r="I926" s="147"/>
      <c r="J926" s="148"/>
    </row>
    <row r="927" spans="1:10" x14ac:dyDescent="0.2">
      <c r="A927" s="193"/>
      <c r="B927" s="194"/>
      <c r="C927" s="194"/>
      <c r="D927" s="149"/>
      <c r="E927" s="35"/>
      <c r="F927" s="185"/>
      <c r="G927" s="194"/>
      <c r="H927" s="195"/>
      <c r="I927" s="194"/>
      <c r="J927" s="196"/>
    </row>
    <row r="928" spans="1:10" x14ac:dyDescent="0.2">
      <c r="A928" s="193"/>
      <c r="B928" s="194"/>
      <c r="C928" s="194"/>
      <c r="D928" s="149"/>
      <c r="E928" s="35"/>
      <c r="F928" s="185"/>
      <c r="G928" s="194"/>
      <c r="H928" s="195"/>
      <c r="I928" s="194"/>
      <c r="J928" s="196"/>
    </row>
    <row r="929" spans="1:10" x14ac:dyDescent="0.2">
      <c r="A929" s="193"/>
      <c r="B929" s="194"/>
      <c r="C929" s="194"/>
      <c r="D929" s="149"/>
      <c r="E929" s="35"/>
      <c r="F929" s="185"/>
      <c r="G929" s="194"/>
      <c r="H929" s="195"/>
      <c r="I929" s="194"/>
      <c r="J929" s="196"/>
    </row>
    <row r="930" spans="1:10" x14ac:dyDescent="0.2">
      <c r="A930" s="150"/>
      <c r="B930" s="151"/>
      <c r="C930" s="151"/>
      <c r="D930" s="151"/>
      <c r="E930" s="151"/>
      <c r="F930" s="151"/>
      <c r="G930" s="151"/>
      <c r="H930" s="151"/>
      <c r="I930" s="151"/>
      <c r="J930" s="152"/>
    </row>
    <row r="931" spans="1:10" ht="31.5" customHeight="1" x14ac:dyDescent="0.25">
      <c r="A931" s="153"/>
      <c r="B931" s="82"/>
      <c r="C931" s="82"/>
      <c r="D931" s="82"/>
      <c r="E931" s="82"/>
      <c r="F931" s="82"/>
      <c r="G931" s="82"/>
      <c r="H931" s="82"/>
      <c r="I931" s="82"/>
      <c r="J931" s="83"/>
    </row>
  </sheetData>
  <mergeCells count="722">
    <mergeCell ref="E909:F909"/>
    <mergeCell ref="E910:F910"/>
    <mergeCell ref="H912:I912"/>
    <mergeCell ref="E914:F914"/>
    <mergeCell ref="E915:F915"/>
    <mergeCell ref="E916:F916"/>
    <mergeCell ref="A929:C929"/>
    <mergeCell ref="F929:G929"/>
    <mergeCell ref="H929:J929"/>
    <mergeCell ref="H918:I918"/>
    <mergeCell ref="E920:F920"/>
    <mergeCell ref="E921:F921"/>
    <mergeCell ref="E922:F922"/>
    <mergeCell ref="H924:I924"/>
    <mergeCell ref="A927:C927"/>
    <mergeCell ref="F927:G927"/>
    <mergeCell ref="H927:J927"/>
    <mergeCell ref="A928:C928"/>
    <mergeCell ref="F928:G928"/>
    <mergeCell ref="H928:J928"/>
    <mergeCell ref="E896:F896"/>
    <mergeCell ref="E897:F897"/>
    <mergeCell ref="E898:F898"/>
    <mergeCell ref="H900:I900"/>
    <mergeCell ref="E902:F902"/>
    <mergeCell ref="E903:F903"/>
    <mergeCell ref="E904:F904"/>
    <mergeCell ref="H906:I906"/>
    <mergeCell ref="E908:F908"/>
    <mergeCell ref="H884:I884"/>
    <mergeCell ref="E886:F886"/>
    <mergeCell ref="E887:F887"/>
    <mergeCell ref="E888:F888"/>
    <mergeCell ref="E889:F889"/>
    <mergeCell ref="H891:I891"/>
    <mergeCell ref="E893:F893"/>
    <mergeCell ref="E894:F894"/>
    <mergeCell ref="E895:F895"/>
    <mergeCell ref="E874:F874"/>
    <mergeCell ref="E875:F875"/>
    <mergeCell ref="E876:F876"/>
    <mergeCell ref="E877:F877"/>
    <mergeCell ref="E878:F878"/>
    <mergeCell ref="E879:F879"/>
    <mergeCell ref="E880:F880"/>
    <mergeCell ref="E881:F881"/>
    <mergeCell ref="E882:F882"/>
    <mergeCell ref="E861:F861"/>
    <mergeCell ref="E862:F862"/>
    <mergeCell ref="E863:F863"/>
    <mergeCell ref="H865:I865"/>
    <mergeCell ref="E867:F867"/>
    <mergeCell ref="E868:F868"/>
    <mergeCell ref="E869:F869"/>
    <mergeCell ref="H871:I871"/>
    <mergeCell ref="E873:F873"/>
    <mergeCell ref="H847:I847"/>
    <mergeCell ref="E849:F849"/>
    <mergeCell ref="E850:F850"/>
    <mergeCell ref="E851:F851"/>
    <mergeCell ref="H853:I853"/>
    <mergeCell ref="E855:F855"/>
    <mergeCell ref="E856:F856"/>
    <mergeCell ref="E857:F857"/>
    <mergeCell ref="H859:I859"/>
    <mergeCell ref="E835:F835"/>
    <mergeCell ref="H837:I837"/>
    <mergeCell ref="E839:F839"/>
    <mergeCell ref="E840:F840"/>
    <mergeCell ref="E841:F841"/>
    <mergeCell ref="E842:F842"/>
    <mergeCell ref="E843:F843"/>
    <mergeCell ref="E844:F844"/>
    <mergeCell ref="E845:F845"/>
    <mergeCell ref="H823:I823"/>
    <mergeCell ref="E825:F825"/>
    <mergeCell ref="E826:F826"/>
    <mergeCell ref="E827:F827"/>
    <mergeCell ref="H829:I829"/>
    <mergeCell ref="E831:F831"/>
    <mergeCell ref="E832:F832"/>
    <mergeCell ref="E833:F833"/>
    <mergeCell ref="E834:F834"/>
    <mergeCell ref="E809:F809"/>
    <mergeCell ref="H811:I811"/>
    <mergeCell ref="E813:F813"/>
    <mergeCell ref="E814:F814"/>
    <mergeCell ref="E815:F815"/>
    <mergeCell ref="H817:I817"/>
    <mergeCell ref="E819:F819"/>
    <mergeCell ref="E820:F820"/>
    <mergeCell ref="E821:F821"/>
    <mergeCell ref="E798:F798"/>
    <mergeCell ref="E799:F799"/>
    <mergeCell ref="E800:F800"/>
    <mergeCell ref="E801:F801"/>
    <mergeCell ref="E802:F802"/>
    <mergeCell ref="E803:F803"/>
    <mergeCell ref="H805:I805"/>
    <mergeCell ref="E807:F807"/>
    <mergeCell ref="E808:F808"/>
    <mergeCell ref="E785:F785"/>
    <mergeCell ref="H787:I787"/>
    <mergeCell ref="E789:F789"/>
    <mergeCell ref="E790:F790"/>
    <mergeCell ref="E791:F791"/>
    <mergeCell ref="E792:F792"/>
    <mergeCell ref="E793:F793"/>
    <mergeCell ref="H795:I795"/>
    <mergeCell ref="E797:F797"/>
    <mergeCell ref="E774:F774"/>
    <mergeCell ref="H776:I776"/>
    <mergeCell ref="E778:F778"/>
    <mergeCell ref="E779:F779"/>
    <mergeCell ref="E780:F780"/>
    <mergeCell ref="E781:F781"/>
    <mergeCell ref="E782:F782"/>
    <mergeCell ref="E783:F783"/>
    <mergeCell ref="E784:F784"/>
    <mergeCell ref="E763:F763"/>
    <mergeCell ref="H765:I765"/>
    <mergeCell ref="E767:F767"/>
    <mergeCell ref="E768:F768"/>
    <mergeCell ref="E769:F769"/>
    <mergeCell ref="E770:F770"/>
    <mergeCell ref="E771:F771"/>
    <mergeCell ref="E772:F772"/>
    <mergeCell ref="E773:F773"/>
    <mergeCell ref="E752:F752"/>
    <mergeCell ref="E753:F753"/>
    <mergeCell ref="E754:F754"/>
    <mergeCell ref="E755:F755"/>
    <mergeCell ref="E756:F756"/>
    <mergeCell ref="H758:I758"/>
    <mergeCell ref="E760:F760"/>
    <mergeCell ref="E761:F761"/>
    <mergeCell ref="E762:F762"/>
    <mergeCell ref="E741:F741"/>
    <mergeCell ref="E742:F742"/>
    <mergeCell ref="E743:F743"/>
    <mergeCell ref="H745:I745"/>
    <mergeCell ref="E747:F747"/>
    <mergeCell ref="E748:F748"/>
    <mergeCell ref="E749:F749"/>
    <mergeCell ref="E750:F750"/>
    <mergeCell ref="E751:F751"/>
    <mergeCell ref="E732:F732"/>
    <mergeCell ref="E733:F733"/>
    <mergeCell ref="E734:F734"/>
    <mergeCell ref="E735:F735"/>
    <mergeCell ref="E736:F736"/>
    <mergeCell ref="E737:F737"/>
    <mergeCell ref="E738:F738"/>
    <mergeCell ref="E739:F739"/>
    <mergeCell ref="E740:F740"/>
    <mergeCell ref="E721:F721"/>
    <mergeCell ref="E722:F722"/>
    <mergeCell ref="E723:F723"/>
    <mergeCell ref="H725:I725"/>
    <mergeCell ref="E727:F727"/>
    <mergeCell ref="E728:F728"/>
    <mergeCell ref="E729:F729"/>
    <mergeCell ref="E730:F730"/>
    <mergeCell ref="E731:F731"/>
    <mergeCell ref="E712:F712"/>
    <mergeCell ref="E713:F713"/>
    <mergeCell ref="E714:F714"/>
    <mergeCell ref="E715:F715"/>
    <mergeCell ref="E716:F716"/>
    <mergeCell ref="E717:F717"/>
    <mergeCell ref="E718:F718"/>
    <mergeCell ref="E719:F719"/>
    <mergeCell ref="E720:F720"/>
    <mergeCell ref="E701:F701"/>
    <mergeCell ref="E702:F702"/>
    <mergeCell ref="E703:F703"/>
    <mergeCell ref="E704:F704"/>
    <mergeCell ref="H706:I706"/>
    <mergeCell ref="E708:F708"/>
    <mergeCell ref="E709:F709"/>
    <mergeCell ref="E710:F710"/>
    <mergeCell ref="E711:F711"/>
    <mergeCell ref="E690:F690"/>
    <mergeCell ref="E691:F691"/>
    <mergeCell ref="H693:I693"/>
    <mergeCell ref="E695:F695"/>
    <mergeCell ref="E696:F696"/>
    <mergeCell ref="E697:F697"/>
    <mergeCell ref="E698:F698"/>
    <mergeCell ref="E699:F699"/>
    <mergeCell ref="E700:F700"/>
    <mergeCell ref="H680:I680"/>
    <mergeCell ref="E682:F682"/>
    <mergeCell ref="E683:F683"/>
    <mergeCell ref="E684:F684"/>
    <mergeCell ref="E685:F685"/>
    <mergeCell ref="E686:F686"/>
    <mergeCell ref="E687:F687"/>
    <mergeCell ref="E688:F688"/>
    <mergeCell ref="E689:F689"/>
    <mergeCell ref="E670:F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59:F659"/>
    <mergeCell ref="E660:F660"/>
    <mergeCell ref="E661:F661"/>
    <mergeCell ref="E662:F662"/>
    <mergeCell ref="E663:F663"/>
    <mergeCell ref="E664:F664"/>
    <mergeCell ref="E665:F665"/>
    <mergeCell ref="H667:I667"/>
    <mergeCell ref="E669:F669"/>
    <mergeCell ref="E648:F648"/>
    <mergeCell ref="E649:F649"/>
    <mergeCell ref="E650:F650"/>
    <mergeCell ref="E651:F651"/>
    <mergeCell ref="E652:F652"/>
    <mergeCell ref="H654:I654"/>
    <mergeCell ref="E656:F656"/>
    <mergeCell ref="E657:F657"/>
    <mergeCell ref="E658:F658"/>
    <mergeCell ref="E637:F637"/>
    <mergeCell ref="E638:F638"/>
    <mergeCell ref="E639:F639"/>
    <mergeCell ref="H641:I641"/>
    <mergeCell ref="E643:F643"/>
    <mergeCell ref="E644:F644"/>
    <mergeCell ref="E645:F645"/>
    <mergeCell ref="E646:F646"/>
    <mergeCell ref="E647:F647"/>
    <mergeCell ref="E626:F626"/>
    <mergeCell ref="E627:F627"/>
    <mergeCell ref="H629:I629"/>
    <mergeCell ref="E631:F631"/>
    <mergeCell ref="E632:F632"/>
    <mergeCell ref="E633:F633"/>
    <mergeCell ref="E634:F634"/>
    <mergeCell ref="E635:F635"/>
    <mergeCell ref="E636:F636"/>
    <mergeCell ref="E615:F615"/>
    <mergeCell ref="E616:F616"/>
    <mergeCell ref="E617:F617"/>
    <mergeCell ref="E618:F618"/>
    <mergeCell ref="E619:F619"/>
    <mergeCell ref="H621:I621"/>
    <mergeCell ref="E623:F623"/>
    <mergeCell ref="E624:F624"/>
    <mergeCell ref="E625:F625"/>
    <mergeCell ref="E604:F604"/>
    <mergeCell ref="E605:F605"/>
    <mergeCell ref="E606:F606"/>
    <mergeCell ref="E607:F607"/>
    <mergeCell ref="E608:F608"/>
    <mergeCell ref="E609:F609"/>
    <mergeCell ref="E610:F610"/>
    <mergeCell ref="E611:F611"/>
    <mergeCell ref="H613:I613"/>
    <mergeCell ref="E591:F591"/>
    <mergeCell ref="E592:F592"/>
    <mergeCell ref="H594:I594"/>
    <mergeCell ref="E596:F596"/>
    <mergeCell ref="E597:F597"/>
    <mergeCell ref="E598:F598"/>
    <mergeCell ref="H600:I600"/>
    <mergeCell ref="E602:F602"/>
    <mergeCell ref="E603:F603"/>
    <mergeCell ref="E578:F578"/>
    <mergeCell ref="E579:F579"/>
    <mergeCell ref="E580:F580"/>
    <mergeCell ref="H582:I582"/>
    <mergeCell ref="E584:F584"/>
    <mergeCell ref="E585:F585"/>
    <mergeCell ref="E586:F586"/>
    <mergeCell ref="H588:I588"/>
    <mergeCell ref="E590:F590"/>
    <mergeCell ref="H566:I566"/>
    <mergeCell ref="E568:F568"/>
    <mergeCell ref="E569:F569"/>
    <mergeCell ref="E570:F570"/>
    <mergeCell ref="E571:F571"/>
    <mergeCell ref="E572:F572"/>
    <mergeCell ref="E573:F573"/>
    <mergeCell ref="E574:F574"/>
    <mergeCell ref="H576:I576"/>
    <mergeCell ref="E554:F554"/>
    <mergeCell ref="E555:F555"/>
    <mergeCell ref="E556:F556"/>
    <mergeCell ref="H558:I558"/>
    <mergeCell ref="E560:F560"/>
    <mergeCell ref="E561:F561"/>
    <mergeCell ref="E562:F562"/>
    <mergeCell ref="E563:F563"/>
    <mergeCell ref="E564:F564"/>
    <mergeCell ref="E543:F543"/>
    <mergeCell ref="E544:F544"/>
    <mergeCell ref="E545:F545"/>
    <mergeCell ref="H547:I547"/>
    <mergeCell ref="E549:F549"/>
    <mergeCell ref="E550:F550"/>
    <mergeCell ref="E551:F551"/>
    <mergeCell ref="E552:F552"/>
    <mergeCell ref="E553:F553"/>
    <mergeCell ref="H529:I529"/>
    <mergeCell ref="E531:F531"/>
    <mergeCell ref="E532:F532"/>
    <mergeCell ref="E533:F533"/>
    <mergeCell ref="H535:I535"/>
    <mergeCell ref="E537:F537"/>
    <mergeCell ref="E538:F538"/>
    <mergeCell ref="E539:F539"/>
    <mergeCell ref="H541:I541"/>
    <mergeCell ref="E515:F515"/>
    <mergeCell ref="H517:I517"/>
    <mergeCell ref="E519:F519"/>
    <mergeCell ref="E520:F520"/>
    <mergeCell ref="E521:F521"/>
    <mergeCell ref="H523:I523"/>
    <mergeCell ref="E525:F525"/>
    <mergeCell ref="E526:F526"/>
    <mergeCell ref="E527:F527"/>
    <mergeCell ref="E502:F502"/>
    <mergeCell ref="E503:F503"/>
    <mergeCell ref="H505:I505"/>
    <mergeCell ref="E507:F507"/>
    <mergeCell ref="E508:F508"/>
    <mergeCell ref="E509:F509"/>
    <mergeCell ref="H511:I511"/>
    <mergeCell ref="E513:F513"/>
    <mergeCell ref="E514:F514"/>
    <mergeCell ref="E489:F489"/>
    <mergeCell ref="E490:F490"/>
    <mergeCell ref="E491:F491"/>
    <mergeCell ref="H493:I493"/>
    <mergeCell ref="E495:F495"/>
    <mergeCell ref="E496:F496"/>
    <mergeCell ref="E497:F497"/>
    <mergeCell ref="H499:I499"/>
    <mergeCell ref="E501:F501"/>
    <mergeCell ref="H475:I475"/>
    <mergeCell ref="E477:F477"/>
    <mergeCell ref="E478:F478"/>
    <mergeCell ref="E479:F479"/>
    <mergeCell ref="H481:I481"/>
    <mergeCell ref="E483:F483"/>
    <mergeCell ref="E484:F484"/>
    <mergeCell ref="E485:F485"/>
    <mergeCell ref="H487:I487"/>
    <mergeCell ref="E463:F463"/>
    <mergeCell ref="E464:F464"/>
    <mergeCell ref="E465:F465"/>
    <mergeCell ref="E466:F466"/>
    <mergeCell ref="E467:F467"/>
    <mergeCell ref="H469:I469"/>
    <mergeCell ref="E471:F471"/>
    <mergeCell ref="E472:F472"/>
    <mergeCell ref="E473:F473"/>
    <mergeCell ref="E450:F450"/>
    <mergeCell ref="E451:F451"/>
    <mergeCell ref="H453:I453"/>
    <mergeCell ref="E455:F455"/>
    <mergeCell ref="E456:F456"/>
    <mergeCell ref="E457:F457"/>
    <mergeCell ref="E458:F458"/>
    <mergeCell ref="E459:F459"/>
    <mergeCell ref="H461:I461"/>
    <mergeCell ref="E439:F439"/>
    <mergeCell ref="H441:I441"/>
    <mergeCell ref="E443:F443"/>
    <mergeCell ref="E444:F444"/>
    <mergeCell ref="E445:F445"/>
    <mergeCell ref="E446:F446"/>
    <mergeCell ref="E447:F447"/>
    <mergeCell ref="E448:F448"/>
    <mergeCell ref="E449:F449"/>
    <mergeCell ref="H429:I429"/>
    <mergeCell ref="E431:F431"/>
    <mergeCell ref="E432:F432"/>
    <mergeCell ref="E433:F433"/>
    <mergeCell ref="E434:F434"/>
    <mergeCell ref="E435:F435"/>
    <mergeCell ref="E436:F436"/>
    <mergeCell ref="E437:F437"/>
    <mergeCell ref="E438:F438"/>
    <mergeCell ref="E419:F419"/>
    <mergeCell ref="E420:F420"/>
    <mergeCell ref="E421:F421"/>
    <mergeCell ref="E422:F422"/>
    <mergeCell ref="E423:F423"/>
    <mergeCell ref="E424:F424"/>
    <mergeCell ref="E425:F425"/>
    <mergeCell ref="E426:F426"/>
    <mergeCell ref="E427:F427"/>
    <mergeCell ref="H405:I405"/>
    <mergeCell ref="E407:F407"/>
    <mergeCell ref="E408:F408"/>
    <mergeCell ref="E409:F409"/>
    <mergeCell ref="H411:I411"/>
    <mergeCell ref="E413:F413"/>
    <mergeCell ref="E414:F414"/>
    <mergeCell ref="E415:F415"/>
    <mergeCell ref="H417:I417"/>
    <mergeCell ref="E391:F391"/>
    <mergeCell ref="H393:I393"/>
    <mergeCell ref="E395:F395"/>
    <mergeCell ref="E396:F396"/>
    <mergeCell ref="E397:F397"/>
    <mergeCell ref="H399:I399"/>
    <mergeCell ref="E401:F401"/>
    <mergeCell ref="E402:F402"/>
    <mergeCell ref="E403:F403"/>
    <mergeCell ref="E380:F380"/>
    <mergeCell ref="E381:F381"/>
    <mergeCell ref="H383:I383"/>
    <mergeCell ref="E385:F385"/>
    <mergeCell ref="E386:F386"/>
    <mergeCell ref="E387:F387"/>
    <mergeCell ref="E388:F388"/>
    <mergeCell ref="E389:F389"/>
    <mergeCell ref="E390:F390"/>
    <mergeCell ref="H370:I370"/>
    <mergeCell ref="E372:F372"/>
    <mergeCell ref="E373:F373"/>
    <mergeCell ref="E374:F374"/>
    <mergeCell ref="E375:F375"/>
    <mergeCell ref="E376:F376"/>
    <mergeCell ref="E377:F377"/>
    <mergeCell ref="E378:F378"/>
    <mergeCell ref="E379:F379"/>
    <mergeCell ref="E360:F360"/>
    <mergeCell ref="E361:F361"/>
    <mergeCell ref="E362:F362"/>
    <mergeCell ref="E363:F363"/>
    <mergeCell ref="E364:F364"/>
    <mergeCell ref="E365:F365"/>
    <mergeCell ref="E366:F366"/>
    <mergeCell ref="E367:F367"/>
    <mergeCell ref="E368:F368"/>
    <mergeCell ref="E347:F347"/>
    <mergeCell ref="E348:F348"/>
    <mergeCell ref="E349:F349"/>
    <mergeCell ref="H351:I351"/>
    <mergeCell ref="E353:F353"/>
    <mergeCell ref="E354:F354"/>
    <mergeCell ref="E355:F355"/>
    <mergeCell ref="H357:I357"/>
    <mergeCell ref="E359:F359"/>
    <mergeCell ref="E334:F334"/>
    <mergeCell ref="E335:F335"/>
    <mergeCell ref="H337:I337"/>
    <mergeCell ref="E339:F339"/>
    <mergeCell ref="E340:F340"/>
    <mergeCell ref="E341:F341"/>
    <mergeCell ref="E342:F342"/>
    <mergeCell ref="H344:I344"/>
    <mergeCell ref="E346:F346"/>
    <mergeCell ref="E321:F321"/>
    <mergeCell ref="H323:I323"/>
    <mergeCell ref="E325:F325"/>
    <mergeCell ref="E326:F326"/>
    <mergeCell ref="E327:F327"/>
    <mergeCell ref="E328:F328"/>
    <mergeCell ref="H330:I330"/>
    <mergeCell ref="E332:F332"/>
    <mergeCell ref="E333:F333"/>
    <mergeCell ref="E310:F310"/>
    <mergeCell ref="H312:I312"/>
    <mergeCell ref="E314:F314"/>
    <mergeCell ref="E315:F315"/>
    <mergeCell ref="E316:F316"/>
    <mergeCell ref="E317:F317"/>
    <mergeCell ref="E318:F318"/>
    <mergeCell ref="E319:F319"/>
    <mergeCell ref="E320:F320"/>
    <mergeCell ref="E299:F299"/>
    <mergeCell ref="E300:F300"/>
    <mergeCell ref="E301:F301"/>
    <mergeCell ref="H303:I303"/>
    <mergeCell ref="E305:F305"/>
    <mergeCell ref="E306:F306"/>
    <mergeCell ref="E307:F307"/>
    <mergeCell ref="E308:F308"/>
    <mergeCell ref="E309:F309"/>
    <mergeCell ref="H285:I285"/>
    <mergeCell ref="E287:F287"/>
    <mergeCell ref="E288:F288"/>
    <mergeCell ref="E289:F289"/>
    <mergeCell ref="H291:I291"/>
    <mergeCell ref="E293:F293"/>
    <mergeCell ref="E294:F294"/>
    <mergeCell ref="E295:F295"/>
    <mergeCell ref="H297:I297"/>
    <mergeCell ref="E273:F273"/>
    <mergeCell ref="E274:F274"/>
    <mergeCell ref="E275:F275"/>
    <mergeCell ref="E276:F276"/>
    <mergeCell ref="E277:F277"/>
    <mergeCell ref="H279:I279"/>
    <mergeCell ref="E281:F281"/>
    <mergeCell ref="E282:F282"/>
    <mergeCell ref="E283:F283"/>
    <mergeCell ref="E260:F260"/>
    <mergeCell ref="E261:F261"/>
    <mergeCell ref="H263:I263"/>
    <mergeCell ref="E265:F265"/>
    <mergeCell ref="E266:F266"/>
    <mergeCell ref="E267:F267"/>
    <mergeCell ref="E268:F268"/>
    <mergeCell ref="H270:I270"/>
    <mergeCell ref="E272:F272"/>
    <mergeCell ref="E247:F247"/>
    <mergeCell ref="E248:F248"/>
    <mergeCell ref="E249:F249"/>
    <mergeCell ref="H251:I251"/>
    <mergeCell ref="E253:F253"/>
    <mergeCell ref="E254:F254"/>
    <mergeCell ref="E255:F255"/>
    <mergeCell ref="H257:I257"/>
    <mergeCell ref="E259:F259"/>
    <mergeCell ref="E234:F234"/>
    <mergeCell ref="E235:F235"/>
    <mergeCell ref="E236:F236"/>
    <mergeCell ref="E237:F237"/>
    <mergeCell ref="H239:I239"/>
    <mergeCell ref="E241:F241"/>
    <mergeCell ref="E242:F242"/>
    <mergeCell ref="E243:F243"/>
    <mergeCell ref="H245:I245"/>
    <mergeCell ref="E221:F221"/>
    <mergeCell ref="H223:I223"/>
    <mergeCell ref="E225:F225"/>
    <mergeCell ref="E226:F226"/>
    <mergeCell ref="E227:F227"/>
    <mergeCell ref="E228:F228"/>
    <mergeCell ref="H230:I230"/>
    <mergeCell ref="E232:F232"/>
    <mergeCell ref="E233:F233"/>
    <mergeCell ref="E212:F212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199:F199"/>
    <mergeCell ref="E200:F200"/>
    <mergeCell ref="H202:I202"/>
    <mergeCell ref="E204:F204"/>
    <mergeCell ref="E205:F205"/>
    <mergeCell ref="E206:F206"/>
    <mergeCell ref="E207:F207"/>
    <mergeCell ref="E208:F208"/>
    <mergeCell ref="H210:I210"/>
    <mergeCell ref="E188:F188"/>
    <mergeCell ref="E189:F189"/>
    <mergeCell ref="E190:F190"/>
    <mergeCell ref="H192:I192"/>
    <mergeCell ref="E194:F194"/>
    <mergeCell ref="E195:F195"/>
    <mergeCell ref="E196:F196"/>
    <mergeCell ref="E197:F197"/>
    <mergeCell ref="E198:F198"/>
    <mergeCell ref="E177:F177"/>
    <mergeCell ref="E178:F178"/>
    <mergeCell ref="E179:F179"/>
    <mergeCell ref="E180:F180"/>
    <mergeCell ref="H182:I182"/>
    <mergeCell ref="E184:F184"/>
    <mergeCell ref="E185:F185"/>
    <mergeCell ref="E186:F186"/>
    <mergeCell ref="E187:F187"/>
    <mergeCell ref="E166:F166"/>
    <mergeCell ref="E167:F167"/>
    <mergeCell ref="E168:F168"/>
    <mergeCell ref="E169:F169"/>
    <mergeCell ref="E170:F170"/>
    <mergeCell ref="E171:F171"/>
    <mergeCell ref="E172:F172"/>
    <mergeCell ref="H174:I174"/>
    <mergeCell ref="E176:F176"/>
    <mergeCell ref="E155:F155"/>
    <mergeCell ref="E156:F156"/>
    <mergeCell ref="E157:F157"/>
    <mergeCell ref="E158:F158"/>
    <mergeCell ref="E159:F159"/>
    <mergeCell ref="H161:I161"/>
    <mergeCell ref="E163:F163"/>
    <mergeCell ref="E164:F164"/>
    <mergeCell ref="E165:F165"/>
    <mergeCell ref="E144:F144"/>
    <mergeCell ref="E145:F145"/>
    <mergeCell ref="E146:F146"/>
    <mergeCell ref="E147:F147"/>
    <mergeCell ref="E148:F148"/>
    <mergeCell ref="E149:F149"/>
    <mergeCell ref="H151:I151"/>
    <mergeCell ref="E153:F153"/>
    <mergeCell ref="E154:F154"/>
    <mergeCell ref="E133:F133"/>
    <mergeCell ref="E134:F134"/>
    <mergeCell ref="E135:F135"/>
    <mergeCell ref="E136:F136"/>
    <mergeCell ref="E137:F137"/>
    <mergeCell ref="E138:F138"/>
    <mergeCell ref="H140:I140"/>
    <mergeCell ref="E142:F142"/>
    <mergeCell ref="E143:F143"/>
    <mergeCell ref="E122:F122"/>
    <mergeCell ref="E123:F123"/>
    <mergeCell ref="E124:F124"/>
    <mergeCell ref="E125:F125"/>
    <mergeCell ref="H127:I127"/>
    <mergeCell ref="E129:F129"/>
    <mergeCell ref="E130:F130"/>
    <mergeCell ref="E131:F131"/>
    <mergeCell ref="E132:F132"/>
    <mergeCell ref="E111:F111"/>
    <mergeCell ref="H113:I113"/>
    <mergeCell ref="A115:J115"/>
    <mergeCell ref="E116:F116"/>
    <mergeCell ref="E117:F117"/>
    <mergeCell ref="E118:F118"/>
    <mergeCell ref="E119:F119"/>
    <mergeCell ref="E120:F120"/>
    <mergeCell ref="E121:F121"/>
    <mergeCell ref="E100:F100"/>
    <mergeCell ref="E101:F101"/>
    <mergeCell ref="E102:F102"/>
    <mergeCell ref="H104:I104"/>
    <mergeCell ref="E106:F106"/>
    <mergeCell ref="E107:F107"/>
    <mergeCell ref="E108:F108"/>
    <mergeCell ref="E109:F109"/>
    <mergeCell ref="E110:F11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80:F80"/>
    <mergeCell ref="E81:F81"/>
    <mergeCell ref="E82:F82"/>
    <mergeCell ref="E83:F83"/>
    <mergeCell ref="E84:F84"/>
    <mergeCell ref="E85:F85"/>
    <mergeCell ref="E86:F86"/>
    <mergeCell ref="H88:I88"/>
    <mergeCell ref="E90:F9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H61:I61"/>
    <mergeCell ref="E63:F63"/>
    <mergeCell ref="E64:F64"/>
    <mergeCell ref="E65:F65"/>
    <mergeCell ref="E66:F66"/>
    <mergeCell ref="E67:F67"/>
    <mergeCell ref="E68:F68"/>
    <mergeCell ref="E69:F69"/>
    <mergeCell ref="E70:F70"/>
    <mergeCell ref="H50:I50"/>
    <mergeCell ref="E52:F52"/>
    <mergeCell ref="E53:F53"/>
    <mergeCell ref="E54:F54"/>
    <mergeCell ref="E55:F55"/>
    <mergeCell ref="E56:F56"/>
    <mergeCell ref="E57:F57"/>
    <mergeCell ref="E58:F58"/>
    <mergeCell ref="E59:F59"/>
    <mergeCell ref="H39:I39"/>
    <mergeCell ref="E41:F41"/>
    <mergeCell ref="E42:F42"/>
    <mergeCell ref="E43:F43"/>
    <mergeCell ref="E44:F44"/>
    <mergeCell ref="E45:F45"/>
    <mergeCell ref="E46:F46"/>
    <mergeCell ref="E47:F47"/>
    <mergeCell ref="E48:F48"/>
    <mergeCell ref="E27:F27"/>
    <mergeCell ref="E28:F28"/>
    <mergeCell ref="E29:F29"/>
    <mergeCell ref="H31:I31"/>
    <mergeCell ref="E33:F33"/>
    <mergeCell ref="E34:F34"/>
    <mergeCell ref="E35:F35"/>
    <mergeCell ref="E36:F36"/>
    <mergeCell ref="E37:F37"/>
    <mergeCell ref="E13:F13"/>
    <mergeCell ref="H15:I15"/>
    <mergeCell ref="E17:F17"/>
    <mergeCell ref="E18:F18"/>
    <mergeCell ref="E19:F19"/>
    <mergeCell ref="E20:F20"/>
    <mergeCell ref="H22:I22"/>
    <mergeCell ref="E25:F25"/>
    <mergeCell ref="E26:F26"/>
    <mergeCell ref="A1:J1"/>
    <mergeCell ref="E5:F5"/>
    <mergeCell ref="E6:F6"/>
    <mergeCell ref="E7:F7"/>
    <mergeCell ref="E8:F8"/>
    <mergeCell ref="E9:F9"/>
    <mergeCell ref="E10:F10"/>
    <mergeCell ref="E11:F11"/>
    <mergeCell ref="E12:F12"/>
  </mergeCells>
  <pageMargins left="0.5" right="0.5" top="1" bottom="1" header="0.5" footer="0.5"/>
  <pageSetup paperSize="9" scale="72" fitToHeight="0" orientation="landscape" r:id="rId1"/>
  <headerFooter>
    <oddHeader>&amp;L &amp;C &amp;R</oddHeader>
    <oddFooter>&amp;L &amp;C 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22"/>
  <sheetViews>
    <sheetView showWhiteSpace="0" workbookViewId="0">
      <selection activeCell="G23" sqref="G23"/>
    </sheetView>
  </sheetViews>
  <sheetFormatPr defaultRowHeight="14.25" x14ac:dyDescent="0.2"/>
  <cols>
    <col min="2" max="2" width="7.5" bestFit="1" customWidth="1"/>
    <col min="3" max="3" width="43.875" customWidth="1"/>
    <col min="4" max="4" width="20.25" bestFit="1" customWidth="1"/>
    <col min="5" max="5" width="14.625" bestFit="1" customWidth="1"/>
    <col min="6" max="7" width="14.125" bestFit="1" customWidth="1"/>
    <col min="8" max="31" width="12" bestFit="1" customWidth="1"/>
  </cols>
  <sheetData>
    <row r="1" spans="2:8" ht="27" customHeight="1" x14ac:dyDescent="0.2"/>
    <row r="2" spans="2:8" ht="24.75" customHeight="1" x14ac:dyDescent="0.2"/>
    <row r="3" spans="2:8" ht="28.5" customHeight="1" x14ac:dyDescent="0.2">
      <c r="B3" s="216" t="s">
        <v>504</v>
      </c>
      <c r="C3" s="217"/>
      <c r="D3" s="217"/>
      <c r="E3" s="217"/>
      <c r="F3" s="217"/>
      <c r="G3" s="218"/>
      <c r="H3" s="4"/>
    </row>
    <row r="4" spans="2:8" x14ac:dyDescent="0.2">
      <c r="B4" s="5" t="str">
        <f>'Orçamento Sintético'!A2</f>
        <v>Objetivo</v>
      </c>
      <c r="C4" s="103" t="str">
        <f>'Orçamento Sintético'!B2</f>
        <v>Ampliação do Sistema de Esgotamento Sanitário</v>
      </c>
      <c r="D4" s="6"/>
      <c r="E4" s="45"/>
      <c r="F4" s="185"/>
      <c r="G4" s="186"/>
      <c r="H4" s="3"/>
    </row>
    <row r="5" spans="2:8" ht="25.5" x14ac:dyDescent="0.2">
      <c r="B5" s="5" t="str">
        <f>'Orçamento Sintético'!A3</f>
        <v>Obras</v>
      </c>
      <c r="C5" s="103" t="str">
        <f>'Orçamento Sintético'!B3</f>
        <v>Construção de Rede Interceptora no Município de Sacramento/MG</v>
      </c>
      <c r="D5" s="6"/>
      <c r="E5" s="45"/>
      <c r="F5" s="104" t="str">
        <f>'Orçamento Sintético'!F4</f>
        <v>BDI</v>
      </c>
      <c r="G5" s="105">
        <f>'Orçamento Sintético'!G4</f>
        <v>0.20849999999999999</v>
      </c>
      <c r="H5" s="3"/>
    </row>
    <row r="6" spans="2:8" ht="25.5" x14ac:dyDescent="0.2">
      <c r="B6" s="5" t="str">
        <f>'Orçamento Sintético'!A4</f>
        <v>Bancos</v>
      </c>
      <c r="C6" s="103" t="str">
        <f>'Orçamento Sintético'!B4</f>
        <v>SINAPI - 03/2026 - Minas Gerais, SICRO3 - 01/2026 - Minas Gerais</v>
      </c>
      <c r="D6" s="6"/>
      <c r="E6" s="45"/>
      <c r="F6" s="104" t="str">
        <f>'Orçamento Sintético'!I4</f>
        <v>Valor</v>
      </c>
      <c r="G6" s="106">
        <f>'Orçamento Sintético'!J4</f>
        <v>898894.57000000007</v>
      </c>
      <c r="H6" s="3"/>
    </row>
    <row r="7" spans="2:8" ht="20.25" customHeight="1" x14ac:dyDescent="0.2">
      <c r="B7" s="107" t="s">
        <v>1</v>
      </c>
      <c r="C7" s="108" t="s">
        <v>2</v>
      </c>
      <c r="D7" s="109" t="s">
        <v>443</v>
      </c>
      <c r="E7" s="9" t="s">
        <v>444</v>
      </c>
      <c r="F7" s="109" t="s">
        <v>479</v>
      </c>
      <c r="G7" s="10" t="s">
        <v>480</v>
      </c>
    </row>
    <row r="8" spans="2:8" ht="24" customHeight="1" x14ac:dyDescent="0.2">
      <c r="B8" s="219">
        <v>1</v>
      </c>
      <c r="C8" s="223" t="s">
        <v>7</v>
      </c>
      <c r="D8" s="11" t="s">
        <v>484</v>
      </c>
      <c r="E8" s="12">
        <v>0.4</v>
      </c>
      <c r="F8" s="13">
        <v>0.4</v>
      </c>
      <c r="G8" s="14">
        <v>0.2</v>
      </c>
    </row>
    <row r="9" spans="2:8" ht="24" customHeight="1" x14ac:dyDescent="0.2">
      <c r="B9" s="220"/>
      <c r="C9" s="224"/>
      <c r="D9" s="15">
        <v>71193.89</v>
      </c>
      <c r="E9" s="16">
        <f>E8*$D$9</f>
        <v>28477.556</v>
      </c>
      <c r="F9" s="17">
        <f t="shared" ref="F9:G9" si="0">F8*$D$9</f>
        <v>28477.556</v>
      </c>
      <c r="G9" s="18">
        <f t="shared" si="0"/>
        <v>14238.778</v>
      </c>
    </row>
    <row r="10" spans="2:8" ht="24" customHeight="1" x14ac:dyDescent="0.2">
      <c r="B10" s="221">
        <v>2</v>
      </c>
      <c r="C10" s="225" t="s">
        <v>8</v>
      </c>
      <c r="D10" s="11" t="s">
        <v>484</v>
      </c>
      <c r="E10" s="12">
        <v>0.4</v>
      </c>
      <c r="F10" s="13">
        <v>0.4</v>
      </c>
      <c r="G10" s="14">
        <v>0.2</v>
      </c>
    </row>
    <row r="11" spans="2:8" ht="24" customHeight="1" x14ac:dyDescent="0.2">
      <c r="B11" s="222"/>
      <c r="C11" s="226"/>
      <c r="D11" s="19">
        <v>827700.68</v>
      </c>
      <c r="E11" s="20">
        <f>E10*$D$11</f>
        <v>331080.27200000006</v>
      </c>
      <c r="F11" s="21">
        <f t="shared" ref="F11:G11" si="1">F10*$D$11</f>
        <v>331080.27200000006</v>
      </c>
      <c r="G11" s="22">
        <f t="shared" si="1"/>
        <v>165540.13600000003</v>
      </c>
    </row>
    <row r="12" spans="2:8" ht="24" customHeight="1" x14ac:dyDescent="0.2">
      <c r="B12" s="227"/>
      <c r="C12" s="229" t="s">
        <v>485</v>
      </c>
      <c r="D12" s="23">
        <f>D9+D11</f>
        <v>898894.57000000007</v>
      </c>
      <c r="E12" s="24">
        <f>E9+E11</f>
        <v>359557.82800000004</v>
      </c>
      <c r="F12" s="25">
        <f>E12+F9+F11</f>
        <v>719115.65600000008</v>
      </c>
      <c r="G12" s="26">
        <f>F12+G9+G11</f>
        <v>898894.57000000018</v>
      </c>
    </row>
    <row r="13" spans="2:8" x14ac:dyDescent="0.2">
      <c r="B13" s="228"/>
      <c r="C13" s="230"/>
      <c r="D13" s="27">
        <v>1</v>
      </c>
      <c r="E13" s="28">
        <f>E12/$D$12</f>
        <v>0.4</v>
      </c>
      <c r="F13" s="29">
        <f t="shared" ref="F13:G13" si="2">F12/$D$12</f>
        <v>0.8</v>
      </c>
      <c r="G13" s="30">
        <f t="shared" si="2"/>
        <v>1.0000000000000002</v>
      </c>
    </row>
    <row r="14" spans="2:8" ht="15" x14ac:dyDescent="0.25">
      <c r="B14" s="46"/>
      <c r="C14" s="47"/>
      <c r="D14" s="31"/>
      <c r="E14" s="32"/>
      <c r="F14" s="33"/>
      <c r="G14" s="34"/>
    </row>
    <row r="15" spans="2:8" ht="15" x14ac:dyDescent="0.25">
      <c r="B15" s="48"/>
      <c r="C15" s="7"/>
      <c r="D15" s="6"/>
      <c r="E15" s="35"/>
      <c r="F15" s="36"/>
      <c r="G15" s="37"/>
    </row>
    <row r="16" spans="2:8" ht="15" x14ac:dyDescent="0.25">
      <c r="B16" s="48"/>
      <c r="C16" s="7"/>
      <c r="D16" s="6"/>
      <c r="E16" s="35"/>
      <c r="F16" s="36"/>
      <c r="G16" s="37"/>
    </row>
    <row r="17" spans="2:8" x14ac:dyDescent="0.2">
      <c r="B17" s="38"/>
      <c r="C17" s="39"/>
      <c r="D17" s="39"/>
      <c r="E17" s="39"/>
      <c r="F17" s="39"/>
      <c r="G17" s="40"/>
      <c r="H17" s="2"/>
    </row>
    <row r="18" spans="2:8" ht="39.75" customHeight="1" x14ac:dyDescent="0.2">
      <c r="B18" s="41"/>
      <c r="C18" s="42"/>
      <c r="D18" s="42"/>
      <c r="E18" s="42"/>
      <c r="F18" s="42"/>
      <c r="G18" s="43"/>
      <c r="H18" s="1"/>
    </row>
    <row r="19" spans="2:8" x14ac:dyDescent="0.2">
      <c r="B19" s="44"/>
    </row>
    <row r="22" spans="2:8" x14ac:dyDescent="0.2">
      <c r="E22" s="49"/>
      <c r="F22" s="49"/>
      <c r="G22" s="49"/>
    </row>
  </sheetData>
  <mergeCells count="8">
    <mergeCell ref="B12:B13"/>
    <mergeCell ref="C12:C13"/>
    <mergeCell ref="F4:G4"/>
    <mergeCell ref="B3:G3"/>
    <mergeCell ref="B8:B9"/>
    <mergeCell ref="B10:B11"/>
    <mergeCell ref="C8:C9"/>
    <mergeCell ref="C10:C11"/>
  </mergeCells>
  <pageMargins left="0.5" right="0.5" top="1" bottom="1" header="0.5" footer="0.5"/>
  <pageSetup paperSize="8" orientation="portrait" r:id="rId1"/>
  <headerFooter>
    <oddHeader>&amp;L &amp;C &amp;R</oddHeader>
    <oddFooter>&amp;L &amp;C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29"/>
  <sheetViews>
    <sheetView showWhiteSpace="0" topLeftCell="A13" workbookViewId="0">
      <selection activeCell="Q10" sqref="Q10"/>
    </sheetView>
  </sheetViews>
  <sheetFormatPr defaultRowHeight="15" x14ac:dyDescent="0.25"/>
  <cols>
    <col min="1" max="3" width="10" style="36" bestFit="1" customWidth="1"/>
    <col min="4" max="4" width="40" style="36" bestFit="1" customWidth="1"/>
    <col min="5" max="5" width="30" style="36" bestFit="1" customWidth="1"/>
    <col min="6" max="6" width="5" style="36" bestFit="1" customWidth="1"/>
    <col min="7" max="11" width="10" style="36" bestFit="1" customWidth="1"/>
    <col min="12" max="12" width="13.5" style="36" bestFit="1" customWidth="1"/>
    <col min="13" max="16384" width="9" style="36"/>
  </cols>
  <sheetData>
    <row r="1" spans="1:12" ht="25.5" customHeight="1" x14ac:dyDescent="0.25">
      <c r="A1" s="233" t="s">
        <v>506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5"/>
    </row>
    <row r="2" spans="1:12" x14ac:dyDescent="0.25">
      <c r="A2" s="55" t="s">
        <v>490</v>
      </c>
      <c r="B2" s="60" t="s">
        <v>492</v>
      </c>
      <c r="C2" s="56"/>
      <c r="D2" s="56"/>
      <c r="E2" s="56"/>
      <c r="F2" s="231"/>
      <c r="G2" s="231"/>
      <c r="H2" s="231"/>
      <c r="I2" s="231"/>
      <c r="J2" s="231"/>
      <c r="K2" s="231"/>
      <c r="L2" s="232"/>
    </row>
    <row r="3" spans="1:12" x14ac:dyDescent="0.25">
      <c r="A3" s="59" t="s">
        <v>491</v>
      </c>
      <c r="B3" s="36" t="s">
        <v>493</v>
      </c>
      <c r="C3" s="56"/>
      <c r="D3" s="56"/>
      <c r="E3" s="56"/>
      <c r="F3" s="56"/>
      <c r="G3" s="56"/>
      <c r="H3" s="56"/>
      <c r="I3" s="56"/>
      <c r="J3" s="56"/>
      <c r="K3" s="56"/>
      <c r="L3" s="156"/>
    </row>
    <row r="4" spans="1:12" x14ac:dyDescent="0.25">
      <c r="A4" s="57" t="s">
        <v>0</v>
      </c>
      <c r="B4" s="154" t="s">
        <v>494</v>
      </c>
      <c r="C4" s="160"/>
      <c r="D4" s="160"/>
      <c r="E4" s="160"/>
      <c r="F4" s="160"/>
      <c r="G4" s="160"/>
      <c r="H4" s="160"/>
      <c r="I4" s="160"/>
      <c r="J4" s="160"/>
      <c r="K4" s="160"/>
      <c r="L4" s="161"/>
    </row>
    <row r="5" spans="1:12" ht="24" customHeight="1" x14ac:dyDescent="0.25">
      <c r="A5" s="157" t="s">
        <v>445</v>
      </c>
      <c r="B5" s="236" t="s">
        <v>446</v>
      </c>
      <c r="C5" s="236"/>
      <c r="D5" s="236"/>
      <c r="E5" s="236"/>
      <c r="F5" s="236"/>
      <c r="G5" s="236"/>
      <c r="H5" s="236"/>
      <c r="I5" s="236"/>
      <c r="J5" s="236"/>
      <c r="K5" s="236"/>
      <c r="L5" s="237"/>
    </row>
    <row r="6" spans="1:12" ht="24" customHeight="1" x14ac:dyDescent="0.25">
      <c r="A6" s="158">
        <v>1</v>
      </c>
      <c r="B6" s="238" t="s">
        <v>447</v>
      </c>
      <c r="C6" s="238"/>
      <c r="D6" s="238"/>
      <c r="E6" s="238"/>
      <c r="F6" s="238"/>
      <c r="G6" s="238"/>
      <c r="H6" s="238"/>
      <c r="I6" s="238"/>
      <c r="J6" s="238"/>
      <c r="K6" s="238"/>
      <c r="L6" s="159" t="s">
        <v>448</v>
      </c>
    </row>
    <row r="7" spans="1:12" x14ac:dyDescent="0.25">
      <c r="A7" s="158"/>
      <c r="B7" s="239" t="s">
        <v>449</v>
      </c>
      <c r="C7" s="238"/>
      <c r="D7" s="238"/>
      <c r="E7" s="238"/>
      <c r="F7" s="238"/>
      <c r="G7" s="238"/>
      <c r="H7" s="238"/>
      <c r="I7" s="238"/>
      <c r="J7" s="238"/>
      <c r="K7" s="238"/>
      <c r="L7" s="81" t="s">
        <v>448</v>
      </c>
    </row>
    <row r="8" spans="1:12" ht="24" customHeight="1" x14ac:dyDescent="0.25">
      <c r="A8" s="157" t="s">
        <v>450</v>
      </c>
      <c r="B8" s="236" t="s">
        <v>451</v>
      </c>
      <c r="C8" s="236"/>
      <c r="D8" s="236"/>
      <c r="E8" s="236"/>
      <c r="F8" s="236"/>
      <c r="G8" s="236"/>
      <c r="H8" s="236"/>
      <c r="I8" s="236"/>
      <c r="J8" s="236"/>
      <c r="K8" s="236"/>
      <c r="L8" s="237"/>
    </row>
    <row r="9" spans="1:12" ht="24" customHeight="1" x14ac:dyDescent="0.25">
      <c r="A9" s="158">
        <v>1</v>
      </c>
      <c r="B9" s="238" t="s">
        <v>452</v>
      </c>
      <c r="C9" s="238"/>
      <c r="D9" s="238"/>
      <c r="E9" s="238"/>
      <c r="F9" s="238"/>
      <c r="G9" s="238"/>
      <c r="H9" s="238"/>
      <c r="I9" s="238"/>
      <c r="J9" s="238"/>
      <c r="K9" s="238"/>
      <c r="L9" s="159" t="s">
        <v>453</v>
      </c>
    </row>
    <row r="10" spans="1:12" x14ac:dyDescent="0.25">
      <c r="A10" s="158"/>
      <c r="B10" s="239" t="s">
        <v>449</v>
      </c>
      <c r="C10" s="238"/>
      <c r="D10" s="238"/>
      <c r="E10" s="238"/>
      <c r="F10" s="238"/>
      <c r="G10" s="238"/>
      <c r="H10" s="238"/>
      <c r="I10" s="238"/>
      <c r="J10" s="238"/>
      <c r="K10" s="238"/>
      <c r="L10" s="81" t="s">
        <v>453</v>
      </c>
    </row>
    <row r="11" spans="1:12" ht="24" customHeight="1" x14ac:dyDescent="0.25">
      <c r="A11" s="157" t="s">
        <v>454</v>
      </c>
      <c r="B11" s="236" t="s">
        <v>455</v>
      </c>
      <c r="C11" s="236"/>
      <c r="D11" s="236"/>
      <c r="E11" s="236"/>
      <c r="F11" s="236"/>
      <c r="G11" s="236"/>
      <c r="H11" s="236"/>
      <c r="I11" s="236"/>
      <c r="J11" s="236"/>
      <c r="K11" s="236"/>
      <c r="L11" s="237"/>
    </row>
    <row r="12" spans="1:12" ht="24" customHeight="1" x14ac:dyDescent="0.25">
      <c r="A12" s="158">
        <v>1</v>
      </c>
      <c r="B12" s="238" t="s">
        <v>456</v>
      </c>
      <c r="C12" s="238"/>
      <c r="D12" s="238"/>
      <c r="E12" s="238"/>
      <c r="F12" s="238"/>
      <c r="G12" s="238"/>
      <c r="H12" s="238"/>
      <c r="I12" s="238"/>
      <c r="J12" s="238"/>
      <c r="K12" s="238"/>
      <c r="L12" s="159" t="s">
        <v>457</v>
      </c>
    </row>
    <row r="13" spans="1:12" x14ac:dyDescent="0.25">
      <c r="A13" s="158"/>
      <c r="B13" s="239" t="s">
        <v>449</v>
      </c>
      <c r="C13" s="238"/>
      <c r="D13" s="238"/>
      <c r="E13" s="238"/>
      <c r="F13" s="238"/>
      <c r="G13" s="238"/>
      <c r="H13" s="238"/>
      <c r="I13" s="238"/>
      <c r="J13" s="238"/>
      <c r="K13" s="238"/>
      <c r="L13" s="81" t="s">
        <v>457</v>
      </c>
    </row>
    <row r="14" spans="1:12" ht="24" customHeight="1" x14ac:dyDescent="0.25">
      <c r="A14" s="157" t="s">
        <v>458</v>
      </c>
      <c r="B14" s="236" t="s">
        <v>459</v>
      </c>
      <c r="C14" s="236"/>
      <c r="D14" s="236"/>
      <c r="E14" s="236"/>
      <c r="F14" s="236"/>
      <c r="G14" s="236"/>
      <c r="H14" s="236"/>
      <c r="I14" s="236"/>
      <c r="J14" s="236"/>
      <c r="K14" s="236"/>
      <c r="L14" s="237"/>
    </row>
    <row r="15" spans="1:12" ht="24" customHeight="1" x14ac:dyDescent="0.25">
      <c r="A15" s="158">
        <v>1</v>
      </c>
      <c r="B15" s="238" t="s">
        <v>460</v>
      </c>
      <c r="C15" s="238"/>
      <c r="D15" s="238"/>
      <c r="E15" s="238"/>
      <c r="F15" s="238"/>
      <c r="G15" s="238"/>
      <c r="H15" s="238"/>
      <c r="I15" s="238"/>
      <c r="J15" s="238"/>
      <c r="K15" s="238"/>
      <c r="L15" s="159" t="s">
        <v>461</v>
      </c>
    </row>
    <row r="16" spans="1:12" x14ac:dyDescent="0.25">
      <c r="A16" s="158"/>
      <c r="B16" s="239" t="s">
        <v>449</v>
      </c>
      <c r="C16" s="238"/>
      <c r="D16" s="238"/>
      <c r="E16" s="238"/>
      <c r="F16" s="238"/>
      <c r="G16" s="238"/>
      <c r="H16" s="238"/>
      <c r="I16" s="238"/>
      <c r="J16" s="238"/>
      <c r="K16" s="238"/>
      <c r="L16" s="81" t="s">
        <v>461</v>
      </c>
    </row>
    <row r="17" spans="1:12" ht="24" customHeight="1" x14ac:dyDescent="0.25">
      <c r="A17" s="157" t="s">
        <v>462</v>
      </c>
      <c r="B17" s="236" t="s">
        <v>463</v>
      </c>
      <c r="C17" s="236"/>
      <c r="D17" s="236"/>
      <c r="E17" s="236"/>
      <c r="F17" s="236"/>
      <c r="G17" s="236"/>
      <c r="H17" s="236"/>
      <c r="I17" s="236"/>
      <c r="J17" s="236"/>
      <c r="K17" s="236"/>
      <c r="L17" s="237"/>
    </row>
    <row r="18" spans="1:12" ht="24" customHeight="1" x14ac:dyDescent="0.25">
      <c r="A18" s="158">
        <v>1</v>
      </c>
      <c r="B18" s="238" t="s">
        <v>464</v>
      </c>
      <c r="C18" s="238"/>
      <c r="D18" s="238"/>
      <c r="E18" s="238"/>
      <c r="F18" s="238"/>
      <c r="G18" s="238"/>
      <c r="H18" s="238"/>
      <c r="I18" s="238"/>
      <c r="J18" s="238"/>
      <c r="K18" s="238"/>
      <c r="L18" s="159" t="s">
        <v>465</v>
      </c>
    </row>
    <row r="19" spans="1:12" x14ac:dyDescent="0.25">
      <c r="A19" s="158"/>
      <c r="B19" s="239" t="s">
        <v>449</v>
      </c>
      <c r="C19" s="238"/>
      <c r="D19" s="238"/>
      <c r="E19" s="238"/>
      <c r="F19" s="238"/>
      <c r="G19" s="238"/>
      <c r="H19" s="238"/>
      <c r="I19" s="238"/>
      <c r="J19" s="238"/>
      <c r="K19" s="238"/>
      <c r="L19" s="81" t="s">
        <v>465</v>
      </c>
    </row>
    <row r="20" spans="1:12" ht="26.1" customHeight="1" x14ac:dyDescent="0.25">
      <c r="A20" s="157" t="s">
        <v>466</v>
      </c>
      <c r="B20" s="236" t="s">
        <v>467</v>
      </c>
      <c r="C20" s="236"/>
      <c r="D20" s="236"/>
      <c r="E20" s="236"/>
      <c r="F20" s="236"/>
      <c r="G20" s="236"/>
      <c r="H20" s="236"/>
      <c r="I20" s="236"/>
      <c r="J20" s="236"/>
      <c r="K20" s="236"/>
      <c r="L20" s="237"/>
    </row>
    <row r="21" spans="1:12" ht="24" customHeight="1" x14ac:dyDescent="0.25">
      <c r="A21" s="158">
        <v>1</v>
      </c>
      <c r="B21" s="238" t="s">
        <v>468</v>
      </c>
      <c r="C21" s="238"/>
      <c r="D21" s="238"/>
      <c r="E21" s="238"/>
      <c r="F21" s="238"/>
      <c r="G21" s="238"/>
      <c r="H21" s="238"/>
      <c r="I21" s="238"/>
      <c r="J21" s="238"/>
      <c r="K21" s="238"/>
      <c r="L21" s="159" t="s">
        <v>469</v>
      </c>
    </row>
    <row r="22" spans="1:12" ht="24" customHeight="1" x14ac:dyDescent="0.25">
      <c r="A22" s="158">
        <v>2</v>
      </c>
      <c r="B22" s="238" t="s">
        <v>470</v>
      </c>
      <c r="C22" s="238"/>
      <c r="D22" s="238"/>
      <c r="E22" s="238"/>
      <c r="F22" s="238"/>
      <c r="G22" s="238"/>
      <c r="H22" s="238"/>
      <c r="I22" s="238"/>
      <c r="J22" s="238"/>
      <c r="K22" s="238"/>
      <c r="L22" s="159" t="s">
        <v>469</v>
      </c>
    </row>
    <row r="23" spans="1:12" ht="24" customHeight="1" x14ac:dyDescent="0.25">
      <c r="A23" s="158">
        <v>3</v>
      </c>
      <c r="B23" s="238" t="s">
        <v>471</v>
      </c>
      <c r="C23" s="238"/>
      <c r="D23" s="238"/>
      <c r="E23" s="238"/>
      <c r="F23" s="238"/>
      <c r="G23" s="238"/>
      <c r="H23" s="238"/>
      <c r="I23" s="238"/>
      <c r="J23" s="238"/>
      <c r="K23" s="238"/>
      <c r="L23" s="159" t="s">
        <v>472</v>
      </c>
    </row>
    <row r="24" spans="1:12" ht="24" customHeight="1" x14ac:dyDescent="0.25">
      <c r="A24" s="158">
        <v>4</v>
      </c>
      <c r="B24" s="238" t="s">
        <v>473</v>
      </c>
      <c r="C24" s="238"/>
      <c r="D24" s="238"/>
      <c r="E24" s="238"/>
      <c r="F24" s="238"/>
      <c r="G24" s="238"/>
      <c r="H24" s="238"/>
      <c r="I24" s="238"/>
      <c r="J24" s="238"/>
      <c r="K24" s="238"/>
      <c r="L24" s="159" t="s">
        <v>442</v>
      </c>
    </row>
    <row r="25" spans="1:12" x14ac:dyDescent="0.25">
      <c r="A25" s="158"/>
      <c r="B25" s="239" t="s">
        <v>449</v>
      </c>
      <c r="C25" s="238"/>
      <c r="D25" s="238"/>
      <c r="E25" s="238"/>
      <c r="F25" s="238"/>
      <c r="G25" s="238"/>
      <c r="H25" s="238"/>
      <c r="I25" s="238"/>
      <c r="J25" s="238"/>
      <c r="K25" s="238"/>
      <c r="L25" s="81" t="s">
        <v>474</v>
      </c>
    </row>
    <row r="26" spans="1:12" ht="24" customHeight="1" x14ac:dyDescent="0.25">
      <c r="A26" s="242"/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15"/>
    </row>
    <row r="27" spans="1:12" ht="24" customHeight="1" x14ac:dyDescent="0.25">
      <c r="A27" s="243" t="s">
        <v>475</v>
      </c>
      <c r="B27" s="236"/>
      <c r="C27" s="236"/>
      <c r="D27" s="236"/>
      <c r="E27" s="236"/>
      <c r="F27" s="236"/>
      <c r="G27" s="236"/>
      <c r="H27" s="236"/>
      <c r="I27" s="236" t="s">
        <v>476</v>
      </c>
      <c r="J27" s="236"/>
      <c r="K27" s="236"/>
      <c r="L27" s="237"/>
    </row>
    <row r="28" spans="1:12" ht="24" customHeight="1" x14ac:dyDescent="0.25">
      <c r="A28" s="240" t="s">
        <v>477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162">
        <v>0.20849999999999999</v>
      </c>
    </row>
    <row r="29" spans="1:12" ht="93" customHeight="1" x14ac:dyDescent="0.25">
      <c r="A29" s="153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3"/>
    </row>
  </sheetData>
  <mergeCells count="28">
    <mergeCell ref="B22:K22"/>
    <mergeCell ref="B23:K23"/>
    <mergeCell ref="B24:K24"/>
    <mergeCell ref="A28:K28"/>
    <mergeCell ref="B25:K25"/>
    <mergeCell ref="A26:L26"/>
    <mergeCell ref="A27:H27"/>
    <mergeCell ref="I27:L27"/>
    <mergeCell ref="B17:L17"/>
    <mergeCell ref="B18:K18"/>
    <mergeCell ref="B19:K19"/>
    <mergeCell ref="B20:L20"/>
    <mergeCell ref="B21:K21"/>
    <mergeCell ref="B12:K12"/>
    <mergeCell ref="B13:K13"/>
    <mergeCell ref="B14:L14"/>
    <mergeCell ref="B15:K15"/>
    <mergeCell ref="B16:K16"/>
    <mergeCell ref="B7:K7"/>
    <mergeCell ref="B8:L8"/>
    <mergeCell ref="B9:K9"/>
    <mergeCell ref="B10:K10"/>
    <mergeCell ref="B11:L11"/>
    <mergeCell ref="F2:H2"/>
    <mergeCell ref="I2:L2"/>
    <mergeCell ref="A1:L1"/>
    <mergeCell ref="B5:L5"/>
    <mergeCell ref="B6:K6"/>
  </mergeCells>
  <pageMargins left="0.5" right="0.5" top="1" bottom="1" header="0.5" footer="0.5"/>
  <pageSetup paperSize="9" scale="74" fitToHeight="0" orientation="landscape" r:id="rId1"/>
  <headerFooter>
    <oddHeader>&amp;L &amp;C &amp;R</oddHeader>
    <oddFooter>&amp;L &amp;C &amp;R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22"/>
  <sheetViews>
    <sheetView tabSelected="1" showWhiteSpace="0" topLeftCell="A13" workbookViewId="0">
      <selection activeCell="K7" sqref="K7"/>
    </sheetView>
  </sheetViews>
  <sheetFormatPr defaultRowHeight="15" x14ac:dyDescent="0.25"/>
  <cols>
    <col min="1" max="2" width="13" style="36" bestFit="1" customWidth="1"/>
    <col min="3" max="3" width="13.25" style="36" bestFit="1" customWidth="1"/>
    <col min="4" max="4" width="60" style="36" bestFit="1" customWidth="1"/>
    <col min="5" max="5" width="8" style="36" bestFit="1" customWidth="1"/>
    <col min="6" max="9" width="13" style="36" bestFit="1" customWidth="1"/>
    <col min="10" max="10" width="15.25" style="36" bestFit="1" customWidth="1"/>
    <col min="11" max="11" width="13" style="50" bestFit="1" customWidth="1"/>
    <col min="12" max="16384" width="9" style="36"/>
  </cols>
  <sheetData>
    <row r="1" spans="1:17" ht="35.25" customHeight="1" x14ac:dyDescent="0.25">
      <c r="A1" s="216" t="s">
        <v>489</v>
      </c>
      <c r="B1" s="217"/>
      <c r="C1" s="217"/>
      <c r="D1" s="217"/>
      <c r="E1" s="217"/>
      <c r="F1" s="217"/>
      <c r="G1" s="217"/>
      <c r="H1" s="217"/>
      <c r="I1" s="217"/>
      <c r="J1" s="218"/>
    </row>
    <row r="2" spans="1:17" ht="15" customHeight="1" x14ac:dyDescent="0.25">
      <c r="A2" s="94" t="s">
        <v>490</v>
      </c>
      <c r="B2" s="95" t="s">
        <v>492</v>
      </c>
      <c r="C2" s="96"/>
      <c r="D2" s="96"/>
      <c r="E2" s="97" t="s">
        <v>486</v>
      </c>
      <c r="F2" s="97"/>
      <c r="G2" s="97"/>
      <c r="H2" s="97"/>
      <c r="I2" s="33"/>
      <c r="J2" s="34"/>
      <c r="N2" s="102" t="s">
        <v>503</v>
      </c>
    </row>
    <row r="3" spans="1:17" x14ac:dyDescent="0.25">
      <c r="A3" s="59" t="s">
        <v>491</v>
      </c>
      <c r="B3" s="36" t="s">
        <v>493</v>
      </c>
      <c r="J3" s="37"/>
      <c r="P3" s="231"/>
      <c r="Q3" s="231"/>
    </row>
    <row r="4" spans="1:17" ht="20.100000000000001" customHeight="1" x14ac:dyDescent="0.25">
      <c r="A4" s="57" t="s">
        <v>0</v>
      </c>
      <c r="B4" s="154" t="s">
        <v>494</v>
      </c>
      <c r="C4" s="58"/>
      <c r="D4" s="58"/>
      <c r="E4" s="58"/>
      <c r="F4" s="98" t="s">
        <v>478</v>
      </c>
      <c r="G4" s="99">
        <v>0.20849999999999999</v>
      </c>
      <c r="H4" s="82"/>
      <c r="I4" s="101" t="s">
        <v>495</v>
      </c>
      <c r="J4" s="100">
        <f>I7+I10</f>
        <v>898894.57000000007</v>
      </c>
      <c r="K4" s="36"/>
    </row>
    <row r="5" spans="1:17" ht="20.100000000000001" customHeight="1" x14ac:dyDescent="0.25">
      <c r="A5" s="246" t="s">
        <v>518</v>
      </c>
      <c r="B5" s="247"/>
      <c r="C5" s="247"/>
      <c r="D5" s="247"/>
      <c r="E5" s="247"/>
      <c r="F5" s="247"/>
      <c r="G5" s="247"/>
      <c r="H5" s="247"/>
      <c r="I5" s="247"/>
      <c r="J5" s="248"/>
      <c r="K5" s="36"/>
    </row>
    <row r="6" spans="1:17" ht="30" customHeight="1" x14ac:dyDescent="0.25">
      <c r="A6" s="93" t="s">
        <v>1</v>
      </c>
      <c r="B6" s="93" t="s">
        <v>9</v>
      </c>
      <c r="C6" s="93" t="s">
        <v>10</v>
      </c>
      <c r="D6" s="93" t="s">
        <v>2</v>
      </c>
      <c r="E6" s="93" t="s">
        <v>11</v>
      </c>
      <c r="F6" s="93" t="s">
        <v>3</v>
      </c>
      <c r="G6" s="93" t="s">
        <v>12</v>
      </c>
      <c r="H6" s="93" t="s">
        <v>13</v>
      </c>
      <c r="I6" s="93" t="s">
        <v>4</v>
      </c>
      <c r="J6" s="93" t="s">
        <v>5</v>
      </c>
      <c r="O6" s="36" t="s">
        <v>487</v>
      </c>
    </row>
    <row r="7" spans="1:17" ht="24" customHeight="1" x14ac:dyDescent="0.25">
      <c r="A7" s="65" t="s">
        <v>6</v>
      </c>
      <c r="B7" s="61" t="s">
        <v>14</v>
      </c>
      <c r="C7" s="61"/>
      <c r="D7" s="61" t="s">
        <v>7</v>
      </c>
      <c r="E7" s="62"/>
      <c r="F7" s="63">
        <v>1</v>
      </c>
      <c r="G7" s="63" t="s">
        <v>15</v>
      </c>
      <c r="H7" s="64">
        <f>I8 + I9</f>
        <v>71193.89</v>
      </c>
      <c r="I7" s="64">
        <f t="shared" ref="I7:I17" si="0">TRUNC(F7 * H7,2)</f>
        <v>71193.89</v>
      </c>
      <c r="J7" s="66">
        <f>I7 / J4</f>
        <v>7.9201602029924364E-2</v>
      </c>
      <c r="O7" s="36" t="s">
        <v>488</v>
      </c>
    </row>
    <row r="8" spans="1:17" ht="39" customHeight="1" x14ac:dyDescent="0.25">
      <c r="A8" s="67" t="s">
        <v>16</v>
      </c>
      <c r="B8" s="68" t="s">
        <v>17</v>
      </c>
      <c r="C8" s="68" t="s">
        <v>18</v>
      </c>
      <c r="D8" s="68" t="s">
        <v>19</v>
      </c>
      <c r="E8" s="69" t="s">
        <v>20</v>
      </c>
      <c r="F8" s="70">
        <v>6.48</v>
      </c>
      <c r="G8" s="71">
        <v>362.93</v>
      </c>
      <c r="H8" s="71">
        <f>TRUNC(TRUNC(G8 * G4, 2) + G8, 2)</f>
        <v>438.6</v>
      </c>
      <c r="I8" s="71">
        <v>2842.13</v>
      </c>
      <c r="J8" s="72">
        <f>I8 / J4</f>
        <v>3.1618057276728236E-3</v>
      </c>
    </row>
    <row r="9" spans="1:17" ht="24" customHeight="1" x14ac:dyDescent="0.25">
      <c r="A9" s="67" t="s">
        <v>24</v>
      </c>
      <c r="B9" s="68" t="s">
        <v>25</v>
      </c>
      <c r="C9" s="68" t="s">
        <v>26</v>
      </c>
      <c r="D9" s="68" t="s">
        <v>27</v>
      </c>
      <c r="E9" s="69" t="s">
        <v>28</v>
      </c>
      <c r="F9" s="70">
        <v>3</v>
      </c>
      <c r="G9" s="71">
        <v>18853.060000000001</v>
      </c>
      <c r="H9" s="71">
        <f>TRUNC(TRUNC(G9 * G4, 2) + G9, 2)</f>
        <v>22783.919999999998</v>
      </c>
      <c r="I9" s="71">
        <f t="shared" si="0"/>
        <v>68351.759999999995</v>
      </c>
      <c r="J9" s="72">
        <f>I9 / J4</f>
        <v>7.6039796302251536E-2</v>
      </c>
    </row>
    <row r="10" spans="1:17" ht="24" customHeight="1" x14ac:dyDescent="0.25">
      <c r="A10" s="73">
        <v>2</v>
      </c>
      <c r="B10" s="74" t="s">
        <v>14</v>
      </c>
      <c r="C10" s="74"/>
      <c r="D10" s="74" t="s">
        <v>8</v>
      </c>
      <c r="E10" s="75"/>
      <c r="F10" s="76">
        <v>1</v>
      </c>
      <c r="G10" s="76" t="s">
        <v>15</v>
      </c>
      <c r="H10" s="77">
        <f>I11 + I12 + I13 + I14 + I15 + I16 + I17</f>
        <v>827700.68</v>
      </c>
      <c r="I10" s="77">
        <f t="shared" si="0"/>
        <v>827700.68</v>
      </c>
      <c r="J10" s="78">
        <f>I10 / J4</f>
        <v>0.92079839797007557</v>
      </c>
      <c r="N10" s="36" t="s">
        <v>481</v>
      </c>
      <c r="O10" s="36" t="s">
        <v>482</v>
      </c>
      <c r="P10" s="36" t="s">
        <v>483</v>
      </c>
    </row>
    <row r="11" spans="1:17" ht="65.099999999999994" customHeight="1" x14ac:dyDescent="0.25">
      <c r="A11" s="67" t="s">
        <v>496</v>
      </c>
      <c r="B11" s="68" t="s">
        <v>29</v>
      </c>
      <c r="C11" s="68" t="s">
        <v>18</v>
      </c>
      <c r="D11" s="68" t="s">
        <v>30</v>
      </c>
      <c r="E11" s="69" t="s">
        <v>31</v>
      </c>
      <c r="F11" s="70">
        <v>2592.36</v>
      </c>
      <c r="G11" s="71">
        <v>21.7</v>
      </c>
      <c r="H11" s="71">
        <f>TRUNC(TRUNC(G11 * G4, 2) + G11, 2)</f>
        <v>26.22</v>
      </c>
      <c r="I11" s="71">
        <v>67971.679999999993</v>
      </c>
      <c r="J11" s="72">
        <f>I11 / J4</f>
        <v>7.5616965847285056E-2</v>
      </c>
    </row>
    <row r="12" spans="1:17" ht="45" x14ac:dyDescent="0.25">
      <c r="A12" s="67" t="s">
        <v>497</v>
      </c>
      <c r="B12" s="68" t="s">
        <v>32</v>
      </c>
      <c r="C12" s="68" t="s">
        <v>18</v>
      </c>
      <c r="D12" s="68" t="s">
        <v>33</v>
      </c>
      <c r="E12" s="69" t="s">
        <v>20</v>
      </c>
      <c r="F12" s="70">
        <v>768</v>
      </c>
      <c r="G12" s="71">
        <v>8.33</v>
      </c>
      <c r="H12" s="71">
        <v>10.07</v>
      </c>
      <c r="I12" s="71">
        <f t="shared" si="0"/>
        <v>7733.76</v>
      </c>
      <c r="J12" s="72">
        <f>I12 / J4</f>
        <v>8.6036341280824515E-3</v>
      </c>
    </row>
    <row r="13" spans="1:17" ht="65.099999999999994" customHeight="1" x14ac:dyDescent="0.25">
      <c r="A13" s="67" t="s">
        <v>498</v>
      </c>
      <c r="B13" s="68" t="s">
        <v>34</v>
      </c>
      <c r="C13" s="68" t="s">
        <v>18</v>
      </c>
      <c r="D13" s="68" t="s">
        <v>35</v>
      </c>
      <c r="E13" s="69" t="s">
        <v>31</v>
      </c>
      <c r="F13" s="70">
        <v>2411.5</v>
      </c>
      <c r="G13" s="71">
        <v>27.77</v>
      </c>
      <c r="H13" s="71">
        <f>TRUNC(TRUNC(G13 * G4, 2) + G13, 2)</f>
        <v>33.56</v>
      </c>
      <c r="I13" s="71">
        <f t="shared" si="0"/>
        <v>80929.94</v>
      </c>
      <c r="J13" s="72">
        <f>I13 / J4</f>
        <v>9.0032738767128154E-2</v>
      </c>
      <c r="N13" s="54">
        <v>0.4</v>
      </c>
      <c r="O13" s="54">
        <v>0.4</v>
      </c>
      <c r="P13" s="54">
        <v>0.2</v>
      </c>
    </row>
    <row r="14" spans="1:17" ht="45" x14ac:dyDescent="0.25">
      <c r="A14" s="67" t="s">
        <v>499</v>
      </c>
      <c r="B14" s="68" t="s">
        <v>36</v>
      </c>
      <c r="C14" s="68" t="s">
        <v>18</v>
      </c>
      <c r="D14" s="68" t="s">
        <v>37</v>
      </c>
      <c r="E14" s="69" t="s">
        <v>38</v>
      </c>
      <c r="F14" s="70">
        <v>640</v>
      </c>
      <c r="G14" s="71">
        <v>777.32</v>
      </c>
      <c r="H14" s="71">
        <f>TRUNC(TRUNC(G14 * G4, 2) + G14, 2)</f>
        <v>939.39</v>
      </c>
      <c r="I14" s="71">
        <f t="shared" si="0"/>
        <v>601209.59999999998</v>
      </c>
      <c r="J14" s="72">
        <f>I14 / J4</f>
        <v>0.66883216348720398</v>
      </c>
    </row>
    <row r="15" spans="1:17" ht="51.95" customHeight="1" x14ac:dyDescent="0.25">
      <c r="A15" s="67" t="s">
        <v>500</v>
      </c>
      <c r="B15" s="68" t="s">
        <v>39</v>
      </c>
      <c r="C15" s="68" t="s">
        <v>18</v>
      </c>
      <c r="D15" s="68" t="s">
        <v>40</v>
      </c>
      <c r="E15" s="69" t="s">
        <v>41</v>
      </c>
      <c r="F15" s="70">
        <v>10</v>
      </c>
      <c r="G15" s="71">
        <v>4569.95</v>
      </c>
      <c r="H15" s="71">
        <f>TRUNC(TRUNC(G15 * G4, 2) + G15, 2)</f>
        <v>5522.78</v>
      </c>
      <c r="I15" s="71">
        <f t="shared" si="0"/>
        <v>55227.8</v>
      </c>
      <c r="J15" s="72">
        <f>I15 / J4</f>
        <v>6.1439685857708537E-2</v>
      </c>
    </row>
    <row r="16" spans="1:17" ht="45" x14ac:dyDescent="0.25">
      <c r="A16" s="67" t="s">
        <v>501</v>
      </c>
      <c r="B16" s="68" t="s">
        <v>42</v>
      </c>
      <c r="C16" s="68" t="s">
        <v>18</v>
      </c>
      <c r="D16" s="68" t="s">
        <v>43</v>
      </c>
      <c r="E16" s="69" t="s">
        <v>41</v>
      </c>
      <c r="F16" s="70">
        <v>10</v>
      </c>
      <c r="G16" s="71">
        <v>680.09</v>
      </c>
      <c r="H16" s="71">
        <v>821.89</v>
      </c>
      <c r="I16" s="71">
        <f t="shared" si="0"/>
        <v>8218.9</v>
      </c>
      <c r="J16" s="72">
        <f>I16 / J4</f>
        <v>9.1433414710692922E-3</v>
      </c>
    </row>
    <row r="17" spans="1:10" ht="30" x14ac:dyDescent="0.25">
      <c r="A17" s="84" t="s">
        <v>502</v>
      </c>
      <c r="B17" s="85" t="s">
        <v>44</v>
      </c>
      <c r="C17" s="85" t="s">
        <v>18</v>
      </c>
      <c r="D17" s="85" t="s">
        <v>45</v>
      </c>
      <c r="E17" s="86" t="s">
        <v>41</v>
      </c>
      <c r="F17" s="87">
        <v>10</v>
      </c>
      <c r="G17" s="88">
        <v>530.33000000000004</v>
      </c>
      <c r="H17" s="88">
        <f>TRUNC(TRUNC(G17 * G4, 2) + G17, 2)</f>
        <v>640.9</v>
      </c>
      <c r="I17" s="88">
        <f t="shared" si="0"/>
        <v>6409</v>
      </c>
      <c r="J17" s="89">
        <f>I17 / J4</f>
        <v>7.1298684115980362E-3</v>
      </c>
    </row>
    <row r="18" spans="1:10" x14ac:dyDescent="0.25">
      <c r="A18" s="244" t="s">
        <v>517</v>
      </c>
      <c r="B18" s="245"/>
      <c r="C18" s="245"/>
      <c r="D18" s="245"/>
      <c r="E18" s="245"/>
      <c r="F18" s="245"/>
      <c r="G18" s="245"/>
      <c r="H18" s="245"/>
      <c r="I18" s="245"/>
      <c r="J18" s="184">
        <f>I10+I7</f>
        <v>898894.57000000007</v>
      </c>
    </row>
    <row r="19" spans="1:10" ht="21" customHeight="1" x14ac:dyDescent="0.25">
      <c r="A19" s="249"/>
      <c r="B19" s="239"/>
      <c r="C19" s="239"/>
      <c r="D19" s="80"/>
      <c r="E19" s="79"/>
      <c r="F19" s="231"/>
      <c r="G19" s="239"/>
      <c r="H19" s="250"/>
      <c r="I19" s="239"/>
      <c r="J19" s="251"/>
    </row>
    <row r="20" spans="1:10" x14ac:dyDescent="0.25">
      <c r="A20" s="249"/>
      <c r="B20" s="239"/>
      <c r="C20" s="239"/>
      <c r="D20" s="80"/>
      <c r="E20" s="79"/>
      <c r="F20" s="231"/>
      <c r="G20" s="239"/>
      <c r="H20" s="250"/>
      <c r="I20" s="239"/>
      <c r="J20" s="251"/>
    </row>
    <row r="21" spans="1:10" x14ac:dyDescent="0.25">
      <c r="A21" s="249"/>
      <c r="B21" s="239"/>
      <c r="C21" s="239"/>
      <c r="D21" s="80"/>
      <c r="E21" s="79"/>
      <c r="F21" s="231"/>
      <c r="G21" s="239"/>
      <c r="H21" s="250"/>
      <c r="I21" s="239"/>
      <c r="J21" s="251"/>
    </row>
    <row r="22" spans="1:10" ht="60" customHeight="1" x14ac:dyDescent="0.25">
      <c r="A22" s="90"/>
      <c r="B22" s="91"/>
      <c r="C22" s="91"/>
      <c r="D22" s="91"/>
      <c r="E22" s="91"/>
      <c r="F22" s="91"/>
      <c r="G22" s="91"/>
      <c r="H22" s="91"/>
      <c r="I22" s="91"/>
      <c r="J22" s="92"/>
    </row>
  </sheetData>
  <mergeCells count="13">
    <mergeCell ref="A18:I18"/>
    <mergeCell ref="A5:J5"/>
    <mergeCell ref="P3:Q3"/>
    <mergeCell ref="A1:J1"/>
    <mergeCell ref="A21:C21"/>
    <mergeCell ref="F21:G21"/>
    <mergeCell ref="H21:J21"/>
    <mergeCell ref="A19:C19"/>
    <mergeCell ref="F19:G19"/>
    <mergeCell ref="H19:J19"/>
    <mergeCell ref="A20:C20"/>
    <mergeCell ref="F20:G20"/>
    <mergeCell ref="H20:J20"/>
  </mergeCells>
  <pageMargins left="0.5" right="0.5" top="1" bottom="1" header="0.5" footer="0.5"/>
  <pageSetup paperSize="9" scale="65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Memorial de Cálculo</vt:lpstr>
      <vt:lpstr>CPUs</vt:lpstr>
      <vt:lpstr>Cronograma</vt:lpstr>
      <vt:lpstr>Composição BDI</vt:lpstr>
      <vt:lpstr>Orçamento Sintético</vt:lpstr>
      <vt:lpstr>'Composição BDI'!Area_de_impressao</vt:lpstr>
      <vt:lpstr>CPUs!Area_de_impressao</vt:lpstr>
      <vt:lpstr>Cronograma!Area_de_impressao</vt:lpstr>
      <vt:lpstr>'Memorial de Cálculo'!Area_de_impressao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PLANEJAMENTO_07</cp:lastModifiedBy>
  <cp:revision>0</cp:revision>
  <cp:lastPrinted>2026-05-18T13:23:28Z</cp:lastPrinted>
  <dcterms:created xsi:type="dcterms:W3CDTF">2026-05-12T12:23:38Z</dcterms:created>
  <dcterms:modified xsi:type="dcterms:W3CDTF">2026-08-10T13:15:15Z</dcterms:modified>
</cp:coreProperties>
</file>